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showInkAnnotation="0"/>
  <mc:AlternateContent xmlns:mc="http://schemas.openxmlformats.org/markup-compatibility/2006">
    <mc:Choice Requires="x15">
      <x15ac:absPath xmlns:x15ac="http://schemas.microsoft.com/office/spreadsheetml/2010/11/ac" url="/Users/filo/Dropbox/Macrometrics/U.S.-Monetary-Policy-and-the-Global-Financial-Cycle-Replication/"/>
    </mc:Choice>
  </mc:AlternateContent>
  <xr:revisionPtr revIDLastSave="0" documentId="13_ncr:1_{A6D5CAE4-D8F2-074E-8A10-F23D5BA0C7B3}" xr6:coauthVersionLast="47" xr6:coauthVersionMax="47" xr10:uidLastSave="{00000000-0000-0000-0000-000000000000}"/>
  <bookViews>
    <workbookView xWindow="0" yWindow="9940" windowWidth="25600" windowHeight="7860" tabRatio="500" xr2:uid="{00000000-000D-0000-FFFF-FFFF00000000}"/>
  </bookViews>
  <sheets>
    <sheet name="DATA" sheetId="2" r:id="rId1"/>
    <sheet name="IV" sheetId="3" r:id="rId2"/>
    <sheet name="FRED-MD+" sheetId="6" r:id="rId3"/>
    <sheet name="FACTOR" sheetId="15" r:id="rId4"/>
    <sheet name="REALIZEDVARIANCE" sheetId="9" r:id="rId5"/>
    <sheet name="LEVERAGE1" sheetId="10" r:id="rId6"/>
    <sheet name="LEVERAGE2" sheetId="11" r:id="rId7"/>
    <sheet name="LEVERAGE3" sheetId="12" r:id="rId8"/>
    <sheet name="DOMESTICC" sheetId="14" r:id="rId9"/>
    <sheet name="CBCREDIT" sheetId="13" r:id="rId10"/>
    <sheet name="CREDIT EA &amp; UK" sheetId="24" r:id="rId11"/>
    <sheet name="CREDIT FLOATERS" sheetId="25" r:id="rId12"/>
    <sheet name="GLOBAL GROWTH" sheetId="28" r:id="rId13"/>
    <sheet name="CORPORATE SPREADS" sheetId="18" r:id="rId14"/>
    <sheet name="POLICYRATES" sheetId="7" r:id="rId15"/>
    <sheet name="BILATERAL FX" sheetId="16" r:id="rId16"/>
    <sheet name="STOCK MARKET INDICES" sheetId="2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C304" i="2"/>
  <c r="D304" i="2"/>
  <c r="E304" i="2"/>
  <c r="F304" i="2"/>
  <c r="G304" i="2"/>
  <c r="C305" i="2"/>
  <c r="D305" i="2"/>
  <c r="E305" i="2"/>
  <c r="F305" i="2"/>
  <c r="G305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F378" i="2"/>
  <c r="G378" i="2"/>
  <c r="C379" i="2"/>
  <c r="D379" i="2"/>
  <c r="E379" i="2"/>
  <c r="F379" i="2"/>
  <c r="G379" i="2"/>
  <c r="C380" i="2"/>
  <c r="D380" i="2"/>
  <c r="E380" i="2"/>
  <c r="F380" i="2"/>
  <c r="G380" i="2"/>
  <c r="C381" i="2"/>
  <c r="D381" i="2"/>
  <c r="E381" i="2"/>
  <c r="F381" i="2"/>
  <c r="G381" i="2"/>
  <c r="C382" i="2"/>
  <c r="D382" i="2"/>
  <c r="E382" i="2"/>
  <c r="F382" i="2"/>
  <c r="G382" i="2"/>
  <c r="C383" i="2"/>
  <c r="D383" i="2"/>
  <c r="E383" i="2"/>
  <c r="F383" i="2"/>
  <c r="G383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387" i="2"/>
  <c r="D387" i="2"/>
  <c r="E387" i="2"/>
  <c r="F387" i="2"/>
  <c r="G387" i="2"/>
  <c r="C388" i="2"/>
  <c r="D388" i="2"/>
  <c r="E388" i="2"/>
  <c r="F388" i="2"/>
  <c r="G388" i="2"/>
  <c r="C389" i="2"/>
  <c r="D389" i="2"/>
  <c r="E389" i="2"/>
  <c r="F389" i="2"/>
  <c r="G389" i="2"/>
  <c r="C390" i="2"/>
  <c r="D390" i="2"/>
  <c r="E390" i="2"/>
  <c r="F390" i="2"/>
  <c r="G390" i="2"/>
  <c r="C391" i="2"/>
  <c r="D391" i="2"/>
  <c r="E391" i="2"/>
  <c r="F391" i="2"/>
  <c r="G391" i="2"/>
  <c r="C392" i="2"/>
  <c r="D392" i="2"/>
  <c r="E392" i="2"/>
  <c r="F392" i="2"/>
  <c r="G392" i="2"/>
  <c r="C393" i="2"/>
  <c r="D393" i="2"/>
  <c r="E393" i="2"/>
  <c r="F393" i="2"/>
  <c r="G393" i="2"/>
  <c r="C394" i="2"/>
  <c r="D394" i="2"/>
  <c r="E394" i="2"/>
  <c r="F394" i="2"/>
  <c r="G394" i="2"/>
  <c r="C395" i="2"/>
  <c r="D395" i="2"/>
  <c r="E395" i="2"/>
  <c r="F395" i="2"/>
  <c r="G395" i="2"/>
  <c r="C396" i="2"/>
  <c r="D396" i="2"/>
  <c r="E396" i="2"/>
  <c r="F396" i="2"/>
  <c r="G396" i="2"/>
  <c r="C397" i="2"/>
  <c r="D397" i="2"/>
  <c r="E397" i="2"/>
  <c r="F397" i="2"/>
  <c r="G397" i="2"/>
  <c r="C398" i="2"/>
  <c r="D398" i="2"/>
  <c r="E398" i="2"/>
  <c r="F398" i="2"/>
  <c r="G398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AR4" i="2" l="1"/>
  <c r="AS4" i="2"/>
  <c r="AT4" i="2"/>
  <c r="AU4" i="2"/>
  <c r="AV4" i="2"/>
  <c r="AW4" i="2"/>
  <c r="AR5" i="2"/>
  <c r="AS5" i="2"/>
  <c r="AT5" i="2"/>
  <c r="AU5" i="2"/>
  <c r="AV5" i="2"/>
  <c r="AW5" i="2"/>
  <c r="AR6" i="2"/>
  <c r="AS6" i="2"/>
  <c r="AT6" i="2"/>
  <c r="AU6" i="2"/>
  <c r="AV6" i="2"/>
  <c r="AW6" i="2"/>
  <c r="AR7" i="2"/>
  <c r="AS7" i="2"/>
  <c r="AT7" i="2"/>
  <c r="AU7" i="2"/>
  <c r="AV7" i="2"/>
  <c r="AW7" i="2"/>
  <c r="AR8" i="2"/>
  <c r="AS8" i="2"/>
  <c r="AT8" i="2"/>
  <c r="AU8" i="2"/>
  <c r="AV8" i="2"/>
  <c r="AW8" i="2"/>
  <c r="AR9" i="2"/>
  <c r="AS9" i="2"/>
  <c r="AT9" i="2"/>
  <c r="AU9" i="2"/>
  <c r="AV9" i="2"/>
  <c r="AW9" i="2"/>
  <c r="AR10" i="2"/>
  <c r="AS10" i="2"/>
  <c r="AT10" i="2"/>
  <c r="AU10" i="2"/>
  <c r="AV10" i="2"/>
  <c r="AW10" i="2"/>
  <c r="AR11" i="2"/>
  <c r="AS11" i="2"/>
  <c r="AT11" i="2"/>
  <c r="AU11" i="2"/>
  <c r="AV11" i="2"/>
  <c r="AW11" i="2"/>
  <c r="AR12" i="2"/>
  <c r="AS12" i="2"/>
  <c r="AT12" i="2"/>
  <c r="AU12" i="2"/>
  <c r="AV12" i="2"/>
  <c r="AW12" i="2"/>
  <c r="AR13" i="2"/>
  <c r="AS13" i="2"/>
  <c r="AT13" i="2"/>
  <c r="AU13" i="2"/>
  <c r="AV13" i="2"/>
  <c r="AW13" i="2"/>
  <c r="AR14" i="2"/>
  <c r="AS14" i="2"/>
  <c r="AT14" i="2"/>
  <c r="AU14" i="2"/>
  <c r="AV14" i="2"/>
  <c r="AW14" i="2"/>
  <c r="AR15" i="2"/>
  <c r="AS15" i="2"/>
  <c r="AT15" i="2"/>
  <c r="AU15" i="2"/>
  <c r="AV15" i="2"/>
  <c r="AW15" i="2"/>
  <c r="AR16" i="2"/>
  <c r="AS16" i="2"/>
  <c r="AT16" i="2"/>
  <c r="AU16" i="2"/>
  <c r="AV16" i="2"/>
  <c r="AW16" i="2"/>
  <c r="AR17" i="2"/>
  <c r="AS17" i="2"/>
  <c r="AT17" i="2"/>
  <c r="AU17" i="2"/>
  <c r="AV17" i="2"/>
  <c r="AW17" i="2"/>
  <c r="AR18" i="2"/>
  <c r="AS18" i="2"/>
  <c r="AT18" i="2"/>
  <c r="AU18" i="2"/>
  <c r="AV18" i="2"/>
  <c r="AW18" i="2"/>
  <c r="AR19" i="2"/>
  <c r="AS19" i="2"/>
  <c r="AT19" i="2"/>
  <c r="AU19" i="2"/>
  <c r="AV19" i="2"/>
  <c r="AW19" i="2"/>
  <c r="AR20" i="2"/>
  <c r="AS20" i="2"/>
  <c r="AT20" i="2"/>
  <c r="AU20" i="2"/>
  <c r="AV20" i="2"/>
  <c r="AW20" i="2"/>
  <c r="AR21" i="2"/>
  <c r="AS21" i="2"/>
  <c r="AT21" i="2"/>
  <c r="AU21" i="2"/>
  <c r="AV21" i="2"/>
  <c r="AW21" i="2"/>
  <c r="AR22" i="2"/>
  <c r="AS22" i="2"/>
  <c r="AT22" i="2"/>
  <c r="AU22" i="2"/>
  <c r="AV22" i="2"/>
  <c r="AW22" i="2"/>
  <c r="AR23" i="2"/>
  <c r="AS23" i="2"/>
  <c r="AT23" i="2"/>
  <c r="AU23" i="2"/>
  <c r="AV23" i="2"/>
  <c r="AW23" i="2"/>
  <c r="AR24" i="2"/>
  <c r="AS24" i="2"/>
  <c r="AT24" i="2"/>
  <c r="AU24" i="2"/>
  <c r="AV24" i="2"/>
  <c r="AW24" i="2"/>
  <c r="AR25" i="2"/>
  <c r="AS25" i="2"/>
  <c r="AT25" i="2"/>
  <c r="AU25" i="2"/>
  <c r="AV25" i="2"/>
  <c r="AW25" i="2"/>
  <c r="AR26" i="2"/>
  <c r="AS26" i="2"/>
  <c r="AT26" i="2"/>
  <c r="AU26" i="2"/>
  <c r="AV26" i="2"/>
  <c r="AW26" i="2"/>
  <c r="AR27" i="2"/>
  <c r="AS27" i="2"/>
  <c r="AT27" i="2"/>
  <c r="AU27" i="2"/>
  <c r="AV27" i="2"/>
  <c r="AW27" i="2"/>
  <c r="AR28" i="2"/>
  <c r="AS28" i="2"/>
  <c r="AT28" i="2"/>
  <c r="AU28" i="2"/>
  <c r="AV28" i="2"/>
  <c r="AW28" i="2"/>
  <c r="AR29" i="2"/>
  <c r="AS29" i="2"/>
  <c r="AT29" i="2"/>
  <c r="AU29" i="2"/>
  <c r="AV29" i="2"/>
  <c r="AW29" i="2"/>
  <c r="AR30" i="2"/>
  <c r="AS30" i="2"/>
  <c r="AT30" i="2"/>
  <c r="AU30" i="2"/>
  <c r="AV30" i="2"/>
  <c r="AW30" i="2"/>
  <c r="AR31" i="2"/>
  <c r="AS31" i="2"/>
  <c r="AT31" i="2"/>
  <c r="AU31" i="2"/>
  <c r="AV31" i="2"/>
  <c r="AW31" i="2"/>
  <c r="AR32" i="2"/>
  <c r="AS32" i="2"/>
  <c r="AT32" i="2"/>
  <c r="AU32" i="2"/>
  <c r="AV32" i="2"/>
  <c r="AW32" i="2"/>
  <c r="AR33" i="2"/>
  <c r="AS33" i="2"/>
  <c r="AT33" i="2"/>
  <c r="AU33" i="2"/>
  <c r="AV33" i="2"/>
  <c r="AW33" i="2"/>
  <c r="AR34" i="2"/>
  <c r="AS34" i="2"/>
  <c r="AT34" i="2"/>
  <c r="AU34" i="2"/>
  <c r="AV34" i="2"/>
  <c r="AW34" i="2"/>
  <c r="AR35" i="2"/>
  <c r="AS35" i="2"/>
  <c r="AT35" i="2"/>
  <c r="AU35" i="2"/>
  <c r="AV35" i="2"/>
  <c r="AW35" i="2"/>
  <c r="AR36" i="2"/>
  <c r="AS36" i="2"/>
  <c r="AT36" i="2"/>
  <c r="AU36" i="2"/>
  <c r="AV36" i="2"/>
  <c r="AW36" i="2"/>
  <c r="AR37" i="2"/>
  <c r="AS37" i="2"/>
  <c r="AT37" i="2"/>
  <c r="AU37" i="2"/>
  <c r="AV37" i="2"/>
  <c r="AW37" i="2"/>
  <c r="AR38" i="2"/>
  <c r="AS38" i="2"/>
  <c r="AT38" i="2"/>
  <c r="AU38" i="2"/>
  <c r="AV38" i="2"/>
  <c r="AW38" i="2"/>
  <c r="AR39" i="2"/>
  <c r="AS39" i="2"/>
  <c r="AT39" i="2"/>
  <c r="AU39" i="2"/>
  <c r="AV39" i="2"/>
  <c r="AW39" i="2"/>
  <c r="AR40" i="2"/>
  <c r="AS40" i="2"/>
  <c r="AT40" i="2"/>
  <c r="AU40" i="2"/>
  <c r="AV40" i="2"/>
  <c r="AW40" i="2"/>
  <c r="AR41" i="2"/>
  <c r="AS41" i="2"/>
  <c r="AT41" i="2"/>
  <c r="AU41" i="2"/>
  <c r="AV41" i="2"/>
  <c r="AW41" i="2"/>
  <c r="AR42" i="2"/>
  <c r="AS42" i="2"/>
  <c r="AT42" i="2"/>
  <c r="AU42" i="2"/>
  <c r="AV42" i="2"/>
  <c r="AW42" i="2"/>
  <c r="AR43" i="2"/>
  <c r="AS43" i="2"/>
  <c r="AT43" i="2"/>
  <c r="AU43" i="2"/>
  <c r="AV43" i="2"/>
  <c r="AW43" i="2"/>
  <c r="AR44" i="2"/>
  <c r="AS44" i="2"/>
  <c r="AT44" i="2"/>
  <c r="AU44" i="2"/>
  <c r="AV44" i="2"/>
  <c r="AW44" i="2"/>
  <c r="AR45" i="2"/>
  <c r="AS45" i="2"/>
  <c r="AT45" i="2"/>
  <c r="AU45" i="2"/>
  <c r="AV45" i="2"/>
  <c r="AW45" i="2"/>
  <c r="AR46" i="2"/>
  <c r="AS46" i="2"/>
  <c r="AT46" i="2"/>
  <c r="AU46" i="2"/>
  <c r="AV46" i="2"/>
  <c r="AW46" i="2"/>
  <c r="AR47" i="2"/>
  <c r="AS47" i="2"/>
  <c r="AT47" i="2"/>
  <c r="AU47" i="2"/>
  <c r="AV47" i="2"/>
  <c r="AW47" i="2"/>
  <c r="AR48" i="2"/>
  <c r="AS48" i="2"/>
  <c r="AT48" i="2"/>
  <c r="AU48" i="2"/>
  <c r="AV48" i="2"/>
  <c r="AW48" i="2"/>
  <c r="AR49" i="2"/>
  <c r="AS49" i="2"/>
  <c r="AT49" i="2"/>
  <c r="AU49" i="2"/>
  <c r="AV49" i="2"/>
  <c r="AW49" i="2"/>
  <c r="AR50" i="2"/>
  <c r="AS50" i="2"/>
  <c r="AT50" i="2"/>
  <c r="AU50" i="2"/>
  <c r="AV50" i="2"/>
  <c r="AW50" i="2"/>
  <c r="AR51" i="2"/>
  <c r="AS51" i="2"/>
  <c r="AT51" i="2"/>
  <c r="AU51" i="2"/>
  <c r="AV51" i="2"/>
  <c r="AW51" i="2"/>
  <c r="AR52" i="2"/>
  <c r="AS52" i="2"/>
  <c r="AT52" i="2"/>
  <c r="AU52" i="2"/>
  <c r="AV52" i="2"/>
  <c r="AW52" i="2"/>
  <c r="AR53" i="2"/>
  <c r="AS53" i="2"/>
  <c r="AT53" i="2"/>
  <c r="AU53" i="2"/>
  <c r="AV53" i="2"/>
  <c r="AW53" i="2"/>
  <c r="AR54" i="2"/>
  <c r="AS54" i="2"/>
  <c r="AT54" i="2"/>
  <c r="AU54" i="2"/>
  <c r="AV54" i="2"/>
  <c r="AW54" i="2"/>
  <c r="AR55" i="2"/>
  <c r="AS55" i="2"/>
  <c r="AT55" i="2"/>
  <c r="AU55" i="2"/>
  <c r="AV55" i="2"/>
  <c r="AW55" i="2"/>
  <c r="AR56" i="2"/>
  <c r="AS56" i="2"/>
  <c r="AT56" i="2"/>
  <c r="AU56" i="2"/>
  <c r="AV56" i="2"/>
  <c r="AW56" i="2"/>
  <c r="AR57" i="2"/>
  <c r="AS57" i="2"/>
  <c r="AT57" i="2"/>
  <c r="AU57" i="2"/>
  <c r="AV57" i="2"/>
  <c r="AW57" i="2"/>
  <c r="AR58" i="2"/>
  <c r="AS58" i="2"/>
  <c r="AT58" i="2"/>
  <c r="AU58" i="2"/>
  <c r="AV58" i="2"/>
  <c r="AW58" i="2"/>
  <c r="AR59" i="2"/>
  <c r="AS59" i="2"/>
  <c r="AT59" i="2"/>
  <c r="AU59" i="2"/>
  <c r="AV59" i="2"/>
  <c r="AW59" i="2"/>
  <c r="AR60" i="2"/>
  <c r="AS60" i="2"/>
  <c r="AT60" i="2"/>
  <c r="AU60" i="2"/>
  <c r="AV60" i="2"/>
  <c r="AW60" i="2"/>
  <c r="AR61" i="2"/>
  <c r="AS61" i="2"/>
  <c r="AT61" i="2"/>
  <c r="AU61" i="2"/>
  <c r="AV61" i="2"/>
  <c r="AW61" i="2"/>
  <c r="AR62" i="2"/>
  <c r="AS62" i="2"/>
  <c r="AT62" i="2"/>
  <c r="AU62" i="2"/>
  <c r="AV62" i="2"/>
  <c r="AW62" i="2"/>
  <c r="AR63" i="2"/>
  <c r="AS63" i="2"/>
  <c r="AT63" i="2"/>
  <c r="AU63" i="2"/>
  <c r="AV63" i="2"/>
  <c r="AW63" i="2"/>
  <c r="AR64" i="2"/>
  <c r="AS64" i="2"/>
  <c r="AT64" i="2"/>
  <c r="AU64" i="2"/>
  <c r="AV64" i="2"/>
  <c r="AW64" i="2"/>
  <c r="AR65" i="2"/>
  <c r="AS65" i="2"/>
  <c r="AT65" i="2"/>
  <c r="AU65" i="2"/>
  <c r="AV65" i="2"/>
  <c r="AW65" i="2"/>
  <c r="AR66" i="2"/>
  <c r="AS66" i="2"/>
  <c r="AT66" i="2"/>
  <c r="AU66" i="2"/>
  <c r="AV66" i="2"/>
  <c r="AW66" i="2"/>
  <c r="AR67" i="2"/>
  <c r="AS67" i="2"/>
  <c r="AT67" i="2"/>
  <c r="AU67" i="2"/>
  <c r="AV67" i="2"/>
  <c r="AW67" i="2"/>
  <c r="AR68" i="2"/>
  <c r="AS68" i="2"/>
  <c r="AT68" i="2"/>
  <c r="AU68" i="2"/>
  <c r="AV68" i="2"/>
  <c r="AW68" i="2"/>
  <c r="AR69" i="2"/>
  <c r="AS69" i="2"/>
  <c r="AT69" i="2"/>
  <c r="AU69" i="2"/>
  <c r="AV69" i="2"/>
  <c r="AW69" i="2"/>
  <c r="AR70" i="2"/>
  <c r="AS70" i="2"/>
  <c r="AT70" i="2"/>
  <c r="AU70" i="2"/>
  <c r="AV70" i="2"/>
  <c r="AW70" i="2"/>
  <c r="AR71" i="2"/>
  <c r="AS71" i="2"/>
  <c r="AT71" i="2"/>
  <c r="AU71" i="2"/>
  <c r="AV71" i="2"/>
  <c r="AW71" i="2"/>
  <c r="AR72" i="2"/>
  <c r="AS72" i="2"/>
  <c r="AT72" i="2"/>
  <c r="AU72" i="2"/>
  <c r="AV72" i="2"/>
  <c r="AW72" i="2"/>
  <c r="AR73" i="2"/>
  <c r="AS73" i="2"/>
  <c r="AT73" i="2"/>
  <c r="AU73" i="2"/>
  <c r="AV73" i="2"/>
  <c r="AW73" i="2"/>
  <c r="AR74" i="2"/>
  <c r="AS74" i="2"/>
  <c r="AT74" i="2"/>
  <c r="AU74" i="2"/>
  <c r="AV74" i="2"/>
  <c r="AW74" i="2"/>
  <c r="AR75" i="2"/>
  <c r="AS75" i="2"/>
  <c r="AT75" i="2"/>
  <c r="AU75" i="2"/>
  <c r="AV75" i="2"/>
  <c r="AW75" i="2"/>
  <c r="AR76" i="2"/>
  <c r="AS76" i="2"/>
  <c r="AT76" i="2"/>
  <c r="AU76" i="2"/>
  <c r="AV76" i="2"/>
  <c r="AW76" i="2"/>
  <c r="AR77" i="2"/>
  <c r="AS77" i="2"/>
  <c r="AT77" i="2"/>
  <c r="AU77" i="2"/>
  <c r="AV77" i="2"/>
  <c r="AW77" i="2"/>
  <c r="AR78" i="2"/>
  <c r="AS78" i="2"/>
  <c r="AT78" i="2"/>
  <c r="AU78" i="2"/>
  <c r="AV78" i="2"/>
  <c r="AW78" i="2"/>
  <c r="AR79" i="2"/>
  <c r="AS79" i="2"/>
  <c r="AT79" i="2"/>
  <c r="AU79" i="2"/>
  <c r="AV79" i="2"/>
  <c r="AW79" i="2"/>
  <c r="AR80" i="2"/>
  <c r="AS80" i="2"/>
  <c r="AT80" i="2"/>
  <c r="AU80" i="2"/>
  <c r="AV80" i="2"/>
  <c r="AW80" i="2"/>
  <c r="AR81" i="2"/>
  <c r="AS81" i="2"/>
  <c r="AT81" i="2"/>
  <c r="AU81" i="2"/>
  <c r="AV81" i="2"/>
  <c r="AW81" i="2"/>
  <c r="AR82" i="2"/>
  <c r="AS82" i="2"/>
  <c r="AT82" i="2"/>
  <c r="AU82" i="2"/>
  <c r="AV82" i="2"/>
  <c r="AW82" i="2"/>
  <c r="AR83" i="2"/>
  <c r="AS83" i="2"/>
  <c r="AT83" i="2"/>
  <c r="AU83" i="2"/>
  <c r="AV83" i="2"/>
  <c r="AW83" i="2"/>
  <c r="AR84" i="2"/>
  <c r="AS84" i="2"/>
  <c r="AT84" i="2"/>
  <c r="AU84" i="2"/>
  <c r="AV84" i="2"/>
  <c r="AW84" i="2"/>
  <c r="AR85" i="2"/>
  <c r="AS85" i="2"/>
  <c r="AT85" i="2"/>
  <c r="AU85" i="2"/>
  <c r="AV85" i="2"/>
  <c r="AW85" i="2"/>
  <c r="AR86" i="2"/>
  <c r="AS86" i="2"/>
  <c r="AT86" i="2"/>
  <c r="AU86" i="2"/>
  <c r="AV86" i="2"/>
  <c r="AW86" i="2"/>
  <c r="AR87" i="2"/>
  <c r="AS87" i="2"/>
  <c r="AT87" i="2"/>
  <c r="AU87" i="2"/>
  <c r="AV87" i="2"/>
  <c r="AW87" i="2"/>
  <c r="AR88" i="2"/>
  <c r="AS88" i="2"/>
  <c r="AT88" i="2"/>
  <c r="AU88" i="2"/>
  <c r="AV88" i="2"/>
  <c r="AW88" i="2"/>
  <c r="AR89" i="2"/>
  <c r="AS89" i="2"/>
  <c r="AT89" i="2"/>
  <c r="AU89" i="2"/>
  <c r="AV89" i="2"/>
  <c r="AW89" i="2"/>
  <c r="AR90" i="2"/>
  <c r="AS90" i="2"/>
  <c r="AT90" i="2"/>
  <c r="AU90" i="2"/>
  <c r="AV90" i="2"/>
  <c r="AW90" i="2"/>
  <c r="AR91" i="2"/>
  <c r="AS91" i="2"/>
  <c r="AT91" i="2"/>
  <c r="AU91" i="2"/>
  <c r="AV91" i="2"/>
  <c r="AW91" i="2"/>
  <c r="AR92" i="2"/>
  <c r="AS92" i="2"/>
  <c r="AT92" i="2"/>
  <c r="AU92" i="2"/>
  <c r="AV92" i="2"/>
  <c r="AW92" i="2"/>
  <c r="AR93" i="2"/>
  <c r="AS93" i="2"/>
  <c r="AT93" i="2"/>
  <c r="AU93" i="2"/>
  <c r="AV93" i="2"/>
  <c r="AW93" i="2"/>
  <c r="AR94" i="2"/>
  <c r="AS94" i="2"/>
  <c r="AT94" i="2"/>
  <c r="AU94" i="2"/>
  <c r="AV94" i="2"/>
  <c r="AW94" i="2"/>
  <c r="AR95" i="2"/>
  <c r="AS95" i="2"/>
  <c r="AT95" i="2"/>
  <c r="AU95" i="2"/>
  <c r="AV95" i="2"/>
  <c r="AW95" i="2"/>
  <c r="AR96" i="2"/>
  <c r="AS96" i="2"/>
  <c r="AT96" i="2"/>
  <c r="AU96" i="2"/>
  <c r="AV96" i="2"/>
  <c r="AW96" i="2"/>
  <c r="AR97" i="2"/>
  <c r="AS97" i="2"/>
  <c r="AT97" i="2"/>
  <c r="AU97" i="2"/>
  <c r="AV97" i="2"/>
  <c r="AW97" i="2"/>
  <c r="AR98" i="2"/>
  <c r="AS98" i="2"/>
  <c r="AT98" i="2"/>
  <c r="AU98" i="2"/>
  <c r="AV98" i="2"/>
  <c r="AW98" i="2"/>
  <c r="AR99" i="2"/>
  <c r="AS99" i="2"/>
  <c r="AT99" i="2"/>
  <c r="AU99" i="2"/>
  <c r="AV99" i="2"/>
  <c r="AW99" i="2"/>
  <c r="AR100" i="2"/>
  <c r="AS100" i="2"/>
  <c r="AT100" i="2"/>
  <c r="AU100" i="2"/>
  <c r="AV100" i="2"/>
  <c r="AW100" i="2"/>
  <c r="AR101" i="2"/>
  <c r="AS101" i="2"/>
  <c r="AT101" i="2"/>
  <c r="AU101" i="2"/>
  <c r="AV101" i="2"/>
  <c r="AW101" i="2"/>
  <c r="AR102" i="2"/>
  <c r="AS102" i="2"/>
  <c r="AT102" i="2"/>
  <c r="AU102" i="2"/>
  <c r="AV102" i="2"/>
  <c r="AW102" i="2"/>
  <c r="AR103" i="2"/>
  <c r="AS103" i="2"/>
  <c r="AT103" i="2"/>
  <c r="AU103" i="2"/>
  <c r="AV103" i="2"/>
  <c r="AW103" i="2"/>
  <c r="AR104" i="2"/>
  <c r="AS104" i="2"/>
  <c r="AT104" i="2"/>
  <c r="AU104" i="2"/>
  <c r="AV104" i="2"/>
  <c r="AW104" i="2"/>
  <c r="AR105" i="2"/>
  <c r="AS105" i="2"/>
  <c r="AT105" i="2"/>
  <c r="AU105" i="2"/>
  <c r="AV105" i="2"/>
  <c r="AW105" i="2"/>
  <c r="AR106" i="2"/>
  <c r="AS106" i="2"/>
  <c r="AT106" i="2"/>
  <c r="AU106" i="2"/>
  <c r="AV106" i="2"/>
  <c r="AW106" i="2"/>
  <c r="AR107" i="2"/>
  <c r="AS107" i="2"/>
  <c r="AT107" i="2"/>
  <c r="AU107" i="2"/>
  <c r="AV107" i="2"/>
  <c r="AW107" i="2"/>
  <c r="AR108" i="2"/>
  <c r="AS108" i="2"/>
  <c r="AT108" i="2"/>
  <c r="AU108" i="2"/>
  <c r="AV108" i="2"/>
  <c r="AW108" i="2"/>
  <c r="AR109" i="2"/>
  <c r="AS109" i="2"/>
  <c r="AT109" i="2"/>
  <c r="AU109" i="2"/>
  <c r="AV109" i="2"/>
  <c r="AW109" i="2"/>
  <c r="AR110" i="2"/>
  <c r="AS110" i="2"/>
  <c r="AT110" i="2"/>
  <c r="AU110" i="2"/>
  <c r="AV110" i="2"/>
  <c r="AW110" i="2"/>
  <c r="AR111" i="2"/>
  <c r="AS111" i="2"/>
  <c r="AT111" i="2"/>
  <c r="AU111" i="2"/>
  <c r="AV111" i="2"/>
  <c r="AW111" i="2"/>
  <c r="AR112" i="2"/>
  <c r="AS112" i="2"/>
  <c r="AT112" i="2"/>
  <c r="AU112" i="2"/>
  <c r="AV112" i="2"/>
  <c r="AW112" i="2"/>
  <c r="AR113" i="2"/>
  <c r="AS113" i="2"/>
  <c r="AT113" i="2"/>
  <c r="AU113" i="2"/>
  <c r="AV113" i="2"/>
  <c r="AW113" i="2"/>
  <c r="AR114" i="2"/>
  <c r="AS114" i="2"/>
  <c r="AT114" i="2"/>
  <c r="AU114" i="2"/>
  <c r="AV114" i="2"/>
  <c r="AW114" i="2"/>
  <c r="AR115" i="2"/>
  <c r="AS115" i="2"/>
  <c r="AT115" i="2"/>
  <c r="AU115" i="2"/>
  <c r="AV115" i="2"/>
  <c r="AW115" i="2"/>
  <c r="AR116" i="2"/>
  <c r="AS116" i="2"/>
  <c r="AT116" i="2"/>
  <c r="AU116" i="2"/>
  <c r="AV116" i="2"/>
  <c r="AW116" i="2"/>
  <c r="AR117" i="2"/>
  <c r="AS117" i="2"/>
  <c r="AT117" i="2"/>
  <c r="AU117" i="2"/>
  <c r="AV117" i="2"/>
  <c r="AW117" i="2"/>
  <c r="AR118" i="2"/>
  <c r="AS118" i="2"/>
  <c r="AT118" i="2"/>
  <c r="AU118" i="2"/>
  <c r="AV118" i="2"/>
  <c r="AW118" i="2"/>
  <c r="AR119" i="2"/>
  <c r="AS119" i="2"/>
  <c r="AT119" i="2"/>
  <c r="AU119" i="2"/>
  <c r="AV119" i="2"/>
  <c r="AW119" i="2"/>
  <c r="AR120" i="2"/>
  <c r="AS120" i="2"/>
  <c r="AT120" i="2"/>
  <c r="AU120" i="2"/>
  <c r="AV120" i="2"/>
  <c r="AW120" i="2"/>
  <c r="AR121" i="2"/>
  <c r="AS121" i="2"/>
  <c r="AT121" i="2"/>
  <c r="AU121" i="2"/>
  <c r="AV121" i="2"/>
  <c r="AW121" i="2"/>
  <c r="AR122" i="2"/>
  <c r="AS122" i="2"/>
  <c r="AT122" i="2"/>
  <c r="AU122" i="2"/>
  <c r="AV122" i="2"/>
  <c r="AW122" i="2"/>
  <c r="AR123" i="2"/>
  <c r="AS123" i="2"/>
  <c r="AT123" i="2"/>
  <c r="AU123" i="2"/>
  <c r="AV123" i="2"/>
  <c r="AW123" i="2"/>
  <c r="AR124" i="2"/>
  <c r="AS124" i="2"/>
  <c r="AT124" i="2"/>
  <c r="AU124" i="2"/>
  <c r="AV124" i="2"/>
  <c r="AW124" i="2"/>
  <c r="AR125" i="2"/>
  <c r="AS125" i="2"/>
  <c r="AT125" i="2"/>
  <c r="AU125" i="2"/>
  <c r="AV125" i="2"/>
  <c r="AW125" i="2"/>
  <c r="AR126" i="2"/>
  <c r="AS126" i="2"/>
  <c r="AT126" i="2"/>
  <c r="AU126" i="2"/>
  <c r="AV126" i="2"/>
  <c r="AW126" i="2"/>
  <c r="AR127" i="2"/>
  <c r="AS127" i="2"/>
  <c r="AT127" i="2"/>
  <c r="AU127" i="2"/>
  <c r="AV127" i="2"/>
  <c r="AW127" i="2"/>
  <c r="AR128" i="2"/>
  <c r="AS128" i="2"/>
  <c r="AT128" i="2"/>
  <c r="AU128" i="2"/>
  <c r="AV128" i="2"/>
  <c r="AW128" i="2"/>
  <c r="AR129" i="2"/>
  <c r="AS129" i="2"/>
  <c r="AT129" i="2"/>
  <c r="AU129" i="2"/>
  <c r="AV129" i="2"/>
  <c r="AW129" i="2"/>
  <c r="AR130" i="2"/>
  <c r="AS130" i="2"/>
  <c r="AT130" i="2"/>
  <c r="AU130" i="2"/>
  <c r="AV130" i="2"/>
  <c r="AW130" i="2"/>
  <c r="AR131" i="2"/>
  <c r="AS131" i="2"/>
  <c r="AT131" i="2"/>
  <c r="AU131" i="2"/>
  <c r="AV131" i="2"/>
  <c r="AW131" i="2"/>
  <c r="AR132" i="2"/>
  <c r="AS132" i="2"/>
  <c r="AT132" i="2"/>
  <c r="AU132" i="2"/>
  <c r="AV132" i="2"/>
  <c r="AW132" i="2"/>
  <c r="AR133" i="2"/>
  <c r="AS133" i="2"/>
  <c r="AT133" i="2"/>
  <c r="AU133" i="2"/>
  <c r="AV133" i="2"/>
  <c r="AW133" i="2"/>
  <c r="AR134" i="2"/>
  <c r="AS134" i="2"/>
  <c r="AT134" i="2"/>
  <c r="AU134" i="2"/>
  <c r="AV134" i="2"/>
  <c r="AW134" i="2"/>
  <c r="AR135" i="2"/>
  <c r="AS135" i="2"/>
  <c r="AT135" i="2"/>
  <c r="AU135" i="2"/>
  <c r="AV135" i="2"/>
  <c r="AW135" i="2"/>
  <c r="AR136" i="2"/>
  <c r="AS136" i="2"/>
  <c r="AT136" i="2"/>
  <c r="AU136" i="2"/>
  <c r="AV136" i="2"/>
  <c r="AW136" i="2"/>
  <c r="AR137" i="2"/>
  <c r="AS137" i="2"/>
  <c r="AT137" i="2"/>
  <c r="AU137" i="2"/>
  <c r="AV137" i="2"/>
  <c r="AW137" i="2"/>
  <c r="AR138" i="2"/>
  <c r="AS138" i="2"/>
  <c r="AT138" i="2"/>
  <c r="AU138" i="2"/>
  <c r="AV138" i="2"/>
  <c r="AW138" i="2"/>
  <c r="AR139" i="2"/>
  <c r="AS139" i="2"/>
  <c r="AT139" i="2"/>
  <c r="AU139" i="2"/>
  <c r="AV139" i="2"/>
  <c r="AW139" i="2"/>
  <c r="AR140" i="2"/>
  <c r="AS140" i="2"/>
  <c r="AT140" i="2"/>
  <c r="AU140" i="2"/>
  <c r="AV140" i="2"/>
  <c r="AW140" i="2"/>
  <c r="AR141" i="2"/>
  <c r="AS141" i="2"/>
  <c r="AT141" i="2"/>
  <c r="AU141" i="2"/>
  <c r="AV141" i="2"/>
  <c r="AW141" i="2"/>
  <c r="AR142" i="2"/>
  <c r="AS142" i="2"/>
  <c r="AT142" i="2"/>
  <c r="AU142" i="2"/>
  <c r="AV142" i="2"/>
  <c r="AW142" i="2"/>
  <c r="AR143" i="2"/>
  <c r="AS143" i="2"/>
  <c r="AT143" i="2"/>
  <c r="AU143" i="2"/>
  <c r="AV143" i="2"/>
  <c r="AW143" i="2"/>
  <c r="AR144" i="2"/>
  <c r="AS144" i="2"/>
  <c r="AT144" i="2"/>
  <c r="AU144" i="2"/>
  <c r="AV144" i="2"/>
  <c r="AW144" i="2"/>
  <c r="AR145" i="2"/>
  <c r="AS145" i="2"/>
  <c r="AT145" i="2"/>
  <c r="AU145" i="2"/>
  <c r="AV145" i="2"/>
  <c r="AW145" i="2"/>
  <c r="AR146" i="2"/>
  <c r="AS146" i="2"/>
  <c r="AT146" i="2"/>
  <c r="AU146" i="2"/>
  <c r="AV146" i="2"/>
  <c r="AW146" i="2"/>
  <c r="AR147" i="2"/>
  <c r="AS147" i="2"/>
  <c r="AT147" i="2"/>
  <c r="AU147" i="2"/>
  <c r="AV147" i="2"/>
  <c r="AW147" i="2"/>
  <c r="AR148" i="2"/>
  <c r="AS148" i="2"/>
  <c r="AT148" i="2"/>
  <c r="AU148" i="2"/>
  <c r="AV148" i="2"/>
  <c r="AW148" i="2"/>
  <c r="AR149" i="2"/>
  <c r="AS149" i="2"/>
  <c r="AT149" i="2"/>
  <c r="AU149" i="2"/>
  <c r="AV149" i="2"/>
  <c r="AW149" i="2"/>
  <c r="AR150" i="2"/>
  <c r="AS150" i="2"/>
  <c r="AT150" i="2"/>
  <c r="AU150" i="2"/>
  <c r="AV150" i="2"/>
  <c r="AW150" i="2"/>
  <c r="AR151" i="2"/>
  <c r="AS151" i="2"/>
  <c r="AT151" i="2"/>
  <c r="AU151" i="2"/>
  <c r="AV151" i="2"/>
  <c r="AW151" i="2"/>
  <c r="AR152" i="2"/>
  <c r="AS152" i="2"/>
  <c r="AT152" i="2"/>
  <c r="AU152" i="2"/>
  <c r="AV152" i="2"/>
  <c r="AW152" i="2"/>
  <c r="AR153" i="2"/>
  <c r="AS153" i="2"/>
  <c r="AT153" i="2"/>
  <c r="AU153" i="2"/>
  <c r="AV153" i="2"/>
  <c r="AW153" i="2"/>
  <c r="AR154" i="2"/>
  <c r="AS154" i="2"/>
  <c r="AT154" i="2"/>
  <c r="AU154" i="2"/>
  <c r="AV154" i="2"/>
  <c r="AW154" i="2"/>
  <c r="AR155" i="2"/>
  <c r="AS155" i="2"/>
  <c r="AT155" i="2"/>
  <c r="AU155" i="2"/>
  <c r="AV155" i="2"/>
  <c r="AW155" i="2"/>
  <c r="AR156" i="2"/>
  <c r="AS156" i="2"/>
  <c r="AT156" i="2"/>
  <c r="AU156" i="2"/>
  <c r="AV156" i="2"/>
  <c r="AW156" i="2"/>
  <c r="AR157" i="2"/>
  <c r="AS157" i="2"/>
  <c r="AT157" i="2"/>
  <c r="AU157" i="2"/>
  <c r="AV157" i="2"/>
  <c r="AW157" i="2"/>
  <c r="AR158" i="2"/>
  <c r="AS158" i="2"/>
  <c r="AT158" i="2"/>
  <c r="AU158" i="2"/>
  <c r="AV158" i="2"/>
  <c r="AW158" i="2"/>
  <c r="AR159" i="2"/>
  <c r="AS159" i="2"/>
  <c r="AT159" i="2"/>
  <c r="AU159" i="2"/>
  <c r="AV159" i="2"/>
  <c r="AW159" i="2"/>
  <c r="AR160" i="2"/>
  <c r="AS160" i="2"/>
  <c r="AT160" i="2"/>
  <c r="AU160" i="2"/>
  <c r="AV160" i="2"/>
  <c r="AW160" i="2"/>
  <c r="AR161" i="2"/>
  <c r="AS161" i="2"/>
  <c r="AT161" i="2"/>
  <c r="AU161" i="2"/>
  <c r="AV161" i="2"/>
  <c r="AW161" i="2"/>
  <c r="AR162" i="2"/>
  <c r="AS162" i="2"/>
  <c r="AT162" i="2"/>
  <c r="AU162" i="2"/>
  <c r="AV162" i="2"/>
  <c r="AW162" i="2"/>
  <c r="AR163" i="2"/>
  <c r="AS163" i="2"/>
  <c r="AT163" i="2"/>
  <c r="AU163" i="2"/>
  <c r="AV163" i="2"/>
  <c r="AW163" i="2"/>
  <c r="AR164" i="2"/>
  <c r="AS164" i="2"/>
  <c r="AT164" i="2"/>
  <c r="AU164" i="2"/>
  <c r="AV164" i="2"/>
  <c r="AW164" i="2"/>
  <c r="AR165" i="2"/>
  <c r="AS165" i="2"/>
  <c r="AT165" i="2"/>
  <c r="AU165" i="2"/>
  <c r="AV165" i="2"/>
  <c r="AW165" i="2"/>
  <c r="AR166" i="2"/>
  <c r="AS166" i="2"/>
  <c r="AT166" i="2"/>
  <c r="AU166" i="2"/>
  <c r="AV166" i="2"/>
  <c r="AW166" i="2"/>
  <c r="AR167" i="2"/>
  <c r="AS167" i="2"/>
  <c r="AT167" i="2"/>
  <c r="AU167" i="2"/>
  <c r="AV167" i="2"/>
  <c r="AW167" i="2"/>
  <c r="AR168" i="2"/>
  <c r="AS168" i="2"/>
  <c r="AT168" i="2"/>
  <c r="AU168" i="2"/>
  <c r="AV168" i="2"/>
  <c r="AW168" i="2"/>
  <c r="AR169" i="2"/>
  <c r="AS169" i="2"/>
  <c r="AT169" i="2"/>
  <c r="AU169" i="2"/>
  <c r="AV169" i="2"/>
  <c r="AW169" i="2"/>
  <c r="AR170" i="2"/>
  <c r="AS170" i="2"/>
  <c r="AT170" i="2"/>
  <c r="AU170" i="2"/>
  <c r="AV170" i="2"/>
  <c r="AW170" i="2"/>
  <c r="AR171" i="2"/>
  <c r="AS171" i="2"/>
  <c r="AT171" i="2"/>
  <c r="AU171" i="2"/>
  <c r="AV171" i="2"/>
  <c r="AW171" i="2"/>
  <c r="AR172" i="2"/>
  <c r="AS172" i="2"/>
  <c r="AT172" i="2"/>
  <c r="AU172" i="2"/>
  <c r="AV172" i="2"/>
  <c r="AW172" i="2"/>
  <c r="AR173" i="2"/>
  <c r="AS173" i="2"/>
  <c r="AT173" i="2"/>
  <c r="AU173" i="2"/>
  <c r="AV173" i="2"/>
  <c r="AW173" i="2"/>
  <c r="AR174" i="2"/>
  <c r="AS174" i="2"/>
  <c r="AT174" i="2"/>
  <c r="AU174" i="2"/>
  <c r="AV174" i="2"/>
  <c r="AW174" i="2"/>
  <c r="AR175" i="2"/>
  <c r="AS175" i="2"/>
  <c r="AT175" i="2"/>
  <c r="AU175" i="2"/>
  <c r="AV175" i="2"/>
  <c r="AW175" i="2"/>
  <c r="AR176" i="2"/>
  <c r="AS176" i="2"/>
  <c r="AT176" i="2"/>
  <c r="AU176" i="2"/>
  <c r="AV176" i="2"/>
  <c r="AW176" i="2"/>
  <c r="AR177" i="2"/>
  <c r="AS177" i="2"/>
  <c r="AT177" i="2"/>
  <c r="AU177" i="2"/>
  <c r="AV177" i="2"/>
  <c r="AW177" i="2"/>
  <c r="AR178" i="2"/>
  <c r="AS178" i="2"/>
  <c r="AT178" i="2"/>
  <c r="AU178" i="2"/>
  <c r="AV178" i="2"/>
  <c r="AW178" i="2"/>
  <c r="AR179" i="2"/>
  <c r="AS179" i="2"/>
  <c r="AT179" i="2"/>
  <c r="AU179" i="2"/>
  <c r="AV179" i="2"/>
  <c r="AW179" i="2"/>
  <c r="AR180" i="2"/>
  <c r="AS180" i="2"/>
  <c r="AT180" i="2"/>
  <c r="AU180" i="2"/>
  <c r="AV180" i="2"/>
  <c r="AW180" i="2"/>
  <c r="AR181" i="2"/>
  <c r="AS181" i="2"/>
  <c r="AT181" i="2"/>
  <c r="AU181" i="2"/>
  <c r="AV181" i="2"/>
  <c r="AW181" i="2"/>
  <c r="AR182" i="2"/>
  <c r="AS182" i="2"/>
  <c r="AT182" i="2"/>
  <c r="AU182" i="2"/>
  <c r="AV182" i="2"/>
  <c r="AW182" i="2"/>
  <c r="AR183" i="2"/>
  <c r="AS183" i="2"/>
  <c r="AT183" i="2"/>
  <c r="AU183" i="2"/>
  <c r="AV183" i="2"/>
  <c r="AW183" i="2"/>
  <c r="AR184" i="2"/>
  <c r="AS184" i="2"/>
  <c r="AT184" i="2"/>
  <c r="AU184" i="2"/>
  <c r="AV184" i="2"/>
  <c r="AW184" i="2"/>
  <c r="AR185" i="2"/>
  <c r="AS185" i="2"/>
  <c r="AT185" i="2"/>
  <c r="AU185" i="2"/>
  <c r="AV185" i="2"/>
  <c r="AW185" i="2"/>
  <c r="AR186" i="2"/>
  <c r="AS186" i="2"/>
  <c r="AT186" i="2"/>
  <c r="AU186" i="2"/>
  <c r="AV186" i="2"/>
  <c r="AW186" i="2"/>
  <c r="AR187" i="2"/>
  <c r="AS187" i="2"/>
  <c r="AT187" i="2"/>
  <c r="AU187" i="2"/>
  <c r="AV187" i="2"/>
  <c r="AW187" i="2"/>
  <c r="AR188" i="2"/>
  <c r="AS188" i="2"/>
  <c r="AT188" i="2"/>
  <c r="AU188" i="2"/>
  <c r="AV188" i="2"/>
  <c r="AW188" i="2"/>
  <c r="AR189" i="2"/>
  <c r="AS189" i="2"/>
  <c r="AT189" i="2"/>
  <c r="AU189" i="2"/>
  <c r="AV189" i="2"/>
  <c r="AW189" i="2"/>
  <c r="AR190" i="2"/>
  <c r="AS190" i="2"/>
  <c r="AT190" i="2"/>
  <c r="AU190" i="2"/>
  <c r="AV190" i="2"/>
  <c r="AW190" i="2"/>
  <c r="AR191" i="2"/>
  <c r="AS191" i="2"/>
  <c r="AT191" i="2"/>
  <c r="AU191" i="2"/>
  <c r="AV191" i="2"/>
  <c r="AW191" i="2"/>
  <c r="AR192" i="2"/>
  <c r="AS192" i="2"/>
  <c r="AT192" i="2"/>
  <c r="AU192" i="2"/>
  <c r="AV192" i="2"/>
  <c r="AW192" i="2"/>
  <c r="AR193" i="2"/>
  <c r="AS193" i="2"/>
  <c r="AT193" i="2"/>
  <c r="AU193" i="2"/>
  <c r="AV193" i="2"/>
  <c r="AW193" i="2"/>
  <c r="AR194" i="2"/>
  <c r="AS194" i="2"/>
  <c r="AT194" i="2"/>
  <c r="AU194" i="2"/>
  <c r="AV194" i="2"/>
  <c r="AW194" i="2"/>
  <c r="AR195" i="2"/>
  <c r="AS195" i="2"/>
  <c r="AT195" i="2"/>
  <c r="AU195" i="2"/>
  <c r="AV195" i="2"/>
  <c r="AW195" i="2"/>
  <c r="AR196" i="2"/>
  <c r="AS196" i="2"/>
  <c r="AT196" i="2"/>
  <c r="AU196" i="2"/>
  <c r="AV196" i="2"/>
  <c r="AW196" i="2"/>
  <c r="AR197" i="2"/>
  <c r="AS197" i="2"/>
  <c r="AT197" i="2"/>
  <c r="AU197" i="2"/>
  <c r="AV197" i="2"/>
  <c r="AW197" i="2"/>
  <c r="AR198" i="2"/>
  <c r="AS198" i="2"/>
  <c r="AT198" i="2"/>
  <c r="AU198" i="2"/>
  <c r="AV198" i="2"/>
  <c r="AW198" i="2"/>
  <c r="AR199" i="2"/>
  <c r="AS199" i="2"/>
  <c r="AT199" i="2"/>
  <c r="AU199" i="2"/>
  <c r="AV199" i="2"/>
  <c r="AW199" i="2"/>
  <c r="AR200" i="2"/>
  <c r="AS200" i="2"/>
  <c r="AT200" i="2"/>
  <c r="AU200" i="2"/>
  <c r="AV200" i="2"/>
  <c r="AW200" i="2"/>
  <c r="AR201" i="2"/>
  <c r="AS201" i="2"/>
  <c r="AT201" i="2"/>
  <c r="AU201" i="2"/>
  <c r="AV201" i="2"/>
  <c r="AW201" i="2"/>
  <c r="AR202" i="2"/>
  <c r="AS202" i="2"/>
  <c r="AT202" i="2"/>
  <c r="AU202" i="2"/>
  <c r="AV202" i="2"/>
  <c r="AW202" i="2"/>
  <c r="AR203" i="2"/>
  <c r="AS203" i="2"/>
  <c r="AT203" i="2"/>
  <c r="AU203" i="2"/>
  <c r="AV203" i="2"/>
  <c r="AW203" i="2"/>
  <c r="AR204" i="2"/>
  <c r="AS204" i="2"/>
  <c r="AT204" i="2"/>
  <c r="AU204" i="2"/>
  <c r="AV204" i="2"/>
  <c r="AW204" i="2"/>
  <c r="AR205" i="2"/>
  <c r="AS205" i="2"/>
  <c r="AT205" i="2"/>
  <c r="AU205" i="2"/>
  <c r="AV205" i="2"/>
  <c r="AW205" i="2"/>
  <c r="AR206" i="2"/>
  <c r="AS206" i="2"/>
  <c r="AT206" i="2"/>
  <c r="AU206" i="2"/>
  <c r="AV206" i="2"/>
  <c r="AW206" i="2"/>
  <c r="AR207" i="2"/>
  <c r="AS207" i="2"/>
  <c r="AT207" i="2"/>
  <c r="AU207" i="2"/>
  <c r="AV207" i="2"/>
  <c r="AW207" i="2"/>
  <c r="AR208" i="2"/>
  <c r="AS208" i="2"/>
  <c r="AT208" i="2"/>
  <c r="AU208" i="2"/>
  <c r="AV208" i="2"/>
  <c r="AW208" i="2"/>
  <c r="AR209" i="2"/>
  <c r="AS209" i="2"/>
  <c r="AT209" i="2"/>
  <c r="AU209" i="2"/>
  <c r="AV209" i="2"/>
  <c r="AW209" i="2"/>
  <c r="AR210" i="2"/>
  <c r="AS210" i="2"/>
  <c r="AT210" i="2"/>
  <c r="AU210" i="2"/>
  <c r="AV210" i="2"/>
  <c r="AW210" i="2"/>
  <c r="AR211" i="2"/>
  <c r="AS211" i="2"/>
  <c r="AT211" i="2"/>
  <c r="AU211" i="2"/>
  <c r="AV211" i="2"/>
  <c r="AW211" i="2"/>
  <c r="AR212" i="2"/>
  <c r="AS212" i="2"/>
  <c r="AT212" i="2"/>
  <c r="AU212" i="2"/>
  <c r="AV212" i="2"/>
  <c r="AW212" i="2"/>
  <c r="AR213" i="2"/>
  <c r="AS213" i="2"/>
  <c r="AT213" i="2"/>
  <c r="AU213" i="2"/>
  <c r="AV213" i="2"/>
  <c r="AW213" i="2"/>
  <c r="AR214" i="2"/>
  <c r="AS214" i="2"/>
  <c r="AT214" i="2"/>
  <c r="AU214" i="2"/>
  <c r="AV214" i="2"/>
  <c r="AW214" i="2"/>
  <c r="AR215" i="2"/>
  <c r="AS215" i="2"/>
  <c r="AT215" i="2"/>
  <c r="AU215" i="2"/>
  <c r="AV215" i="2"/>
  <c r="AW215" i="2"/>
  <c r="AR216" i="2"/>
  <c r="AS216" i="2"/>
  <c r="AT216" i="2"/>
  <c r="AU216" i="2"/>
  <c r="AV216" i="2"/>
  <c r="AW216" i="2"/>
  <c r="AR217" i="2"/>
  <c r="AS217" i="2"/>
  <c r="AT217" i="2"/>
  <c r="AU217" i="2"/>
  <c r="AV217" i="2"/>
  <c r="AW217" i="2"/>
  <c r="AR218" i="2"/>
  <c r="AS218" i="2"/>
  <c r="AT218" i="2"/>
  <c r="AU218" i="2"/>
  <c r="AV218" i="2"/>
  <c r="AW218" i="2"/>
  <c r="AR219" i="2"/>
  <c r="AS219" i="2"/>
  <c r="AT219" i="2"/>
  <c r="AU219" i="2"/>
  <c r="AV219" i="2"/>
  <c r="AW219" i="2"/>
  <c r="AR220" i="2"/>
  <c r="AS220" i="2"/>
  <c r="AT220" i="2"/>
  <c r="AU220" i="2"/>
  <c r="AV220" i="2"/>
  <c r="AW220" i="2"/>
  <c r="AR221" i="2"/>
  <c r="AS221" i="2"/>
  <c r="AT221" i="2"/>
  <c r="AU221" i="2"/>
  <c r="AV221" i="2"/>
  <c r="AW221" i="2"/>
  <c r="AR222" i="2"/>
  <c r="AS222" i="2"/>
  <c r="AT222" i="2"/>
  <c r="AU222" i="2"/>
  <c r="AV222" i="2"/>
  <c r="AW222" i="2"/>
  <c r="AR223" i="2"/>
  <c r="AS223" i="2"/>
  <c r="AT223" i="2"/>
  <c r="AU223" i="2"/>
  <c r="AV223" i="2"/>
  <c r="AW223" i="2"/>
  <c r="AR224" i="2"/>
  <c r="AS224" i="2"/>
  <c r="AT224" i="2"/>
  <c r="AU224" i="2"/>
  <c r="AV224" i="2"/>
  <c r="AW224" i="2"/>
  <c r="AR225" i="2"/>
  <c r="AS225" i="2"/>
  <c r="AT225" i="2"/>
  <c r="AU225" i="2"/>
  <c r="AV225" i="2"/>
  <c r="AW225" i="2"/>
  <c r="AR226" i="2"/>
  <c r="AS226" i="2"/>
  <c r="AT226" i="2"/>
  <c r="AU226" i="2"/>
  <c r="AV226" i="2"/>
  <c r="AW226" i="2"/>
  <c r="AR227" i="2"/>
  <c r="AS227" i="2"/>
  <c r="AT227" i="2"/>
  <c r="AU227" i="2"/>
  <c r="AV227" i="2"/>
  <c r="AW227" i="2"/>
  <c r="AR228" i="2"/>
  <c r="AS228" i="2"/>
  <c r="AT228" i="2"/>
  <c r="AU228" i="2"/>
  <c r="AV228" i="2"/>
  <c r="AW228" i="2"/>
  <c r="AR229" i="2"/>
  <c r="AS229" i="2"/>
  <c r="AT229" i="2"/>
  <c r="AU229" i="2"/>
  <c r="AV229" i="2"/>
  <c r="AW229" i="2"/>
  <c r="AR230" i="2"/>
  <c r="AS230" i="2"/>
  <c r="AT230" i="2"/>
  <c r="AU230" i="2"/>
  <c r="AV230" i="2"/>
  <c r="AW230" i="2"/>
  <c r="AR231" i="2"/>
  <c r="AS231" i="2"/>
  <c r="AT231" i="2"/>
  <c r="AU231" i="2"/>
  <c r="AV231" i="2"/>
  <c r="AW231" i="2"/>
  <c r="AR232" i="2"/>
  <c r="AS232" i="2"/>
  <c r="AT232" i="2"/>
  <c r="AU232" i="2"/>
  <c r="AV232" i="2"/>
  <c r="AW232" i="2"/>
  <c r="AR233" i="2"/>
  <c r="AS233" i="2"/>
  <c r="AT233" i="2"/>
  <c r="AU233" i="2"/>
  <c r="AV233" i="2"/>
  <c r="AW233" i="2"/>
  <c r="AR234" i="2"/>
  <c r="AS234" i="2"/>
  <c r="AT234" i="2"/>
  <c r="AU234" i="2"/>
  <c r="AV234" i="2"/>
  <c r="AW234" i="2"/>
  <c r="AR235" i="2"/>
  <c r="AS235" i="2"/>
  <c r="AT235" i="2"/>
  <c r="AU235" i="2"/>
  <c r="AV235" i="2"/>
  <c r="AW235" i="2"/>
  <c r="AR236" i="2"/>
  <c r="AS236" i="2"/>
  <c r="AT236" i="2"/>
  <c r="AU236" i="2"/>
  <c r="AV236" i="2"/>
  <c r="AW236" i="2"/>
  <c r="AR237" i="2"/>
  <c r="AS237" i="2"/>
  <c r="AT237" i="2"/>
  <c r="AU237" i="2"/>
  <c r="AV237" i="2"/>
  <c r="AW237" i="2"/>
  <c r="AR238" i="2"/>
  <c r="AS238" i="2"/>
  <c r="AT238" i="2"/>
  <c r="AU238" i="2"/>
  <c r="AV238" i="2"/>
  <c r="AW238" i="2"/>
  <c r="AR239" i="2"/>
  <c r="AS239" i="2"/>
  <c r="AT239" i="2"/>
  <c r="AU239" i="2"/>
  <c r="AV239" i="2"/>
  <c r="AW239" i="2"/>
  <c r="AR240" i="2"/>
  <c r="AS240" i="2"/>
  <c r="AT240" i="2"/>
  <c r="AU240" i="2"/>
  <c r="AV240" i="2"/>
  <c r="AW240" i="2"/>
  <c r="AR241" i="2"/>
  <c r="AS241" i="2"/>
  <c r="AT241" i="2"/>
  <c r="AU241" i="2"/>
  <c r="AV241" i="2"/>
  <c r="AW241" i="2"/>
  <c r="AR242" i="2"/>
  <c r="AS242" i="2"/>
  <c r="AT242" i="2"/>
  <c r="AU242" i="2"/>
  <c r="AV242" i="2"/>
  <c r="AW242" i="2"/>
  <c r="AR243" i="2"/>
  <c r="AS243" i="2"/>
  <c r="AT243" i="2"/>
  <c r="AU243" i="2"/>
  <c r="AV243" i="2"/>
  <c r="AW243" i="2"/>
  <c r="AR244" i="2"/>
  <c r="AS244" i="2"/>
  <c r="AT244" i="2"/>
  <c r="AU244" i="2"/>
  <c r="AV244" i="2"/>
  <c r="AW244" i="2"/>
  <c r="AR245" i="2"/>
  <c r="AS245" i="2"/>
  <c r="AT245" i="2"/>
  <c r="AU245" i="2"/>
  <c r="AV245" i="2"/>
  <c r="AW245" i="2"/>
  <c r="AR246" i="2"/>
  <c r="AS246" i="2"/>
  <c r="AT246" i="2"/>
  <c r="AU246" i="2"/>
  <c r="AV246" i="2"/>
  <c r="AW246" i="2"/>
  <c r="AR247" i="2"/>
  <c r="AS247" i="2"/>
  <c r="AT247" i="2"/>
  <c r="AU247" i="2"/>
  <c r="AV247" i="2"/>
  <c r="AW247" i="2"/>
  <c r="AR248" i="2"/>
  <c r="AS248" i="2"/>
  <c r="AT248" i="2"/>
  <c r="AU248" i="2"/>
  <c r="AV248" i="2"/>
  <c r="AW248" i="2"/>
  <c r="AR249" i="2"/>
  <c r="AS249" i="2"/>
  <c r="AT249" i="2"/>
  <c r="AU249" i="2"/>
  <c r="AV249" i="2"/>
  <c r="AW249" i="2"/>
  <c r="AR250" i="2"/>
  <c r="AS250" i="2"/>
  <c r="AT250" i="2"/>
  <c r="AU250" i="2"/>
  <c r="AV250" i="2"/>
  <c r="AW250" i="2"/>
  <c r="AR251" i="2"/>
  <c r="AS251" i="2"/>
  <c r="AT251" i="2"/>
  <c r="AU251" i="2"/>
  <c r="AV251" i="2"/>
  <c r="AW251" i="2"/>
  <c r="AR252" i="2"/>
  <c r="AS252" i="2"/>
  <c r="AT252" i="2"/>
  <c r="AU252" i="2"/>
  <c r="AV252" i="2"/>
  <c r="AW252" i="2"/>
  <c r="AR253" i="2"/>
  <c r="AS253" i="2"/>
  <c r="AT253" i="2"/>
  <c r="AU253" i="2"/>
  <c r="AV253" i="2"/>
  <c r="AW253" i="2"/>
  <c r="AR254" i="2"/>
  <c r="AS254" i="2"/>
  <c r="AT254" i="2"/>
  <c r="AU254" i="2"/>
  <c r="AV254" i="2"/>
  <c r="AW254" i="2"/>
  <c r="AR255" i="2"/>
  <c r="AS255" i="2"/>
  <c r="AT255" i="2"/>
  <c r="AU255" i="2"/>
  <c r="AV255" i="2"/>
  <c r="AW255" i="2"/>
  <c r="AR256" i="2"/>
  <c r="AS256" i="2"/>
  <c r="AT256" i="2"/>
  <c r="AU256" i="2"/>
  <c r="AV256" i="2"/>
  <c r="AW256" i="2"/>
  <c r="AR257" i="2"/>
  <c r="AS257" i="2"/>
  <c r="AT257" i="2"/>
  <c r="AU257" i="2"/>
  <c r="AV257" i="2"/>
  <c r="AW257" i="2"/>
  <c r="AR258" i="2"/>
  <c r="AS258" i="2"/>
  <c r="AT258" i="2"/>
  <c r="AU258" i="2"/>
  <c r="AV258" i="2"/>
  <c r="AW258" i="2"/>
  <c r="AR259" i="2"/>
  <c r="AS259" i="2"/>
  <c r="AT259" i="2"/>
  <c r="AU259" i="2"/>
  <c r="AV259" i="2"/>
  <c r="AW259" i="2"/>
  <c r="AR260" i="2"/>
  <c r="AS260" i="2"/>
  <c r="AT260" i="2"/>
  <c r="AU260" i="2"/>
  <c r="AV260" i="2"/>
  <c r="AW260" i="2"/>
  <c r="AR261" i="2"/>
  <c r="AS261" i="2"/>
  <c r="AT261" i="2"/>
  <c r="AU261" i="2"/>
  <c r="AV261" i="2"/>
  <c r="AW261" i="2"/>
  <c r="AR262" i="2"/>
  <c r="AS262" i="2"/>
  <c r="AT262" i="2"/>
  <c r="AU262" i="2"/>
  <c r="AV262" i="2"/>
  <c r="AW262" i="2"/>
  <c r="AR263" i="2"/>
  <c r="AS263" i="2"/>
  <c r="AT263" i="2"/>
  <c r="AU263" i="2"/>
  <c r="AV263" i="2"/>
  <c r="AW263" i="2"/>
  <c r="AR264" i="2"/>
  <c r="AS264" i="2"/>
  <c r="AT264" i="2"/>
  <c r="AU264" i="2"/>
  <c r="AV264" i="2"/>
  <c r="AW264" i="2"/>
  <c r="AR265" i="2"/>
  <c r="AS265" i="2"/>
  <c r="AT265" i="2"/>
  <c r="AU265" i="2"/>
  <c r="AV265" i="2"/>
  <c r="AW265" i="2"/>
  <c r="AR266" i="2"/>
  <c r="AS266" i="2"/>
  <c r="AT266" i="2"/>
  <c r="AU266" i="2"/>
  <c r="AV266" i="2"/>
  <c r="AW266" i="2"/>
  <c r="AR267" i="2"/>
  <c r="AS267" i="2"/>
  <c r="AT267" i="2"/>
  <c r="AU267" i="2"/>
  <c r="AV267" i="2"/>
  <c r="AW267" i="2"/>
  <c r="AR268" i="2"/>
  <c r="AS268" i="2"/>
  <c r="AT268" i="2"/>
  <c r="AU268" i="2"/>
  <c r="AV268" i="2"/>
  <c r="AW268" i="2"/>
  <c r="AR269" i="2"/>
  <c r="AS269" i="2"/>
  <c r="AT269" i="2"/>
  <c r="AU269" i="2"/>
  <c r="AV269" i="2"/>
  <c r="AW269" i="2"/>
  <c r="AR270" i="2"/>
  <c r="AS270" i="2"/>
  <c r="AT270" i="2"/>
  <c r="AU270" i="2"/>
  <c r="AV270" i="2"/>
  <c r="AW270" i="2"/>
  <c r="AR271" i="2"/>
  <c r="AS271" i="2"/>
  <c r="AT271" i="2"/>
  <c r="AU271" i="2"/>
  <c r="AV271" i="2"/>
  <c r="AW271" i="2"/>
  <c r="AR272" i="2"/>
  <c r="AS272" i="2"/>
  <c r="AT272" i="2"/>
  <c r="AU272" i="2"/>
  <c r="AV272" i="2"/>
  <c r="AW272" i="2"/>
  <c r="AR273" i="2"/>
  <c r="AS273" i="2"/>
  <c r="AT273" i="2"/>
  <c r="AU273" i="2"/>
  <c r="AV273" i="2"/>
  <c r="AW273" i="2"/>
  <c r="AR274" i="2"/>
  <c r="AS274" i="2"/>
  <c r="AT274" i="2"/>
  <c r="AU274" i="2"/>
  <c r="AV274" i="2"/>
  <c r="AW274" i="2"/>
  <c r="AR275" i="2"/>
  <c r="AS275" i="2"/>
  <c r="AT275" i="2"/>
  <c r="AU275" i="2"/>
  <c r="AV275" i="2"/>
  <c r="AW275" i="2"/>
  <c r="AR276" i="2"/>
  <c r="AS276" i="2"/>
  <c r="AT276" i="2"/>
  <c r="AU276" i="2"/>
  <c r="AV276" i="2"/>
  <c r="AW276" i="2"/>
  <c r="AR277" i="2"/>
  <c r="AS277" i="2"/>
  <c r="AT277" i="2"/>
  <c r="AU277" i="2"/>
  <c r="AV277" i="2"/>
  <c r="AW277" i="2"/>
  <c r="AR278" i="2"/>
  <c r="AS278" i="2"/>
  <c r="AT278" i="2"/>
  <c r="AU278" i="2"/>
  <c r="AV278" i="2"/>
  <c r="AW278" i="2"/>
  <c r="AR279" i="2"/>
  <c r="AS279" i="2"/>
  <c r="AT279" i="2"/>
  <c r="AU279" i="2"/>
  <c r="AV279" i="2"/>
  <c r="AW279" i="2"/>
  <c r="AR280" i="2"/>
  <c r="AS280" i="2"/>
  <c r="AT280" i="2"/>
  <c r="AU280" i="2"/>
  <c r="AV280" i="2"/>
  <c r="AW280" i="2"/>
  <c r="AR281" i="2"/>
  <c r="AS281" i="2"/>
  <c r="AT281" i="2"/>
  <c r="AU281" i="2"/>
  <c r="AV281" i="2"/>
  <c r="AW281" i="2"/>
  <c r="AR282" i="2"/>
  <c r="AS282" i="2"/>
  <c r="AT282" i="2"/>
  <c r="AU282" i="2"/>
  <c r="AV282" i="2"/>
  <c r="AW282" i="2"/>
  <c r="AR283" i="2"/>
  <c r="AS283" i="2"/>
  <c r="AT283" i="2"/>
  <c r="AU283" i="2"/>
  <c r="AV283" i="2"/>
  <c r="AW283" i="2"/>
  <c r="AR284" i="2"/>
  <c r="AS284" i="2"/>
  <c r="AT284" i="2"/>
  <c r="AU284" i="2"/>
  <c r="AV284" i="2"/>
  <c r="AW284" i="2"/>
  <c r="AR285" i="2"/>
  <c r="AS285" i="2"/>
  <c r="AT285" i="2"/>
  <c r="AU285" i="2"/>
  <c r="AV285" i="2"/>
  <c r="AW285" i="2"/>
  <c r="AR286" i="2"/>
  <c r="AS286" i="2"/>
  <c r="AT286" i="2"/>
  <c r="AU286" i="2"/>
  <c r="AV286" i="2"/>
  <c r="AW286" i="2"/>
  <c r="AR287" i="2"/>
  <c r="AS287" i="2"/>
  <c r="AT287" i="2"/>
  <c r="AU287" i="2"/>
  <c r="AV287" i="2"/>
  <c r="AW287" i="2"/>
  <c r="AR288" i="2"/>
  <c r="AS288" i="2"/>
  <c r="AT288" i="2"/>
  <c r="AU288" i="2"/>
  <c r="AV288" i="2"/>
  <c r="AW288" i="2"/>
  <c r="AR289" i="2"/>
  <c r="AS289" i="2"/>
  <c r="AT289" i="2"/>
  <c r="AU289" i="2"/>
  <c r="AV289" i="2"/>
  <c r="AW289" i="2"/>
  <c r="AR290" i="2"/>
  <c r="AS290" i="2"/>
  <c r="AT290" i="2"/>
  <c r="AU290" i="2"/>
  <c r="AV290" i="2"/>
  <c r="AW290" i="2"/>
  <c r="AR291" i="2"/>
  <c r="AS291" i="2"/>
  <c r="AT291" i="2"/>
  <c r="AU291" i="2"/>
  <c r="AV291" i="2"/>
  <c r="AW291" i="2"/>
  <c r="AR292" i="2"/>
  <c r="AS292" i="2"/>
  <c r="AT292" i="2"/>
  <c r="AU292" i="2"/>
  <c r="AV292" i="2"/>
  <c r="AW292" i="2"/>
  <c r="AR293" i="2"/>
  <c r="AS293" i="2"/>
  <c r="AT293" i="2"/>
  <c r="AU293" i="2"/>
  <c r="AV293" i="2"/>
  <c r="AW293" i="2"/>
  <c r="AR294" i="2"/>
  <c r="AS294" i="2"/>
  <c r="AT294" i="2"/>
  <c r="AU294" i="2"/>
  <c r="AV294" i="2"/>
  <c r="AW294" i="2"/>
  <c r="AR295" i="2"/>
  <c r="AS295" i="2"/>
  <c r="AT295" i="2"/>
  <c r="AU295" i="2"/>
  <c r="AV295" i="2"/>
  <c r="AW295" i="2"/>
  <c r="AR296" i="2"/>
  <c r="AS296" i="2"/>
  <c r="AT296" i="2"/>
  <c r="AU296" i="2"/>
  <c r="AV296" i="2"/>
  <c r="AW296" i="2"/>
  <c r="AR297" i="2"/>
  <c r="AS297" i="2"/>
  <c r="AT297" i="2"/>
  <c r="AU297" i="2"/>
  <c r="AV297" i="2"/>
  <c r="AW297" i="2"/>
  <c r="AR298" i="2"/>
  <c r="AS298" i="2"/>
  <c r="AT298" i="2"/>
  <c r="AU298" i="2"/>
  <c r="AV298" i="2"/>
  <c r="AW298" i="2"/>
  <c r="AR299" i="2"/>
  <c r="AS299" i="2"/>
  <c r="AT299" i="2"/>
  <c r="AU299" i="2"/>
  <c r="AV299" i="2"/>
  <c r="AW299" i="2"/>
  <c r="AR300" i="2"/>
  <c r="AS300" i="2"/>
  <c r="AT300" i="2"/>
  <c r="AU300" i="2"/>
  <c r="AV300" i="2"/>
  <c r="AW300" i="2"/>
  <c r="AR301" i="2"/>
  <c r="AS301" i="2"/>
  <c r="AT301" i="2"/>
  <c r="AU301" i="2"/>
  <c r="AV301" i="2"/>
  <c r="AW301" i="2"/>
  <c r="AR302" i="2"/>
  <c r="AS302" i="2"/>
  <c r="AT302" i="2"/>
  <c r="AU302" i="2"/>
  <c r="AV302" i="2"/>
  <c r="AW302" i="2"/>
  <c r="AR303" i="2"/>
  <c r="AS303" i="2"/>
  <c r="AT303" i="2"/>
  <c r="AU303" i="2"/>
  <c r="AV303" i="2"/>
  <c r="AW303" i="2"/>
  <c r="AR304" i="2"/>
  <c r="AS304" i="2"/>
  <c r="AT304" i="2"/>
  <c r="AU304" i="2"/>
  <c r="AV304" i="2"/>
  <c r="AW304" i="2"/>
  <c r="AR305" i="2"/>
  <c r="AS305" i="2"/>
  <c r="AT305" i="2"/>
  <c r="AU305" i="2"/>
  <c r="AV305" i="2"/>
  <c r="AW305" i="2"/>
  <c r="AR306" i="2"/>
  <c r="AS306" i="2"/>
  <c r="AT306" i="2"/>
  <c r="AU306" i="2"/>
  <c r="AV306" i="2"/>
  <c r="AW306" i="2"/>
  <c r="AR307" i="2"/>
  <c r="AS307" i="2"/>
  <c r="AT307" i="2"/>
  <c r="AU307" i="2"/>
  <c r="AV307" i="2"/>
  <c r="AW307" i="2"/>
  <c r="AR308" i="2"/>
  <c r="AS308" i="2"/>
  <c r="AT308" i="2"/>
  <c r="AU308" i="2"/>
  <c r="AV308" i="2"/>
  <c r="AW308" i="2"/>
  <c r="AR309" i="2"/>
  <c r="AS309" i="2"/>
  <c r="AT309" i="2"/>
  <c r="AU309" i="2"/>
  <c r="AV309" i="2"/>
  <c r="AW309" i="2"/>
  <c r="AR310" i="2"/>
  <c r="AS310" i="2"/>
  <c r="AT310" i="2"/>
  <c r="AU310" i="2"/>
  <c r="AV310" i="2"/>
  <c r="AW310" i="2"/>
  <c r="AR311" i="2"/>
  <c r="AS311" i="2"/>
  <c r="AT311" i="2"/>
  <c r="AU311" i="2"/>
  <c r="AV311" i="2"/>
  <c r="AW311" i="2"/>
  <c r="AR312" i="2"/>
  <c r="AS312" i="2"/>
  <c r="AT312" i="2"/>
  <c r="AU312" i="2"/>
  <c r="AV312" i="2"/>
  <c r="AW312" i="2"/>
  <c r="AR313" i="2"/>
  <c r="AS313" i="2"/>
  <c r="AT313" i="2"/>
  <c r="AU313" i="2"/>
  <c r="AV313" i="2"/>
  <c r="AW313" i="2"/>
  <c r="AR314" i="2"/>
  <c r="AS314" i="2"/>
  <c r="AT314" i="2"/>
  <c r="AU314" i="2"/>
  <c r="AV314" i="2"/>
  <c r="AW314" i="2"/>
  <c r="AR315" i="2"/>
  <c r="AS315" i="2"/>
  <c r="AT315" i="2"/>
  <c r="AU315" i="2"/>
  <c r="AV315" i="2"/>
  <c r="AW315" i="2"/>
  <c r="AR316" i="2"/>
  <c r="AS316" i="2"/>
  <c r="AT316" i="2"/>
  <c r="AU316" i="2"/>
  <c r="AV316" i="2"/>
  <c r="AW316" i="2"/>
  <c r="AR317" i="2"/>
  <c r="AS317" i="2"/>
  <c r="AT317" i="2"/>
  <c r="AU317" i="2"/>
  <c r="AV317" i="2"/>
  <c r="AW317" i="2"/>
  <c r="AR318" i="2"/>
  <c r="AS318" i="2"/>
  <c r="AT318" i="2"/>
  <c r="AU318" i="2"/>
  <c r="AV318" i="2"/>
  <c r="AW318" i="2"/>
  <c r="AR319" i="2"/>
  <c r="AS319" i="2"/>
  <c r="AT319" i="2"/>
  <c r="AU319" i="2"/>
  <c r="AV319" i="2"/>
  <c r="AW319" i="2"/>
  <c r="AR320" i="2"/>
  <c r="AS320" i="2"/>
  <c r="AT320" i="2"/>
  <c r="AU320" i="2"/>
  <c r="AV320" i="2"/>
  <c r="AW320" i="2"/>
  <c r="AR321" i="2"/>
  <c r="AS321" i="2"/>
  <c r="AT321" i="2"/>
  <c r="AU321" i="2"/>
  <c r="AV321" i="2"/>
  <c r="AW321" i="2"/>
  <c r="AR322" i="2"/>
  <c r="AS322" i="2"/>
  <c r="AT322" i="2"/>
  <c r="AU322" i="2"/>
  <c r="AV322" i="2"/>
  <c r="AW322" i="2"/>
  <c r="AR323" i="2"/>
  <c r="AS323" i="2"/>
  <c r="AT323" i="2"/>
  <c r="AU323" i="2"/>
  <c r="AV323" i="2"/>
  <c r="AW323" i="2"/>
  <c r="AR324" i="2"/>
  <c r="AS324" i="2"/>
  <c r="AT324" i="2"/>
  <c r="AU324" i="2"/>
  <c r="AV324" i="2"/>
  <c r="AW324" i="2"/>
  <c r="AR325" i="2"/>
  <c r="AS325" i="2"/>
  <c r="AT325" i="2"/>
  <c r="AU325" i="2"/>
  <c r="AV325" i="2"/>
  <c r="AW325" i="2"/>
  <c r="AR326" i="2"/>
  <c r="AS326" i="2"/>
  <c r="AT326" i="2"/>
  <c r="AU326" i="2"/>
  <c r="AV326" i="2"/>
  <c r="AW326" i="2"/>
  <c r="AR327" i="2"/>
  <c r="AS327" i="2"/>
  <c r="AT327" i="2"/>
  <c r="AU327" i="2"/>
  <c r="AV327" i="2"/>
  <c r="AW327" i="2"/>
  <c r="AR328" i="2"/>
  <c r="AS328" i="2"/>
  <c r="AT328" i="2"/>
  <c r="AU328" i="2"/>
  <c r="AV328" i="2"/>
  <c r="AW328" i="2"/>
  <c r="AR329" i="2"/>
  <c r="AS329" i="2"/>
  <c r="AT329" i="2"/>
  <c r="AU329" i="2"/>
  <c r="AV329" i="2"/>
  <c r="AW329" i="2"/>
  <c r="AR330" i="2"/>
  <c r="AS330" i="2"/>
  <c r="AT330" i="2"/>
  <c r="AU330" i="2"/>
  <c r="AV330" i="2"/>
  <c r="AW330" i="2"/>
  <c r="AR331" i="2"/>
  <c r="AS331" i="2"/>
  <c r="AT331" i="2"/>
  <c r="AU331" i="2"/>
  <c r="AV331" i="2"/>
  <c r="AW331" i="2"/>
  <c r="AR332" i="2"/>
  <c r="AS332" i="2"/>
  <c r="AT332" i="2"/>
  <c r="AU332" i="2"/>
  <c r="AV332" i="2"/>
  <c r="AW332" i="2"/>
  <c r="AR333" i="2"/>
  <c r="AS333" i="2"/>
  <c r="AT333" i="2"/>
  <c r="AU333" i="2"/>
  <c r="AV333" i="2"/>
  <c r="AW333" i="2"/>
  <c r="AR334" i="2"/>
  <c r="AS334" i="2"/>
  <c r="AT334" i="2"/>
  <c r="AU334" i="2"/>
  <c r="AV334" i="2"/>
  <c r="AW334" i="2"/>
  <c r="AR335" i="2"/>
  <c r="AS335" i="2"/>
  <c r="AT335" i="2"/>
  <c r="AU335" i="2"/>
  <c r="AV335" i="2"/>
  <c r="AW335" i="2"/>
  <c r="AR336" i="2"/>
  <c r="AS336" i="2"/>
  <c r="AT336" i="2"/>
  <c r="AU336" i="2"/>
  <c r="AV336" i="2"/>
  <c r="AW336" i="2"/>
  <c r="AR337" i="2"/>
  <c r="AS337" i="2"/>
  <c r="AT337" i="2"/>
  <c r="AU337" i="2"/>
  <c r="AV337" i="2"/>
  <c r="AW337" i="2"/>
  <c r="AR338" i="2"/>
  <c r="AS338" i="2"/>
  <c r="AT338" i="2"/>
  <c r="AU338" i="2"/>
  <c r="AV338" i="2"/>
  <c r="AW338" i="2"/>
  <c r="AR339" i="2"/>
  <c r="AS339" i="2"/>
  <c r="AT339" i="2"/>
  <c r="AU339" i="2"/>
  <c r="AV339" i="2"/>
  <c r="AW339" i="2"/>
  <c r="AR340" i="2"/>
  <c r="AS340" i="2"/>
  <c r="AT340" i="2"/>
  <c r="AU340" i="2"/>
  <c r="AV340" i="2"/>
  <c r="AW340" i="2"/>
  <c r="AR341" i="2"/>
  <c r="AS341" i="2"/>
  <c r="AT341" i="2"/>
  <c r="AU341" i="2"/>
  <c r="AV341" i="2"/>
  <c r="AW341" i="2"/>
  <c r="AR342" i="2"/>
  <c r="AS342" i="2"/>
  <c r="AT342" i="2"/>
  <c r="AU342" i="2"/>
  <c r="AV342" i="2"/>
  <c r="AW342" i="2"/>
  <c r="AR343" i="2"/>
  <c r="AS343" i="2"/>
  <c r="AT343" i="2"/>
  <c r="AU343" i="2"/>
  <c r="AV343" i="2"/>
  <c r="AW343" i="2"/>
  <c r="AR344" i="2"/>
  <c r="AS344" i="2"/>
  <c r="AT344" i="2"/>
  <c r="AU344" i="2"/>
  <c r="AV344" i="2"/>
  <c r="AW344" i="2"/>
  <c r="AR345" i="2"/>
  <c r="AS345" i="2"/>
  <c r="AT345" i="2"/>
  <c r="AU345" i="2"/>
  <c r="AV345" i="2"/>
  <c r="AW345" i="2"/>
  <c r="AR346" i="2"/>
  <c r="AS346" i="2"/>
  <c r="AT346" i="2"/>
  <c r="AU346" i="2"/>
  <c r="AV346" i="2"/>
  <c r="AW346" i="2"/>
  <c r="AR347" i="2"/>
  <c r="AS347" i="2"/>
  <c r="AT347" i="2"/>
  <c r="AU347" i="2"/>
  <c r="AV347" i="2"/>
  <c r="AW347" i="2"/>
  <c r="AR348" i="2"/>
  <c r="AS348" i="2"/>
  <c r="AT348" i="2"/>
  <c r="AU348" i="2"/>
  <c r="AV348" i="2"/>
  <c r="AW348" i="2"/>
  <c r="AR349" i="2"/>
  <c r="AS349" i="2"/>
  <c r="AT349" i="2"/>
  <c r="AU349" i="2"/>
  <c r="AV349" i="2"/>
  <c r="AW349" i="2"/>
  <c r="AR350" i="2"/>
  <c r="AS350" i="2"/>
  <c r="AT350" i="2"/>
  <c r="AU350" i="2"/>
  <c r="AV350" i="2"/>
  <c r="AW350" i="2"/>
  <c r="AR351" i="2"/>
  <c r="AS351" i="2"/>
  <c r="AT351" i="2"/>
  <c r="AU351" i="2"/>
  <c r="AV351" i="2"/>
  <c r="AW351" i="2"/>
  <c r="AR352" i="2"/>
  <c r="AS352" i="2"/>
  <c r="AT352" i="2"/>
  <c r="AU352" i="2"/>
  <c r="AV352" i="2"/>
  <c r="AW352" i="2"/>
  <c r="AR353" i="2"/>
  <c r="AS353" i="2"/>
  <c r="AT353" i="2"/>
  <c r="AU353" i="2"/>
  <c r="AV353" i="2"/>
  <c r="AW353" i="2"/>
  <c r="AR354" i="2"/>
  <c r="AS354" i="2"/>
  <c r="AT354" i="2"/>
  <c r="AU354" i="2"/>
  <c r="AV354" i="2"/>
  <c r="AW354" i="2"/>
  <c r="AR355" i="2"/>
  <c r="AS355" i="2"/>
  <c r="AT355" i="2"/>
  <c r="AU355" i="2"/>
  <c r="AV355" i="2"/>
  <c r="AW355" i="2"/>
  <c r="AR356" i="2"/>
  <c r="AS356" i="2"/>
  <c r="AT356" i="2"/>
  <c r="AU356" i="2"/>
  <c r="AV356" i="2"/>
  <c r="AW356" i="2"/>
  <c r="AR357" i="2"/>
  <c r="AS357" i="2"/>
  <c r="AT357" i="2"/>
  <c r="AU357" i="2"/>
  <c r="AV357" i="2"/>
  <c r="AW357" i="2"/>
  <c r="AR358" i="2"/>
  <c r="AS358" i="2"/>
  <c r="AT358" i="2"/>
  <c r="AU358" i="2"/>
  <c r="AV358" i="2"/>
  <c r="AW358" i="2"/>
  <c r="AR359" i="2"/>
  <c r="AS359" i="2"/>
  <c r="AT359" i="2"/>
  <c r="AU359" i="2"/>
  <c r="AV359" i="2"/>
  <c r="AW359" i="2"/>
  <c r="AR360" i="2"/>
  <c r="AS360" i="2"/>
  <c r="AT360" i="2"/>
  <c r="AU360" i="2"/>
  <c r="AV360" i="2"/>
  <c r="AW360" i="2"/>
  <c r="AR361" i="2"/>
  <c r="AS361" i="2"/>
  <c r="AT361" i="2"/>
  <c r="AU361" i="2"/>
  <c r="AV361" i="2"/>
  <c r="AW361" i="2"/>
  <c r="AR362" i="2"/>
  <c r="AS362" i="2"/>
  <c r="AT362" i="2"/>
  <c r="AU362" i="2"/>
  <c r="AV362" i="2"/>
  <c r="AW362" i="2"/>
  <c r="AR363" i="2"/>
  <c r="AS363" i="2"/>
  <c r="AT363" i="2"/>
  <c r="AU363" i="2"/>
  <c r="AV363" i="2"/>
  <c r="AW363" i="2"/>
  <c r="AR364" i="2"/>
  <c r="AS364" i="2"/>
  <c r="AT364" i="2"/>
  <c r="AU364" i="2"/>
  <c r="AV364" i="2"/>
  <c r="AW364" i="2"/>
  <c r="AR365" i="2"/>
  <c r="AS365" i="2"/>
  <c r="AT365" i="2"/>
  <c r="AU365" i="2"/>
  <c r="AV365" i="2"/>
  <c r="AW365" i="2"/>
  <c r="AR366" i="2"/>
  <c r="AS366" i="2"/>
  <c r="AT366" i="2"/>
  <c r="AU366" i="2"/>
  <c r="AV366" i="2"/>
  <c r="AW366" i="2"/>
  <c r="AR367" i="2"/>
  <c r="AS367" i="2"/>
  <c r="AT367" i="2"/>
  <c r="AU367" i="2"/>
  <c r="AV367" i="2"/>
  <c r="AW367" i="2"/>
  <c r="AR368" i="2"/>
  <c r="AS368" i="2"/>
  <c r="AT368" i="2"/>
  <c r="AU368" i="2"/>
  <c r="AV368" i="2"/>
  <c r="AW368" i="2"/>
  <c r="AR369" i="2"/>
  <c r="AS369" i="2"/>
  <c r="AT369" i="2"/>
  <c r="AU369" i="2"/>
  <c r="AV369" i="2"/>
  <c r="AW369" i="2"/>
  <c r="AR370" i="2"/>
  <c r="AS370" i="2"/>
  <c r="AT370" i="2"/>
  <c r="AU370" i="2"/>
  <c r="AV370" i="2"/>
  <c r="AW370" i="2"/>
  <c r="AR371" i="2"/>
  <c r="AS371" i="2"/>
  <c r="AT371" i="2"/>
  <c r="AU371" i="2"/>
  <c r="AV371" i="2"/>
  <c r="AW371" i="2"/>
  <c r="AR372" i="2"/>
  <c r="AS372" i="2"/>
  <c r="AT372" i="2"/>
  <c r="AU372" i="2"/>
  <c r="AV372" i="2"/>
  <c r="AW372" i="2"/>
  <c r="AR373" i="2"/>
  <c r="AS373" i="2"/>
  <c r="AT373" i="2"/>
  <c r="AU373" i="2"/>
  <c r="AV373" i="2"/>
  <c r="AW373" i="2"/>
  <c r="AR374" i="2"/>
  <c r="AS374" i="2"/>
  <c r="AT374" i="2"/>
  <c r="AU374" i="2"/>
  <c r="AV374" i="2"/>
  <c r="AW374" i="2"/>
  <c r="AR375" i="2"/>
  <c r="AS375" i="2"/>
  <c r="AT375" i="2"/>
  <c r="AU375" i="2"/>
  <c r="AV375" i="2"/>
  <c r="AW375" i="2"/>
  <c r="AR376" i="2"/>
  <c r="AS376" i="2"/>
  <c r="AT376" i="2"/>
  <c r="AU376" i="2"/>
  <c r="AV376" i="2"/>
  <c r="AW376" i="2"/>
  <c r="AR377" i="2"/>
  <c r="AS377" i="2"/>
  <c r="AT377" i="2"/>
  <c r="AU377" i="2"/>
  <c r="AV377" i="2"/>
  <c r="AW377" i="2"/>
  <c r="AR378" i="2"/>
  <c r="AS378" i="2"/>
  <c r="AT378" i="2"/>
  <c r="AU378" i="2"/>
  <c r="AV378" i="2"/>
  <c r="AW378" i="2"/>
  <c r="AR379" i="2"/>
  <c r="AS379" i="2"/>
  <c r="AT379" i="2"/>
  <c r="AU379" i="2"/>
  <c r="AV379" i="2"/>
  <c r="AW379" i="2"/>
  <c r="AR380" i="2"/>
  <c r="AS380" i="2"/>
  <c r="AT380" i="2"/>
  <c r="AU380" i="2"/>
  <c r="AV380" i="2"/>
  <c r="AW380" i="2"/>
  <c r="AR381" i="2"/>
  <c r="AS381" i="2"/>
  <c r="AT381" i="2"/>
  <c r="AU381" i="2"/>
  <c r="AV381" i="2"/>
  <c r="AW381" i="2"/>
  <c r="AR382" i="2"/>
  <c r="AS382" i="2"/>
  <c r="AT382" i="2"/>
  <c r="AU382" i="2"/>
  <c r="AV382" i="2"/>
  <c r="AW382" i="2"/>
  <c r="AR383" i="2"/>
  <c r="AS383" i="2"/>
  <c r="AT383" i="2"/>
  <c r="AU383" i="2"/>
  <c r="AV383" i="2"/>
  <c r="AW383" i="2"/>
  <c r="AR384" i="2"/>
  <c r="AS384" i="2"/>
  <c r="AT384" i="2"/>
  <c r="AU384" i="2"/>
  <c r="AV384" i="2"/>
  <c r="AW384" i="2"/>
  <c r="AR385" i="2"/>
  <c r="AS385" i="2"/>
  <c r="AT385" i="2"/>
  <c r="AU385" i="2"/>
  <c r="AV385" i="2"/>
  <c r="AW385" i="2"/>
  <c r="AR386" i="2"/>
  <c r="AS386" i="2"/>
  <c r="AT386" i="2"/>
  <c r="AU386" i="2"/>
  <c r="AV386" i="2"/>
  <c r="AW386" i="2"/>
  <c r="AR387" i="2"/>
  <c r="AS387" i="2"/>
  <c r="AT387" i="2"/>
  <c r="AU387" i="2"/>
  <c r="AV387" i="2"/>
  <c r="AW387" i="2"/>
  <c r="AR388" i="2"/>
  <c r="AS388" i="2"/>
  <c r="AT388" i="2"/>
  <c r="AU388" i="2"/>
  <c r="AV388" i="2"/>
  <c r="AW388" i="2"/>
  <c r="AR389" i="2"/>
  <c r="AS389" i="2"/>
  <c r="AT389" i="2"/>
  <c r="AU389" i="2"/>
  <c r="AV389" i="2"/>
  <c r="AW389" i="2"/>
  <c r="AR390" i="2"/>
  <c r="AS390" i="2"/>
  <c r="AT390" i="2"/>
  <c r="AU390" i="2"/>
  <c r="AV390" i="2"/>
  <c r="AW390" i="2"/>
  <c r="AR391" i="2"/>
  <c r="AS391" i="2"/>
  <c r="AT391" i="2"/>
  <c r="AU391" i="2"/>
  <c r="AV391" i="2"/>
  <c r="AW391" i="2"/>
  <c r="AR392" i="2"/>
  <c r="AS392" i="2"/>
  <c r="AT392" i="2"/>
  <c r="AU392" i="2"/>
  <c r="AV392" i="2"/>
  <c r="AW392" i="2"/>
  <c r="AR393" i="2"/>
  <c r="AS393" i="2"/>
  <c r="AT393" i="2"/>
  <c r="AU393" i="2"/>
  <c r="AV393" i="2"/>
  <c r="AW393" i="2"/>
  <c r="AR394" i="2"/>
  <c r="AS394" i="2"/>
  <c r="AT394" i="2"/>
  <c r="AU394" i="2"/>
  <c r="AV394" i="2"/>
  <c r="AW394" i="2"/>
  <c r="AR395" i="2"/>
  <c r="AS395" i="2"/>
  <c r="AT395" i="2"/>
  <c r="AU395" i="2"/>
  <c r="AV395" i="2"/>
  <c r="AW395" i="2"/>
  <c r="AR396" i="2"/>
  <c r="AS396" i="2"/>
  <c r="AT396" i="2"/>
  <c r="AU396" i="2"/>
  <c r="AV396" i="2"/>
  <c r="AW396" i="2"/>
  <c r="AR397" i="2"/>
  <c r="AS397" i="2"/>
  <c r="AT397" i="2"/>
  <c r="AU397" i="2"/>
  <c r="AV397" i="2"/>
  <c r="AW397" i="2"/>
  <c r="AR398" i="2"/>
  <c r="AS398" i="2"/>
  <c r="AT398" i="2"/>
  <c r="AU398" i="2"/>
  <c r="AV398" i="2"/>
  <c r="AW398" i="2"/>
  <c r="AR3" i="2"/>
  <c r="AS3" i="2"/>
  <c r="AT3" i="2"/>
  <c r="AU3" i="2"/>
  <c r="AV3" i="2"/>
  <c r="AW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" i="2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561" i="28"/>
  <c r="C562" i="28"/>
  <c r="C563" i="28"/>
  <c r="C564" i="28"/>
  <c r="C565" i="28"/>
  <c r="C566" i="28"/>
  <c r="C567" i="28"/>
  <c r="C568" i="28"/>
  <c r="C569" i="28"/>
  <c r="C570" i="28"/>
  <c r="C571" i="28"/>
  <c r="C572" i="28"/>
  <c r="C573" i="28"/>
  <c r="C574" i="28"/>
  <c r="C575" i="28"/>
  <c r="C576" i="28"/>
  <c r="C577" i="28"/>
  <c r="C578" i="28"/>
  <c r="C579" i="28"/>
  <c r="C580" i="28"/>
  <c r="C581" i="28"/>
  <c r="C582" i="28"/>
  <c r="C583" i="28"/>
  <c r="C584" i="28"/>
  <c r="C585" i="28"/>
  <c r="C586" i="28"/>
  <c r="C587" i="28"/>
  <c r="C588" i="28"/>
  <c r="C589" i="28"/>
  <c r="C590" i="28"/>
  <c r="C591" i="28"/>
  <c r="C592" i="28"/>
  <c r="C593" i="28"/>
  <c r="C594" i="28"/>
  <c r="C595" i="28"/>
  <c r="C596" i="28"/>
  <c r="C597" i="28"/>
  <c r="C598" i="28"/>
  <c r="C599" i="28"/>
  <c r="C600" i="28"/>
  <c r="C601" i="28"/>
  <c r="C602" i="28"/>
  <c r="C603" i="28"/>
  <c r="C604" i="28"/>
  <c r="C605" i="28"/>
  <c r="C606" i="28"/>
  <c r="C607" i="28"/>
  <c r="C608" i="28"/>
  <c r="C609" i="28"/>
  <c r="C610" i="28"/>
  <c r="C611" i="28"/>
  <c r="C612" i="28"/>
  <c r="C613" i="28"/>
  <c r="C614" i="28"/>
  <c r="C615" i="28"/>
  <c r="C616" i="28"/>
  <c r="C617" i="28"/>
  <c r="C618" i="28"/>
  <c r="C619" i="28"/>
  <c r="C620" i="28"/>
  <c r="C621" i="28"/>
  <c r="C622" i="28"/>
  <c r="C623" i="28"/>
  <c r="C624" i="28"/>
  <c r="C625" i="28"/>
  <c r="C626" i="28"/>
  <c r="C627" i="28"/>
  <c r="C628" i="28"/>
  <c r="C629" i="28"/>
  <c r="C630" i="28"/>
  <c r="C631" i="28"/>
  <c r="C632" i="28"/>
  <c r="C633" i="28"/>
  <c r="C634" i="28"/>
  <c r="C635" i="28"/>
  <c r="C636" i="28"/>
  <c r="C637" i="28"/>
  <c r="C638" i="28"/>
  <c r="C639" i="28"/>
  <c r="C640" i="28"/>
  <c r="C641" i="28"/>
  <c r="C642" i="28"/>
  <c r="C643" i="28"/>
  <c r="C644" i="28"/>
  <c r="C645" i="28"/>
  <c r="C646" i="28"/>
  <c r="C647" i="28"/>
  <c r="C648" i="28"/>
  <c r="C649" i="28"/>
  <c r="C650" i="28"/>
  <c r="C651" i="28"/>
  <c r="C652" i="28"/>
  <c r="C653" i="28"/>
  <c r="C654" i="28"/>
  <c r="C655" i="28"/>
  <c r="C656" i="28"/>
  <c r="C657" i="28"/>
  <c r="C658" i="28"/>
  <c r="C659" i="28"/>
  <c r="C660" i="28"/>
  <c r="C661" i="28"/>
  <c r="C662" i="28"/>
  <c r="C663" i="28"/>
  <c r="C664" i="28"/>
  <c r="C665" i="28"/>
  <c r="C666" i="28"/>
  <c r="C667" i="28"/>
  <c r="C668" i="28"/>
  <c r="C669" i="28"/>
  <c r="C670" i="28"/>
  <c r="C671" i="28"/>
  <c r="C672" i="28"/>
  <c r="C673" i="28"/>
  <c r="C674" i="28"/>
  <c r="C675" i="28"/>
  <c r="C676" i="28"/>
  <c r="C677" i="28"/>
  <c r="C678" i="28"/>
  <c r="C32" i="28"/>
  <c r="C33" i="28"/>
  <c r="C34" i="28"/>
  <c r="C35" i="28"/>
  <c r="C36" i="28"/>
  <c r="C37" i="28"/>
  <c r="C38" i="28"/>
  <c r="C39" i="28"/>
  <c r="C40" i="28"/>
  <c r="C41" i="28"/>
  <c r="C42" i="28"/>
  <c r="C3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E76" i="28" s="1"/>
  <c r="D77" i="28"/>
  <c r="E77" i="28" s="1"/>
  <c r="D78" i="28"/>
  <c r="E78" i="28" s="1"/>
  <c r="D79" i="28"/>
  <c r="E79" i="28" s="1"/>
  <c r="D80" i="28"/>
  <c r="E80" i="28" s="1"/>
  <c r="D81" i="28"/>
  <c r="E81" i="28" s="1"/>
  <c r="D82" i="28"/>
  <c r="E82" i="28" s="1"/>
  <c r="D83" i="28"/>
  <c r="E83" i="28" s="1"/>
  <c r="D84" i="28"/>
  <c r="E84" i="28" s="1"/>
  <c r="D85" i="28"/>
  <c r="E85" i="28" s="1"/>
  <c r="D86" i="28"/>
  <c r="E86" i="28" s="1"/>
  <c r="D87" i="28"/>
  <c r="E87" i="28" s="1"/>
  <c r="D88" i="28"/>
  <c r="E88" i="28" s="1"/>
  <c r="D89" i="28"/>
  <c r="E89" i="28" s="1"/>
  <c r="D90" i="28"/>
  <c r="E90" i="28" s="1"/>
  <c r="D91" i="28"/>
  <c r="E91" i="28" s="1"/>
  <c r="D92" i="28"/>
  <c r="E92" i="28" s="1"/>
  <c r="D93" i="28"/>
  <c r="E93" i="28" s="1"/>
  <c r="D94" i="28"/>
  <c r="E94" i="28" s="1"/>
  <c r="D95" i="28"/>
  <c r="E95" i="28" s="1"/>
  <c r="D96" i="28"/>
  <c r="E96" i="28" s="1"/>
  <c r="D97" i="28"/>
  <c r="E97" i="28" s="1"/>
  <c r="D98" i="28"/>
  <c r="E98" i="28" s="1"/>
  <c r="D99" i="28"/>
  <c r="E99" i="28" s="1"/>
  <c r="D100" i="28"/>
  <c r="E100" i="28" s="1"/>
  <c r="D101" i="28"/>
  <c r="E101" i="28" s="1"/>
  <c r="D102" i="28"/>
  <c r="E102" i="28" s="1"/>
  <c r="D103" i="28"/>
  <c r="E103" i="28" s="1"/>
  <c r="D104" i="28"/>
  <c r="E104" i="28" s="1"/>
  <c r="D105" i="28"/>
  <c r="E105" i="28" s="1"/>
  <c r="D106" i="28"/>
  <c r="E106" i="28" s="1"/>
  <c r="D107" i="28"/>
  <c r="E107" i="28" s="1"/>
  <c r="D108" i="28"/>
  <c r="E108" i="28" s="1"/>
  <c r="D109" i="28"/>
  <c r="E109" i="28" s="1"/>
  <c r="D110" i="28"/>
  <c r="E110" i="28" s="1"/>
  <c r="D111" i="28"/>
  <c r="E111" i="28" s="1"/>
  <c r="D112" i="28"/>
  <c r="E112" i="28" s="1"/>
  <c r="D113" i="28"/>
  <c r="E113" i="28" s="1"/>
  <c r="D114" i="28"/>
  <c r="E114" i="28" s="1"/>
  <c r="D115" i="28"/>
  <c r="E115" i="28" s="1"/>
  <c r="D116" i="28"/>
  <c r="E116" i="28" s="1"/>
  <c r="D117" i="28"/>
  <c r="E117" i="28" s="1"/>
  <c r="D118" i="28"/>
  <c r="E118" i="28" s="1"/>
  <c r="D119" i="28"/>
  <c r="E119" i="28" s="1"/>
  <c r="D120" i="28"/>
  <c r="E120" i="28" s="1"/>
  <c r="D121" i="28"/>
  <c r="E121" i="28" s="1"/>
  <c r="D122" i="28"/>
  <c r="E122" i="28" s="1"/>
  <c r="D123" i="28"/>
  <c r="E123" i="28" s="1"/>
  <c r="D124" i="28"/>
  <c r="E124" i="28" s="1"/>
  <c r="D125" i="28"/>
  <c r="E125" i="28" s="1"/>
  <c r="D126" i="28"/>
  <c r="E126" i="28" s="1"/>
  <c r="D127" i="28"/>
  <c r="E127" i="28" s="1"/>
  <c r="D128" i="28"/>
  <c r="E128" i="28" s="1"/>
  <c r="D129" i="28"/>
  <c r="E129" i="28" s="1"/>
  <c r="D130" i="28"/>
  <c r="E130" i="28" s="1"/>
  <c r="D131" i="28"/>
  <c r="E131" i="28" s="1"/>
  <c r="D132" i="28"/>
  <c r="E132" i="28" s="1"/>
  <c r="D133" i="28"/>
  <c r="E133" i="28" s="1"/>
  <c r="D134" i="28"/>
  <c r="E134" i="28" s="1"/>
  <c r="D135" i="28"/>
  <c r="E135" i="28" s="1"/>
  <c r="D136" i="28"/>
  <c r="E136" i="28" s="1"/>
  <c r="D137" i="28"/>
  <c r="E137" i="28" s="1"/>
  <c r="D138" i="28"/>
  <c r="E138" i="28" s="1"/>
  <c r="D139" i="28"/>
  <c r="E139" i="28" s="1"/>
  <c r="D140" i="28"/>
  <c r="E140" i="28" s="1"/>
  <c r="D141" i="28"/>
  <c r="E141" i="28" s="1"/>
  <c r="D142" i="28"/>
  <c r="E142" i="28" s="1"/>
  <c r="D143" i="28"/>
  <c r="E143" i="28" s="1"/>
  <c r="D144" i="28"/>
  <c r="E144" i="28" s="1"/>
  <c r="D145" i="28"/>
  <c r="E145" i="28" s="1"/>
  <c r="D146" i="28"/>
  <c r="E146" i="28" s="1"/>
  <c r="D147" i="28"/>
  <c r="E147" i="28" s="1"/>
  <c r="D148" i="28"/>
  <c r="E148" i="28" s="1"/>
  <c r="D149" i="28"/>
  <c r="E149" i="28" s="1"/>
  <c r="D150" i="28"/>
  <c r="E150" i="28" s="1"/>
  <c r="D151" i="28"/>
  <c r="E151" i="28" s="1"/>
  <c r="D152" i="28"/>
  <c r="E152" i="28" s="1"/>
  <c r="D153" i="28"/>
  <c r="E153" i="28" s="1"/>
  <c r="D154" i="28"/>
  <c r="E154" i="28" s="1"/>
  <c r="D155" i="28"/>
  <c r="E155" i="28" s="1"/>
  <c r="D156" i="28"/>
  <c r="E156" i="28" s="1"/>
  <c r="D157" i="28"/>
  <c r="E157" i="28" s="1"/>
  <c r="D158" i="28"/>
  <c r="E158" i="28" s="1"/>
  <c r="D159" i="28"/>
  <c r="E159" i="28" s="1"/>
  <c r="D160" i="28"/>
  <c r="E160" i="28" s="1"/>
  <c r="D161" i="28"/>
  <c r="E161" i="28" s="1"/>
  <c r="D162" i="28"/>
  <c r="E162" i="28" s="1"/>
  <c r="D163" i="28"/>
  <c r="E163" i="28" s="1"/>
  <c r="D164" i="28"/>
  <c r="E164" i="28" s="1"/>
  <c r="D165" i="28"/>
  <c r="E165" i="28" s="1"/>
  <c r="D166" i="28"/>
  <c r="E166" i="28" s="1"/>
  <c r="D167" i="28"/>
  <c r="E167" i="28" s="1"/>
  <c r="D168" i="28"/>
  <c r="E168" i="28" s="1"/>
  <c r="D169" i="28"/>
  <c r="E169" i="28" s="1"/>
  <c r="D170" i="28"/>
  <c r="E170" i="28" s="1"/>
  <c r="D171" i="28"/>
  <c r="E171" i="28" s="1"/>
  <c r="D172" i="28"/>
  <c r="E172" i="28" s="1"/>
  <c r="D173" i="28"/>
  <c r="E173" i="28" s="1"/>
  <c r="D174" i="28"/>
  <c r="E174" i="28" s="1"/>
  <c r="D175" i="28"/>
  <c r="E175" i="28" s="1"/>
  <c r="D176" i="28"/>
  <c r="E176" i="28" s="1"/>
  <c r="D177" i="28"/>
  <c r="E177" i="28" s="1"/>
  <c r="D178" i="28"/>
  <c r="E178" i="28" s="1"/>
  <c r="D179" i="28"/>
  <c r="E179" i="28" s="1"/>
  <c r="D180" i="28"/>
  <c r="E180" i="28" s="1"/>
  <c r="D181" i="28"/>
  <c r="E181" i="28" s="1"/>
  <c r="D182" i="28"/>
  <c r="E182" i="28" s="1"/>
  <c r="D183" i="28"/>
  <c r="E183" i="28" s="1"/>
  <c r="D184" i="28"/>
  <c r="E184" i="28" s="1"/>
  <c r="D185" i="28"/>
  <c r="E185" i="28" s="1"/>
  <c r="D186" i="28"/>
  <c r="E186" i="28" s="1"/>
  <c r="D187" i="28"/>
  <c r="E187" i="28" s="1"/>
  <c r="D188" i="28"/>
  <c r="E188" i="28" s="1"/>
  <c r="D189" i="28"/>
  <c r="E189" i="28" s="1"/>
  <c r="D190" i="28"/>
  <c r="E190" i="28" s="1"/>
  <c r="D191" i="28"/>
  <c r="E191" i="28" s="1"/>
  <c r="D192" i="28"/>
  <c r="E192" i="28" s="1"/>
  <c r="D193" i="28"/>
  <c r="E193" i="28" s="1"/>
  <c r="D194" i="28"/>
  <c r="E194" i="28" s="1"/>
  <c r="D195" i="28"/>
  <c r="E195" i="28" s="1"/>
  <c r="D196" i="28"/>
  <c r="E196" i="28" s="1"/>
  <c r="D197" i="28"/>
  <c r="E197" i="28" s="1"/>
  <c r="D198" i="28"/>
  <c r="E198" i="28" s="1"/>
  <c r="D199" i="28"/>
  <c r="E199" i="28" s="1"/>
  <c r="D200" i="28"/>
  <c r="E200" i="28" s="1"/>
  <c r="D201" i="28"/>
  <c r="E201" i="28" s="1"/>
  <c r="D202" i="28"/>
  <c r="E202" i="28" s="1"/>
  <c r="D203" i="28"/>
  <c r="E203" i="28" s="1"/>
  <c r="D204" i="28"/>
  <c r="E204" i="28" s="1"/>
  <c r="D205" i="28"/>
  <c r="E205" i="28" s="1"/>
  <c r="D206" i="28"/>
  <c r="E206" i="28" s="1"/>
  <c r="D207" i="28"/>
  <c r="E207" i="28" s="1"/>
  <c r="D208" i="28"/>
  <c r="E208" i="28" s="1"/>
  <c r="D209" i="28"/>
  <c r="E209" i="28" s="1"/>
  <c r="D210" i="28"/>
  <c r="E210" i="28" s="1"/>
  <c r="D211" i="28"/>
  <c r="E211" i="28" s="1"/>
  <c r="D212" i="28"/>
  <c r="E212" i="28" s="1"/>
  <c r="D213" i="28"/>
  <c r="E213" i="28" s="1"/>
  <c r="D214" i="28"/>
  <c r="E214" i="28" s="1"/>
  <c r="D215" i="28"/>
  <c r="E215" i="28" s="1"/>
  <c r="D216" i="28"/>
  <c r="E216" i="28" s="1"/>
  <c r="D217" i="28"/>
  <c r="E217" i="28" s="1"/>
  <c r="D218" i="28"/>
  <c r="E218" i="28" s="1"/>
  <c r="D219" i="28"/>
  <c r="E219" i="28" s="1"/>
  <c r="D220" i="28"/>
  <c r="E220" i="28" s="1"/>
  <c r="D221" i="28"/>
  <c r="E221" i="28" s="1"/>
  <c r="D222" i="28"/>
  <c r="E222" i="28" s="1"/>
  <c r="D223" i="28"/>
  <c r="E223" i="28" s="1"/>
  <c r="D224" i="28"/>
  <c r="E224" i="28" s="1"/>
  <c r="D225" i="28"/>
  <c r="E225" i="28" s="1"/>
  <c r="D226" i="28"/>
  <c r="E226" i="28" s="1"/>
  <c r="D227" i="28"/>
  <c r="E227" i="28" s="1"/>
  <c r="D228" i="28"/>
  <c r="E228" i="28" s="1"/>
  <c r="D229" i="28"/>
  <c r="E229" i="28" s="1"/>
  <c r="D230" i="28"/>
  <c r="E230" i="28" s="1"/>
  <c r="D231" i="28"/>
  <c r="E231" i="28" s="1"/>
  <c r="D232" i="28"/>
  <c r="E232" i="28" s="1"/>
  <c r="D233" i="28"/>
  <c r="E233" i="28" s="1"/>
  <c r="D234" i="28"/>
  <c r="E234" i="28" s="1"/>
  <c r="D235" i="28"/>
  <c r="E235" i="28" s="1"/>
  <c r="D236" i="28"/>
  <c r="E236" i="28" s="1"/>
  <c r="D237" i="28"/>
  <c r="E237" i="28" s="1"/>
  <c r="D238" i="28"/>
  <c r="E238" i="28" s="1"/>
  <c r="D239" i="28"/>
  <c r="E239" i="28" s="1"/>
  <c r="D240" i="28"/>
  <c r="E240" i="28" s="1"/>
  <c r="D241" i="28"/>
  <c r="E241" i="28" s="1"/>
  <c r="D242" i="28"/>
  <c r="E242" i="28" s="1"/>
  <c r="D243" i="28"/>
  <c r="E243" i="28" s="1"/>
  <c r="D244" i="28"/>
  <c r="E244" i="28" s="1"/>
  <c r="D245" i="28"/>
  <c r="E245" i="28" s="1"/>
  <c r="D246" i="28"/>
  <c r="E246" i="28" s="1"/>
  <c r="D247" i="28"/>
  <c r="E247" i="28" s="1"/>
  <c r="D248" i="28"/>
  <c r="E248" i="28" s="1"/>
  <c r="D249" i="28"/>
  <c r="E249" i="28" s="1"/>
  <c r="D250" i="28"/>
  <c r="E250" i="28" s="1"/>
  <c r="D251" i="28"/>
  <c r="E251" i="28" s="1"/>
  <c r="D252" i="28"/>
  <c r="E252" i="28" s="1"/>
  <c r="D253" i="28"/>
  <c r="E253" i="28" s="1"/>
  <c r="D254" i="28"/>
  <c r="E254" i="28" s="1"/>
  <c r="D255" i="28"/>
  <c r="E255" i="28" s="1"/>
  <c r="D256" i="28"/>
  <c r="E256" i="28" s="1"/>
  <c r="D257" i="28"/>
  <c r="E257" i="28" s="1"/>
  <c r="D258" i="28"/>
  <c r="E258" i="28" s="1"/>
  <c r="D259" i="28"/>
  <c r="E259" i="28" s="1"/>
  <c r="D260" i="28"/>
  <c r="E260" i="28" s="1"/>
  <c r="D261" i="28"/>
  <c r="E261" i="28" s="1"/>
  <c r="D262" i="28"/>
  <c r="E262" i="28" s="1"/>
  <c r="D263" i="28"/>
  <c r="E263" i="28" s="1"/>
  <c r="D264" i="28"/>
  <c r="E264" i="28" s="1"/>
  <c r="D265" i="28"/>
  <c r="E265" i="28" s="1"/>
  <c r="D266" i="28"/>
  <c r="E266" i="28" s="1"/>
  <c r="D267" i="28"/>
  <c r="E267" i="28" s="1"/>
  <c r="D268" i="28"/>
  <c r="E268" i="28" s="1"/>
  <c r="D269" i="28"/>
  <c r="E269" i="28" s="1"/>
  <c r="D270" i="28"/>
  <c r="E270" i="28" s="1"/>
  <c r="D271" i="28"/>
  <c r="E271" i="28" s="1"/>
  <c r="D272" i="28"/>
  <c r="E272" i="28" s="1"/>
  <c r="D273" i="28"/>
  <c r="E273" i="28" s="1"/>
  <c r="D274" i="28"/>
  <c r="E274" i="28" s="1"/>
  <c r="D275" i="28"/>
  <c r="E275" i="28" s="1"/>
  <c r="D276" i="28"/>
  <c r="E276" i="28" s="1"/>
  <c r="D277" i="28"/>
  <c r="E277" i="28" s="1"/>
  <c r="D278" i="28"/>
  <c r="E278" i="28" s="1"/>
  <c r="D279" i="28"/>
  <c r="E279" i="28" s="1"/>
  <c r="D280" i="28"/>
  <c r="E280" i="28" s="1"/>
  <c r="D281" i="28"/>
  <c r="E281" i="28" s="1"/>
  <c r="D282" i="28"/>
  <c r="E282" i="28" s="1"/>
  <c r="D283" i="28"/>
  <c r="E283" i="28" s="1"/>
  <c r="D284" i="28"/>
  <c r="E284" i="28" s="1"/>
  <c r="D285" i="28"/>
  <c r="E285" i="28" s="1"/>
  <c r="D286" i="28"/>
  <c r="E286" i="28" s="1"/>
  <c r="D287" i="28"/>
  <c r="E287" i="28" s="1"/>
  <c r="D288" i="28"/>
  <c r="E288" i="28" s="1"/>
  <c r="D289" i="28"/>
  <c r="E289" i="28" s="1"/>
  <c r="D290" i="28"/>
  <c r="E290" i="28" s="1"/>
  <c r="D291" i="28"/>
  <c r="E291" i="28" s="1"/>
  <c r="D292" i="28"/>
  <c r="E292" i="28" s="1"/>
  <c r="D293" i="28"/>
  <c r="E293" i="28" s="1"/>
  <c r="D294" i="28"/>
  <c r="E294" i="28" s="1"/>
  <c r="D295" i="28"/>
  <c r="E295" i="28" s="1"/>
  <c r="D296" i="28"/>
  <c r="E296" i="28" s="1"/>
  <c r="D297" i="28"/>
  <c r="E297" i="28" s="1"/>
  <c r="D298" i="28"/>
  <c r="E298" i="28" s="1"/>
  <c r="D299" i="28"/>
  <c r="E299" i="28" s="1"/>
  <c r="D300" i="28"/>
  <c r="E300" i="28" s="1"/>
  <c r="D301" i="28"/>
  <c r="E301" i="28" s="1"/>
  <c r="D302" i="28"/>
  <c r="E302" i="28" s="1"/>
  <c r="D303" i="28"/>
  <c r="E303" i="28" s="1"/>
  <c r="D304" i="28"/>
  <c r="E304" i="28" s="1"/>
  <c r="D305" i="28"/>
  <c r="E305" i="28" s="1"/>
  <c r="D306" i="28"/>
  <c r="E306" i="28" s="1"/>
  <c r="D307" i="28"/>
  <c r="E307" i="28" s="1"/>
  <c r="D308" i="28"/>
  <c r="E308" i="28" s="1"/>
  <c r="D309" i="28"/>
  <c r="E309" i="28" s="1"/>
  <c r="D310" i="28"/>
  <c r="E310" i="28" s="1"/>
  <c r="D311" i="28"/>
  <c r="E311" i="28" s="1"/>
  <c r="D312" i="28"/>
  <c r="E312" i="28" s="1"/>
  <c r="D313" i="28"/>
  <c r="E313" i="28" s="1"/>
  <c r="D314" i="28"/>
  <c r="E314" i="28" s="1"/>
  <c r="D315" i="28"/>
  <c r="E315" i="28" s="1"/>
  <c r="D316" i="28"/>
  <c r="E316" i="28" s="1"/>
  <c r="D317" i="28"/>
  <c r="E317" i="28" s="1"/>
  <c r="D318" i="28"/>
  <c r="E318" i="28" s="1"/>
  <c r="D319" i="28"/>
  <c r="E319" i="28" s="1"/>
  <c r="D320" i="28"/>
  <c r="E320" i="28" s="1"/>
  <c r="D321" i="28"/>
  <c r="E321" i="28" s="1"/>
  <c r="D322" i="28"/>
  <c r="E322" i="28" s="1"/>
  <c r="D323" i="28"/>
  <c r="E323" i="28" s="1"/>
  <c r="D324" i="28"/>
  <c r="E324" i="28" s="1"/>
  <c r="D325" i="28"/>
  <c r="E325" i="28" s="1"/>
  <c r="D326" i="28"/>
  <c r="E326" i="28" s="1"/>
  <c r="D327" i="28"/>
  <c r="E327" i="28" s="1"/>
  <c r="D328" i="28"/>
  <c r="E328" i="28" s="1"/>
  <c r="D329" i="28"/>
  <c r="E329" i="28" s="1"/>
  <c r="D330" i="28"/>
  <c r="E330" i="28" s="1"/>
  <c r="D331" i="28"/>
  <c r="E331" i="28" s="1"/>
  <c r="D332" i="28"/>
  <c r="E332" i="28" s="1"/>
  <c r="D333" i="28"/>
  <c r="E333" i="28" s="1"/>
  <c r="D334" i="28"/>
  <c r="E334" i="28" s="1"/>
  <c r="D335" i="28"/>
  <c r="E335" i="28" s="1"/>
  <c r="D336" i="28"/>
  <c r="E336" i="28" s="1"/>
  <c r="D337" i="28"/>
  <c r="E337" i="28" s="1"/>
  <c r="D338" i="28"/>
  <c r="E338" i="28" s="1"/>
  <c r="D339" i="28"/>
  <c r="E339" i="28" s="1"/>
  <c r="D340" i="28"/>
  <c r="E340" i="28" s="1"/>
  <c r="D341" i="28"/>
  <c r="E341" i="28" s="1"/>
  <c r="D342" i="28"/>
  <c r="E342" i="28" s="1"/>
  <c r="D343" i="28"/>
  <c r="E343" i="28" s="1"/>
  <c r="D344" i="28"/>
  <c r="E344" i="28" s="1"/>
  <c r="D345" i="28"/>
  <c r="E345" i="28" s="1"/>
  <c r="D346" i="28"/>
  <c r="E346" i="28" s="1"/>
  <c r="D347" i="28"/>
  <c r="E347" i="28" s="1"/>
  <c r="D348" i="28"/>
  <c r="E348" i="28" s="1"/>
  <c r="D349" i="28"/>
  <c r="E349" i="28" s="1"/>
  <c r="D350" i="28"/>
  <c r="E350" i="28" s="1"/>
  <c r="D351" i="28"/>
  <c r="E351" i="28" s="1"/>
  <c r="D352" i="28"/>
  <c r="E352" i="28" s="1"/>
  <c r="D353" i="28"/>
  <c r="E353" i="28" s="1"/>
  <c r="D354" i="28"/>
  <c r="E354" i="28" s="1"/>
  <c r="D355" i="28"/>
  <c r="E355" i="28" s="1"/>
  <c r="D356" i="28"/>
  <c r="E356" i="28" s="1"/>
  <c r="D357" i="28"/>
  <c r="E357" i="28" s="1"/>
  <c r="D358" i="28"/>
  <c r="E358" i="28" s="1"/>
  <c r="D359" i="28"/>
  <c r="E359" i="28" s="1"/>
  <c r="D360" i="28"/>
  <c r="E360" i="28" s="1"/>
  <c r="D361" i="28"/>
  <c r="E361" i="28" s="1"/>
  <c r="D362" i="28"/>
  <c r="E362" i="28" s="1"/>
  <c r="D363" i="28"/>
  <c r="E363" i="28" s="1"/>
  <c r="D364" i="28"/>
  <c r="E364" i="28" s="1"/>
  <c r="D365" i="28"/>
  <c r="E365" i="28" s="1"/>
  <c r="D366" i="28"/>
  <c r="E366" i="28" s="1"/>
  <c r="D367" i="28"/>
  <c r="E367" i="28" s="1"/>
  <c r="D368" i="28"/>
  <c r="E368" i="28" s="1"/>
  <c r="D369" i="28"/>
  <c r="E369" i="28" s="1"/>
  <c r="D370" i="28"/>
  <c r="E370" i="28" s="1"/>
  <c r="D371" i="28"/>
  <c r="E371" i="28" s="1"/>
  <c r="D372" i="28"/>
  <c r="E372" i="28" s="1"/>
  <c r="D373" i="28"/>
  <c r="E373" i="28" s="1"/>
  <c r="D374" i="28"/>
  <c r="E374" i="28" s="1"/>
  <c r="D375" i="28"/>
  <c r="E375" i="28" s="1"/>
  <c r="D376" i="28"/>
  <c r="E376" i="28" s="1"/>
  <c r="D377" i="28"/>
  <c r="E377" i="28" s="1"/>
  <c r="D378" i="28"/>
  <c r="E378" i="28" s="1"/>
  <c r="D379" i="28"/>
  <c r="E379" i="28" s="1"/>
  <c r="D380" i="28"/>
  <c r="E380" i="28" s="1"/>
  <c r="D381" i="28"/>
  <c r="E381" i="28" s="1"/>
  <c r="D382" i="28"/>
  <c r="E382" i="28" s="1"/>
  <c r="D383" i="28"/>
  <c r="E383" i="28" s="1"/>
  <c r="D384" i="28"/>
  <c r="E384" i="28" s="1"/>
  <c r="D385" i="28"/>
  <c r="E385" i="28" s="1"/>
  <c r="D386" i="28"/>
  <c r="E386" i="28" s="1"/>
  <c r="D387" i="28"/>
  <c r="E387" i="28" s="1"/>
  <c r="D388" i="28"/>
  <c r="E388" i="28" s="1"/>
  <c r="D389" i="28"/>
  <c r="E389" i="28" s="1"/>
  <c r="D390" i="28"/>
  <c r="E390" i="28" s="1"/>
  <c r="D391" i="28"/>
  <c r="E391" i="28" s="1"/>
  <c r="D392" i="28"/>
  <c r="E392" i="28" s="1"/>
  <c r="D393" i="28"/>
  <c r="E393" i="28" s="1"/>
  <c r="D394" i="28"/>
  <c r="E394" i="28" s="1"/>
  <c r="D395" i="28"/>
  <c r="E395" i="28" s="1"/>
  <c r="D396" i="28"/>
  <c r="E396" i="28" s="1"/>
  <c r="D397" i="28"/>
  <c r="E397" i="28" s="1"/>
  <c r="D398" i="28"/>
  <c r="E398" i="28" s="1"/>
  <c r="D399" i="28"/>
  <c r="E399" i="28" s="1"/>
  <c r="D400" i="28"/>
  <c r="E400" i="28" s="1"/>
  <c r="D401" i="28"/>
  <c r="E401" i="28" s="1"/>
  <c r="D402" i="28"/>
  <c r="E402" i="28" s="1"/>
  <c r="D403" i="28"/>
  <c r="E403" i="28" s="1"/>
  <c r="D404" i="28"/>
  <c r="E404" i="28" s="1"/>
  <c r="D405" i="28"/>
  <c r="E405" i="28" s="1"/>
  <c r="D406" i="28"/>
  <c r="E406" i="28" s="1"/>
  <c r="D407" i="28"/>
  <c r="E407" i="28" s="1"/>
  <c r="D408" i="28"/>
  <c r="E408" i="28" s="1"/>
  <c r="D409" i="28"/>
  <c r="E409" i="28" s="1"/>
  <c r="D410" i="28"/>
  <c r="E410" i="28" s="1"/>
  <c r="D411" i="28"/>
  <c r="E411" i="28" s="1"/>
  <c r="D412" i="28"/>
  <c r="E412" i="28" s="1"/>
  <c r="D413" i="28"/>
  <c r="E413" i="28" s="1"/>
  <c r="D414" i="28"/>
  <c r="E414" i="28" s="1"/>
  <c r="D415" i="28"/>
  <c r="E415" i="28" s="1"/>
  <c r="D416" i="28"/>
  <c r="E416" i="28" s="1"/>
  <c r="D417" i="28"/>
  <c r="E417" i="28" s="1"/>
  <c r="D418" i="28"/>
  <c r="E418" i="28" s="1"/>
  <c r="D419" i="28"/>
  <c r="E419" i="28" s="1"/>
  <c r="D420" i="28"/>
  <c r="E420" i="28" s="1"/>
  <c r="D421" i="28"/>
  <c r="E421" i="28" s="1"/>
  <c r="D422" i="28"/>
  <c r="E422" i="28" s="1"/>
  <c r="D423" i="28"/>
  <c r="E423" i="28" s="1"/>
  <c r="D424" i="28"/>
  <c r="E424" i="28" s="1"/>
  <c r="D425" i="28"/>
  <c r="E425" i="28" s="1"/>
  <c r="D426" i="28"/>
  <c r="E426" i="28" s="1"/>
  <c r="D427" i="28"/>
  <c r="E427" i="28" s="1"/>
  <c r="D428" i="28"/>
  <c r="E428" i="28" s="1"/>
  <c r="D429" i="28"/>
  <c r="E429" i="28" s="1"/>
  <c r="D430" i="28"/>
  <c r="E430" i="28" s="1"/>
  <c r="D431" i="28"/>
  <c r="E431" i="28" s="1"/>
  <c r="D432" i="28"/>
  <c r="E432" i="28" s="1"/>
  <c r="D433" i="28"/>
  <c r="E433" i="28" s="1"/>
  <c r="D434" i="28"/>
  <c r="E434" i="28" s="1"/>
  <c r="D435" i="28"/>
  <c r="E435" i="28" s="1"/>
  <c r="D436" i="28"/>
  <c r="E436" i="28" s="1"/>
  <c r="D437" i="28"/>
  <c r="E437" i="28" s="1"/>
  <c r="D438" i="28"/>
  <c r="E438" i="28" s="1"/>
  <c r="D439" i="28"/>
  <c r="E439" i="28" s="1"/>
  <c r="D440" i="28"/>
  <c r="E440" i="28" s="1"/>
  <c r="D441" i="28"/>
  <c r="E441" i="28" s="1"/>
  <c r="D442" i="28"/>
  <c r="E442" i="28" s="1"/>
  <c r="D443" i="28"/>
  <c r="E443" i="28" s="1"/>
  <c r="D444" i="28"/>
  <c r="E444" i="28" s="1"/>
  <c r="D445" i="28"/>
  <c r="E445" i="28" s="1"/>
  <c r="D446" i="28"/>
  <c r="E446" i="28" s="1"/>
  <c r="D447" i="28"/>
  <c r="E447" i="28" s="1"/>
  <c r="D448" i="28"/>
  <c r="E448" i="28" s="1"/>
  <c r="D449" i="28"/>
  <c r="E449" i="28" s="1"/>
  <c r="D450" i="28"/>
  <c r="E450" i="28" s="1"/>
  <c r="D451" i="28"/>
  <c r="E451" i="28" s="1"/>
  <c r="D452" i="28"/>
  <c r="E452" i="28" s="1"/>
  <c r="D453" i="28"/>
  <c r="E453" i="28" s="1"/>
  <c r="D454" i="28"/>
  <c r="E454" i="28" s="1"/>
  <c r="D455" i="28"/>
  <c r="E455" i="28" s="1"/>
  <c r="D456" i="28"/>
  <c r="E456" i="28" s="1"/>
  <c r="D457" i="28"/>
  <c r="E457" i="28" s="1"/>
  <c r="D458" i="28"/>
  <c r="E458" i="28" s="1"/>
  <c r="D459" i="28"/>
  <c r="E459" i="28" s="1"/>
  <c r="D460" i="28"/>
  <c r="E460" i="28" s="1"/>
  <c r="D461" i="28"/>
  <c r="E461" i="28" s="1"/>
  <c r="D462" i="28"/>
  <c r="E462" i="28" s="1"/>
  <c r="D463" i="28"/>
  <c r="E463" i="28" s="1"/>
  <c r="D464" i="28"/>
  <c r="E464" i="28" s="1"/>
  <c r="D465" i="28"/>
  <c r="E465" i="28" s="1"/>
  <c r="D466" i="28"/>
  <c r="E466" i="28" s="1"/>
  <c r="D467" i="28"/>
  <c r="E467" i="28" s="1"/>
  <c r="D468" i="28"/>
  <c r="E468" i="28" s="1"/>
  <c r="D469" i="28"/>
  <c r="E469" i="28" s="1"/>
  <c r="D470" i="28"/>
  <c r="E470" i="28" s="1"/>
  <c r="D471" i="28"/>
  <c r="E471" i="28" s="1"/>
  <c r="D472" i="28"/>
  <c r="E472" i="28" s="1"/>
  <c r="D473" i="28"/>
  <c r="E473" i="28" s="1"/>
  <c r="D474" i="28"/>
  <c r="E474" i="28" s="1"/>
  <c r="D475" i="28"/>
  <c r="E475" i="28" s="1"/>
  <c r="D476" i="28"/>
  <c r="E476" i="28" s="1"/>
  <c r="D477" i="28"/>
  <c r="E477" i="28" s="1"/>
  <c r="D478" i="28"/>
  <c r="E478" i="28" s="1"/>
  <c r="D479" i="28"/>
  <c r="E479" i="28" s="1"/>
  <c r="D480" i="28"/>
  <c r="E480" i="28" s="1"/>
  <c r="D481" i="28"/>
  <c r="E481" i="28" s="1"/>
  <c r="D482" i="28"/>
  <c r="E482" i="28" s="1"/>
  <c r="D483" i="28"/>
  <c r="E483" i="28" s="1"/>
  <c r="D484" i="28"/>
  <c r="E484" i="28" s="1"/>
  <c r="D485" i="28"/>
  <c r="E485" i="28" s="1"/>
  <c r="D486" i="28"/>
  <c r="E486" i="28" s="1"/>
  <c r="D487" i="28"/>
  <c r="E487" i="28" s="1"/>
  <c r="D488" i="28"/>
  <c r="E488" i="28" s="1"/>
  <c r="D489" i="28"/>
  <c r="E489" i="28" s="1"/>
  <c r="D490" i="28"/>
  <c r="E490" i="28" s="1"/>
  <c r="D491" i="28"/>
  <c r="E491" i="28" s="1"/>
  <c r="D492" i="28"/>
  <c r="E492" i="28" s="1"/>
  <c r="D493" i="28"/>
  <c r="E493" i="28" s="1"/>
  <c r="D494" i="28"/>
  <c r="E494" i="28" s="1"/>
  <c r="D495" i="28"/>
  <c r="E495" i="28" s="1"/>
  <c r="D496" i="28"/>
  <c r="E496" i="28" s="1"/>
  <c r="D497" i="28"/>
  <c r="E497" i="28" s="1"/>
  <c r="D498" i="28"/>
  <c r="E498" i="28" s="1"/>
  <c r="D499" i="28"/>
  <c r="E499" i="28" s="1"/>
  <c r="D500" i="28"/>
  <c r="E500" i="28" s="1"/>
  <c r="D501" i="28"/>
  <c r="E501" i="28" s="1"/>
  <c r="D502" i="28"/>
  <c r="E502" i="28" s="1"/>
  <c r="D503" i="28"/>
  <c r="E503" i="28" s="1"/>
  <c r="D504" i="28"/>
  <c r="E504" i="28" s="1"/>
  <c r="D505" i="28"/>
  <c r="E505" i="28" s="1"/>
  <c r="D506" i="28"/>
  <c r="E506" i="28" s="1"/>
  <c r="D507" i="28"/>
  <c r="E507" i="28" s="1"/>
  <c r="D508" i="28"/>
  <c r="E508" i="28" s="1"/>
  <c r="D509" i="28"/>
  <c r="E509" i="28" s="1"/>
  <c r="D510" i="28"/>
  <c r="E510" i="28" s="1"/>
  <c r="D511" i="28"/>
  <c r="E511" i="28" s="1"/>
  <c r="D512" i="28"/>
  <c r="E512" i="28" s="1"/>
  <c r="D513" i="28"/>
  <c r="E513" i="28" s="1"/>
  <c r="D514" i="28"/>
  <c r="E514" i="28" s="1"/>
  <c r="D515" i="28"/>
  <c r="E515" i="28" s="1"/>
  <c r="D516" i="28"/>
  <c r="E516" i="28" s="1"/>
  <c r="D517" i="28"/>
  <c r="E517" i="28" s="1"/>
  <c r="D518" i="28"/>
  <c r="E518" i="28" s="1"/>
  <c r="D519" i="28"/>
  <c r="E519" i="28" s="1"/>
  <c r="D520" i="28"/>
  <c r="E520" i="28" s="1"/>
  <c r="D521" i="28"/>
  <c r="E521" i="28" s="1"/>
  <c r="D522" i="28"/>
  <c r="E522" i="28" s="1"/>
  <c r="D523" i="28"/>
  <c r="E523" i="28" s="1"/>
  <c r="D524" i="28"/>
  <c r="E524" i="28" s="1"/>
  <c r="D525" i="28"/>
  <c r="E525" i="28" s="1"/>
  <c r="D526" i="28"/>
  <c r="E526" i="28" s="1"/>
  <c r="D527" i="28"/>
  <c r="E527" i="28" s="1"/>
  <c r="D528" i="28"/>
  <c r="E528" i="28" s="1"/>
  <c r="D529" i="28"/>
  <c r="E529" i="28" s="1"/>
  <c r="D530" i="28"/>
  <c r="E530" i="28" s="1"/>
  <c r="D531" i="28"/>
  <c r="E531" i="28" s="1"/>
  <c r="D532" i="28"/>
  <c r="E532" i="28" s="1"/>
  <c r="D533" i="28"/>
  <c r="E533" i="28" s="1"/>
  <c r="D534" i="28"/>
  <c r="E534" i="28" s="1"/>
  <c r="D535" i="28"/>
  <c r="E535" i="28" s="1"/>
  <c r="D536" i="28"/>
  <c r="E536" i="28" s="1"/>
  <c r="D537" i="28"/>
  <c r="E537" i="28" s="1"/>
  <c r="D538" i="28"/>
  <c r="E538" i="28" s="1"/>
  <c r="D539" i="28"/>
  <c r="E539" i="28" s="1"/>
  <c r="D540" i="28"/>
  <c r="E540" i="28" s="1"/>
  <c r="D541" i="28"/>
  <c r="E541" i="28" s="1"/>
  <c r="D542" i="28"/>
  <c r="E542" i="28" s="1"/>
  <c r="D543" i="28"/>
  <c r="E543" i="28" s="1"/>
  <c r="D544" i="28"/>
  <c r="E544" i="28" s="1"/>
  <c r="D545" i="28"/>
  <c r="E545" i="28" s="1"/>
  <c r="D546" i="28"/>
  <c r="E546" i="28" s="1"/>
  <c r="D547" i="28"/>
  <c r="E547" i="28" s="1"/>
  <c r="D548" i="28"/>
  <c r="E548" i="28" s="1"/>
  <c r="D549" i="28"/>
  <c r="E549" i="28" s="1"/>
  <c r="D550" i="28"/>
  <c r="E550" i="28" s="1"/>
  <c r="D551" i="28"/>
  <c r="E551" i="28" s="1"/>
  <c r="D552" i="28"/>
  <c r="E552" i="28" s="1"/>
  <c r="D553" i="28"/>
  <c r="E553" i="28" s="1"/>
  <c r="D554" i="28"/>
  <c r="E554" i="28" s="1"/>
  <c r="D555" i="28"/>
  <c r="E555" i="28" s="1"/>
  <c r="D556" i="28"/>
  <c r="E556" i="28" s="1"/>
  <c r="D557" i="28"/>
  <c r="E557" i="28" s="1"/>
  <c r="D558" i="28"/>
  <c r="E558" i="28" s="1"/>
  <c r="D559" i="28"/>
  <c r="E559" i="28" s="1"/>
  <c r="D560" i="28"/>
  <c r="E560" i="28" s="1"/>
  <c r="D561" i="28"/>
  <c r="E561" i="28" s="1"/>
  <c r="D562" i="28"/>
  <c r="E562" i="28" s="1"/>
  <c r="D563" i="28"/>
  <c r="E563" i="28" s="1"/>
  <c r="D564" i="28"/>
  <c r="E564" i="28" s="1"/>
  <c r="D565" i="28"/>
  <c r="E565" i="28" s="1"/>
  <c r="D566" i="28"/>
  <c r="E566" i="28" s="1"/>
  <c r="D567" i="28"/>
  <c r="E567" i="28" s="1"/>
  <c r="D568" i="28"/>
  <c r="E568" i="28" s="1"/>
  <c r="D569" i="28"/>
  <c r="E569" i="28" s="1"/>
  <c r="D570" i="28"/>
  <c r="E570" i="28" s="1"/>
  <c r="D571" i="28"/>
  <c r="E571" i="28" s="1"/>
  <c r="D572" i="28"/>
  <c r="E572" i="28" s="1"/>
  <c r="D573" i="28"/>
  <c r="E573" i="28" s="1"/>
  <c r="D574" i="28"/>
  <c r="E574" i="28" s="1"/>
  <c r="D575" i="28"/>
  <c r="E575" i="28" s="1"/>
  <c r="D576" i="28"/>
  <c r="E576" i="28" s="1"/>
  <c r="D577" i="28"/>
  <c r="E577" i="28" s="1"/>
  <c r="D578" i="28"/>
  <c r="E578" i="28" s="1"/>
  <c r="D579" i="28"/>
  <c r="E579" i="28" s="1"/>
  <c r="D580" i="28"/>
  <c r="E580" i="28" s="1"/>
  <c r="D581" i="28"/>
  <c r="E581" i="28" s="1"/>
  <c r="D582" i="28"/>
  <c r="E582" i="28" s="1"/>
  <c r="D583" i="28"/>
  <c r="E583" i="28" s="1"/>
  <c r="D584" i="28"/>
  <c r="E584" i="28" s="1"/>
  <c r="D585" i="28"/>
  <c r="E585" i="28" s="1"/>
  <c r="D586" i="28"/>
  <c r="E586" i="28" s="1"/>
  <c r="D587" i="28"/>
  <c r="E587" i="28" s="1"/>
  <c r="D588" i="28"/>
  <c r="E588" i="28" s="1"/>
  <c r="D589" i="28"/>
  <c r="E589" i="28" s="1"/>
  <c r="D590" i="28"/>
  <c r="E590" i="28" s="1"/>
  <c r="D591" i="28"/>
  <c r="E591" i="28" s="1"/>
  <c r="D592" i="28"/>
  <c r="E592" i="28" s="1"/>
  <c r="D593" i="28"/>
  <c r="E593" i="28" s="1"/>
  <c r="D594" i="28"/>
  <c r="E594" i="28" s="1"/>
  <c r="D595" i="28"/>
  <c r="E595" i="28" s="1"/>
  <c r="D596" i="28"/>
  <c r="E596" i="28" s="1"/>
  <c r="D597" i="28"/>
  <c r="E597" i="28" s="1"/>
  <c r="D598" i="28"/>
  <c r="E598" i="28" s="1"/>
  <c r="D599" i="28"/>
  <c r="E599" i="28" s="1"/>
  <c r="D600" i="28"/>
  <c r="E600" i="28" s="1"/>
  <c r="D601" i="28"/>
  <c r="E601" i="28" s="1"/>
  <c r="D602" i="28"/>
  <c r="E602" i="28" s="1"/>
  <c r="D603" i="28"/>
  <c r="E603" i="28" s="1"/>
  <c r="D604" i="28"/>
  <c r="E604" i="28" s="1"/>
  <c r="D605" i="28"/>
  <c r="E605" i="28" s="1"/>
  <c r="D606" i="28"/>
  <c r="E606" i="28" s="1"/>
  <c r="D607" i="28"/>
  <c r="E607" i="28" s="1"/>
  <c r="D608" i="28"/>
  <c r="E608" i="28" s="1"/>
  <c r="D609" i="28"/>
  <c r="E609" i="28" s="1"/>
  <c r="D610" i="28"/>
  <c r="E610" i="28" s="1"/>
  <c r="D611" i="28"/>
  <c r="E611" i="28" s="1"/>
  <c r="D612" i="28"/>
  <c r="E612" i="28" s="1"/>
  <c r="D613" i="28"/>
  <c r="E613" i="28" s="1"/>
  <c r="D614" i="28"/>
  <c r="E614" i="28" s="1"/>
  <c r="D615" i="28"/>
  <c r="E615" i="28" s="1"/>
  <c r="D616" i="28"/>
  <c r="E616" i="28" s="1"/>
  <c r="D617" i="28"/>
  <c r="E617" i="28" s="1"/>
  <c r="D618" i="28"/>
  <c r="E618" i="28" s="1"/>
  <c r="D619" i="28"/>
  <c r="E619" i="28" s="1"/>
  <c r="D620" i="28"/>
  <c r="E620" i="28" s="1"/>
  <c r="D621" i="28"/>
  <c r="E621" i="28" s="1"/>
  <c r="D622" i="28"/>
  <c r="E622" i="28" s="1"/>
  <c r="D623" i="28"/>
  <c r="E623" i="28" s="1"/>
  <c r="D624" i="28"/>
  <c r="E624" i="28" s="1"/>
  <c r="D625" i="28"/>
  <c r="E625" i="28" s="1"/>
  <c r="D626" i="28"/>
  <c r="E626" i="28" s="1"/>
  <c r="D627" i="28"/>
  <c r="E627" i="28" s="1"/>
  <c r="D628" i="28"/>
  <c r="E628" i="28" s="1"/>
  <c r="D629" i="28"/>
  <c r="E629" i="28" s="1"/>
  <c r="D630" i="28"/>
  <c r="E630" i="28" s="1"/>
  <c r="D631" i="28"/>
  <c r="E631" i="28" s="1"/>
  <c r="D632" i="28"/>
  <c r="E632" i="28" s="1"/>
  <c r="D633" i="28"/>
  <c r="E633" i="28" s="1"/>
  <c r="D634" i="28"/>
  <c r="E634" i="28" s="1"/>
  <c r="D635" i="28"/>
  <c r="E635" i="28" s="1"/>
  <c r="D636" i="28"/>
  <c r="E636" i="28" s="1"/>
  <c r="D637" i="28"/>
  <c r="E637" i="28" s="1"/>
  <c r="D638" i="28"/>
  <c r="E638" i="28" s="1"/>
  <c r="D639" i="28"/>
  <c r="E639" i="28" s="1"/>
  <c r="D640" i="28"/>
  <c r="E640" i="28" s="1"/>
  <c r="D641" i="28"/>
  <c r="E641" i="28" s="1"/>
  <c r="D642" i="28"/>
  <c r="E642" i="28" s="1"/>
  <c r="D643" i="28"/>
  <c r="E643" i="28" s="1"/>
  <c r="D644" i="28"/>
  <c r="E644" i="28" s="1"/>
  <c r="D645" i="28"/>
  <c r="E645" i="28" s="1"/>
  <c r="D646" i="28"/>
  <c r="E646" i="28" s="1"/>
  <c r="D647" i="28"/>
  <c r="E647" i="28" s="1"/>
  <c r="D648" i="28"/>
  <c r="E648" i="28" s="1"/>
  <c r="D649" i="28"/>
  <c r="E649" i="28" s="1"/>
  <c r="D650" i="28"/>
  <c r="E650" i="28" s="1"/>
  <c r="D651" i="28"/>
  <c r="E651" i="28" s="1"/>
  <c r="D652" i="28"/>
  <c r="E652" i="28" s="1"/>
  <c r="D653" i="28"/>
  <c r="E653" i="28" s="1"/>
  <c r="D654" i="28"/>
  <c r="E654" i="28" s="1"/>
  <c r="D655" i="28"/>
  <c r="E655" i="28" s="1"/>
  <c r="D656" i="28"/>
  <c r="E656" i="28" s="1"/>
  <c r="D657" i="28"/>
  <c r="E657" i="28" s="1"/>
  <c r="D658" i="28"/>
  <c r="E658" i="28" s="1"/>
  <c r="D659" i="28"/>
  <c r="E659" i="28" s="1"/>
  <c r="D660" i="28"/>
  <c r="E660" i="28" s="1"/>
  <c r="D661" i="28"/>
  <c r="E661" i="28" s="1"/>
  <c r="D662" i="28"/>
  <c r="E662" i="28" s="1"/>
  <c r="D663" i="28"/>
  <c r="E663" i="28" s="1"/>
  <c r="D664" i="28"/>
  <c r="E664" i="28" s="1"/>
  <c r="D665" i="28"/>
  <c r="E665" i="28" s="1"/>
  <c r="D666" i="28"/>
  <c r="E666" i="28" s="1"/>
  <c r="D667" i="28"/>
  <c r="E667" i="28" s="1"/>
  <c r="D668" i="28"/>
  <c r="E668" i="28" s="1"/>
  <c r="D669" i="28"/>
  <c r="E669" i="28" s="1"/>
  <c r="D670" i="28"/>
  <c r="E670" i="28" s="1"/>
  <c r="D671" i="28"/>
  <c r="E671" i="28" s="1"/>
  <c r="D672" i="28"/>
  <c r="E672" i="28" s="1"/>
  <c r="D673" i="28"/>
  <c r="E673" i="28" s="1"/>
  <c r="D674" i="28"/>
  <c r="E674" i="28" s="1"/>
  <c r="D675" i="28"/>
  <c r="E675" i="28" s="1"/>
  <c r="D676" i="28"/>
  <c r="E676" i="28" s="1"/>
  <c r="D677" i="28"/>
  <c r="E677" i="28" s="1"/>
  <c r="D678" i="28"/>
  <c r="E678" i="28" s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E32" i="28" s="1"/>
  <c r="D33" i="28"/>
  <c r="E33" i="28" s="1"/>
  <c r="D34" i="28"/>
  <c r="E34" i="28" s="1"/>
  <c r="D35" i="28"/>
  <c r="E35" i="28" s="1"/>
  <c r="D36" i="28"/>
  <c r="E36" i="28" s="1"/>
  <c r="D37" i="28"/>
  <c r="E37" i="28" s="1"/>
  <c r="D38" i="28"/>
  <c r="E38" i="28" s="1"/>
  <c r="D39" i="28"/>
  <c r="E39" i="28" s="1"/>
  <c r="D40" i="28"/>
  <c r="E40" i="28" s="1"/>
  <c r="D41" i="28"/>
  <c r="E41" i="28" s="1"/>
  <c r="D42" i="28"/>
  <c r="E42" i="28" s="1"/>
  <c r="D43" i="28"/>
  <c r="E43" i="28" s="1"/>
  <c r="D44" i="28"/>
  <c r="E44" i="28" s="1"/>
  <c r="D45" i="28"/>
  <c r="E45" i="28" s="1"/>
  <c r="D46" i="28"/>
  <c r="E46" i="28" s="1"/>
  <c r="D47" i="28"/>
  <c r="E47" i="28" s="1"/>
  <c r="D48" i="28"/>
  <c r="E48" i="28" s="1"/>
  <c r="D49" i="28"/>
  <c r="E49" i="28" s="1"/>
  <c r="D50" i="28"/>
  <c r="E50" i="28" s="1"/>
  <c r="D51" i="28"/>
  <c r="E51" i="28" s="1"/>
  <c r="D7" i="28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" i="2"/>
  <c r="AP3" i="2"/>
  <c r="AQ3" i="2"/>
  <c r="AP4" i="2"/>
  <c r="AQ4" i="2"/>
  <c r="AP5" i="2"/>
  <c r="AQ5" i="2"/>
  <c r="AP6" i="2"/>
  <c r="AQ6" i="2"/>
  <c r="AP7" i="2"/>
  <c r="AQ7" i="2"/>
  <c r="AP8" i="2"/>
  <c r="AQ8" i="2"/>
  <c r="AP9" i="2"/>
  <c r="AQ9" i="2"/>
  <c r="AP10" i="2"/>
  <c r="AQ10" i="2"/>
  <c r="AP11" i="2"/>
  <c r="AQ11" i="2"/>
  <c r="AP12" i="2"/>
  <c r="AQ12" i="2"/>
  <c r="AP13" i="2"/>
  <c r="AQ13" i="2"/>
  <c r="AP14" i="2"/>
  <c r="AQ14" i="2"/>
  <c r="AP15" i="2"/>
  <c r="AQ15" i="2"/>
  <c r="AP16" i="2"/>
  <c r="AQ16" i="2"/>
  <c r="AP17" i="2"/>
  <c r="AQ17" i="2"/>
  <c r="AP18" i="2"/>
  <c r="AQ18" i="2"/>
  <c r="AP19" i="2"/>
  <c r="AQ19" i="2"/>
  <c r="AP20" i="2"/>
  <c r="AQ20" i="2"/>
  <c r="AP21" i="2"/>
  <c r="AQ21" i="2"/>
  <c r="AP22" i="2"/>
  <c r="AQ22" i="2"/>
  <c r="AP23" i="2"/>
  <c r="AQ23" i="2"/>
  <c r="AP24" i="2"/>
  <c r="AQ24" i="2"/>
  <c r="AP25" i="2"/>
  <c r="AQ25" i="2"/>
  <c r="AP26" i="2"/>
  <c r="AQ26" i="2"/>
  <c r="AP27" i="2"/>
  <c r="AQ27" i="2"/>
  <c r="AP28" i="2"/>
  <c r="AQ28" i="2"/>
  <c r="AP29" i="2"/>
  <c r="AQ29" i="2"/>
  <c r="AP30" i="2"/>
  <c r="AQ30" i="2"/>
  <c r="AP31" i="2"/>
  <c r="AQ31" i="2"/>
  <c r="AP32" i="2"/>
  <c r="AQ32" i="2"/>
  <c r="AP33" i="2"/>
  <c r="AQ33" i="2"/>
  <c r="AP34" i="2"/>
  <c r="AQ34" i="2"/>
  <c r="AP35" i="2"/>
  <c r="AQ35" i="2"/>
  <c r="AP36" i="2"/>
  <c r="AQ36" i="2"/>
  <c r="AP37" i="2"/>
  <c r="AQ37" i="2"/>
  <c r="AP38" i="2"/>
  <c r="AQ38" i="2"/>
  <c r="AP39" i="2"/>
  <c r="AQ39" i="2"/>
  <c r="AP40" i="2"/>
  <c r="AQ40" i="2"/>
  <c r="AP41" i="2"/>
  <c r="AQ41" i="2"/>
  <c r="AP42" i="2"/>
  <c r="AQ42" i="2"/>
  <c r="AP43" i="2"/>
  <c r="AQ43" i="2"/>
  <c r="AP44" i="2"/>
  <c r="AQ44" i="2"/>
  <c r="AP45" i="2"/>
  <c r="AQ45" i="2"/>
  <c r="AP46" i="2"/>
  <c r="AQ46" i="2"/>
  <c r="AP47" i="2"/>
  <c r="AQ47" i="2"/>
  <c r="AP48" i="2"/>
  <c r="AQ48" i="2"/>
  <c r="AP49" i="2"/>
  <c r="AQ49" i="2"/>
  <c r="AP50" i="2"/>
  <c r="AQ50" i="2"/>
  <c r="AP51" i="2"/>
  <c r="AQ51" i="2"/>
  <c r="AP52" i="2"/>
  <c r="AQ52" i="2"/>
  <c r="AP53" i="2"/>
  <c r="AQ53" i="2"/>
  <c r="AP54" i="2"/>
  <c r="AQ54" i="2"/>
  <c r="AP55" i="2"/>
  <c r="AQ55" i="2"/>
  <c r="AP56" i="2"/>
  <c r="AQ56" i="2"/>
  <c r="AP57" i="2"/>
  <c r="AQ57" i="2"/>
  <c r="AP58" i="2"/>
  <c r="AQ58" i="2"/>
  <c r="AP59" i="2"/>
  <c r="AQ59" i="2"/>
  <c r="AP60" i="2"/>
  <c r="AQ60" i="2"/>
  <c r="AP61" i="2"/>
  <c r="AQ61" i="2"/>
  <c r="AP62" i="2"/>
  <c r="AQ62" i="2"/>
  <c r="AP63" i="2"/>
  <c r="AQ63" i="2"/>
  <c r="AP64" i="2"/>
  <c r="AQ64" i="2"/>
  <c r="AP65" i="2"/>
  <c r="AQ65" i="2"/>
  <c r="AP66" i="2"/>
  <c r="AQ66" i="2"/>
  <c r="AP67" i="2"/>
  <c r="AQ67" i="2"/>
  <c r="AP68" i="2"/>
  <c r="AQ68" i="2"/>
  <c r="AP69" i="2"/>
  <c r="AQ69" i="2"/>
  <c r="AP70" i="2"/>
  <c r="AQ70" i="2"/>
  <c r="AP71" i="2"/>
  <c r="AQ71" i="2"/>
  <c r="AP72" i="2"/>
  <c r="AQ72" i="2"/>
  <c r="AP73" i="2"/>
  <c r="AQ73" i="2"/>
  <c r="AP74" i="2"/>
  <c r="AQ74" i="2"/>
  <c r="AP75" i="2"/>
  <c r="AQ75" i="2"/>
  <c r="AP76" i="2"/>
  <c r="AQ76" i="2"/>
  <c r="AP77" i="2"/>
  <c r="AQ77" i="2"/>
  <c r="AP78" i="2"/>
  <c r="AQ78" i="2"/>
  <c r="AP79" i="2"/>
  <c r="AQ79" i="2"/>
  <c r="AP80" i="2"/>
  <c r="AQ80" i="2"/>
  <c r="AP81" i="2"/>
  <c r="AQ81" i="2"/>
  <c r="AP82" i="2"/>
  <c r="AQ82" i="2"/>
  <c r="AP83" i="2"/>
  <c r="AQ83" i="2"/>
  <c r="AP84" i="2"/>
  <c r="AQ84" i="2"/>
  <c r="AP85" i="2"/>
  <c r="AQ85" i="2"/>
  <c r="AP86" i="2"/>
  <c r="AQ86" i="2"/>
  <c r="AP87" i="2"/>
  <c r="AQ87" i="2"/>
  <c r="AP88" i="2"/>
  <c r="AQ88" i="2"/>
  <c r="AP89" i="2"/>
  <c r="AQ89" i="2"/>
  <c r="AP90" i="2"/>
  <c r="AQ90" i="2"/>
  <c r="AP91" i="2"/>
  <c r="AQ91" i="2"/>
  <c r="AP92" i="2"/>
  <c r="AQ92" i="2"/>
  <c r="AP93" i="2"/>
  <c r="AQ93" i="2"/>
  <c r="AP94" i="2"/>
  <c r="AQ94" i="2"/>
  <c r="AP95" i="2"/>
  <c r="AQ95" i="2"/>
  <c r="AP96" i="2"/>
  <c r="AQ96" i="2"/>
  <c r="AP97" i="2"/>
  <c r="AQ97" i="2"/>
  <c r="AP98" i="2"/>
  <c r="AQ98" i="2"/>
  <c r="AP99" i="2"/>
  <c r="AQ99" i="2"/>
  <c r="AP100" i="2"/>
  <c r="AQ100" i="2"/>
  <c r="AP101" i="2"/>
  <c r="AQ101" i="2"/>
  <c r="AP102" i="2"/>
  <c r="AQ102" i="2"/>
  <c r="AP103" i="2"/>
  <c r="AQ103" i="2"/>
  <c r="AP104" i="2"/>
  <c r="AQ104" i="2"/>
  <c r="AP105" i="2"/>
  <c r="AQ105" i="2"/>
  <c r="AP106" i="2"/>
  <c r="AQ106" i="2"/>
  <c r="AP107" i="2"/>
  <c r="AQ107" i="2"/>
  <c r="AP108" i="2"/>
  <c r="AQ108" i="2"/>
  <c r="AP109" i="2"/>
  <c r="AQ109" i="2"/>
  <c r="AP110" i="2"/>
  <c r="AQ110" i="2"/>
  <c r="AP111" i="2"/>
  <c r="AQ111" i="2"/>
  <c r="AP112" i="2"/>
  <c r="AQ112" i="2"/>
  <c r="AP113" i="2"/>
  <c r="AQ113" i="2"/>
  <c r="AP114" i="2"/>
  <c r="AQ114" i="2"/>
  <c r="AP115" i="2"/>
  <c r="AQ115" i="2"/>
  <c r="AP116" i="2"/>
  <c r="AQ116" i="2"/>
  <c r="AP117" i="2"/>
  <c r="AQ117" i="2"/>
  <c r="AP118" i="2"/>
  <c r="AQ118" i="2"/>
  <c r="AP119" i="2"/>
  <c r="AQ119" i="2"/>
  <c r="AP120" i="2"/>
  <c r="AQ120" i="2"/>
  <c r="AP121" i="2"/>
  <c r="AQ121" i="2"/>
  <c r="AP122" i="2"/>
  <c r="AQ122" i="2"/>
  <c r="AP123" i="2"/>
  <c r="AQ123" i="2"/>
  <c r="AP124" i="2"/>
  <c r="AQ124" i="2"/>
  <c r="AP125" i="2"/>
  <c r="AQ125" i="2"/>
  <c r="AP126" i="2"/>
  <c r="AQ126" i="2"/>
  <c r="AP127" i="2"/>
  <c r="AQ127" i="2"/>
  <c r="AP128" i="2"/>
  <c r="AQ128" i="2"/>
  <c r="AP129" i="2"/>
  <c r="AQ129" i="2"/>
  <c r="AP130" i="2"/>
  <c r="AQ130" i="2"/>
  <c r="AP131" i="2"/>
  <c r="AQ131" i="2"/>
  <c r="AP132" i="2"/>
  <c r="AQ132" i="2"/>
  <c r="AP133" i="2"/>
  <c r="AQ133" i="2"/>
  <c r="AP134" i="2"/>
  <c r="AQ134" i="2"/>
  <c r="AP135" i="2"/>
  <c r="AQ135" i="2"/>
  <c r="AP136" i="2"/>
  <c r="AQ136" i="2"/>
  <c r="AP137" i="2"/>
  <c r="AQ137" i="2"/>
  <c r="AP138" i="2"/>
  <c r="AQ138" i="2"/>
  <c r="AP139" i="2"/>
  <c r="AQ139" i="2"/>
  <c r="AP140" i="2"/>
  <c r="AQ140" i="2"/>
  <c r="AP141" i="2"/>
  <c r="AQ141" i="2"/>
  <c r="AP142" i="2"/>
  <c r="AQ142" i="2"/>
  <c r="AP143" i="2"/>
  <c r="AQ143" i="2"/>
  <c r="AP144" i="2"/>
  <c r="AQ144" i="2"/>
  <c r="AP145" i="2"/>
  <c r="AQ145" i="2"/>
  <c r="AP146" i="2"/>
  <c r="AQ146" i="2"/>
  <c r="AP147" i="2"/>
  <c r="AQ147" i="2"/>
  <c r="AP148" i="2"/>
  <c r="AQ148" i="2"/>
  <c r="AP149" i="2"/>
  <c r="AQ149" i="2"/>
  <c r="AP150" i="2"/>
  <c r="AQ150" i="2"/>
  <c r="AP151" i="2"/>
  <c r="AQ151" i="2"/>
  <c r="AP152" i="2"/>
  <c r="AQ152" i="2"/>
  <c r="AP153" i="2"/>
  <c r="AQ153" i="2"/>
  <c r="AP154" i="2"/>
  <c r="AQ154" i="2"/>
  <c r="AP155" i="2"/>
  <c r="AQ155" i="2"/>
  <c r="AP156" i="2"/>
  <c r="AQ156" i="2"/>
  <c r="AP157" i="2"/>
  <c r="AQ157" i="2"/>
  <c r="AP158" i="2"/>
  <c r="AQ158" i="2"/>
  <c r="AP159" i="2"/>
  <c r="AQ159" i="2"/>
  <c r="AP160" i="2"/>
  <c r="AQ160" i="2"/>
  <c r="AP161" i="2"/>
  <c r="AQ161" i="2"/>
  <c r="AP162" i="2"/>
  <c r="AQ162" i="2"/>
  <c r="AP163" i="2"/>
  <c r="AQ163" i="2"/>
  <c r="AP164" i="2"/>
  <c r="AQ164" i="2"/>
  <c r="AP165" i="2"/>
  <c r="AQ165" i="2"/>
  <c r="AP166" i="2"/>
  <c r="AQ166" i="2"/>
  <c r="AP167" i="2"/>
  <c r="AQ167" i="2"/>
  <c r="AP168" i="2"/>
  <c r="AQ168" i="2"/>
  <c r="AP169" i="2"/>
  <c r="AQ169" i="2"/>
  <c r="AP170" i="2"/>
  <c r="AQ170" i="2"/>
  <c r="AP171" i="2"/>
  <c r="AQ171" i="2"/>
  <c r="AP172" i="2"/>
  <c r="AQ172" i="2"/>
  <c r="AP173" i="2"/>
  <c r="AQ173" i="2"/>
  <c r="AP174" i="2"/>
  <c r="AQ174" i="2"/>
  <c r="AP175" i="2"/>
  <c r="AQ175" i="2"/>
  <c r="AP176" i="2"/>
  <c r="AQ176" i="2"/>
  <c r="AP177" i="2"/>
  <c r="AQ177" i="2"/>
  <c r="AP178" i="2"/>
  <c r="AQ178" i="2"/>
  <c r="AP179" i="2"/>
  <c r="AQ179" i="2"/>
  <c r="AP180" i="2"/>
  <c r="AQ180" i="2"/>
  <c r="AP181" i="2"/>
  <c r="AQ181" i="2"/>
  <c r="AP182" i="2"/>
  <c r="AQ182" i="2"/>
  <c r="AP183" i="2"/>
  <c r="AQ183" i="2"/>
  <c r="AP184" i="2"/>
  <c r="AQ184" i="2"/>
  <c r="AP185" i="2"/>
  <c r="AQ185" i="2"/>
  <c r="AP186" i="2"/>
  <c r="AQ186" i="2"/>
  <c r="AP187" i="2"/>
  <c r="AQ187" i="2"/>
  <c r="AP188" i="2"/>
  <c r="AQ188" i="2"/>
  <c r="AP189" i="2"/>
  <c r="AQ189" i="2"/>
  <c r="AP190" i="2"/>
  <c r="AQ190" i="2"/>
  <c r="AP191" i="2"/>
  <c r="AQ191" i="2"/>
  <c r="AP192" i="2"/>
  <c r="AQ192" i="2"/>
  <c r="AP193" i="2"/>
  <c r="AQ193" i="2"/>
  <c r="AP194" i="2"/>
  <c r="AQ194" i="2"/>
  <c r="AP195" i="2"/>
  <c r="AQ195" i="2"/>
  <c r="AP196" i="2"/>
  <c r="AQ196" i="2"/>
  <c r="AP197" i="2"/>
  <c r="AQ197" i="2"/>
  <c r="AP198" i="2"/>
  <c r="AQ198" i="2"/>
  <c r="AP199" i="2"/>
  <c r="AQ199" i="2"/>
  <c r="AP200" i="2"/>
  <c r="AQ200" i="2"/>
  <c r="AP201" i="2"/>
  <c r="AQ201" i="2"/>
  <c r="AP202" i="2"/>
  <c r="AQ202" i="2"/>
  <c r="AP203" i="2"/>
  <c r="AQ203" i="2"/>
  <c r="AP204" i="2"/>
  <c r="AQ204" i="2"/>
  <c r="AP205" i="2"/>
  <c r="AQ205" i="2"/>
  <c r="AP206" i="2"/>
  <c r="AQ206" i="2"/>
  <c r="AP207" i="2"/>
  <c r="AQ207" i="2"/>
  <c r="AP208" i="2"/>
  <c r="AQ208" i="2"/>
  <c r="AP209" i="2"/>
  <c r="AQ209" i="2"/>
  <c r="AP210" i="2"/>
  <c r="AQ210" i="2"/>
  <c r="AP211" i="2"/>
  <c r="AQ211" i="2"/>
  <c r="AP212" i="2"/>
  <c r="AQ212" i="2"/>
  <c r="AP213" i="2"/>
  <c r="AQ213" i="2"/>
  <c r="AP214" i="2"/>
  <c r="AQ214" i="2"/>
  <c r="AP215" i="2"/>
  <c r="AQ215" i="2"/>
  <c r="AP216" i="2"/>
  <c r="AQ216" i="2"/>
  <c r="AP217" i="2"/>
  <c r="AQ217" i="2"/>
  <c r="AP218" i="2"/>
  <c r="AQ218" i="2"/>
  <c r="AP219" i="2"/>
  <c r="AQ219" i="2"/>
  <c r="AP220" i="2"/>
  <c r="AQ220" i="2"/>
  <c r="AP221" i="2"/>
  <c r="AQ221" i="2"/>
  <c r="AP222" i="2"/>
  <c r="AQ222" i="2"/>
  <c r="AP223" i="2"/>
  <c r="AQ223" i="2"/>
  <c r="AP224" i="2"/>
  <c r="AQ224" i="2"/>
  <c r="AP225" i="2"/>
  <c r="AQ225" i="2"/>
  <c r="AP226" i="2"/>
  <c r="AQ226" i="2"/>
  <c r="AP227" i="2"/>
  <c r="AQ227" i="2"/>
  <c r="AP228" i="2"/>
  <c r="AQ228" i="2"/>
  <c r="AP229" i="2"/>
  <c r="AQ229" i="2"/>
  <c r="AP230" i="2"/>
  <c r="AQ230" i="2"/>
  <c r="AP231" i="2"/>
  <c r="AQ231" i="2"/>
  <c r="AP232" i="2"/>
  <c r="AQ232" i="2"/>
  <c r="AP233" i="2"/>
  <c r="AQ233" i="2"/>
  <c r="AP234" i="2"/>
  <c r="AQ234" i="2"/>
  <c r="AP235" i="2"/>
  <c r="AQ235" i="2"/>
  <c r="AP236" i="2"/>
  <c r="AQ236" i="2"/>
  <c r="AP237" i="2"/>
  <c r="AQ237" i="2"/>
  <c r="AP238" i="2"/>
  <c r="AQ238" i="2"/>
  <c r="AP239" i="2"/>
  <c r="AQ239" i="2"/>
  <c r="AP240" i="2"/>
  <c r="AQ240" i="2"/>
  <c r="AP241" i="2"/>
  <c r="AQ241" i="2"/>
  <c r="AP242" i="2"/>
  <c r="AQ242" i="2"/>
  <c r="AP243" i="2"/>
  <c r="AQ243" i="2"/>
  <c r="AP244" i="2"/>
  <c r="AQ244" i="2"/>
  <c r="AP245" i="2"/>
  <c r="AQ245" i="2"/>
  <c r="AP246" i="2"/>
  <c r="AQ246" i="2"/>
  <c r="AP247" i="2"/>
  <c r="AQ247" i="2"/>
  <c r="AP248" i="2"/>
  <c r="AQ248" i="2"/>
  <c r="AP249" i="2"/>
  <c r="AQ249" i="2"/>
  <c r="AP250" i="2"/>
  <c r="AQ250" i="2"/>
  <c r="AP251" i="2"/>
  <c r="AQ251" i="2"/>
  <c r="AP252" i="2"/>
  <c r="AQ252" i="2"/>
  <c r="AP253" i="2"/>
  <c r="AQ253" i="2"/>
  <c r="AP254" i="2"/>
  <c r="AQ254" i="2"/>
  <c r="AP255" i="2"/>
  <c r="AQ255" i="2"/>
  <c r="AP256" i="2"/>
  <c r="AQ256" i="2"/>
  <c r="AP257" i="2"/>
  <c r="AQ257" i="2"/>
  <c r="AP258" i="2"/>
  <c r="AQ258" i="2"/>
  <c r="AP259" i="2"/>
  <c r="AQ259" i="2"/>
  <c r="AP260" i="2"/>
  <c r="AQ260" i="2"/>
  <c r="AP261" i="2"/>
  <c r="AQ261" i="2"/>
  <c r="AP262" i="2"/>
  <c r="AQ262" i="2"/>
  <c r="AP263" i="2"/>
  <c r="AQ263" i="2"/>
  <c r="AP264" i="2"/>
  <c r="AQ264" i="2"/>
  <c r="AP265" i="2"/>
  <c r="AQ265" i="2"/>
  <c r="AP266" i="2"/>
  <c r="AQ266" i="2"/>
  <c r="AP267" i="2"/>
  <c r="AQ267" i="2"/>
  <c r="AP268" i="2"/>
  <c r="AQ268" i="2"/>
  <c r="AP269" i="2"/>
  <c r="AQ269" i="2"/>
  <c r="AP270" i="2"/>
  <c r="AQ270" i="2"/>
  <c r="AP271" i="2"/>
  <c r="AQ271" i="2"/>
  <c r="AP272" i="2"/>
  <c r="AQ272" i="2"/>
  <c r="AP273" i="2"/>
  <c r="AQ273" i="2"/>
  <c r="AP274" i="2"/>
  <c r="AQ274" i="2"/>
  <c r="AP275" i="2"/>
  <c r="AQ275" i="2"/>
  <c r="AP276" i="2"/>
  <c r="AQ276" i="2"/>
  <c r="AP277" i="2"/>
  <c r="AQ277" i="2"/>
  <c r="AP278" i="2"/>
  <c r="AQ278" i="2"/>
  <c r="AP279" i="2"/>
  <c r="AQ279" i="2"/>
  <c r="AP280" i="2"/>
  <c r="AQ280" i="2"/>
  <c r="AP281" i="2"/>
  <c r="AQ281" i="2"/>
  <c r="AP282" i="2"/>
  <c r="AQ282" i="2"/>
  <c r="AP283" i="2"/>
  <c r="AQ283" i="2"/>
  <c r="AP284" i="2"/>
  <c r="AQ284" i="2"/>
  <c r="AP285" i="2"/>
  <c r="AQ285" i="2"/>
  <c r="AP286" i="2"/>
  <c r="AQ286" i="2"/>
  <c r="AP287" i="2"/>
  <c r="AQ287" i="2"/>
  <c r="AP288" i="2"/>
  <c r="AQ288" i="2"/>
  <c r="AP289" i="2"/>
  <c r="AQ289" i="2"/>
  <c r="AP290" i="2"/>
  <c r="AQ290" i="2"/>
  <c r="AP291" i="2"/>
  <c r="AQ291" i="2"/>
  <c r="AP292" i="2"/>
  <c r="AQ292" i="2"/>
  <c r="AP293" i="2"/>
  <c r="AQ293" i="2"/>
  <c r="AP294" i="2"/>
  <c r="AQ294" i="2"/>
  <c r="AP295" i="2"/>
  <c r="AQ295" i="2"/>
  <c r="AP296" i="2"/>
  <c r="AQ296" i="2"/>
  <c r="AP297" i="2"/>
  <c r="AQ297" i="2"/>
  <c r="AP298" i="2"/>
  <c r="AQ298" i="2"/>
  <c r="AP299" i="2"/>
  <c r="AQ299" i="2"/>
  <c r="AP300" i="2"/>
  <c r="AQ300" i="2"/>
  <c r="AP301" i="2"/>
  <c r="AQ301" i="2"/>
  <c r="AP302" i="2"/>
  <c r="AQ302" i="2"/>
  <c r="AP303" i="2"/>
  <c r="AQ303" i="2"/>
  <c r="AP304" i="2"/>
  <c r="AQ304" i="2"/>
  <c r="AP305" i="2"/>
  <c r="AQ305" i="2"/>
  <c r="AP306" i="2"/>
  <c r="AQ306" i="2"/>
  <c r="AP307" i="2"/>
  <c r="AQ307" i="2"/>
  <c r="AP308" i="2"/>
  <c r="AQ308" i="2"/>
  <c r="AP309" i="2"/>
  <c r="AQ309" i="2"/>
  <c r="AP310" i="2"/>
  <c r="AQ310" i="2"/>
  <c r="AP311" i="2"/>
  <c r="AQ311" i="2"/>
  <c r="AP312" i="2"/>
  <c r="AQ312" i="2"/>
  <c r="AP313" i="2"/>
  <c r="AQ313" i="2"/>
  <c r="AP314" i="2"/>
  <c r="AQ314" i="2"/>
  <c r="AP315" i="2"/>
  <c r="AQ315" i="2"/>
  <c r="AP316" i="2"/>
  <c r="AQ316" i="2"/>
  <c r="AP317" i="2"/>
  <c r="AQ317" i="2"/>
  <c r="AP318" i="2"/>
  <c r="AQ318" i="2"/>
  <c r="AP319" i="2"/>
  <c r="AQ319" i="2"/>
  <c r="AP320" i="2"/>
  <c r="AQ320" i="2"/>
  <c r="AP321" i="2"/>
  <c r="AQ321" i="2"/>
  <c r="AP322" i="2"/>
  <c r="AQ322" i="2"/>
  <c r="AP323" i="2"/>
  <c r="AQ323" i="2"/>
  <c r="AP324" i="2"/>
  <c r="AQ324" i="2"/>
  <c r="AP325" i="2"/>
  <c r="AQ325" i="2"/>
  <c r="AP326" i="2"/>
  <c r="AQ326" i="2"/>
  <c r="AP327" i="2"/>
  <c r="AQ327" i="2"/>
  <c r="AP328" i="2"/>
  <c r="AQ328" i="2"/>
  <c r="AP329" i="2"/>
  <c r="AQ329" i="2"/>
  <c r="AP330" i="2"/>
  <c r="AQ330" i="2"/>
  <c r="AP331" i="2"/>
  <c r="AQ331" i="2"/>
  <c r="AP332" i="2"/>
  <c r="AQ332" i="2"/>
  <c r="AP333" i="2"/>
  <c r="AQ333" i="2"/>
  <c r="AP334" i="2"/>
  <c r="AQ334" i="2"/>
  <c r="AP335" i="2"/>
  <c r="AQ335" i="2"/>
  <c r="AP336" i="2"/>
  <c r="AQ336" i="2"/>
  <c r="AP337" i="2"/>
  <c r="AQ337" i="2"/>
  <c r="AP338" i="2"/>
  <c r="AQ338" i="2"/>
  <c r="AP339" i="2"/>
  <c r="AQ339" i="2"/>
  <c r="AP340" i="2"/>
  <c r="AQ340" i="2"/>
  <c r="AP341" i="2"/>
  <c r="AQ341" i="2"/>
  <c r="AP342" i="2"/>
  <c r="AQ342" i="2"/>
  <c r="AP343" i="2"/>
  <c r="AQ343" i="2"/>
  <c r="AP344" i="2"/>
  <c r="AQ344" i="2"/>
  <c r="AP345" i="2"/>
  <c r="AQ345" i="2"/>
  <c r="AP346" i="2"/>
  <c r="AQ346" i="2"/>
  <c r="AP347" i="2"/>
  <c r="AQ347" i="2"/>
  <c r="AP348" i="2"/>
  <c r="AQ348" i="2"/>
  <c r="AP349" i="2"/>
  <c r="AQ349" i="2"/>
  <c r="AP350" i="2"/>
  <c r="AQ350" i="2"/>
  <c r="AP351" i="2"/>
  <c r="AQ351" i="2"/>
  <c r="AP352" i="2"/>
  <c r="AQ352" i="2"/>
  <c r="AP353" i="2"/>
  <c r="AQ353" i="2"/>
  <c r="AP354" i="2"/>
  <c r="AQ354" i="2"/>
  <c r="AP355" i="2"/>
  <c r="AQ355" i="2"/>
  <c r="AP356" i="2"/>
  <c r="AQ356" i="2"/>
  <c r="AP357" i="2"/>
  <c r="AQ357" i="2"/>
  <c r="AP358" i="2"/>
  <c r="AQ358" i="2"/>
  <c r="AP359" i="2"/>
  <c r="AQ359" i="2"/>
  <c r="AP360" i="2"/>
  <c r="AQ360" i="2"/>
  <c r="AP361" i="2"/>
  <c r="AQ361" i="2"/>
  <c r="AP362" i="2"/>
  <c r="AQ362" i="2"/>
  <c r="AP363" i="2"/>
  <c r="AQ363" i="2"/>
  <c r="AP364" i="2"/>
  <c r="AQ364" i="2"/>
  <c r="AP365" i="2"/>
  <c r="AQ365" i="2"/>
  <c r="AP366" i="2"/>
  <c r="AQ366" i="2"/>
  <c r="AP367" i="2"/>
  <c r="AQ367" i="2"/>
  <c r="AP368" i="2"/>
  <c r="AQ368" i="2"/>
  <c r="AP369" i="2"/>
  <c r="AQ369" i="2"/>
  <c r="AP370" i="2"/>
  <c r="AQ370" i="2"/>
  <c r="AP371" i="2"/>
  <c r="AQ371" i="2"/>
  <c r="AP372" i="2"/>
  <c r="AQ372" i="2"/>
  <c r="AP373" i="2"/>
  <c r="AQ373" i="2"/>
  <c r="AP374" i="2"/>
  <c r="AQ374" i="2"/>
  <c r="AP375" i="2"/>
  <c r="AQ375" i="2"/>
  <c r="AP376" i="2"/>
  <c r="AQ376" i="2"/>
  <c r="AP377" i="2"/>
  <c r="AQ377" i="2"/>
  <c r="AP378" i="2"/>
  <c r="AQ378" i="2"/>
  <c r="AP379" i="2"/>
  <c r="AQ379" i="2"/>
  <c r="AP380" i="2"/>
  <c r="AQ380" i="2"/>
  <c r="AP381" i="2"/>
  <c r="AQ381" i="2"/>
  <c r="AP382" i="2"/>
  <c r="AQ382" i="2"/>
  <c r="AP383" i="2"/>
  <c r="AQ383" i="2"/>
  <c r="AP384" i="2"/>
  <c r="AQ384" i="2"/>
  <c r="AP385" i="2"/>
  <c r="AQ385" i="2"/>
  <c r="AP386" i="2"/>
  <c r="AQ386" i="2"/>
  <c r="AP387" i="2"/>
  <c r="AQ387" i="2"/>
  <c r="AP388" i="2"/>
  <c r="AQ388" i="2"/>
  <c r="AP389" i="2"/>
  <c r="AQ389" i="2"/>
  <c r="AP390" i="2"/>
  <c r="AQ390" i="2"/>
  <c r="AP391" i="2"/>
  <c r="AQ391" i="2"/>
  <c r="AP392" i="2"/>
  <c r="AQ392" i="2"/>
  <c r="AP393" i="2"/>
  <c r="AQ393" i="2"/>
  <c r="AP394" i="2"/>
  <c r="AQ394" i="2"/>
  <c r="AP395" i="2"/>
  <c r="AQ395" i="2"/>
  <c r="AP396" i="2"/>
  <c r="AQ396" i="2"/>
  <c r="AP397" i="2"/>
  <c r="AQ397" i="2"/>
  <c r="AP398" i="2"/>
  <c r="AQ398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" i="2"/>
  <c r="AX12" i="2"/>
  <c r="AY12" i="2"/>
  <c r="AZ12" i="2"/>
  <c r="AX13" i="2"/>
  <c r="AY13" i="2"/>
  <c r="AZ13" i="2"/>
  <c r="AX14" i="2"/>
  <c r="AY14" i="2"/>
  <c r="AZ14" i="2"/>
  <c r="AX15" i="2"/>
  <c r="AY15" i="2"/>
  <c r="AZ15" i="2"/>
  <c r="AX16" i="2"/>
  <c r="AY16" i="2"/>
  <c r="AZ16" i="2"/>
  <c r="AX17" i="2"/>
  <c r="AY17" i="2"/>
  <c r="AZ17" i="2"/>
  <c r="AX18" i="2"/>
  <c r="AY18" i="2"/>
  <c r="AZ18" i="2"/>
  <c r="AX19" i="2"/>
  <c r="AY19" i="2"/>
  <c r="AZ19" i="2"/>
  <c r="AX20" i="2"/>
  <c r="AY20" i="2"/>
  <c r="AZ20" i="2"/>
  <c r="AX21" i="2"/>
  <c r="AY21" i="2"/>
  <c r="AZ21" i="2"/>
  <c r="AX22" i="2"/>
  <c r="AY22" i="2"/>
  <c r="AZ22" i="2"/>
  <c r="AX23" i="2"/>
  <c r="AY23" i="2"/>
  <c r="AZ23" i="2"/>
  <c r="AX24" i="2"/>
  <c r="AY24" i="2"/>
  <c r="AZ24" i="2"/>
  <c r="AX25" i="2"/>
  <c r="AY25" i="2"/>
  <c r="AZ25" i="2"/>
  <c r="AX26" i="2"/>
  <c r="AY26" i="2"/>
  <c r="AZ26" i="2"/>
  <c r="AX27" i="2"/>
  <c r="AY27" i="2"/>
  <c r="AZ27" i="2"/>
  <c r="AX28" i="2"/>
  <c r="AY28" i="2"/>
  <c r="AZ28" i="2"/>
  <c r="AX29" i="2"/>
  <c r="AY29" i="2"/>
  <c r="AZ29" i="2"/>
  <c r="AX30" i="2"/>
  <c r="AY30" i="2"/>
  <c r="AZ30" i="2"/>
  <c r="AX31" i="2"/>
  <c r="AY31" i="2"/>
  <c r="AZ31" i="2"/>
  <c r="AX32" i="2"/>
  <c r="AY32" i="2"/>
  <c r="AZ32" i="2"/>
  <c r="AX33" i="2"/>
  <c r="AY33" i="2"/>
  <c r="AZ33" i="2"/>
  <c r="AX34" i="2"/>
  <c r="AY34" i="2"/>
  <c r="AZ34" i="2"/>
  <c r="AX35" i="2"/>
  <c r="AY35" i="2"/>
  <c r="AZ35" i="2"/>
  <c r="AX36" i="2"/>
  <c r="AY36" i="2"/>
  <c r="AZ36" i="2"/>
  <c r="AX37" i="2"/>
  <c r="AY37" i="2"/>
  <c r="AZ37" i="2"/>
  <c r="AX38" i="2"/>
  <c r="AY38" i="2"/>
  <c r="AZ38" i="2"/>
  <c r="AX39" i="2"/>
  <c r="AY39" i="2"/>
  <c r="AZ39" i="2"/>
  <c r="AX40" i="2"/>
  <c r="AY40" i="2"/>
  <c r="AZ40" i="2"/>
  <c r="AX41" i="2"/>
  <c r="AY41" i="2"/>
  <c r="AZ41" i="2"/>
  <c r="AX42" i="2"/>
  <c r="AY42" i="2"/>
  <c r="AZ42" i="2"/>
  <c r="AX43" i="2"/>
  <c r="AY43" i="2"/>
  <c r="AZ43" i="2"/>
  <c r="AX44" i="2"/>
  <c r="AY44" i="2"/>
  <c r="AZ44" i="2"/>
  <c r="AX45" i="2"/>
  <c r="AY45" i="2"/>
  <c r="AZ45" i="2"/>
  <c r="AX46" i="2"/>
  <c r="AY46" i="2"/>
  <c r="AZ46" i="2"/>
  <c r="AX47" i="2"/>
  <c r="AY47" i="2"/>
  <c r="AZ47" i="2"/>
  <c r="AX48" i="2"/>
  <c r="AY48" i="2"/>
  <c r="AZ48" i="2"/>
  <c r="AX49" i="2"/>
  <c r="AY49" i="2"/>
  <c r="AZ49" i="2"/>
  <c r="AX50" i="2"/>
  <c r="AY50" i="2"/>
  <c r="AZ50" i="2"/>
  <c r="AX51" i="2"/>
  <c r="AY51" i="2"/>
  <c r="AZ51" i="2"/>
  <c r="AX52" i="2"/>
  <c r="AY52" i="2"/>
  <c r="AZ52" i="2"/>
  <c r="AX53" i="2"/>
  <c r="AY53" i="2"/>
  <c r="AZ53" i="2"/>
  <c r="AX54" i="2"/>
  <c r="AY54" i="2"/>
  <c r="AZ54" i="2"/>
  <c r="AX55" i="2"/>
  <c r="AY55" i="2"/>
  <c r="AZ55" i="2"/>
  <c r="AX56" i="2"/>
  <c r="AY56" i="2"/>
  <c r="AZ56" i="2"/>
  <c r="AX57" i="2"/>
  <c r="AY57" i="2"/>
  <c r="AZ57" i="2"/>
  <c r="AX58" i="2"/>
  <c r="AY58" i="2"/>
  <c r="AZ58" i="2"/>
  <c r="AX59" i="2"/>
  <c r="AY59" i="2"/>
  <c r="AZ59" i="2"/>
  <c r="AX60" i="2"/>
  <c r="AY60" i="2"/>
  <c r="AZ60" i="2"/>
  <c r="AX61" i="2"/>
  <c r="AY61" i="2"/>
  <c r="AZ61" i="2"/>
  <c r="AX62" i="2"/>
  <c r="AY62" i="2"/>
  <c r="AZ62" i="2"/>
  <c r="AX63" i="2"/>
  <c r="AY63" i="2"/>
  <c r="AZ63" i="2"/>
  <c r="AX64" i="2"/>
  <c r="AY64" i="2"/>
  <c r="AZ64" i="2"/>
  <c r="AX65" i="2"/>
  <c r="AY65" i="2"/>
  <c r="AZ65" i="2"/>
  <c r="AX66" i="2"/>
  <c r="AY66" i="2"/>
  <c r="AZ66" i="2"/>
  <c r="AX67" i="2"/>
  <c r="AY67" i="2"/>
  <c r="AZ67" i="2"/>
  <c r="AX68" i="2"/>
  <c r="AY68" i="2"/>
  <c r="AZ68" i="2"/>
  <c r="AX69" i="2"/>
  <c r="AY69" i="2"/>
  <c r="AZ69" i="2"/>
  <c r="AX70" i="2"/>
  <c r="AY70" i="2"/>
  <c r="AZ70" i="2"/>
  <c r="AX71" i="2"/>
  <c r="AY71" i="2"/>
  <c r="AZ71" i="2"/>
  <c r="AX72" i="2"/>
  <c r="AY72" i="2"/>
  <c r="AZ72" i="2"/>
  <c r="AX73" i="2"/>
  <c r="AY73" i="2"/>
  <c r="AZ73" i="2"/>
  <c r="AX74" i="2"/>
  <c r="AY74" i="2"/>
  <c r="AZ74" i="2"/>
  <c r="AX75" i="2"/>
  <c r="AY75" i="2"/>
  <c r="AZ75" i="2"/>
  <c r="AX76" i="2"/>
  <c r="AY76" i="2"/>
  <c r="AZ76" i="2"/>
  <c r="AX77" i="2"/>
  <c r="AY77" i="2"/>
  <c r="AZ77" i="2"/>
  <c r="AX78" i="2"/>
  <c r="AY78" i="2"/>
  <c r="AZ78" i="2"/>
  <c r="AX79" i="2"/>
  <c r="AY79" i="2"/>
  <c r="AZ79" i="2"/>
  <c r="AX80" i="2"/>
  <c r="AY80" i="2"/>
  <c r="AZ80" i="2"/>
  <c r="AX81" i="2"/>
  <c r="AY81" i="2"/>
  <c r="AZ81" i="2"/>
  <c r="AX82" i="2"/>
  <c r="AY82" i="2"/>
  <c r="AZ82" i="2"/>
  <c r="AX83" i="2"/>
  <c r="AY83" i="2"/>
  <c r="AZ83" i="2"/>
  <c r="AX84" i="2"/>
  <c r="AY84" i="2"/>
  <c r="AZ84" i="2"/>
  <c r="AX85" i="2"/>
  <c r="AY85" i="2"/>
  <c r="AZ85" i="2"/>
  <c r="AX86" i="2"/>
  <c r="AY86" i="2"/>
  <c r="AZ86" i="2"/>
  <c r="AX87" i="2"/>
  <c r="AY87" i="2"/>
  <c r="AZ87" i="2"/>
  <c r="AX88" i="2"/>
  <c r="AY88" i="2"/>
  <c r="AZ88" i="2"/>
  <c r="AX89" i="2"/>
  <c r="AY89" i="2"/>
  <c r="AZ89" i="2"/>
  <c r="AX90" i="2"/>
  <c r="AY90" i="2"/>
  <c r="AZ90" i="2"/>
  <c r="AX91" i="2"/>
  <c r="AY91" i="2"/>
  <c r="AZ91" i="2"/>
  <c r="AX92" i="2"/>
  <c r="AY92" i="2"/>
  <c r="AZ92" i="2"/>
  <c r="AX93" i="2"/>
  <c r="AY93" i="2"/>
  <c r="AZ93" i="2"/>
  <c r="AX94" i="2"/>
  <c r="AY94" i="2"/>
  <c r="AZ94" i="2"/>
  <c r="AX95" i="2"/>
  <c r="AY95" i="2"/>
  <c r="AZ95" i="2"/>
  <c r="AX96" i="2"/>
  <c r="AY96" i="2"/>
  <c r="AZ96" i="2"/>
  <c r="AX97" i="2"/>
  <c r="AY97" i="2"/>
  <c r="AZ97" i="2"/>
  <c r="AX98" i="2"/>
  <c r="AY98" i="2"/>
  <c r="AZ98" i="2"/>
  <c r="AX99" i="2"/>
  <c r="AY99" i="2"/>
  <c r="AZ99" i="2"/>
  <c r="AX100" i="2"/>
  <c r="AY100" i="2"/>
  <c r="AZ100" i="2"/>
  <c r="AX101" i="2"/>
  <c r="AY101" i="2"/>
  <c r="AZ101" i="2"/>
  <c r="AX102" i="2"/>
  <c r="AY102" i="2"/>
  <c r="AZ102" i="2"/>
  <c r="AX103" i="2"/>
  <c r="AY103" i="2"/>
  <c r="AZ103" i="2"/>
  <c r="AX104" i="2"/>
  <c r="AY104" i="2"/>
  <c r="AZ104" i="2"/>
  <c r="AX105" i="2"/>
  <c r="AY105" i="2"/>
  <c r="AZ105" i="2"/>
  <c r="AX106" i="2"/>
  <c r="AY106" i="2"/>
  <c r="AZ106" i="2"/>
  <c r="AX107" i="2"/>
  <c r="AY107" i="2"/>
  <c r="AZ107" i="2"/>
  <c r="AX108" i="2"/>
  <c r="AY108" i="2"/>
  <c r="AZ108" i="2"/>
  <c r="AX109" i="2"/>
  <c r="AY109" i="2"/>
  <c r="AZ109" i="2"/>
  <c r="AX110" i="2"/>
  <c r="AY110" i="2"/>
  <c r="AZ110" i="2"/>
  <c r="AX111" i="2"/>
  <c r="AY111" i="2"/>
  <c r="AZ111" i="2"/>
  <c r="AX112" i="2"/>
  <c r="AY112" i="2"/>
  <c r="AZ112" i="2"/>
  <c r="AX113" i="2"/>
  <c r="AY113" i="2"/>
  <c r="AZ113" i="2"/>
  <c r="AX114" i="2"/>
  <c r="AY114" i="2"/>
  <c r="AZ114" i="2"/>
  <c r="AX115" i="2"/>
  <c r="AY115" i="2"/>
  <c r="AZ115" i="2"/>
  <c r="AX116" i="2"/>
  <c r="AY116" i="2"/>
  <c r="AZ116" i="2"/>
  <c r="AX117" i="2"/>
  <c r="AY117" i="2"/>
  <c r="AZ117" i="2"/>
  <c r="AX118" i="2"/>
  <c r="AY118" i="2"/>
  <c r="AZ118" i="2"/>
  <c r="AX119" i="2"/>
  <c r="AY119" i="2"/>
  <c r="AZ119" i="2"/>
  <c r="AX120" i="2"/>
  <c r="AY120" i="2"/>
  <c r="AZ120" i="2"/>
  <c r="AX121" i="2"/>
  <c r="AY121" i="2"/>
  <c r="AZ121" i="2"/>
  <c r="AX122" i="2"/>
  <c r="AY122" i="2"/>
  <c r="AZ122" i="2"/>
  <c r="AX123" i="2"/>
  <c r="AY123" i="2"/>
  <c r="AZ123" i="2"/>
  <c r="AX124" i="2"/>
  <c r="AY124" i="2"/>
  <c r="AZ124" i="2"/>
  <c r="AX125" i="2"/>
  <c r="AY125" i="2"/>
  <c r="AZ125" i="2"/>
  <c r="AX126" i="2"/>
  <c r="AY126" i="2"/>
  <c r="AZ126" i="2"/>
  <c r="AX127" i="2"/>
  <c r="AY127" i="2"/>
  <c r="AZ127" i="2"/>
  <c r="AX128" i="2"/>
  <c r="AY128" i="2"/>
  <c r="AZ128" i="2"/>
  <c r="AX129" i="2"/>
  <c r="AY129" i="2"/>
  <c r="AZ129" i="2"/>
  <c r="AX130" i="2"/>
  <c r="AY130" i="2"/>
  <c r="AZ130" i="2"/>
  <c r="AX131" i="2"/>
  <c r="AY131" i="2"/>
  <c r="AZ131" i="2"/>
  <c r="AX132" i="2"/>
  <c r="AY132" i="2"/>
  <c r="AZ132" i="2"/>
  <c r="AX133" i="2"/>
  <c r="AY133" i="2"/>
  <c r="AZ133" i="2"/>
  <c r="AX134" i="2"/>
  <c r="AY134" i="2"/>
  <c r="AZ134" i="2"/>
  <c r="AX135" i="2"/>
  <c r="AY135" i="2"/>
  <c r="AZ135" i="2"/>
  <c r="AX136" i="2"/>
  <c r="AY136" i="2"/>
  <c r="AZ136" i="2"/>
  <c r="AX137" i="2"/>
  <c r="AY137" i="2"/>
  <c r="AZ137" i="2"/>
  <c r="AX138" i="2"/>
  <c r="AY138" i="2"/>
  <c r="AZ138" i="2"/>
  <c r="AX139" i="2"/>
  <c r="AY139" i="2"/>
  <c r="AZ139" i="2"/>
  <c r="AX140" i="2"/>
  <c r="AY140" i="2"/>
  <c r="AZ140" i="2"/>
  <c r="AX141" i="2"/>
  <c r="AY141" i="2"/>
  <c r="AZ141" i="2"/>
  <c r="AX142" i="2"/>
  <c r="AY142" i="2"/>
  <c r="AZ142" i="2"/>
  <c r="AX143" i="2"/>
  <c r="AY143" i="2"/>
  <c r="AZ143" i="2"/>
  <c r="AX144" i="2"/>
  <c r="AY144" i="2"/>
  <c r="AZ144" i="2"/>
  <c r="AX145" i="2"/>
  <c r="AY145" i="2"/>
  <c r="AZ145" i="2"/>
  <c r="AX146" i="2"/>
  <c r="AY146" i="2"/>
  <c r="AZ146" i="2"/>
  <c r="AX147" i="2"/>
  <c r="AY147" i="2"/>
  <c r="AZ147" i="2"/>
  <c r="AX148" i="2"/>
  <c r="AY148" i="2"/>
  <c r="AZ148" i="2"/>
  <c r="AX149" i="2"/>
  <c r="AY149" i="2"/>
  <c r="AZ149" i="2"/>
  <c r="AX150" i="2"/>
  <c r="AY150" i="2"/>
  <c r="AZ150" i="2"/>
  <c r="AX151" i="2"/>
  <c r="AY151" i="2"/>
  <c r="AZ151" i="2"/>
  <c r="AX152" i="2"/>
  <c r="AY152" i="2"/>
  <c r="AZ152" i="2"/>
  <c r="AX153" i="2"/>
  <c r="AY153" i="2"/>
  <c r="AZ153" i="2"/>
  <c r="AX154" i="2"/>
  <c r="AY154" i="2"/>
  <c r="AZ154" i="2"/>
  <c r="AX155" i="2"/>
  <c r="AY155" i="2"/>
  <c r="AZ155" i="2"/>
  <c r="AX156" i="2"/>
  <c r="AY156" i="2"/>
  <c r="AZ156" i="2"/>
  <c r="AX157" i="2"/>
  <c r="AY157" i="2"/>
  <c r="AZ157" i="2"/>
  <c r="AX158" i="2"/>
  <c r="AY158" i="2"/>
  <c r="AZ158" i="2"/>
  <c r="AX159" i="2"/>
  <c r="AY159" i="2"/>
  <c r="AZ159" i="2"/>
  <c r="AX160" i="2"/>
  <c r="AY160" i="2"/>
  <c r="AZ160" i="2"/>
  <c r="AX161" i="2"/>
  <c r="AY161" i="2"/>
  <c r="AZ161" i="2"/>
  <c r="AX162" i="2"/>
  <c r="AY162" i="2"/>
  <c r="AZ162" i="2"/>
  <c r="AX163" i="2"/>
  <c r="AY163" i="2"/>
  <c r="AZ163" i="2"/>
  <c r="AX164" i="2"/>
  <c r="AY164" i="2"/>
  <c r="AZ164" i="2"/>
  <c r="AX165" i="2"/>
  <c r="AY165" i="2"/>
  <c r="AZ165" i="2"/>
  <c r="AX166" i="2"/>
  <c r="AY166" i="2"/>
  <c r="AZ166" i="2"/>
  <c r="AX167" i="2"/>
  <c r="AY167" i="2"/>
  <c r="AZ167" i="2"/>
  <c r="AX168" i="2"/>
  <c r="AY168" i="2"/>
  <c r="AZ168" i="2"/>
  <c r="AX169" i="2"/>
  <c r="AY169" i="2"/>
  <c r="AZ169" i="2"/>
  <c r="AX170" i="2"/>
  <c r="AY170" i="2"/>
  <c r="AZ170" i="2"/>
  <c r="AX171" i="2"/>
  <c r="AY171" i="2"/>
  <c r="AZ171" i="2"/>
  <c r="AX172" i="2"/>
  <c r="AY172" i="2"/>
  <c r="AZ172" i="2"/>
  <c r="AX173" i="2"/>
  <c r="AY173" i="2"/>
  <c r="AZ173" i="2"/>
  <c r="AX174" i="2"/>
  <c r="AY174" i="2"/>
  <c r="AZ174" i="2"/>
  <c r="AX175" i="2"/>
  <c r="AY175" i="2"/>
  <c r="AZ175" i="2"/>
  <c r="AX176" i="2"/>
  <c r="AY176" i="2"/>
  <c r="AZ176" i="2"/>
  <c r="AX177" i="2"/>
  <c r="AY177" i="2"/>
  <c r="AZ177" i="2"/>
  <c r="AX178" i="2"/>
  <c r="AY178" i="2"/>
  <c r="AZ178" i="2"/>
  <c r="AX179" i="2"/>
  <c r="AY179" i="2"/>
  <c r="AZ179" i="2"/>
  <c r="AX180" i="2"/>
  <c r="AY180" i="2"/>
  <c r="AZ180" i="2"/>
  <c r="AX181" i="2"/>
  <c r="AY181" i="2"/>
  <c r="AZ181" i="2"/>
  <c r="AX182" i="2"/>
  <c r="AY182" i="2"/>
  <c r="AZ182" i="2"/>
  <c r="AX183" i="2"/>
  <c r="AY183" i="2"/>
  <c r="AZ183" i="2"/>
  <c r="AX184" i="2"/>
  <c r="AY184" i="2"/>
  <c r="AZ184" i="2"/>
  <c r="AX185" i="2"/>
  <c r="AY185" i="2"/>
  <c r="AZ185" i="2"/>
  <c r="AX186" i="2"/>
  <c r="AY186" i="2"/>
  <c r="AZ186" i="2"/>
  <c r="AX187" i="2"/>
  <c r="AY187" i="2"/>
  <c r="AZ187" i="2"/>
  <c r="AX188" i="2"/>
  <c r="AY188" i="2"/>
  <c r="AZ188" i="2"/>
  <c r="AX189" i="2"/>
  <c r="AY189" i="2"/>
  <c r="AZ189" i="2"/>
  <c r="AX190" i="2"/>
  <c r="AY190" i="2"/>
  <c r="AZ190" i="2"/>
  <c r="AX191" i="2"/>
  <c r="AY191" i="2"/>
  <c r="AZ191" i="2"/>
  <c r="AX192" i="2"/>
  <c r="AY192" i="2"/>
  <c r="AZ192" i="2"/>
  <c r="AX193" i="2"/>
  <c r="AY193" i="2"/>
  <c r="AZ193" i="2"/>
  <c r="AX194" i="2"/>
  <c r="AY194" i="2"/>
  <c r="AZ194" i="2"/>
  <c r="AX195" i="2"/>
  <c r="AY195" i="2"/>
  <c r="AZ195" i="2"/>
  <c r="AX196" i="2"/>
  <c r="AY196" i="2"/>
  <c r="AZ196" i="2"/>
  <c r="AX197" i="2"/>
  <c r="AY197" i="2"/>
  <c r="AZ197" i="2"/>
  <c r="AX198" i="2"/>
  <c r="AY198" i="2"/>
  <c r="AZ198" i="2"/>
  <c r="AX199" i="2"/>
  <c r="AY199" i="2"/>
  <c r="AZ199" i="2"/>
  <c r="AX200" i="2"/>
  <c r="AY200" i="2"/>
  <c r="AZ200" i="2"/>
  <c r="AX201" i="2"/>
  <c r="AY201" i="2"/>
  <c r="AZ201" i="2"/>
  <c r="AX202" i="2"/>
  <c r="AY202" i="2"/>
  <c r="AZ202" i="2"/>
  <c r="AX203" i="2"/>
  <c r="AY203" i="2"/>
  <c r="AZ203" i="2"/>
  <c r="AX204" i="2"/>
  <c r="AY204" i="2"/>
  <c r="AZ204" i="2"/>
  <c r="AX205" i="2"/>
  <c r="AY205" i="2"/>
  <c r="AZ205" i="2"/>
  <c r="AX206" i="2"/>
  <c r="AY206" i="2"/>
  <c r="AZ206" i="2"/>
  <c r="AX207" i="2"/>
  <c r="AY207" i="2"/>
  <c r="AZ207" i="2"/>
  <c r="AX208" i="2"/>
  <c r="AY208" i="2"/>
  <c r="AZ208" i="2"/>
  <c r="AX209" i="2"/>
  <c r="AY209" i="2"/>
  <c r="AZ209" i="2"/>
  <c r="AX210" i="2"/>
  <c r="AY210" i="2"/>
  <c r="AZ210" i="2"/>
  <c r="AX211" i="2"/>
  <c r="AY211" i="2"/>
  <c r="AZ211" i="2"/>
  <c r="AX212" i="2"/>
  <c r="AY212" i="2"/>
  <c r="AZ212" i="2"/>
  <c r="AX213" i="2"/>
  <c r="AY213" i="2"/>
  <c r="AZ213" i="2"/>
  <c r="AX214" i="2"/>
  <c r="AY214" i="2"/>
  <c r="AZ214" i="2"/>
  <c r="AX215" i="2"/>
  <c r="AY215" i="2"/>
  <c r="AZ215" i="2"/>
  <c r="AX216" i="2"/>
  <c r="AY216" i="2"/>
  <c r="AZ216" i="2"/>
  <c r="AX217" i="2"/>
  <c r="AY217" i="2"/>
  <c r="AZ217" i="2"/>
  <c r="AX218" i="2"/>
  <c r="AY218" i="2"/>
  <c r="AZ218" i="2"/>
  <c r="AX219" i="2"/>
  <c r="AY219" i="2"/>
  <c r="AZ219" i="2"/>
  <c r="AX220" i="2"/>
  <c r="AY220" i="2"/>
  <c r="AZ220" i="2"/>
  <c r="AX221" i="2"/>
  <c r="AY221" i="2"/>
  <c r="AZ221" i="2"/>
  <c r="AX222" i="2"/>
  <c r="AY222" i="2"/>
  <c r="AZ222" i="2"/>
  <c r="AX223" i="2"/>
  <c r="AY223" i="2"/>
  <c r="AZ223" i="2"/>
  <c r="AX224" i="2"/>
  <c r="AY224" i="2"/>
  <c r="AZ224" i="2"/>
  <c r="AX225" i="2"/>
  <c r="AY225" i="2"/>
  <c r="AZ225" i="2"/>
  <c r="AX226" i="2"/>
  <c r="AY226" i="2"/>
  <c r="AZ226" i="2"/>
  <c r="AX227" i="2"/>
  <c r="AY227" i="2"/>
  <c r="AZ227" i="2"/>
  <c r="AX228" i="2"/>
  <c r="AY228" i="2"/>
  <c r="AZ228" i="2"/>
  <c r="AX229" i="2"/>
  <c r="AY229" i="2"/>
  <c r="AZ229" i="2"/>
  <c r="AX230" i="2"/>
  <c r="AY230" i="2"/>
  <c r="AZ230" i="2"/>
  <c r="AX231" i="2"/>
  <c r="AY231" i="2"/>
  <c r="AZ231" i="2"/>
  <c r="AX232" i="2"/>
  <c r="AY232" i="2"/>
  <c r="AZ232" i="2"/>
  <c r="AX233" i="2"/>
  <c r="AY233" i="2"/>
  <c r="AZ233" i="2"/>
  <c r="AX234" i="2"/>
  <c r="AY234" i="2"/>
  <c r="AZ234" i="2"/>
  <c r="AX235" i="2"/>
  <c r="AY235" i="2"/>
  <c r="AZ235" i="2"/>
  <c r="AX236" i="2"/>
  <c r="AY236" i="2"/>
  <c r="AZ236" i="2"/>
  <c r="AX237" i="2"/>
  <c r="AY237" i="2"/>
  <c r="AZ237" i="2"/>
  <c r="AX238" i="2"/>
  <c r="AY238" i="2"/>
  <c r="AZ238" i="2"/>
  <c r="AX239" i="2"/>
  <c r="AY239" i="2"/>
  <c r="AZ239" i="2"/>
  <c r="AX240" i="2"/>
  <c r="AY240" i="2"/>
  <c r="AZ240" i="2"/>
  <c r="AX241" i="2"/>
  <c r="AY241" i="2"/>
  <c r="AZ241" i="2"/>
  <c r="AX242" i="2"/>
  <c r="AY242" i="2"/>
  <c r="AZ242" i="2"/>
  <c r="AX243" i="2"/>
  <c r="AY243" i="2"/>
  <c r="AZ243" i="2"/>
  <c r="AX244" i="2"/>
  <c r="AY244" i="2"/>
  <c r="AZ244" i="2"/>
  <c r="AX245" i="2"/>
  <c r="AY245" i="2"/>
  <c r="AZ245" i="2"/>
  <c r="AX246" i="2"/>
  <c r="AY246" i="2"/>
  <c r="AZ246" i="2"/>
  <c r="AX247" i="2"/>
  <c r="AY247" i="2"/>
  <c r="AZ247" i="2"/>
  <c r="AX248" i="2"/>
  <c r="AY248" i="2"/>
  <c r="AZ248" i="2"/>
  <c r="AX249" i="2"/>
  <c r="AY249" i="2"/>
  <c r="AZ249" i="2"/>
  <c r="AX250" i="2"/>
  <c r="AY250" i="2"/>
  <c r="AZ250" i="2"/>
  <c r="AX251" i="2"/>
  <c r="AY251" i="2"/>
  <c r="AZ251" i="2"/>
  <c r="AX252" i="2"/>
  <c r="AY252" i="2"/>
  <c r="AZ252" i="2"/>
  <c r="AX253" i="2"/>
  <c r="AY253" i="2"/>
  <c r="AZ253" i="2"/>
  <c r="AX254" i="2"/>
  <c r="AY254" i="2"/>
  <c r="AZ254" i="2"/>
  <c r="AX255" i="2"/>
  <c r="AY255" i="2"/>
  <c r="AZ255" i="2"/>
  <c r="AX256" i="2"/>
  <c r="AY256" i="2"/>
  <c r="AZ256" i="2"/>
  <c r="AX257" i="2"/>
  <c r="AY257" i="2"/>
  <c r="AZ257" i="2"/>
  <c r="AX258" i="2"/>
  <c r="AY258" i="2"/>
  <c r="AZ258" i="2"/>
  <c r="AX259" i="2"/>
  <c r="AY259" i="2"/>
  <c r="AZ259" i="2"/>
  <c r="AX260" i="2"/>
  <c r="AY260" i="2"/>
  <c r="AZ260" i="2"/>
  <c r="AX261" i="2"/>
  <c r="AY261" i="2"/>
  <c r="AZ261" i="2"/>
  <c r="AX262" i="2"/>
  <c r="AY262" i="2"/>
  <c r="AZ262" i="2"/>
  <c r="AX263" i="2"/>
  <c r="AY263" i="2"/>
  <c r="AZ263" i="2"/>
  <c r="AX264" i="2"/>
  <c r="AY264" i="2"/>
  <c r="AZ264" i="2"/>
  <c r="AX265" i="2"/>
  <c r="AY265" i="2"/>
  <c r="AZ265" i="2"/>
  <c r="AX266" i="2"/>
  <c r="AY266" i="2"/>
  <c r="AZ266" i="2"/>
  <c r="AX267" i="2"/>
  <c r="AY267" i="2"/>
  <c r="AZ267" i="2"/>
  <c r="AX268" i="2"/>
  <c r="AY268" i="2"/>
  <c r="AZ268" i="2"/>
  <c r="AX269" i="2"/>
  <c r="AY269" i="2"/>
  <c r="AZ269" i="2"/>
  <c r="AX270" i="2"/>
  <c r="AY270" i="2"/>
  <c r="AZ270" i="2"/>
  <c r="AX271" i="2"/>
  <c r="AY271" i="2"/>
  <c r="AZ271" i="2"/>
  <c r="AX272" i="2"/>
  <c r="AY272" i="2"/>
  <c r="AZ272" i="2"/>
  <c r="AX273" i="2"/>
  <c r="AY273" i="2"/>
  <c r="AZ273" i="2"/>
  <c r="AX274" i="2"/>
  <c r="AY274" i="2"/>
  <c r="AZ274" i="2"/>
  <c r="AX275" i="2"/>
  <c r="AY275" i="2"/>
  <c r="AZ275" i="2"/>
  <c r="AX276" i="2"/>
  <c r="AY276" i="2"/>
  <c r="AZ276" i="2"/>
  <c r="AX277" i="2"/>
  <c r="AY277" i="2"/>
  <c r="AZ277" i="2"/>
  <c r="AX278" i="2"/>
  <c r="AY278" i="2"/>
  <c r="AZ278" i="2"/>
  <c r="AX279" i="2"/>
  <c r="AY279" i="2"/>
  <c r="AZ279" i="2"/>
  <c r="AX280" i="2"/>
  <c r="AY280" i="2"/>
  <c r="AZ280" i="2"/>
  <c r="AX281" i="2"/>
  <c r="AY281" i="2"/>
  <c r="AZ281" i="2"/>
  <c r="AX282" i="2"/>
  <c r="AY282" i="2"/>
  <c r="AZ282" i="2"/>
  <c r="AX283" i="2"/>
  <c r="AY283" i="2"/>
  <c r="AZ283" i="2"/>
  <c r="AX284" i="2"/>
  <c r="AY284" i="2"/>
  <c r="AZ284" i="2"/>
  <c r="AX285" i="2"/>
  <c r="AY285" i="2"/>
  <c r="AZ285" i="2"/>
  <c r="AX286" i="2"/>
  <c r="AY286" i="2"/>
  <c r="AZ286" i="2"/>
  <c r="AX287" i="2"/>
  <c r="AY287" i="2"/>
  <c r="AZ287" i="2"/>
  <c r="AX288" i="2"/>
  <c r="AY288" i="2"/>
  <c r="AZ288" i="2"/>
  <c r="AX289" i="2"/>
  <c r="AY289" i="2"/>
  <c r="AZ289" i="2"/>
  <c r="AX290" i="2"/>
  <c r="AY290" i="2"/>
  <c r="AZ290" i="2"/>
  <c r="AX291" i="2"/>
  <c r="AY291" i="2"/>
  <c r="AZ291" i="2"/>
  <c r="AX292" i="2"/>
  <c r="AY292" i="2"/>
  <c r="AZ292" i="2"/>
  <c r="AX293" i="2"/>
  <c r="AY293" i="2"/>
  <c r="AZ293" i="2"/>
  <c r="AX294" i="2"/>
  <c r="AY294" i="2"/>
  <c r="AZ294" i="2"/>
  <c r="AX295" i="2"/>
  <c r="AY295" i="2"/>
  <c r="AZ295" i="2"/>
  <c r="AX296" i="2"/>
  <c r="AY296" i="2"/>
  <c r="AZ296" i="2"/>
  <c r="AX297" i="2"/>
  <c r="AY297" i="2"/>
  <c r="AZ297" i="2"/>
  <c r="AX298" i="2"/>
  <c r="AY298" i="2"/>
  <c r="AZ298" i="2"/>
  <c r="AX299" i="2"/>
  <c r="AY299" i="2"/>
  <c r="AZ299" i="2"/>
  <c r="AX300" i="2"/>
  <c r="AY300" i="2"/>
  <c r="AZ300" i="2"/>
  <c r="AX301" i="2"/>
  <c r="AY301" i="2"/>
  <c r="AZ301" i="2"/>
  <c r="AX302" i="2"/>
  <c r="AY302" i="2"/>
  <c r="AZ302" i="2"/>
  <c r="AX303" i="2"/>
  <c r="AY303" i="2"/>
  <c r="AZ303" i="2"/>
  <c r="AX304" i="2"/>
  <c r="AY304" i="2"/>
  <c r="AZ304" i="2"/>
  <c r="AX305" i="2"/>
  <c r="AY305" i="2"/>
  <c r="AZ305" i="2"/>
  <c r="AX306" i="2"/>
  <c r="AY306" i="2"/>
  <c r="AZ306" i="2"/>
  <c r="AX307" i="2"/>
  <c r="AY307" i="2"/>
  <c r="AZ307" i="2"/>
  <c r="AX308" i="2"/>
  <c r="AY308" i="2"/>
  <c r="AZ308" i="2"/>
  <c r="AX309" i="2"/>
  <c r="AY309" i="2"/>
  <c r="AZ309" i="2"/>
  <c r="AX310" i="2"/>
  <c r="AY310" i="2"/>
  <c r="AZ310" i="2"/>
  <c r="AX311" i="2"/>
  <c r="AY311" i="2"/>
  <c r="AZ311" i="2"/>
  <c r="AX312" i="2"/>
  <c r="AY312" i="2"/>
  <c r="AZ312" i="2"/>
  <c r="AX313" i="2"/>
  <c r="AY313" i="2"/>
  <c r="AZ313" i="2"/>
  <c r="AX314" i="2"/>
  <c r="AY314" i="2"/>
  <c r="AZ314" i="2"/>
  <c r="AX315" i="2"/>
  <c r="AY315" i="2"/>
  <c r="AZ315" i="2"/>
  <c r="AX316" i="2"/>
  <c r="AY316" i="2"/>
  <c r="AZ316" i="2"/>
  <c r="AX317" i="2"/>
  <c r="AY317" i="2"/>
  <c r="AZ317" i="2"/>
  <c r="AX318" i="2"/>
  <c r="AY318" i="2"/>
  <c r="AZ318" i="2"/>
  <c r="AX319" i="2"/>
  <c r="AY319" i="2"/>
  <c r="AZ319" i="2"/>
  <c r="AX320" i="2"/>
  <c r="AY320" i="2"/>
  <c r="AZ320" i="2"/>
  <c r="AX321" i="2"/>
  <c r="AY321" i="2"/>
  <c r="AZ321" i="2"/>
  <c r="AX322" i="2"/>
  <c r="AY322" i="2"/>
  <c r="AZ322" i="2"/>
  <c r="AX323" i="2"/>
  <c r="AY323" i="2"/>
  <c r="AZ323" i="2"/>
  <c r="AX324" i="2"/>
  <c r="AY324" i="2"/>
  <c r="AZ324" i="2"/>
  <c r="AX325" i="2"/>
  <c r="AY325" i="2"/>
  <c r="AZ325" i="2"/>
  <c r="AX326" i="2"/>
  <c r="AY326" i="2"/>
  <c r="AZ326" i="2"/>
  <c r="AX327" i="2"/>
  <c r="AY327" i="2"/>
  <c r="AZ327" i="2"/>
  <c r="AX328" i="2"/>
  <c r="AY328" i="2"/>
  <c r="AZ328" i="2"/>
  <c r="AX329" i="2"/>
  <c r="AY329" i="2"/>
  <c r="AZ329" i="2"/>
  <c r="AX330" i="2"/>
  <c r="AY330" i="2"/>
  <c r="AZ330" i="2"/>
  <c r="AX331" i="2"/>
  <c r="AY331" i="2"/>
  <c r="AZ331" i="2"/>
  <c r="AX332" i="2"/>
  <c r="AY332" i="2"/>
  <c r="AZ332" i="2"/>
  <c r="AX333" i="2"/>
  <c r="AY333" i="2"/>
  <c r="AZ333" i="2"/>
  <c r="AX334" i="2"/>
  <c r="AY334" i="2"/>
  <c r="AZ334" i="2"/>
  <c r="AX335" i="2"/>
  <c r="AY335" i="2"/>
  <c r="AZ335" i="2"/>
  <c r="AX336" i="2"/>
  <c r="AY336" i="2"/>
  <c r="AZ336" i="2"/>
  <c r="AX337" i="2"/>
  <c r="AY337" i="2"/>
  <c r="AZ337" i="2"/>
  <c r="AX338" i="2"/>
  <c r="AY338" i="2"/>
  <c r="AZ338" i="2"/>
  <c r="AX339" i="2"/>
  <c r="AY339" i="2"/>
  <c r="AZ339" i="2"/>
  <c r="AX340" i="2"/>
  <c r="AY340" i="2"/>
  <c r="AZ340" i="2"/>
  <c r="AX341" i="2"/>
  <c r="AY341" i="2"/>
  <c r="AZ341" i="2"/>
  <c r="AX342" i="2"/>
  <c r="AY342" i="2"/>
  <c r="AZ342" i="2"/>
  <c r="AX343" i="2"/>
  <c r="AY343" i="2"/>
  <c r="AZ343" i="2"/>
  <c r="AX344" i="2"/>
  <c r="AY344" i="2"/>
  <c r="AZ344" i="2"/>
  <c r="AX345" i="2"/>
  <c r="AY345" i="2"/>
  <c r="AZ345" i="2"/>
  <c r="AX346" i="2"/>
  <c r="AY346" i="2"/>
  <c r="AZ346" i="2"/>
  <c r="AX347" i="2"/>
  <c r="AY347" i="2"/>
  <c r="AZ347" i="2"/>
  <c r="AX348" i="2"/>
  <c r="AY348" i="2"/>
  <c r="AZ348" i="2"/>
  <c r="AX349" i="2"/>
  <c r="AY349" i="2"/>
  <c r="AZ349" i="2"/>
  <c r="AX350" i="2"/>
  <c r="AY350" i="2"/>
  <c r="AZ350" i="2"/>
  <c r="AX351" i="2"/>
  <c r="AY351" i="2"/>
  <c r="AZ351" i="2"/>
  <c r="AX352" i="2"/>
  <c r="AY352" i="2"/>
  <c r="AZ352" i="2"/>
  <c r="AX353" i="2"/>
  <c r="AY353" i="2"/>
  <c r="AZ353" i="2"/>
  <c r="AX354" i="2"/>
  <c r="AY354" i="2"/>
  <c r="AZ354" i="2"/>
  <c r="AX355" i="2"/>
  <c r="AY355" i="2"/>
  <c r="AZ355" i="2"/>
  <c r="AX356" i="2"/>
  <c r="AY356" i="2"/>
  <c r="AZ356" i="2"/>
  <c r="AX357" i="2"/>
  <c r="AY357" i="2"/>
  <c r="AZ357" i="2"/>
  <c r="AX358" i="2"/>
  <c r="AY358" i="2"/>
  <c r="AZ358" i="2"/>
  <c r="AX359" i="2"/>
  <c r="AY359" i="2"/>
  <c r="AZ359" i="2"/>
  <c r="AX360" i="2"/>
  <c r="AY360" i="2"/>
  <c r="AZ360" i="2"/>
  <c r="AX361" i="2"/>
  <c r="AY361" i="2"/>
  <c r="AZ361" i="2"/>
  <c r="AX362" i="2"/>
  <c r="AY362" i="2"/>
  <c r="AZ362" i="2"/>
  <c r="AX363" i="2"/>
  <c r="AY363" i="2"/>
  <c r="AZ363" i="2"/>
  <c r="AX364" i="2"/>
  <c r="AY364" i="2"/>
  <c r="AZ364" i="2"/>
  <c r="AX365" i="2"/>
  <c r="AY365" i="2"/>
  <c r="AZ365" i="2"/>
  <c r="AX366" i="2"/>
  <c r="AY366" i="2"/>
  <c r="AZ366" i="2"/>
  <c r="AX367" i="2"/>
  <c r="AY367" i="2"/>
  <c r="AZ367" i="2"/>
  <c r="AX368" i="2"/>
  <c r="AY368" i="2"/>
  <c r="AZ368" i="2"/>
  <c r="AX369" i="2"/>
  <c r="AY369" i="2"/>
  <c r="AZ369" i="2"/>
  <c r="AX370" i="2"/>
  <c r="AY370" i="2"/>
  <c r="AZ370" i="2"/>
  <c r="AX371" i="2"/>
  <c r="AY371" i="2"/>
  <c r="AZ371" i="2"/>
  <c r="AX372" i="2"/>
  <c r="AY372" i="2"/>
  <c r="AZ372" i="2"/>
  <c r="AX373" i="2"/>
  <c r="AY373" i="2"/>
  <c r="AZ373" i="2"/>
  <c r="AX374" i="2"/>
  <c r="AY374" i="2"/>
  <c r="AZ374" i="2"/>
  <c r="AX375" i="2"/>
  <c r="AY375" i="2"/>
  <c r="AZ375" i="2"/>
  <c r="AX376" i="2"/>
  <c r="AY376" i="2"/>
  <c r="AZ376" i="2"/>
  <c r="AX377" i="2"/>
  <c r="AY377" i="2"/>
  <c r="AZ377" i="2"/>
  <c r="AX378" i="2"/>
  <c r="AY378" i="2"/>
  <c r="AZ378" i="2"/>
  <c r="AX379" i="2"/>
  <c r="AY379" i="2"/>
  <c r="AZ379" i="2"/>
  <c r="AX380" i="2"/>
  <c r="AY380" i="2"/>
  <c r="AZ380" i="2"/>
  <c r="AX381" i="2"/>
  <c r="AY381" i="2"/>
  <c r="AZ381" i="2"/>
  <c r="AX382" i="2"/>
  <c r="AY382" i="2"/>
  <c r="AZ382" i="2"/>
  <c r="AX383" i="2"/>
  <c r="AY383" i="2"/>
  <c r="AZ383" i="2"/>
  <c r="AX384" i="2"/>
  <c r="AY384" i="2"/>
  <c r="AZ384" i="2"/>
  <c r="AX385" i="2"/>
  <c r="AY385" i="2"/>
  <c r="AZ385" i="2"/>
  <c r="AX386" i="2"/>
  <c r="AY386" i="2"/>
  <c r="AZ386" i="2"/>
  <c r="AX387" i="2"/>
  <c r="AY387" i="2"/>
  <c r="AZ387" i="2"/>
  <c r="AX388" i="2"/>
  <c r="AY388" i="2"/>
  <c r="AZ388" i="2"/>
  <c r="AX389" i="2"/>
  <c r="AY389" i="2"/>
  <c r="AZ389" i="2"/>
  <c r="AX390" i="2"/>
  <c r="AY390" i="2"/>
  <c r="AZ390" i="2"/>
  <c r="AX391" i="2"/>
  <c r="AY391" i="2"/>
  <c r="AZ391" i="2"/>
  <c r="AX392" i="2"/>
  <c r="AY392" i="2"/>
  <c r="AZ392" i="2"/>
  <c r="AX393" i="2"/>
  <c r="AY393" i="2"/>
  <c r="AZ393" i="2"/>
  <c r="AX394" i="2"/>
  <c r="AY394" i="2"/>
  <c r="AZ394" i="2"/>
  <c r="AX395" i="2"/>
  <c r="AY395" i="2"/>
  <c r="AZ395" i="2"/>
  <c r="AX396" i="2"/>
  <c r="AY396" i="2"/>
  <c r="AZ396" i="2"/>
  <c r="AX397" i="2"/>
  <c r="AY397" i="2"/>
  <c r="AZ397" i="2"/>
  <c r="AX398" i="2"/>
  <c r="AY398" i="2"/>
  <c r="AZ398" i="2"/>
  <c r="AX4" i="2"/>
  <c r="AY4" i="2"/>
  <c r="AZ4" i="2"/>
  <c r="AX5" i="2"/>
  <c r="AY5" i="2"/>
  <c r="AZ5" i="2"/>
  <c r="AX6" i="2"/>
  <c r="AY6" i="2"/>
  <c r="AZ6" i="2"/>
  <c r="AX7" i="2"/>
  <c r="AY7" i="2"/>
  <c r="AZ7" i="2"/>
  <c r="AX8" i="2"/>
  <c r="AY8" i="2"/>
  <c r="AZ8" i="2"/>
  <c r="AX9" i="2"/>
  <c r="AY9" i="2"/>
  <c r="AZ9" i="2"/>
  <c r="AX10" i="2"/>
  <c r="AY10" i="2"/>
  <c r="AZ10" i="2"/>
  <c r="AX11" i="2"/>
  <c r="AY11" i="2"/>
  <c r="AZ11" i="2"/>
  <c r="AY3" i="2"/>
  <c r="AZ3" i="2"/>
  <c r="AX3" i="2"/>
  <c r="AF4" i="2"/>
  <c r="AG4" i="2"/>
  <c r="AH4" i="2"/>
  <c r="AI4" i="2"/>
  <c r="AJ4" i="2"/>
  <c r="AK4" i="2"/>
  <c r="AF5" i="2"/>
  <c r="AG5" i="2"/>
  <c r="AH5" i="2"/>
  <c r="AI5" i="2"/>
  <c r="AJ5" i="2"/>
  <c r="AK5" i="2"/>
  <c r="AF6" i="2"/>
  <c r="AG6" i="2"/>
  <c r="AH6" i="2"/>
  <c r="AI6" i="2"/>
  <c r="AJ6" i="2"/>
  <c r="AK6" i="2"/>
  <c r="AF7" i="2"/>
  <c r="AG7" i="2"/>
  <c r="AH7" i="2"/>
  <c r="AI7" i="2"/>
  <c r="AJ7" i="2"/>
  <c r="AK7" i="2"/>
  <c r="AF8" i="2"/>
  <c r="AG8" i="2"/>
  <c r="AH8" i="2"/>
  <c r="AI8" i="2"/>
  <c r="AJ8" i="2"/>
  <c r="AK8" i="2"/>
  <c r="AF9" i="2"/>
  <c r="AG9" i="2"/>
  <c r="AH9" i="2"/>
  <c r="AI9" i="2"/>
  <c r="AJ9" i="2"/>
  <c r="AK9" i="2"/>
  <c r="AF10" i="2"/>
  <c r="AG10" i="2"/>
  <c r="AH10" i="2"/>
  <c r="AI10" i="2"/>
  <c r="AJ10" i="2"/>
  <c r="AK10" i="2"/>
  <c r="AF11" i="2"/>
  <c r="AG11" i="2"/>
  <c r="AH11" i="2"/>
  <c r="AI11" i="2"/>
  <c r="AJ11" i="2"/>
  <c r="AK11" i="2"/>
  <c r="AF12" i="2"/>
  <c r="AG12" i="2"/>
  <c r="AH12" i="2"/>
  <c r="AI12" i="2"/>
  <c r="AJ12" i="2"/>
  <c r="AK12" i="2"/>
  <c r="AF13" i="2"/>
  <c r="AG13" i="2"/>
  <c r="AH13" i="2"/>
  <c r="AI13" i="2"/>
  <c r="AJ13" i="2"/>
  <c r="AK13" i="2"/>
  <c r="AF14" i="2"/>
  <c r="AG14" i="2"/>
  <c r="AH14" i="2"/>
  <c r="AI14" i="2"/>
  <c r="AJ14" i="2"/>
  <c r="AK14" i="2"/>
  <c r="AF15" i="2"/>
  <c r="AG15" i="2"/>
  <c r="AH15" i="2"/>
  <c r="AI15" i="2"/>
  <c r="AJ15" i="2"/>
  <c r="AK15" i="2"/>
  <c r="AF16" i="2"/>
  <c r="AG16" i="2"/>
  <c r="AH16" i="2"/>
  <c r="AI16" i="2"/>
  <c r="AJ16" i="2"/>
  <c r="AK16" i="2"/>
  <c r="AF17" i="2"/>
  <c r="AG17" i="2"/>
  <c r="AH17" i="2"/>
  <c r="AI17" i="2"/>
  <c r="AJ17" i="2"/>
  <c r="AK17" i="2"/>
  <c r="AF18" i="2"/>
  <c r="AG18" i="2"/>
  <c r="AH18" i="2"/>
  <c r="AI18" i="2"/>
  <c r="AJ18" i="2"/>
  <c r="AK18" i="2"/>
  <c r="AF19" i="2"/>
  <c r="AG19" i="2"/>
  <c r="AH19" i="2"/>
  <c r="AI19" i="2"/>
  <c r="AJ19" i="2"/>
  <c r="AK19" i="2"/>
  <c r="AF20" i="2"/>
  <c r="AG20" i="2"/>
  <c r="AH20" i="2"/>
  <c r="AI20" i="2"/>
  <c r="AJ20" i="2"/>
  <c r="AK20" i="2"/>
  <c r="AF21" i="2"/>
  <c r="AG21" i="2"/>
  <c r="AH21" i="2"/>
  <c r="AI21" i="2"/>
  <c r="AJ21" i="2"/>
  <c r="AK21" i="2"/>
  <c r="AF22" i="2"/>
  <c r="AG22" i="2"/>
  <c r="AH22" i="2"/>
  <c r="AI22" i="2"/>
  <c r="AJ22" i="2"/>
  <c r="AK22" i="2"/>
  <c r="AF23" i="2"/>
  <c r="AG23" i="2"/>
  <c r="AH23" i="2"/>
  <c r="AI23" i="2"/>
  <c r="AJ23" i="2"/>
  <c r="AK23" i="2"/>
  <c r="AF24" i="2"/>
  <c r="AG24" i="2"/>
  <c r="AH24" i="2"/>
  <c r="AI24" i="2"/>
  <c r="AJ24" i="2"/>
  <c r="AK24" i="2"/>
  <c r="AF25" i="2"/>
  <c r="AG25" i="2"/>
  <c r="AH25" i="2"/>
  <c r="AI25" i="2"/>
  <c r="AJ25" i="2"/>
  <c r="AK25" i="2"/>
  <c r="AF26" i="2"/>
  <c r="AG26" i="2"/>
  <c r="AH26" i="2"/>
  <c r="AI26" i="2"/>
  <c r="AJ26" i="2"/>
  <c r="AK26" i="2"/>
  <c r="AF27" i="2"/>
  <c r="AG27" i="2"/>
  <c r="AH27" i="2"/>
  <c r="AI27" i="2"/>
  <c r="AJ27" i="2"/>
  <c r="AK27" i="2"/>
  <c r="AF28" i="2"/>
  <c r="AG28" i="2"/>
  <c r="AH28" i="2"/>
  <c r="AI28" i="2"/>
  <c r="AJ28" i="2"/>
  <c r="AK28" i="2"/>
  <c r="AF29" i="2"/>
  <c r="AG29" i="2"/>
  <c r="AH29" i="2"/>
  <c r="AI29" i="2"/>
  <c r="AJ29" i="2"/>
  <c r="AK29" i="2"/>
  <c r="AF30" i="2"/>
  <c r="AG30" i="2"/>
  <c r="AH30" i="2"/>
  <c r="AI30" i="2"/>
  <c r="AJ30" i="2"/>
  <c r="AK30" i="2"/>
  <c r="AF31" i="2"/>
  <c r="AG31" i="2"/>
  <c r="AH31" i="2"/>
  <c r="AI31" i="2"/>
  <c r="AJ31" i="2"/>
  <c r="AK31" i="2"/>
  <c r="AF32" i="2"/>
  <c r="AG32" i="2"/>
  <c r="AH32" i="2"/>
  <c r="AI32" i="2"/>
  <c r="AJ32" i="2"/>
  <c r="AK32" i="2"/>
  <c r="AF33" i="2"/>
  <c r="AG33" i="2"/>
  <c r="AH33" i="2"/>
  <c r="AI33" i="2"/>
  <c r="AJ33" i="2"/>
  <c r="AK33" i="2"/>
  <c r="AF34" i="2"/>
  <c r="AG34" i="2"/>
  <c r="AH34" i="2"/>
  <c r="AI34" i="2"/>
  <c r="AJ34" i="2"/>
  <c r="AK34" i="2"/>
  <c r="AF35" i="2"/>
  <c r="AG35" i="2"/>
  <c r="AH35" i="2"/>
  <c r="AI35" i="2"/>
  <c r="AJ35" i="2"/>
  <c r="AK35" i="2"/>
  <c r="AF36" i="2"/>
  <c r="AG36" i="2"/>
  <c r="AH36" i="2"/>
  <c r="AI36" i="2"/>
  <c r="AJ36" i="2"/>
  <c r="AK36" i="2"/>
  <c r="AF37" i="2"/>
  <c r="AG37" i="2"/>
  <c r="AH37" i="2"/>
  <c r="AI37" i="2"/>
  <c r="AJ37" i="2"/>
  <c r="AK37" i="2"/>
  <c r="AF38" i="2"/>
  <c r="AG38" i="2"/>
  <c r="AH38" i="2"/>
  <c r="AI38" i="2"/>
  <c r="AJ38" i="2"/>
  <c r="AK38" i="2"/>
  <c r="AF39" i="2"/>
  <c r="AG39" i="2"/>
  <c r="AH39" i="2"/>
  <c r="AI39" i="2"/>
  <c r="AJ39" i="2"/>
  <c r="AK39" i="2"/>
  <c r="AF40" i="2"/>
  <c r="AG40" i="2"/>
  <c r="AH40" i="2"/>
  <c r="AI40" i="2"/>
  <c r="AJ40" i="2"/>
  <c r="AK40" i="2"/>
  <c r="AF41" i="2"/>
  <c r="AG41" i="2"/>
  <c r="AH41" i="2"/>
  <c r="AI41" i="2"/>
  <c r="AJ41" i="2"/>
  <c r="AK41" i="2"/>
  <c r="AF42" i="2"/>
  <c r="AG42" i="2"/>
  <c r="AH42" i="2"/>
  <c r="AI42" i="2"/>
  <c r="AJ42" i="2"/>
  <c r="AK42" i="2"/>
  <c r="AF43" i="2"/>
  <c r="AG43" i="2"/>
  <c r="AH43" i="2"/>
  <c r="AI43" i="2"/>
  <c r="AJ43" i="2"/>
  <c r="AK43" i="2"/>
  <c r="AF44" i="2"/>
  <c r="AG44" i="2"/>
  <c r="AH44" i="2"/>
  <c r="AI44" i="2"/>
  <c r="AJ44" i="2"/>
  <c r="AK44" i="2"/>
  <c r="AF45" i="2"/>
  <c r="AG45" i="2"/>
  <c r="AH45" i="2"/>
  <c r="AI45" i="2"/>
  <c r="AJ45" i="2"/>
  <c r="AK45" i="2"/>
  <c r="AF46" i="2"/>
  <c r="AG46" i="2"/>
  <c r="AH46" i="2"/>
  <c r="AI46" i="2"/>
  <c r="AJ46" i="2"/>
  <c r="AK46" i="2"/>
  <c r="AF47" i="2"/>
  <c r="AG47" i="2"/>
  <c r="AH47" i="2"/>
  <c r="AI47" i="2"/>
  <c r="AJ47" i="2"/>
  <c r="AK47" i="2"/>
  <c r="AF48" i="2"/>
  <c r="AG48" i="2"/>
  <c r="AH48" i="2"/>
  <c r="AI48" i="2"/>
  <c r="AJ48" i="2"/>
  <c r="AK48" i="2"/>
  <c r="AF49" i="2"/>
  <c r="AG49" i="2"/>
  <c r="AH49" i="2"/>
  <c r="AI49" i="2"/>
  <c r="AJ49" i="2"/>
  <c r="AK49" i="2"/>
  <c r="AF50" i="2"/>
  <c r="AG50" i="2"/>
  <c r="AH50" i="2"/>
  <c r="AI50" i="2"/>
  <c r="AJ50" i="2"/>
  <c r="AK50" i="2"/>
  <c r="AF51" i="2"/>
  <c r="AG51" i="2"/>
  <c r="AH51" i="2"/>
  <c r="AI51" i="2"/>
  <c r="AJ51" i="2"/>
  <c r="AK51" i="2"/>
  <c r="AF52" i="2"/>
  <c r="AG52" i="2"/>
  <c r="AH52" i="2"/>
  <c r="AI52" i="2"/>
  <c r="AJ52" i="2"/>
  <c r="AK52" i="2"/>
  <c r="AF53" i="2"/>
  <c r="AG53" i="2"/>
  <c r="AH53" i="2"/>
  <c r="AI53" i="2"/>
  <c r="AJ53" i="2"/>
  <c r="AK53" i="2"/>
  <c r="AF54" i="2"/>
  <c r="AG54" i="2"/>
  <c r="AH54" i="2"/>
  <c r="AI54" i="2"/>
  <c r="AJ54" i="2"/>
  <c r="AK54" i="2"/>
  <c r="AF55" i="2"/>
  <c r="AG55" i="2"/>
  <c r="AH55" i="2"/>
  <c r="AI55" i="2"/>
  <c r="AJ55" i="2"/>
  <c r="AK55" i="2"/>
  <c r="AF56" i="2"/>
  <c r="AG56" i="2"/>
  <c r="AH56" i="2"/>
  <c r="AI56" i="2"/>
  <c r="AJ56" i="2"/>
  <c r="AK56" i="2"/>
  <c r="AF57" i="2"/>
  <c r="AG57" i="2"/>
  <c r="AH57" i="2"/>
  <c r="AI57" i="2"/>
  <c r="AJ57" i="2"/>
  <c r="AK57" i="2"/>
  <c r="AF58" i="2"/>
  <c r="AG58" i="2"/>
  <c r="AH58" i="2"/>
  <c r="AI58" i="2"/>
  <c r="AJ58" i="2"/>
  <c r="AK58" i="2"/>
  <c r="AF59" i="2"/>
  <c r="AG59" i="2"/>
  <c r="AH59" i="2"/>
  <c r="AI59" i="2"/>
  <c r="AJ59" i="2"/>
  <c r="AK59" i="2"/>
  <c r="AF60" i="2"/>
  <c r="AG60" i="2"/>
  <c r="AH60" i="2"/>
  <c r="AI60" i="2"/>
  <c r="AJ60" i="2"/>
  <c r="AK60" i="2"/>
  <c r="AF61" i="2"/>
  <c r="AG61" i="2"/>
  <c r="AH61" i="2"/>
  <c r="AI61" i="2"/>
  <c r="AJ61" i="2"/>
  <c r="AK61" i="2"/>
  <c r="AF62" i="2"/>
  <c r="AG62" i="2"/>
  <c r="AH62" i="2"/>
  <c r="AI62" i="2"/>
  <c r="AJ62" i="2"/>
  <c r="AK62" i="2"/>
  <c r="AF63" i="2"/>
  <c r="AG63" i="2"/>
  <c r="AH63" i="2"/>
  <c r="AI63" i="2"/>
  <c r="AJ63" i="2"/>
  <c r="AK63" i="2"/>
  <c r="AF64" i="2"/>
  <c r="AG64" i="2"/>
  <c r="AH64" i="2"/>
  <c r="AI64" i="2"/>
  <c r="AJ64" i="2"/>
  <c r="AK64" i="2"/>
  <c r="AF65" i="2"/>
  <c r="AG65" i="2"/>
  <c r="AH65" i="2"/>
  <c r="AI65" i="2"/>
  <c r="AJ65" i="2"/>
  <c r="AK65" i="2"/>
  <c r="AF66" i="2"/>
  <c r="AG66" i="2"/>
  <c r="AH66" i="2"/>
  <c r="AI66" i="2"/>
  <c r="AJ66" i="2"/>
  <c r="AK66" i="2"/>
  <c r="AF67" i="2"/>
  <c r="AG67" i="2"/>
  <c r="AH67" i="2"/>
  <c r="AI67" i="2"/>
  <c r="AJ67" i="2"/>
  <c r="AK67" i="2"/>
  <c r="AF68" i="2"/>
  <c r="AG68" i="2"/>
  <c r="AH68" i="2"/>
  <c r="AI68" i="2"/>
  <c r="AJ68" i="2"/>
  <c r="AK68" i="2"/>
  <c r="AF69" i="2"/>
  <c r="AG69" i="2"/>
  <c r="AH69" i="2"/>
  <c r="AI69" i="2"/>
  <c r="AJ69" i="2"/>
  <c r="AK69" i="2"/>
  <c r="AF70" i="2"/>
  <c r="AG70" i="2"/>
  <c r="AH70" i="2"/>
  <c r="AI70" i="2"/>
  <c r="AJ70" i="2"/>
  <c r="AK70" i="2"/>
  <c r="AF71" i="2"/>
  <c r="AG71" i="2"/>
  <c r="AH71" i="2"/>
  <c r="AI71" i="2"/>
  <c r="AJ71" i="2"/>
  <c r="AK71" i="2"/>
  <c r="AF72" i="2"/>
  <c r="AG72" i="2"/>
  <c r="AH72" i="2"/>
  <c r="AI72" i="2"/>
  <c r="AJ72" i="2"/>
  <c r="AK72" i="2"/>
  <c r="AF73" i="2"/>
  <c r="AG73" i="2"/>
  <c r="AH73" i="2"/>
  <c r="AI73" i="2"/>
  <c r="AJ73" i="2"/>
  <c r="AK73" i="2"/>
  <c r="AF74" i="2"/>
  <c r="AG74" i="2"/>
  <c r="AH74" i="2"/>
  <c r="AI74" i="2"/>
  <c r="AJ74" i="2"/>
  <c r="AK74" i="2"/>
  <c r="AF75" i="2"/>
  <c r="AG75" i="2"/>
  <c r="AH75" i="2"/>
  <c r="AI75" i="2"/>
  <c r="AJ75" i="2"/>
  <c r="AK75" i="2"/>
  <c r="AF76" i="2"/>
  <c r="AG76" i="2"/>
  <c r="AH76" i="2"/>
  <c r="AI76" i="2"/>
  <c r="AJ76" i="2"/>
  <c r="AK76" i="2"/>
  <c r="AF77" i="2"/>
  <c r="AG77" i="2"/>
  <c r="AH77" i="2"/>
  <c r="AI77" i="2"/>
  <c r="AJ77" i="2"/>
  <c r="AK77" i="2"/>
  <c r="AF78" i="2"/>
  <c r="AG78" i="2"/>
  <c r="AH78" i="2"/>
  <c r="AI78" i="2"/>
  <c r="AJ78" i="2"/>
  <c r="AK78" i="2"/>
  <c r="AF79" i="2"/>
  <c r="AG79" i="2"/>
  <c r="AH79" i="2"/>
  <c r="AI79" i="2"/>
  <c r="AJ79" i="2"/>
  <c r="AK79" i="2"/>
  <c r="AF80" i="2"/>
  <c r="AG80" i="2"/>
  <c r="AH80" i="2"/>
  <c r="AI80" i="2"/>
  <c r="AJ80" i="2"/>
  <c r="AK80" i="2"/>
  <c r="AF81" i="2"/>
  <c r="AG81" i="2"/>
  <c r="AH81" i="2"/>
  <c r="AI81" i="2"/>
  <c r="AJ81" i="2"/>
  <c r="AK81" i="2"/>
  <c r="AF82" i="2"/>
  <c r="AG82" i="2"/>
  <c r="AH82" i="2"/>
  <c r="AI82" i="2"/>
  <c r="AJ82" i="2"/>
  <c r="AK82" i="2"/>
  <c r="AF83" i="2"/>
  <c r="AG83" i="2"/>
  <c r="AH83" i="2"/>
  <c r="AI83" i="2"/>
  <c r="AJ83" i="2"/>
  <c r="AK83" i="2"/>
  <c r="AF84" i="2"/>
  <c r="AG84" i="2"/>
  <c r="AH84" i="2"/>
  <c r="AI84" i="2"/>
  <c r="AJ84" i="2"/>
  <c r="AK84" i="2"/>
  <c r="AF85" i="2"/>
  <c r="AG85" i="2"/>
  <c r="AH85" i="2"/>
  <c r="AI85" i="2"/>
  <c r="AJ85" i="2"/>
  <c r="AK85" i="2"/>
  <c r="AF86" i="2"/>
  <c r="AG86" i="2"/>
  <c r="AH86" i="2"/>
  <c r="AI86" i="2"/>
  <c r="AJ86" i="2"/>
  <c r="AK86" i="2"/>
  <c r="AF87" i="2"/>
  <c r="AG87" i="2"/>
  <c r="AH87" i="2"/>
  <c r="AI87" i="2"/>
  <c r="AJ87" i="2"/>
  <c r="AK87" i="2"/>
  <c r="AF88" i="2"/>
  <c r="AG88" i="2"/>
  <c r="AH88" i="2"/>
  <c r="AI88" i="2"/>
  <c r="AJ88" i="2"/>
  <c r="AK88" i="2"/>
  <c r="AF89" i="2"/>
  <c r="AG89" i="2"/>
  <c r="AH89" i="2"/>
  <c r="AI89" i="2"/>
  <c r="AJ89" i="2"/>
  <c r="AK89" i="2"/>
  <c r="AF90" i="2"/>
  <c r="AG90" i="2"/>
  <c r="AH90" i="2"/>
  <c r="AI90" i="2"/>
  <c r="AJ90" i="2"/>
  <c r="AK90" i="2"/>
  <c r="AF91" i="2"/>
  <c r="AG91" i="2"/>
  <c r="AH91" i="2"/>
  <c r="AI91" i="2"/>
  <c r="AJ91" i="2"/>
  <c r="AK91" i="2"/>
  <c r="AF92" i="2"/>
  <c r="AG92" i="2"/>
  <c r="AH92" i="2"/>
  <c r="AI92" i="2"/>
  <c r="AJ92" i="2"/>
  <c r="AK92" i="2"/>
  <c r="AF93" i="2"/>
  <c r="AG93" i="2"/>
  <c r="AH93" i="2"/>
  <c r="AI93" i="2"/>
  <c r="AJ93" i="2"/>
  <c r="AK93" i="2"/>
  <c r="AF94" i="2"/>
  <c r="AG94" i="2"/>
  <c r="AH94" i="2"/>
  <c r="AI94" i="2"/>
  <c r="AJ94" i="2"/>
  <c r="AK94" i="2"/>
  <c r="AF95" i="2"/>
  <c r="AG95" i="2"/>
  <c r="AH95" i="2"/>
  <c r="AI95" i="2"/>
  <c r="AJ95" i="2"/>
  <c r="AK95" i="2"/>
  <c r="AF96" i="2"/>
  <c r="AG96" i="2"/>
  <c r="AH96" i="2"/>
  <c r="AI96" i="2"/>
  <c r="AJ96" i="2"/>
  <c r="AK96" i="2"/>
  <c r="AF97" i="2"/>
  <c r="AG97" i="2"/>
  <c r="AH97" i="2"/>
  <c r="AI97" i="2"/>
  <c r="AJ97" i="2"/>
  <c r="AK97" i="2"/>
  <c r="AF98" i="2"/>
  <c r="AG98" i="2"/>
  <c r="AH98" i="2"/>
  <c r="AI98" i="2"/>
  <c r="AJ98" i="2"/>
  <c r="AK98" i="2"/>
  <c r="AF99" i="2"/>
  <c r="AG99" i="2"/>
  <c r="AH99" i="2"/>
  <c r="AI99" i="2"/>
  <c r="AJ99" i="2"/>
  <c r="AK99" i="2"/>
  <c r="AF100" i="2"/>
  <c r="AG100" i="2"/>
  <c r="AH100" i="2"/>
  <c r="AI100" i="2"/>
  <c r="AJ100" i="2"/>
  <c r="AK100" i="2"/>
  <c r="AF101" i="2"/>
  <c r="AG101" i="2"/>
  <c r="AH101" i="2"/>
  <c r="AI101" i="2"/>
  <c r="AJ101" i="2"/>
  <c r="AK101" i="2"/>
  <c r="AF102" i="2"/>
  <c r="AG102" i="2"/>
  <c r="AH102" i="2"/>
  <c r="AI102" i="2"/>
  <c r="AJ102" i="2"/>
  <c r="AK102" i="2"/>
  <c r="AF103" i="2"/>
  <c r="AG103" i="2"/>
  <c r="AH103" i="2"/>
  <c r="AI103" i="2"/>
  <c r="AJ103" i="2"/>
  <c r="AK103" i="2"/>
  <c r="AF104" i="2"/>
  <c r="AG104" i="2"/>
  <c r="AH104" i="2"/>
  <c r="AI104" i="2"/>
  <c r="AJ104" i="2"/>
  <c r="AK104" i="2"/>
  <c r="AF105" i="2"/>
  <c r="AG105" i="2"/>
  <c r="AH105" i="2"/>
  <c r="AI105" i="2"/>
  <c r="AJ105" i="2"/>
  <c r="AK105" i="2"/>
  <c r="AF106" i="2"/>
  <c r="AG106" i="2"/>
  <c r="AH106" i="2"/>
  <c r="AI106" i="2"/>
  <c r="AJ106" i="2"/>
  <c r="AK106" i="2"/>
  <c r="AF107" i="2"/>
  <c r="AG107" i="2"/>
  <c r="AH107" i="2"/>
  <c r="AI107" i="2"/>
  <c r="AJ107" i="2"/>
  <c r="AK107" i="2"/>
  <c r="AF108" i="2"/>
  <c r="AG108" i="2"/>
  <c r="AH108" i="2"/>
  <c r="AI108" i="2"/>
  <c r="AJ108" i="2"/>
  <c r="AK108" i="2"/>
  <c r="AF109" i="2"/>
  <c r="AG109" i="2"/>
  <c r="AH109" i="2"/>
  <c r="AI109" i="2"/>
  <c r="AJ109" i="2"/>
  <c r="AK109" i="2"/>
  <c r="AF110" i="2"/>
  <c r="AG110" i="2"/>
  <c r="AH110" i="2"/>
  <c r="AI110" i="2"/>
  <c r="AJ110" i="2"/>
  <c r="AK110" i="2"/>
  <c r="AF111" i="2"/>
  <c r="AG111" i="2"/>
  <c r="AH111" i="2"/>
  <c r="AI111" i="2"/>
  <c r="AJ111" i="2"/>
  <c r="AK111" i="2"/>
  <c r="AF112" i="2"/>
  <c r="AG112" i="2"/>
  <c r="AH112" i="2"/>
  <c r="AI112" i="2"/>
  <c r="AJ112" i="2"/>
  <c r="AK112" i="2"/>
  <c r="AF113" i="2"/>
  <c r="AG113" i="2"/>
  <c r="AH113" i="2"/>
  <c r="AI113" i="2"/>
  <c r="AJ113" i="2"/>
  <c r="AK113" i="2"/>
  <c r="AF114" i="2"/>
  <c r="AG114" i="2"/>
  <c r="AH114" i="2"/>
  <c r="AI114" i="2"/>
  <c r="AJ114" i="2"/>
  <c r="AK114" i="2"/>
  <c r="AF115" i="2"/>
  <c r="AG115" i="2"/>
  <c r="AH115" i="2"/>
  <c r="AI115" i="2"/>
  <c r="AJ115" i="2"/>
  <c r="AK115" i="2"/>
  <c r="AF116" i="2"/>
  <c r="AG116" i="2"/>
  <c r="AH116" i="2"/>
  <c r="AI116" i="2"/>
  <c r="AJ116" i="2"/>
  <c r="AK116" i="2"/>
  <c r="AF117" i="2"/>
  <c r="AG117" i="2"/>
  <c r="AH117" i="2"/>
  <c r="AI117" i="2"/>
  <c r="AJ117" i="2"/>
  <c r="AK117" i="2"/>
  <c r="AF118" i="2"/>
  <c r="AG118" i="2"/>
  <c r="AH118" i="2"/>
  <c r="AI118" i="2"/>
  <c r="AJ118" i="2"/>
  <c r="AK118" i="2"/>
  <c r="AF119" i="2"/>
  <c r="AG119" i="2"/>
  <c r="AH119" i="2"/>
  <c r="AI119" i="2"/>
  <c r="AJ119" i="2"/>
  <c r="AK119" i="2"/>
  <c r="AF120" i="2"/>
  <c r="AG120" i="2"/>
  <c r="AH120" i="2"/>
  <c r="AI120" i="2"/>
  <c r="AJ120" i="2"/>
  <c r="AK120" i="2"/>
  <c r="AF121" i="2"/>
  <c r="AG121" i="2"/>
  <c r="AH121" i="2"/>
  <c r="AI121" i="2"/>
  <c r="AJ121" i="2"/>
  <c r="AK121" i="2"/>
  <c r="AF122" i="2"/>
  <c r="AG122" i="2"/>
  <c r="AH122" i="2"/>
  <c r="AI122" i="2"/>
  <c r="AJ122" i="2"/>
  <c r="AK122" i="2"/>
  <c r="AF123" i="2"/>
  <c r="AG123" i="2"/>
  <c r="AH123" i="2"/>
  <c r="AI123" i="2"/>
  <c r="AJ123" i="2"/>
  <c r="AK123" i="2"/>
  <c r="AF124" i="2"/>
  <c r="AG124" i="2"/>
  <c r="AH124" i="2"/>
  <c r="AI124" i="2"/>
  <c r="AJ124" i="2"/>
  <c r="AK124" i="2"/>
  <c r="AF125" i="2"/>
  <c r="AG125" i="2"/>
  <c r="AH125" i="2"/>
  <c r="AI125" i="2"/>
  <c r="AJ125" i="2"/>
  <c r="AK125" i="2"/>
  <c r="AF126" i="2"/>
  <c r="AG126" i="2"/>
  <c r="AH126" i="2"/>
  <c r="AI126" i="2"/>
  <c r="AJ126" i="2"/>
  <c r="AK126" i="2"/>
  <c r="AF127" i="2"/>
  <c r="AG127" i="2"/>
  <c r="AH127" i="2"/>
  <c r="AI127" i="2"/>
  <c r="AJ127" i="2"/>
  <c r="AK127" i="2"/>
  <c r="AF128" i="2"/>
  <c r="AG128" i="2"/>
  <c r="AH128" i="2"/>
  <c r="AI128" i="2"/>
  <c r="AJ128" i="2"/>
  <c r="AK128" i="2"/>
  <c r="AF129" i="2"/>
  <c r="AG129" i="2"/>
  <c r="AH129" i="2"/>
  <c r="AI129" i="2"/>
  <c r="AJ129" i="2"/>
  <c r="AK129" i="2"/>
  <c r="AF130" i="2"/>
  <c r="AG130" i="2"/>
  <c r="AH130" i="2"/>
  <c r="AI130" i="2"/>
  <c r="AJ130" i="2"/>
  <c r="AK130" i="2"/>
  <c r="AF131" i="2"/>
  <c r="AG131" i="2"/>
  <c r="AH131" i="2"/>
  <c r="AI131" i="2"/>
  <c r="AJ131" i="2"/>
  <c r="AK131" i="2"/>
  <c r="AF132" i="2"/>
  <c r="AG132" i="2"/>
  <c r="AH132" i="2"/>
  <c r="AI132" i="2"/>
  <c r="AJ132" i="2"/>
  <c r="AK132" i="2"/>
  <c r="AF133" i="2"/>
  <c r="AG133" i="2"/>
  <c r="AH133" i="2"/>
  <c r="AI133" i="2"/>
  <c r="AJ133" i="2"/>
  <c r="AK133" i="2"/>
  <c r="AF134" i="2"/>
  <c r="AG134" i="2"/>
  <c r="AH134" i="2"/>
  <c r="AI134" i="2"/>
  <c r="AJ134" i="2"/>
  <c r="AK134" i="2"/>
  <c r="AF135" i="2"/>
  <c r="AG135" i="2"/>
  <c r="AH135" i="2"/>
  <c r="AI135" i="2"/>
  <c r="AJ135" i="2"/>
  <c r="AK135" i="2"/>
  <c r="AF136" i="2"/>
  <c r="AG136" i="2"/>
  <c r="AH136" i="2"/>
  <c r="AI136" i="2"/>
  <c r="AJ136" i="2"/>
  <c r="AK136" i="2"/>
  <c r="AF137" i="2"/>
  <c r="AG137" i="2"/>
  <c r="AH137" i="2"/>
  <c r="AI137" i="2"/>
  <c r="AJ137" i="2"/>
  <c r="AK137" i="2"/>
  <c r="AF138" i="2"/>
  <c r="AG138" i="2"/>
  <c r="AH138" i="2"/>
  <c r="AI138" i="2"/>
  <c r="AJ138" i="2"/>
  <c r="AK138" i="2"/>
  <c r="AF139" i="2"/>
  <c r="AG139" i="2"/>
  <c r="AH139" i="2"/>
  <c r="AI139" i="2"/>
  <c r="AJ139" i="2"/>
  <c r="AK139" i="2"/>
  <c r="AF140" i="2"/>
  <c r="AG140" i="2"/>
  <c r="AH140" i="2"/>
  <c r="AI140" i="2"/>
  <c r="AJ140" i="2"/>
  <c r="AK140" i="2"/>
  <c r="AF141" i="2"/>
  <c r="AG141" i="2"/>
  <c r="AH141" i="2"/>
  <c r="AI141" i="2"/>
  <c r="AJ141" i="2"/>
  <c r="AK141" i="2"/>
  <c r="AF142" i="2"/>
  <c r="AG142" i="2"/>
  <c r="AH142" i="2"/>
  <c r="AI142" i="2"/>
  <c r="AJ142" i="2"/>
  <c r="AK142" i="2"/>
  <c r="AF143" i="2"/>
  <c r="AG143" i="2"/>
  <c r="AH143" i="2"/>
  <c r="AI143" i="2"/>
  <c r="AJ143" i="2"/>
  <c r="AK143" i="2"/>
  <c r="AF144" i="2"/>
  <c r="AG144" i="2"/>
  <c r="AH144" i="2"/>
  <c r="AI144" i="2"/>
  <c r="AJ144" i="2"/>
  <c r="AK144" i="2"/>
  <c r="AF145" i="2"/>
  <c r="AG145" i="2"/>
  <c r="AH145" i="2"/>
  <c r="AI145" i="2"/>
  <c r="AJ145" i="2"/>
  <c r="AK145" i="2"/>
  <c r="AF146" i="2"/>
  <c r="AG146" i="2"/>
  <c r="AH146" i="2"/>
  <c r="AI146" i="2"/>
  <c r="AJ146" i="2"/>
  <c r="AK146" i="2"/>
  <c r="AF147" i="2"/>
  <c r="AG147" i="2"/>
  <c r="AH147" i="2"/>
  <c r="AI147" i="2"/>
  <c r="AJ147" i="2"/>
  <c r="AK147" i="2"/>
  <c r="AF148" i="2"/>
  <c r="AG148" i="2"/>
  <c r="AH148" i="2"/>
  <c r="AI148" i="2"/>
  <c r="AJ148" i="2"/>
  <c r="AK148" i="2"/>
  <c r="AF149" i="2"/>
  <c r="AG149" i="2"/>
  <c r="AH149" i="2"/>
  <c r="AI149" i="2"/>
  <c r="AJ149" i="2"/>
  <c r="AK149" i="2"/>
  <c r="AF150" i="2"/>
  <c r="AG150" i="2"/>
  <c r="AH150" i="2"/>
  <c r="AI150" i="2"/>
  <c r="AJ150" i="2"/>
  <c r="AK150" i="2"/>
  <c r="AF151" i="2"/>
  <c r="AG151" i="2"/>
  <c r="AH151" i="2"/>
  <c r="AI151" i="2"/>
  <c r="AJ151" i="2"/>
  <c r="AK151" i="2"/>
  <c r="AF152" i="2"/>
  <c r="AG152" i="2"/>
  <c r="AH152" i="2"/>
  <c r="AI152" i="2"/>
  <c r="AJ152" i="2"/>
  <c r="AK152" i="2"/>
  <c r="AF153" i="2"/>
  <c r="AG153" i="2"/>
  <c r="AH153" i="2"/>
  <c r="AI153" i="2"/>
  <c r="AJ153" i="2"/>
  <c r="AK153" i="2"/>
  <c r="AF154" i="2"/>
  <c r="AG154" i="2"/>
  <c r="AH154" i="2"/>
  <c r="AI154" i="2"/>
  <c r="AJ154" i="2"/>
  <c r="AK154" i="2"/>
  <c r="AF155" i="2"/>
  <c r="AG155" i="2"/>
  <c r="AH155" i="2"/>
  <c r="AI155" i="2"/>
  <c r="AJ155" i="2"/>
  <c r="AK155" i="2"/>
  <c r="AF156" i="2"/>
  <c r="AG156" i="2"/>
  <c r="AH156" i="2"/>
  <c r="AI156" i="2"/>
  <c r="AJ156" i="2"/>
  <c r="AK156" i="2"/>
  <c r="AF157" i="2"/>
  <c r="AG157" i="2"/>
  <c r="AH157" i="2"/>
  <c r="AI157" i="2"/>
  <c r="AJ157" i="2"/>
  <c r="AK157" i="2"/>
  <c r="AF158" i="2"/>
  <c r="AG158" i="2"/>
  <c r="AH158" i="2"/>
  <c r="AI158" i="2"/>
  <c r="AJ158" i="2"/>
  <c r="AK158" i="2"/>
  <c r="AF159" i="2"/>
  <c r="AG159" i="2"/>
  <c r="AH159" i="2"/>
  <c r="AI159" i="2"/>
  <c r="AJ159" i="2"/>
  <c r="AK159" i="2"/>
  <c r="AF160" i="2"/>
  <c r="AG160" i="2"/>
  <c r="AH160" i="2"/>
  <c r="AI160" i="2"/>
  <c r="AJ160" i="2"/>
  <c r="AK160" i="2"/>
  <c r="AF161" i="2"/>
  <c r="AG161" i="2"/>
  <c r="AH161" i="2"/>
  <c r="AI161" i="2"/>
  <c r="AJ161" i="2"/>
  <c r="AK161" i="2"/>
  <c r="AF162" i="2"/>
  <c r="AG162" i="2"/>
  <c r="AH162" i="2"/>
  <c r="AI162" i="2"/>
  <c r="AJ162" i="2"/>
  <c r="AK162" i="2"/>
  <c r="AF163" i="2"/>
  <c r="AG163" i="2"/>
  <c r="AH163" i="2"/>
  <c r="AI163" i="2"/>
  <c r="AJ163" i="2"/>
  <c r="AK163" i="2"/>
  <c r="AF164" i="2"/>
  <c r="AG164" i="2"/>
  <c r="AH164" i="2"/>
  <c r="AI164" i="2"/>
  <c r="AJ164" i="2"/>
  <c r="AK164" i="2"/>
  <c r="AF165" i="2"/>
  <c r="AG165" i="2"/>
  <c r="AH165" i="2"/>
  <c r="AI165" i="2"/>
  <c r="AJ165" i="2"/>
  <c r="AK165" i="2"/>
  <c r="AF166" i="2"/>
  <c r="AG166" i="2"/>
  <c r="AH166" i="2"/>
  <c r="AI166" i="2"/>
  <c r="AJ166" i="2"/>
  <c r="AK166" i="2"/>
  <c r="AF167" i="2"/>
  <c r="AG167" i="2"/>
  <c r="AH167" i="2"/>
  <c r="AI167" i="2"/>
  <c r="AJ167" i="2"/>
  <c r="AK167" i="2"/>
  <c r="AF168" i="2"/>
  <c r="AG168" i="2"/>
  <c r="AH168" i="2"/>
  <c r="AI168" i="2"/>
  <c r="AJ168" i="2"/>
  <c r="AK168" i="2"/>
  <c r="AF169" i="2"/>
  <c r="AG169" i="2"/>
  <c r="AH169" i="2"/>
  <c r="AI169" i="2"/>
  <c r="AJ169" i="2"/>
  <c r="AK169" i="2"/>
  <c r="AF170" i="2"/>
  <c r="AG170" i="2"/>
  <c r="AH170" i="2"/>
  <c r="AI170" i="2"/>
  <c r="AJ170" i="2"/>
  <c r="AK170" i="2"/>
  <c r="AF171" i="2"/>
  <c r="AG171" i="2"/>
  <c r="AH171" i="2"/>
  <c r="AI171" i="2"/>
  <c r="AJ171" i="2"/>
  <c r="AK171" i="2"/>
  <c r="AF172" i="2"/>
  <c r="AG172" i="2"/>
  <c r="AH172" i="2"/>
  <c r="AI172" i="2"/>
  <c r="AJ172" i="2"/>
  <c r="AK172" i="2"/>
  <c r="AF173" i="2"/>
  <c r="AG173" i="2"/>
  <c r="AH173" i="2"/>
  <c r="AI173" i="2"/>
  <c r="AJ173" i="2"/>
  <c r="AK173" i="2"/>
  <c r="AF174" i="2"/>
  <c r="AG174" i="2"/>
  <c r="AH174" i="2"/>
  <c r="AI174" i="2"/>
  <c r="AJ174" i="2"/>
  <c r="AK174" i="2"/>
  <c r="AF175" i="2"/>
  <c r="AG175" i="2"/>
  <c r="AH175" i="2"/>
  <c r="AI175" i="2"/>
  <c r="AJ175" i="2"/>
  <c r="AK175" i="2"/>
  <c r="AF176" i="2"/>
  <c r="AG176" i="2"/>
  <c r="AH176" i="2"/>
  <c r="AI176" i="2"/>
  <c r="AJ176" i="2"/>
  <c r="AK176" i="2"/>
  <c r="AF177" i="2"/>
  <c r="AG177" i="2"/>
  <c r="AH177" i="2"/>
  <c r="AI177" i="2"/>
  <c r="AJ177" i="2"/>
  <c r="AK177" i="2"/>
  <c r="AF178" i="2"/>
  <c r="AG178" i="2"/>
  <c r="AH178" i="2"/>
  <c r="AI178" i="2"/>
  <c r="AJ178" i="2"/>
  <c r="AK178" i="2"/>
  <c r="AF179" i="2"/>
  <c r="AG179" i="2"/>
  <c r="AH179" i="2"/>
  <c r="AI179" i="2"/>
  <c r="AJ179" i="2"/>
  <c r="AK179" i="2"/>
  <c r="AF180" i="2"/>
  <c r="AG180" i="2"/>
  <c r="AH180" i="2"/>
  <c r="AI180" i="2"/>
  <c r="AJ180" i="2"/>
  <c r="AK180" i="2"/>
  <c r="AF181" i="2"/>
  <c r="AG181" i="2"/>
  <c r="AH181" i="2"/>
  <c r="AI181" i="2"/>
  <c r="AJ181" i="2"/>
  <c r="AK181" i="2"/>
  <c r="AF182" i="2"/>
  <c r="AG182" i="2"/>
  <c r="AH182" i="2"/>
  <c r="AI182" i="2"/>
  <c r="AJ182" i="2"/>
  <c r="AK182" i="2"/>
  <c r="AF183" i="2"/>
  <c r="AG183" i="2"/>
  <c r="AH183" i="2"/>
  <c r="AI183" i="2"/>
  <c r="AJ183" i="2"/>
  <c r="AK183" i="2"/>
  <c r="AF184" i="2"/>
  <c r="AG184" i="2"/>
  <c r="AH184" i="2"/>
  <c r="AI184" i="2"/>
  <c r="AJ184" i="2"/>
  <c r="AK184" i="2"/>
  <c r="AF185" i="2"/>
  <c r="AG185" i="2"/>
  <c r="AH185" i="2"/>
  <c r="AI185" i="2"/>
  <c r="AJ185" i="2"/>
  <c r="AK185" i="2"/>
  <c r="AF186" i="2"/>
  <c r="AG186" i="2"/>
  <c r="AH186" i="2"/>
  <c r="AI186" i="2"/>
  <c r="AJ186" i="2"/>
  <c r="AK186" i="2"/>
  <c r="AF187" i="2"/>
  <c r="AG187" i="2"/>
  <c r="AH187" i="2"/>
  <c r="AI187" i="2"/>
  <c r="AJ187" i="2"/>
  <c r="AK187" i="2"/>
  <c r="AF188" i="2"/>
  <c r="AG188" i="2"/>
  <c r="AH188" i="2"/>
  <c r="AI188" i="2"/>
  <c r="AJ188" i="2"/>
  <c r="AK188" i="2"/>
  <c r="AF189" i="2"/>
  <c r="AG189" i="2"/>
  <c r="AH189" i="2"/>
  <c r="AI189" i="2"/>
  <c r="AJ189" i="2"/>
  <c r="AK189" i="2"/>
  <c r="AF190" i="2"/>
  <c r="AG190" i="2"/>
  <c r="AH190" i="2"/>
  <c r="AI190" i="2"/>
  <c r="AJ190" i="2"/>
  <c r="AK190" i="2"/>
  <c r="AF191" i="2"/>
  <c r="AG191" i="2"/>
  <c r="AH191" i="2"/>
  <c r="AI191" i="2"/>
  <c r="AJ191" i="2"/>
  <c r="AK191" i="2"/>
  <c r="AF192" i="2"/>
  <c r="AG192" i="2"/>
  <c r="AH192" i="2"/>
  <c r="AI192" i="2"/>
  <c r="AJ192" i="2"/>
  <c r="AK192" i="2"/>
  <c r="AF193" i="2"/>
  <c r="AG193" i="2"/>
  <c r="AH193" i="2"/>
  <c r="AI193" i="2"/>
  <c r="AJ193" i="2"/>
  <c r="AK193" i="2"/>
  <c r="AF194" i="2"/>
  <c r="AG194" i="2"/>
  <c r="AH194" i="2"/>
  <c r="AI194" i="2"/>
  <c r="AJ194" i="2"/>
  <c r="AK194" i="2"/>
  <c r="AF195" i="2"/>
  <c r="AG195" i="2"/>
  <c r="AH195" i="2"/>
  <c r="AI195" i="2"/>
  <c r="AJ195" i="2"/>
  <c r="AK195" i="2"/>
  <c r="AF196" i="2"/>
  <c r="AG196" i="2"/>
  <c r="AH196" i="2"/>
  <c r="AI196" i="2"/>
  <c r="AJ196" i="2"/>
  <c r="AK196" i="2"/>
  <c r="AF197" i="2"/>
  <c r="AG197" i="2"/>
  <c r="AH197" i="2"/>
  <c r="AI197" i="2"/>
  <c r="AJ197" i="2"/>
  <c r="AK197" i="2"/>
  <c r="AF198" i="2"/>
  <c r="AG198" i="2"/>
  <c r="AH198" i="2"/>
  <c r="AI198" i="2"/>
  <c r="AJ198" i="2"/>
  <c r="AK198" i="2"/>
  <c r="AF199" i="2"/>
  <c r="AG199" i="2"/>
  <c r="AH199" i="2"/>
  <c r="AI199" i="2"/>
  <c r="AJ199" i="2"/>
  <c r="AK199" i="2"/>
  <c r="AF200" i="2"/>
  <c r="AG200" i="2"/>
  <c r="AH200" i="2"/>
  <c r="AI200" i="2"/>
  <c r="AJ200" i="2"/>
  <c r="AK200" i="2"/>
  <c r="AF201" i="2"/>
  <c r="AG201" i="2"/>
  <c r="AH201" i="2"/>
  <c r="AI201" i="2"/>
  <c r="AJ201" i="2"/>
  <c r="AK201" i="2"/>
  <c r="AF202" i="2"/>
  <c r="AG202" i="2"/>
  <c r="AH202" i="2"/>
  <c r="AI202" i="2"/>
  <c r="AJ202" i="2"/>
  <c r="AK202" i="2"/>
  <c r="AF203" i="2"/>
  <c r="AG203" i="2"/>
  <c r="AH203" i="2"/>
  <c r="AI203" i="2"/>
  <c r="AJ203" i="2"/>
  <c r="AK203" i="2"/>
  <c r="AF204" i="2"/>
  <c r="AG204" i="2"/>
  <c r="AH204" i="2"/>
  <c r="AI204" i="2"/>
  <c r="AJ204" i="2"/>
  <c r="AK204" i="2"/>
  <c r="AF205" i="2"/>
  <c r="AG205" i="2"/>
  <c r="AH205" i="2"/>
  <c r="AI205" i="2"/>
  <c r="AJ205" i="2"/>
  <c r="AK205" i="2"/>
  <c r="AF206" i="2"/>
  <c r="AG206" i="2"/>
  <c r="AH206" i="2"/>
  <c r="AI206" i="2"/>
  <c r="AJ206" i="2"/>
  <c r="AK206" i="2"/>
  <c r="AF207" i="2"/>
  <c r="AG207" i="2"/>
  <c r="AH207" i="2"/>
  <c r="AI207" i="2"/>
  <c r="AJ207" i="2"/>
  <c r="AK207" i="2"/>
  <c r="AF208" i="2"/>
  <c r="AG208" i="2"/>
  <c r="AH208" i="2"/>
  <c r="AI208" i="2"/>
  <c r="AJ208" i="2"/>
  <c r="AK208" i="2"/>
  <c r="AF209" i="2"/>
  <c r="AG209" i="2"/>
  <c r="AH209" i="2"/>
  <c r="AI209" i="2"/>
  <c r="AJ209" i="2"/>
  <c r="AK209" i="2"/>
  <c r="AF210" i="2"/>
  <c r="AG210" i="2"/>
  <c r="AH210" i="2"/>
  <c r="AI210" i="2"/>
  <c r="AJ210" i="2"/>
  <c r="AK210" i="2"/>
  <c r="AF211" i="2"/>
  <c r="AG211" i="2"/>
  <c r="AH211" i="2"/>
  <c r="AI211" i="2"/>
  <c r="AJ211" i="2"/>
  <c r="AK211" i="2"/>
  <c r="AF212" i="2"/>
  <c r="AG212" i="2"/>
  <c r="AH212" i="2"/>
  <c r="AI212" i="2"/>
  <c r="AJ212" i="2"/>
  <c r="AK212" i="2"/>
  <c r="AF213" i="2"/>
  <c r="AG213" i="2"/>
  <c r="AH213" i="2"/>
  <c r="AI213" i="2"/>
  <c r="AJ213" i="2"/>
  <c r="AK213" i="2"/>
  <c r="AF214" i="2"/>
  <c r="AG214" i="2"/>
  <c r="AH214" i="2"/>
  <c r="AI214" i="2"/>
  <c r="AJ214" i="2"/>
  <c r="AK214" i="2"/>
  <c r="AF215" i="2"/>
  <c r="AG215" i="2"/>
  <c r="AH215" i="2"/>
  <c r="AI215" i="2"/>
  <c r="AJ215" i="2"/>
  <c r="AK215" i="2"/>
  <c r="AF216" i="2"/>
  <c r="AG216" i="2"/>
  <c r="AH216" i="2"/>
  <c r="AI216" i="2"/>
  <c r="AJ216" i="2"/>
  <c r="AK216" i="2"/>
  <c r="AF217" i="2"/>
  <c r="AG217" i="2"/>
  <c r="AH217" i="2"/>
  <c r="AI217" i="2"/>
  <c r="AJ217" i="2"/>
  <c r="AK217" i="2"/>
  <c r="AF218" i="2"/>
  <c r="AG218" i="2"/>
  <c r="AH218" i="2"/>
  <c r="AI218" i="2"/>
  <c r="AJ218" i="2"/>
  <c r="AK218" i="2"/>
  <c r="AF219" i="2"/>
  <c r="AG219" i="2"/>
  <c r="AH219" i="2"/>
  <c r="AI219" i="2"/>
  <c r="AJ219" i="2"/>
  <c r="AK219" i="2"/>
  <c r="AF220" i="2"/>
  <c r="AG220" i="2"/>
  <c r="AH220" i="2"/>
  <c r="AI220" i="2"/>
  <c r="AJ220" i="2"/>
  <c r="AK220" i="2"/>
  <c r="AF221" i="2"/>
  <c r="AG221" i="2"/>
  <c r="AH221" i="2"/>
  <c r="AI221" i="2"/>
  <c r="AJ221" i="2"/>
  <c r="AK221" i="2"/>
  <c r="AF222" i="2"/>
  <c r="AG222" i="2"/>
  <c r="AH222" i="2"/>
  <c r="AI222" i="2"/>
  <c r="AJ222" i="2"/>
  <c r="AK222" i="2"/>
  <c r="AF223" i="2"/>
  <c r="AG223" i="2"/>
  <c r="AH223" i="2"/>
  <c r="AI223" i="2"/>
  <c r="AJ223" i="2"/>
  <c r="AK223" i="2"/>
  <c r="AF224" i="2"/>
  <c r="AG224" i="2"/>
  <c r="AH224" i="2"/>
  <c r="AI224" i="2"/>
  <c r="AJ224" i="2"/>
  <c r="AK224" i="2"/>
  <c r="AF225" i="2"/>
  <c r="AG225" i="2"/>
  <c r="AH225" i="2"/>
  <c r="AI225" i="2"/>
  <c r="AJ225" i="2"/>
  <c r="AK225" i="2"/>
  <c r="AF226" i="2"/>
  <c r="AG226" i="2"/>
  <c r="AH226" i="2"/>
  <c r="AI226" i="2"/>
  <c r="AJ226" i="2"/>
  <c r="AK226" i="2"/>
  <c r="AF227" i="2"/>
  <c r="AG227" i="2"/>
  <c r="AH227" i="2"/>
  <c r="AI227" i="2"/>
  <c r="AJ227" i="2"/>
  <c r="AK227" i="2"/>
  <c r="AF228" i="2"/>
  <c r="AG228" i="2"/>
  <c r="AH228" i="2"/>
  <c r="AI228" i="2"/>
  <c r="AJ228" i="2"/>
  <c r="AK228" i="2"/>
  <c r="AF229" i="2"/>
  <c r="AG229" i="2"/>
  <c r="AH229" i="2"/>
  <c r="AI229" i="2"/>
  <c r="AJ229" i="2"/>
  <c r="AK229" i="2"/>
  <c r="AF230" i="2"/>
  <c r="AG230" i="2"/>
  <c r="AH230" i="2"/>
  <c r="AI230" i="2"/>
  <c r="AJ230" i="2"/>
  <c r="AK230" i="2"/>
  <c r="AF231" i="2"/>
  <c r="AG231" i="2"/>
  <c r="AH231" i="2"/>
  <c r="AI231" i="2"/>
  <c r="AJ231" i="2"/>
  <c r="AK231" i="2"/>
  <c r="AF232" i="2"/>
  <c r="AG232" i="2"/>
  <c r="AH232" i="2"/>
  <c r="AI232" i="2"/>
  <c r="AJ232" i="2"/>
  <c r="AK232" i="2"/>
  <c r="AF233" i="2"/>
  <c r="AG233" i="2"/>
  <c r="AH233" i="2"/>
  <c r="AI233" i="2"/>
  <c r="AJ233" i="2"/>
  <c r="AK233" i="2"/>
  <c r="AF234" i="2"/>
  <c r="AG234" i="2"/>
  <c r="AH234" i="2"/>
  <c r="AI234" i="2"/>
  <c r="AJ234" i="2"/>
  <c r="AK234" i="2"/>
  <c r="AF235" i="2"/>
  <c r="AG235" i="2"/>
  <c r="AH235" i="2"/>
  <c r="AI235" i="2"/>
  <c r="AJ235" i="2"/>
  <c r="AK235" i="2"/>
  <c r="AF236" i="2"/>
  <c r="AG236" i="2"/>
  <c r="AH236" i="2"/>
  <c r="AI236" i="2"/>
  <c r="AJ236" i="2"/>
  <c r="AK236" i="2"/>
  <c r="AF237" i="2"/>
  <c r="AG237" i="2"/>
  <c r="AH237" i="2"/>
  <c r="AI237" i="2"/>
  <c r="AJ237" i="2"/>
  <c r="AK237" i="2"/>
  <c r="AF238" i="2"/>
  <c r="AG238" i="2"/>
  <c r="AH238" i="2"/>
  <c r="AI238" i="2"/>
  <c r="AJ238" i="2"/>
  <c r="AK238" i="2"/>
  <c r="AF239" i="2"/>
  <c r="AG239" i="2"/>
  <c r="AH239" i="2"/>
  <c r="AI239" i="2"/>
  <c r="AJ239" i="2"/>
  <c r="AK239" i="2"/>
  <c r="AF240" i="2"/>
  <c r="AG240" i="2"/>
  <c r="AH240" i="2"/>
  <c r="AI240" i="2"/>
  <c r="AJ240" i="2"/>
  <c r="AK240" i="2"/>
  <c r="AF241" i="2"/>
  <c r="AG241" i="2"/>
  <c r="AH241" i="2"/>
  <c r="AI241" i="2"/>
  <c r="AJ241" i="2"/>
  <c r="AK241" i="2"/>
  <c r="AF242" i="2"/>
  <c r="AG242" i="2"/>
  <c r="AH242" i="2"/>
  <c r="AI242" i="2"/>
  <c r="AJ242" i="2"/>
  <c r="AK242" i="2"/>
  <c r="AF243" i="2"/>
  <c r="AG243" i="2"/>
  <c r="AH243" i="2"/>
  <c r="AI243" i="2"/>
  <c r="AJ243" i="2"/>
  <c r="AK243" i="2"/>
  <c r="AF244" i="2"/>
  <c r="AG244" i="2"/>
  <c r="AH244" i="2"/>
  <c r="AI244" i="2"/>
  <c r="AJ244" i="2"/>
  <c r="AK244" i="2"/>
  <c r="AF245" i="2"/>
  <c r="AG245" i="2"/>
  <c r="AH245" i="2"/>
  <c r="AI245" i="2"/>
  <c r="AJ245" i="2"/>
  <c r="AK245" i="2"/>
  <c r="AF246" i="2"/>
  <c r="AG246" i="2"/>
  <c r="AH246" i="2"/>
  <c r="AI246" i="2"/>
  <c r="AJ246" i="2"/>
  <c r="AK246" i="2"/>
  <c r="AF247" i="2"/>
  <c r="AG247" i="2"/>
  <c r="AH247" i="2"/>
  <c r="AI247" i="2"/>
  <c r="AJ247" i="2"/>
  <c r="AK247" i="2"/>
  <c r="AF248" i="2"/>
  <c r="AG248" i="2"/>
  <c r="AH248" i="2"/>
  <c r="AI248" i="2"/>
  <c r="AJ248" i="2"/>
  <c r="AK248" i="2"/>
  <c r="AF249" i="2"/>
  <c r="AG249" i="2"/>
  <c r="AH249" i="2"/>
  <c r="AI249" i="2"/>
  <c r="AJ249" i="2"/>
  <c r="AK249" i="2"/>
  <c r="AF250" i="2"/>
  <c r="AG250" i="2"/>
  <c r="AH250" i="2"/>
  <c r="AI250" i="2"/>
  <c r="AJ250" i="2"/>
  <c r="AK250" i="2"/>
  <c r="AF251" i="2"/>
  <c r="AG251" i="2"/>
  <c r="AH251" i="2"/>
  <c r="AI251" i="2"/>
  <c r="AJ251" i="2"/>
  <c r="AK251" i="2"/>
  <c r="AF252" i="2"/>
  <c r="AG252" i="2"/>
  <c r="AH252" i="2"/>
  <c r="AI252" i="2"/>
  <c r="AJ252" i="2"/>
  <c r="AK252" i="2"/>
  <c r="AF253" i="2"/>
  <c r="AG253" i="2"/>
  <c r="AH253" i="2"/>
  <c r="AI253" i="2"/>
  <c r="AJ253" i="2"/>
  <c r="AK253" i="2"/>
  <c r="AF254" i="2"/>
  <c r="AG254" i="2"/>
  <c r="AH254" i="2"/>
  <c r="AI254" i="2"/>
  <c r="AJ254" i="2"/>
  <c r="AK254" i="2"/>
  <c r="AF255" i="2"/>
  <c r="AG255" i="2"/>
  <c r="AH255" i="2"/>
  <c r="AI255" i="2"/>
  <c r="AJ255" i="2"/>
  <c r="AK255" i="2"/>
  <c r="AF256" i="2"/>
  <c r="AG256" i="2"/>
  <c r="AH256" i="2"/>
  <c r="AI256" i="2"/>
  <c r="AJ256" i="2"/>
  <c r="AK256" i="2"/>
  <c r="AF257" i="2"/>
  <c r="AG257" i="2"/>
  <c r="AH257" i="2"/>
  <c r="AI257" i="2"/>
  <c r="AJ257" i="2"/>
  <c r="AK257" i="2"/>
  <c r="AF258" i="2"/>
  <c r="AG258" i="2"/>
  <c r="AH258" i="2"/>
  <c r="AI258" i="2"/>
  <c r="AJ258" i="2"/>
  <c r="AK258" i="2"/>
  <c r="AF259" i="2"/>
  <c r="AG259" i="2"/>
  <c r="AH259" i="2"/>
  <c r="AI259" i="2"/>
  <c r="AJ259" i="2"/>
  <c r="AK259" i="2"/>
  <c r="AF260" i="2"/>
  <c r="AG260" i="2"/>
  <c r="AH260" i="2"/>
  <c r="AI260" i="2"/>
  <c r="AJ260" i="2"/>
  <c r="AK260" i="2"/>
  <c r="AF261" i="2"/>
  <c r="AG261" i="2"/>
  <c r="AH261" i="2"/>
  <c r="AI261" i="2"/>
  <c r="AJ261" i="2"/>
  <c r="AK261" i="2"/>
  <c r="AF262" i="2"/>
  <c r="AG262" i="2"/>
  <c r="AH262" i="2"/>
  <c r="AI262" i="2"/>
  <c r="AJ262" i="2"/>
  <c r="AK262" i="2"/>
  <c r="AF263" i="2"/>
  <c r="AG263" i="2"/>
  <c r="AH263" i="2"/>
  <c r="AI263" i="2"/>
  <c r="AJ263" i="2"/>
  <c r="AK263" i="2"/>
  <c r="AF264" i="2"/>
  <c r="AG264" i="2"/>
  <c r="AH264" i="2"/>
  <c r="AI264" i="2"/>
  <c r="AJ264" i="2"/>
  <c r="AK264" i="2"/>
  <c r="AF265" i="2"/>
  <c r="AG265" i="2"/>
  <c r="AH265" i="2"/>
  <c r="AI265" i="2"/>
  <c r="AJ265" i="2"/>
  <c r="AK265" i="2"/>
  <c r="AF266" i="2"/>
  <c r="AG266" i="2"/>
  <c r="AH266" i="2"/>
  <c r="AI266" i="2"/>
  <c r="AJ266" i="2"/>
  <c r="AK266" i="2"/>
  <c r="AF267" i="2"/>
  <c r="AG267" i="2"/>
  <c r="AH267" i="2"/>
  <c r="AI267" i="2"/>
  <c r="AJ267" i="2"/>
  <c r="AK267" i="2"/>
  <c r="AF268" i="2"/>
  <c r="AG268" i="2"/>
  <c r="AH268" i="2"/>
  <c r="AI268" i="2"/>
  <c r="AJ268" i="2"/>
  <c r="AK268" i="2"/>
  <c r="AF269" i="2"/>
  <c r="AG269" i="2"/>
  <c r="AH269" i="2"/>
  <c r="AI269" i="2"/>
  <c r="AJ269" i="2"/>
  <c r="AK269" i="2"/>
  <c r="AF270" i="2"/>
  <c r="AG270" i="2"/>
  <c r="AH270" i="2"/>
  <c r="AI270" i="2"/>
  <c r="AJ270" i="2"/>
  <c r="AK270" i="2"/>
  <c r="AF271" i="2"/>
  <c r="AG271" i="2"/>
  <c r="AH271" i="2"/>
  <c r="AI271" i="2"/>
  <c r="AJ271" i="2"/>
  <c r="AK271" i="2"/>
  <c r="AF272" i="2"/>
  <c r="AG272" i="2"/>
  <c r="AH272" i="2"/>
  <c r="AI272" i="2"/>
  <c r="AJ272" i="2"/>
  <c r="AK272" i="2"/>
  <c r="AF273" i="2"/>
  <c r="AG273" i="2"/>
  <c r="AH273" i="2"/>
  <c r="AI273" i="2"/>
  <c r="AJ273" i="2"/>
  <c r="AK273" i="2"/>
  <c r="AF274" i="2"/>
  <c r="AG274" i="2"/>
  <c r="AH274" i="2"/>
  <c r="AI274" i="2"/>
  <c r="AJ274" i="2"/>
  <c r="AK274" i="2"/>
  <c r="AF275" i="2"/>
  <c r="AG275" i="2"/>
  <c r="AH275" i="2"/>
  <c r="AI275" i="2"/>
  <c r="AJ275" i="2"/>
  <c r="AK275" i="2"/>
  <c r="AF276" i="2"/>
  <c r="AG276" i="2"/>
  <c r="AH276" i="2"/>
  <c r="AI276" i="2"/>
  <c r="AJ276" i="2"/>
  <c r="AK276" i="2"/>
  <c r="AF277" i="2"/>
  <c r="AG277" i="2"/>
  <c r="AH277" i="2"/>
  <c r="AI277" i="2"/>
  <c r="AJ277" i="2"/>
  <c r="AK277" i="2"/>
  <c r="AF278" i="2"/>
  <c r="AG278" i="2"/>
  <c r="AH278" i="2"/>
  <c r="AI278" i="2"/>
  <c r="AJ278" i="2"/>
  <c r="AK278" i="2"/>
  <c r="AF279" i="2"/>
  <c r="AG279" i="2"/>
  <c r="AH279" i="2"/>
  <c r="AI279" i="2"/>
  <c r="AJ279" i="2"/>
  <c r="AK279" i="2"/>
  <c r="AF280" i="2"/>
  <c r="AG280" i="2"/>
  <c r="AH280" i="2"/>
  <c r="AI280" i="2"/>
  <c r="AJ280" i="2"/>
  <c r="AK280" i="2"/>
  <c r="AF281" i="2"/>
  <c r="AG281" i="2"/>
  <c r="AH281" i="2"/>
  <c r="AI281" i="2"/>
  <c r="AJ281" i="2"/>
  <c r="AK281" i="2"/>
  <c r="AF282" i="2"/>
  <c r="AG282" i="2"/>
  <c r="AH282" i="2"/>
  <c r="AI282" i="2"/>
  <c r="AJ282" i="2"/>
  <c r="AK282" i="2"/>
  <c r="AF283" i="2"/>
  <c r="AG283" i="2"/>
  <c r="AH283" i="2"/>
  <c r="AI283" i="2"/>
  <c r="AJ283" i="2"/>
  <c r="AK283" i="2"/>
  <c r="AF284" i="2"/>
  <c r="AG284" i="2"/>
  <c r="AH284" i="2"/>
  <c r="AI284" i="2"/>
  <c r="AJ284" i="2"/>
  <c r="AK284" i="2"/>
  <c r="AF285" i="2"/>
  <c r="AG285" i="2"/>
  <c r="AH285" i="2"/>
  <c r="AI285" i="2"/>
  <c r="AJ285" i="2"/>
  <c r="AK285" i="2"/>
  <c r="AF286" i="2"/>
  <c r="AG286" i="2"/>
  <c r="AH286" i="2"/>
  <c r="AI286" i="2"/>
  <c r="AJ286" i="2"/>
  <c r="AK286" i="2"/>
  <c r="AF287" i="2"/>
  <c r="AG287" i="2"/>
  <c r="AH287" i="2"/>
  <c r="AI287" i="2"/>
  <c r="AJ287" i="2"/>
  <c r="AK287" i="2"/>
  <c r="AF288" i="2"/>
  <c r="AG288" i="2"/>
  <c r="AH288" i="2"/>
  <c r="AI288" i="2"/>
  <c r="AJ288" i="2"/>
  <c r="AK288" i="2"/>
  <c r="AF289" i="2"/>
  <c r="AG289" i="2"/>
  <c r="AH289" i="2"/>
  <c r="AI289" i="2"/>
  <c r="AJ289" i="2"/>
  <c r="AK289" i="2"/>
  <c r="AF290" i="2"/>
  <c r="AG290" i="2"/>
  <c r="AH290" i="2"/>
  <c r="AI290" i="2"/>
  <c r="AJ290" i="2"/>
  <c r="AK290" i="2"/>
  <c r="AF291" i="2"/>
  <c r="AG291" i="2"/>
  <c r="AH291" i="2"/>
  <c r="AI291" i="2"/>
  <c r="AJ291" i="2"/>
  <c r="AK291" i="2"/>
  <c r="AF292" i="2"/>
  <c r="AG292" i="2"/>
  <c r="AH292" i="2"/>
  <c r="AI292" i="2"/>
  <c r="AJ292" i="2"/>
  <c r="AK292" i="2"/>
  <c r="AF293" i="2"/>
  <c r="AG293" i="2"/>
  <c r="AH293" i="2"/>
  <c r="AI293" i="2"/>
  <c r="AJ293" i="2"/>
  <c r="AK293" i="2"/>
  <c r="AF294" i="2"/>
  <c r="AG294" i="2"/>
  <c r="AH294" i="2"/>
  <c r="AI294" i="2"/>
  <c r="AJ294" i="2"/>
  <c r="AK294" i="2"/>
  <c r="AF295" i="2"/>
  <c r="AG295" i="2"/>
  <c r="AH295" i="2"/>
  <c r="AI295" i="2"/>
  <c r="AJ295" i="2"/>
  <c r="AK295" i="2"/>
  <c r="AF296" i="2"/>
  <c r="AG296" i="2"/>
  <c r="AH296" i="2"/>
  <c r="AI296" i="2"/>
  <c r="AJ296" i="2"/>
  <c r="AK296" i="2"/>
  <c r="AF297" i="2"/>
  <c r="AG297" i="2"/>
  <c r="AH297" i="2"/>
  <c r="AI297" i="2"/>
  <c r="AJ297" i="2"/>
  <c r="AK297" i="2"/>
  <c r="AF298" i="2"/>
  <c r="AG298" i="2"/>
  <c r="AH298" i="2"/>
  <c r="AI298" i="2"/>
  <c r="AJ298" i="2"/>
  <c r="AK298" i="2"/>
  <c r="AF299" i="2"/>
  <c r="AG299" i="2"/>
  <c r="AH299" i="2"/>
  <c r="AI299" i="2"/>
  <c r="AJ299" i="2"/>
  <c r="AK299" i="2"/>
  <c r="AF300" i="2"/>
  <c r="AG300" i="2"/>
  <c r="AH300" i="2"/>
  <c r="AI300" i="2"/>
  <c r="AJ300" i="2"/>
  <c r="AK300" i="2"/>
  <c r="AF301" i="2"/>
  <c r="AG301" i="2"/>
  <c r="AH301" i="2"/>
  <c r="AI301" i="2"/>
  <c r="AJ301" i="2"/>
  <c r="AK301" i="2"/>
  <c r="AF302" i="2"/>
  <c r="AG302" i="2"/>
  <c r="AH302" i="2"/>
  <c r="AI302" i="2"/>
  <c r="AJ302" i="2"/>
  <c r="AK302" i="2"/>
  <c r="AF303" i="2"/>
  <c r="AG303" i="2"/>
  <c r="AH303" i="2"/>
  <c r="AI303" i="2"/>
  <c r="AJ303" i="2"/>
  <c r="AK303" i="2"/>
  <c r="AF304" i="2"/>
  <c r="AG304" i="2"/>
  <c r="AH304" i="2"/>
  <c r="AI304" i="2"/>
  <c r="AJ304" i="2"/>
  <c r="AK304" i="2"/>
  <c r="AF305" i="2"/>
  <c r="AG305" i="2"/>
  <c r="AH305" i="2"/>
  <c r="AI305" i="2"/>
  <c r="AJ305" i="2"/>
  <c r="AK305" i="2"/>
  <c r="AF306" i="2"/>
  <c r="AG306" i="2"/>
  <c r="AH306" i="2"/>
  <c r="AI306" i="2"/>
  <c r="AJ306" i="2"/>
  <c r="AK306" i="2"/>
  <c r="AF307" i="2"/>
  <c r="AG307" i="2"/>
  <c r="AH307" i="2"/>
  <c r="AI307" i="2"/>
  <c r="AJ307" i="2"/>
  <c r="AK307" i="2"/>
  <c r="AF308" i="2"/>
  <c r="AG308" i="2"/>
  <c r="AH308" i="2"/>
  <c r="AI308" i="2"/>
  <c r="AJ308" i="2"/>
  <c r="AK308" i="2"/>
  <c r="AF309" i="2"/>
  <c r="AG309" i="2"/>
  <c r="AH309" i="2"/>
  <c r="AI309" i="2"/>
  <c r="AJ309" i="2"/>
  <c r="AK309" i="2"/>
  <c r="AF310" i="2"/>
  <c r="AG310" i="2"/>
  <c r="AH310" i="2"/>
  <c r="AI310" i="2"/>
  <c r="AJ310" i="2"/>
  <c r="AK310" i="2"/>
  <c r="AF311" i="2"/>
  <c r="AG311" i="2"/>
  <c r="AH311" i="2"/>
  <c r="AI311" i="2"/>
  <c r="AJ311" i="2"/>
  <c r="AK311" i="2"/>
  <c r="AF312" i="2"/>
  <c r="AG312" i="2"/>
  <c r="AH312" i="2"/>
  <c r="AI312" i="2"/>
  <c r="AJ312" i="2"/>
  <c r="AK312" i="2"/>
  <c r="AF313" i="2"/>
  <c r="AG313" i="2"/>
  <c r="AH313" i="2"/>
  <c r="AI313" i="2"/>
  <c r="AJ313" i="2"/>
  <c r="AK313" i="2"/>
  <c r="AF314" i="2"/>
  <c r="AG314" i="2"/>
  <c r="AH314" i="2"/>
  <c r="AI314" i="2"/>
  <c r="AJ314" i="2"/>
  <c r="AK314" i="2"/>
  <c r="AF315" i="2"/>
  <c r="AG315" i="2"/>
  <c r="AH315" i="2"/>
  <c r="AI315" i="2"/>
  <c r="AJ315" i="2"/>
  <c r="AK315" i="2"/>
  <c r="AF316" i="2"/>
  <c r="AG316" i="2"/>
  <c r="AH316" i="2"/>
  <c r="AI316" i="2"/>
  <c r="AJ316" i="2"/>
  <c r="AK316" i="2"/>
  <c r="AF317" i="2"/>
  <c r="AG317" i="2"/>
  <c r="AH317" i="2"/>
  <c r="AI317" i="2"/>
  <c r="AJ317" i="2"/>
  <c r="AK317" i="2"/>
  <c r="AF318" i="2"/>
  <c r="AG318" i="2"/>
  <c r="AH318" i="2"/>
  <c r="AI318" i="2"/>
  <c r="AJ318" i="2"/>
  <c r="AK318" i="2"/>
  <c r="AF319" i="2"/>
  <c r="AG319" i="2"/>
  <c r="AH319" i="2"/>
  <c r="AI319" i="2"/>
  <c r="AJ319" i="2"/>
  <c r="AK319" i="2"/>
  <c r="AF320" i="2"/>
  <c r="AG320" i="2"/>
  <c r="AH320" i="2"/>
  <c r="AI320" i="2"/>
  <c r="AJ320" i="2"/>
  <c r="AK320" i="2"/>
  <c r="AF321" i="2"/>
  <c r="AG321" i="2"/>
  <c r="AH321" i="2"/>
  <c r="AI321" i="2"/>
  <c r="AJ321" i="2"/>
  <c r="AK321" i="2"/>
  <c r="AF322" i="2"/>
  <c r="AG322" i="2"/>
  <c r="AH322" i="2"/>
  <c r="AI322" i="2"/>
  <c r="AJ322" i="2"/>
  <c r="AK322" i="2"/>
  <c r="AF323" i="2"/>
  <c r="AG323" i="2"/>
  <c r="AH323" i="2"/>
  <c r="AI323" i="2"/>
  <c r="AJ323" i="2"/>
  <c r="AK323" i="2"/>
  <c r="AF324" i="2"/>
  <c r="AG324" i="2"/>
  <c r="AH324" i="2"/>
  <c r="AI324" i="2"/>
  <c r="AJ324" i="2"/>
  <c r="AK324" i="2"/>
  <c r="AF325" i="2"/>
  <c r="AG325" i="2"/>
  <c r="AH325" i="2"/>
  <c r="AI325" i="2"/>
  <c r="AJ325" i="2"/>
  <c r="AK325" i="2"/>
  <c r="AF326" i="2"/>
  <c r="AG326" i="2"/>
  <c r="AH326" i="2"/>
  <c r="AI326" i="2"/>
  <c r="AJ326" i="2"/>
  <c r="AK326" i="2"/>
  <c r="AF327" i="2"/>
  <c r="AG327" i="2"/>
  <c r="AH327" i="2"/>
  <c r="AI327" i="2"/>
  <c r="AJ327" i="2"/>
  <c r="AK327" i="2"/>
  <c r="AF328" i="2"/>
  <c r="AG328" i="2"/>
  <c r="AH328" i="2"/>
  <c r="AI328" i="2"/>
  <c r="AJ328" i="2"/>
  <c r="AK328" i="2"/>
  <c r="AF329" i="2"/>
  <c r="AG329" i="2"/>
  <c r="AH329" i="2"/>
  <c r="AI329" i="2"/>
  <c r="AJ329" i="2"/>
  <c r="AK329" i="2"/>
  <c r="AF330" i="2"/>
  <c r="AG330" i="2"/>
  <c r="AH330" i="2"/>
  <c r="AI330" i="2"/>
  <c r="AJ330" i="2"/>
  <c r="AK330" i="2"/>
  <c r="AF331" i="2"/>
  <c r="AG331" i="2"/>
  <c r="AH331" i="2"/>
  <c r="AI331" i="2"/>
  <c r="AJ331" i="2"/>
  <c r="AK331" i="2"/>
  <c r="AF332" i="2"/>
  <c r="AG332" i="2"/>
  <c r="AH332" i="2"/>
  <c r="AI332" i="2"/>
  <c r="AJ332" i="2"/>
  <c r="AK332" i="2"/>
  <c r="AF333" i="2"/>
  <c r="AG333" i="2"/>
  <c r="AH333" i="2"/>
  <c r="AI333" i="2"/>
  <c r="AJ333" i="2"/>
  <c r="AK333" i="2"/>
  <c r="AF334" i="2"/>
  <c r="AG334" i="2"/>
  <c r="AH334" i="2"/>
  <c r="AI334" i="2"/>
  <c r="AJ334" i="2"/>
  <c r="AK334" i="2"/>
  <c r="AF335" i="2"/>
  <c r="AG335" i="2"/>
  <c r="AH335" i="2"/>
  <c r="AI335" i="2"/>
  <c r="AJ335" i="2"/>
  <c r="AK335" i="2"/>
  <c r="AF336" i="2"/>
  <c r="AG336" i="2"/>
  <c r="AH336" i="2"/>
  <c r="AI336" i="2"/>
  <c r="AJ336" i="2"/>
  <c r="AK336" i="2"/>
  <c r="AF337" i="2"/>
  <c r="AG337" i="2"/>
  <c r="AH337" i="2"/>
  <c r="AI337" i="2"/>
  <c r="AJ337" i="2"/>
  <c r="AK337" i="2"/>
  <c r="AF338" i="2"/>
  <c r="AG338" i="2"/>
  <c r="AH338" i="2"/>
  <c r="AI338" i="2"/>
  <c r="AJ338" i="2"/>
  <c r="AK338" i="2"/>
  <c r="AF339" i="2"/>
  <c r="AG339" i="2"/>
  <c r="AH339" i="2"/>
  <c r="AI339" i="2"/>
  <c r="AJ339" i="2"/>
  <c r="AK339" i="2"/>
  <c r="AF340" i="2"/>
  <c r="AG340" i="2"/>
  <c r="AH340" i="2"/>
  <c r="AI340" i="2"/>
  <c r="AJ340" i="2"/>
  <c r="AK340" i="2"/>
  <c r="AF341" i="2"/>
  <c r="AG341" i="2"/>
  <c r="AH341" i="2"/>
  <c r="AI341" i="2"/>
  <c r="AJ341" i="2"/>
  <c r="AK341" i="2"/>
  <c r="AF342" i="2"/>
  <c r="AG342" i="2"/>
  <c r="AH342" i="2"/>
  <c r="AI342" i="2"/>
  <c r="AJ342" i="2"/>
  <c r="AK342" i="2"/>
  <c r="AF343" i="2"/>
  <c r="AG343" i="2"/>
  <c r="AH343" i="2"/>
  <c r="AI343" i="2"/>
  <c r="AJ343" i="2"/>
  <c r="AK343" i="2"/>
  <c r="AF344" i="2"/>
  <c r="AG344" i="2"/>
  <c r="AH344" i="2"/>
  <c r="AI344" i="2"/>
  <c r="AJ344" i="2"/>
  <c r="AK344" i="2"/>
  <c r="AF345" i="2"/>
  <c r="AG345" i="2"/>
  <c r="AH345" i="2"/>
  <c r="AI345" i="2"/>
  <c r="AJ345" i="2"/>
  <c r="AK345" i="2"/>
  <c r="AF346" i="2"/>
  <c r="AG346" i="2"/>
  <c r="AH346" i="2"/>
  <c r="AI346" i="2"/>
  <c r="AJ346" i="2"/>
  <c r="AK346" i="2"/>
  <c r="AF347" i="2"/>
  <c r="AG347" i="2"/>
  <c r="AH347" i="2"/>
  <c r="AI347" i="2"/>
  <c r="AJ347" i="2"/>
  <c r="AK347" i="2"/>
  <c r="AF348" i="2"/>
  <c r="AG348" i="2"/>
  <c r="AH348" i="2"/>
  <c r="AI348" i="2"/>
  <c r="AJ348" i="2"/>
  <c r="AK348" i="2"/>
  <c r="AF349" i="2"/>
  <c r="AG349" i="2"/>
  <c r="AH349" i="2"/>
  <c r="AI349" i="2"/>
  <c r="AJ349" i="2"/>
  <c r="AK349" i="2"/>
  <c r="AF350" i="2"/>
  <c r="AG350" i="2"/>
  <c r="AH350" i="2"/>
  <c r="AI350" i="2"/>
  <c r="AJ350" i="2"/>
  <c r="AK350" i="2"/>
  <c r="AF351" i="2"/>
  <c r="AG351" i="2"/>
  <c r="AH351" i="2"/>
  <c r="AI351" i="2"/>
  <c r="AJ351" i="2"/>
  <c r="AK351" i="2"/>
  <c r="AF352" i="2"/>
  <c r="AG352" i="2"/>
  <c r="AH352" i="2"/>
  <c r="AI352" i="2"/>
  <c r="AJ352" i="2"/>
  <c r="AK352" i="2"/>
  <c r="AF353" i="2"/>
  <c r="AG353" i="2"/>
  <c r="AH353" i="2"/>
  <c r="AI353" i="2"/>
  <c r="AJ353" i="2"/>
  <c r="AK353" i="2"/>
  <c r="AF354" i="2"/>
  <c r="AG354" i="2"/>
  <c r="AH354" i="2"/>
  <c r="AI354" i="2"/>
  <c r="AJ354" i="2"/>
  <c r="AK354" i="2"/>
  <c r="AF355" i="2"/>
  <c r="AG355" i="2"/>
  <c r="AH355" i="2"/>
  <c r="AI355" i="2"/>
  <c r="AJ355" i="2"/>
  <c r="AK355" i="2"/>
  <c r="AF356" i="2"/>
  <c r="AG356" i="2"/>
  <c r="AH356" i="2"/>
  <c r="AI356" i="2"/>
  <c r="AJ356" i="2"/>
  <c r="AK356" i="2"/>
  <c r="AF357" i="2"/>
  <c r="AG357" i="2"/>
  <c r="AH357" i="2"/>
  <c r="AI357" i="2"/>
  <c r="AJ357" i="2"/>
  <c r="AK357" i="2"/>
  <c r="AF358" i="2"/>
  <c r="AG358" i="2"/>
  <c r="AH358" i="2"/>
  <c r="AI358" i="2"/>
  <c r="AJ358" i="2"/>
  <c r="AK358" i="2"/>
  <c r="AF359" i="2"/>
  <c r="AG359" i="2"/>
  <c r="AH359" i="2"/>
  <c r="AI359" i="2"/>
  <c r="AJ359" i="2"/>
  <c r="AK359" i="2"/>
  <c r="AF360" i="2"/>
  <c r="AG360" i="2"/>
  <c r="AH360" i="2"/>
  <c r="AI360" i="2"/>
  <c r="AJ360" i="2"/>
  <c r="AK360" i="2"/>
  <c r="AF361" i="2"/>
  <c r="AG361" i="2"/>
  <c r="AH361" i="2"/>
  <c r="AI361" i="2"/>
  <c r="AJ361" i="2"/>
  <c r="AK361" i="2"/>
  <c r="AF362" i="2"/>
  <c r="AG362" i="2"/>
  <c r="AH362" i="2"/>
  <c r="AI362" i="2"/>
  <c r="AJ362" i="2"/>
  <c r="AK362" i="2"/>
  <c r="AF363" i="2"/>
  <c r="AG363" i="2"/>
  <c r="AH363" i="2"/>
  <c r="AI363" i="2"/>
  <c r="AJ363" i="2"/>
  <c r="AK363" i="2"/>
  <c r="AF364" i="2"/>
  <c r="AG364" i="2"/>
  <c r="AH364" i="2"/>
  <c r="AI364" i="2"/>
  <c r="AJ364" i="2"/>
  <c r="AK364" i="2"/>
  <c r="AF365" i="2"/>
  <c r="AG365" i="2"/>
  <c r="AH365" i="2"/>
  <c r="AI365" i="2"/>
  <c r="AJ365" i="2"/>
  <c r="AK365" i="2"/>
  <c r="AF366" i="2"/>
  <c r="AG366" i="2"/>
  <c r="AH366" i="2"/>
  <c r="AI366" i="2"/>
  <c r="AJ366" i="2"/>
  <c r="AK366" i="2"/>
  <c r="AF367" i="2"/>
  <c r="AG367" i="2"/>
  <c r="AH367" i="2"/>
  <c r="AI367" i="2"/>
  <c r="AJ367" i="2"/>
  <c r="AK367" i="2"/>
  <c r="AF368" i="2"/>
  <c r="AG368" i="2"/>
  <c r="AH368" i="2"/>
  <c r="AI368" i="2"/>
  <c r="AJ368" i="2"/>
  <c r="AK368" i="2"/>
  <c r="AF369" i="2"/>
  <c r="AG369" i="2"/>
  <c r="AH369" i="2"/>
  <c r="AI369" i="2"/>
  <c r="AJ369" i="2"/>
  <c r="AK369" i="2"/>
  <c r="AF370" i="2"/>
  <c r="AG370" i="2"/>
  <c r="AH370" i="2"/>
  <c r="AI370" i="2"/>
  <c r="AJ370" i="2"/>
  <c r="AK370" i="2"/>
  <c r="AF371" i="2"/>
  <c r="AG371" i="2"/>
  <c r="AH371" i="2"/>
  <c r="AI371" i="2"/>
  <c r="AJ371" i="2"/>
  <c r="AK371" i="2"/>
  <c r="AF372" i="2"/>
  <c r="AG372" i="2"/>
  <c r="AH372" i="2"/>
  <c r="AI372" i="2"/>
  <c r="AJ372" i="2"/>
  <c r="AK372" i="2"/>
  <c r="AF373" i="2"/>
  <c r="AG373" i="2"/>
  <c r="AH373" i="2"/>
  <c r="AI373" i="2"/>
  <c r="AJ373" i="2"/>
  <c r="AK373" i="2"/>
  <c r="AF374" i="2"/>
  <c r="AG374" i="2"/>
  <c r="AH374" i="2"/>
  <c r="AI374" i="2"/>
  <c r="AJ374" i="2"/>
  <c r="AK374" i="2"/>
  <c r="AF375" i="2"/>
  <c r="AG375" i="2"/>
  <c r="AH375" i="2"/>
  <c r="AI375" i="2"/>
  <c r="AJ375" i="2"/>
  <c r="AK375" i="2"/>
  <c r="AF376" i="2"/>
  <c r="AG376" i="2"/>
  <c r="AH376" i="2"/>
  <c r="AI376" i="2"/>
  <c r="AJ376" i="2"/>
  <c r="AK376" i="2"/>
  <c r="AF377" i="2"/>
  <c r="AG377" i="2"/>
  <c r="AH377" i="2"/>
  <c r="AI377" i="2"/>
  <c r="AJ377" i="2"/>
  <c r="AK377" i="2"/>
  <c r="AF378" i="2"/>
  <c r="AG378" i="2"/>
  <c r="AH378" i="2"/>
  <c r="AI378" i="2"/>
  <c r="AJ378" i="2"/>
  <c r="AK378" i="2"/>
  <c r="AF379" i="2"/>
  <c r="AG379" i="2"/>
  <c r="AH379" i="2"/>
  <c r="AI379" i="2"/>
  <c r="AJ379" i="2"/>
  <c r="AK379" i="2"/>
  <c r="AF380" i="2"/>
  <c r="AG380" i="2"/>
  <c r="AH380" i="2"/>
  <c r="AI380" i="2"/>
  <c r="AJ380" i="2"/>
  <c r="AK380" i="2"/>
  <c r="AF381" i="2"/>
  <c r="AG381" i="2"/>
  <c r="AH381" i="2"/>
  <c r="AI381" i="2"/>
  <c r="AJ381" i="2"/>
  <c r="AK381" i="2"/>
  <c r="AF382" i="2"/>
  <c r="AG382" i="2"/>
  <c r="AH382" i="2"/>
  <c r="AI382" i="2"/>
  <c r="AJ382" i="2"/>
  <c r="AK382" i="2"/>
  <c r="AF383" i="2"/>
  <c r="AG383" i="2"/>
  <c r="AH383" i="2"/>
  <c r="AI383" i="2"/>
  <c r="AJ383" i="2"/>
  <c r="AK383" i="2"/>
  <c r="AF384" i="2"/>
  <c r="AG384" i="2"/>
  <c r="AH384" i="2"/>
  <c r="AI384" i="2"/>
  <c r="AJ384" i="2"/>
  <c r="AK384" i="2"/>
  <c r="AF385" i="2"/>
  <c r="AG385" i="2"/>
  <c r="AH385" i="2"/>
  <c r="AI385" i="2"/>
  <c r="AJ385" i="2"/>
  <c r="AK385" i="2"/>
  <c r="AF386" i="2"/>
  <c r="AG386" i="2"/>
  <c r="AH386" i="2"/>
  <c r="AI386" i="2"/>
  <c r="AJ386" i="2"/>
  <c r="AK386" i="2"/>
  <c r="AF387" i="2"/>
  <c r="AG387" i="2"/>
  <c r="AH387" i="2"/>
  <c r="AI387" i="2"/>
  <c r="AJ387" i="2"/>
  <c r="AK387" i="2"/>
  <c r="AF388" i="2"/>
  <c r="AG388" i="2"/>
  <c r="AH388" i="2"/>
  <c r="AI388" i="2"/>
  <c r="AJ388" i="2"/>
  <c r="AK388" i="2"/>
  <c r="AF389" i="2"/>
  <c r="AG389" i="2"/>
  <c r="AH389" i="2"/>
  <c r="AI389" i="2"/>
  <c r="AJ389" i="2"/>
  <c r="AK389" i="2"/>
  <c r="AF390" i="2"/>
  <c r="AG390" i="2"/>
  <c r="AH390" i="2"/>
  <c r="AI390" i="2"/>
  <c r="AJ390" i="2"/>
  <c r="AK390" i="2"/>
  <c r="AF391" i="2"/>
  <c r="AG391" i="2"/>
  <c r="AH391" i="2"/>
  <c r="AI391" i="2"/>
  <c r="AJ391" i="2"/>
  <c r="AK391" i="2"/>
  <c r="AF392" i="2"/>
  <c r="AG392" i="2"/>
  <c r="AH392" i="2"/>
  <c r="AI392" i="2"/>
  <c r="AJ392" i="2"/>
  <c r="AK392" i="2"/>
  <c r="AF393" i="2"/>
  <c r="AG393" i="2"/>
  <c r="AH393" i="2"/>
  <c r="AI393" i="2"/>
  <c r="AJ393" i="2"/>
  <c r="AK393" i="2"/>
  <c r="AF394" i="2"/>
  <c r="AG394" i="2"/>
  <c r="AH394" i="2"/>
  <c r="AI394" i="2"/>
  <c r="AJ394" i="2"/>
  <c r="AK394" i="2"/>
  <c r="AF395" i="2"/>
  <c r="AG395" i="2"/>
  <c r="AH395" i="2"/>
  <c r="AI395" i="2"/>
  <c r="AJ395" i="2"/>
  <c r="AK395" i="2"/>
  <c r="AF396" i="2"/>
  <c r="AG396" i="2"/>
  <c r="AH396" i="2"/>
  <c r="AI396" i="2"/>
  <c r="AJ396" i="2"/>
  <c r="AK396" i="2"/>
  <c r="AF397" i="2"/>
  <c r="AG397" i="2"/>
  <c r="AH397" i="2"/>
  <c r="AI397" i="2"/>
  <c r="AJ397" i="2"/>
  <c r="AK397" i="2"/>
  <c r="AF398" i="2"/>
  <c r="AG398" i="2"/>
  <c r="AH398" i="2"/>
  <c r="AI398" i="2"/>
  <c r="AJ398" i="2"/>
  <c r="AK398" i="2"/>
  <c r="AG3" i="2"/>
  <c r="AH3" i="2"/>
  <c r="AI3" i="2"/>
  <c r="AJ3" i="2"/>
  <c r="AK3" i="2"/>
  <c r="AF3" i="2"/>
  <c r="AL4" i="2"/>
  <c r="AM4" i="2"/>
  <c r="AN4" i="2"/>
  <c r="AL5" i="2"/>
  <c r="AM5" i="2"/>
  <c r="AN5" i="2"/>
  <c r="AL6" i="2"/>
  <c r="AM6" i="2"/>
  <c r="AN6" i="2"/>
  <c r="AL7" i="2"/>
  <c r="AM7" i="2"/>
  <c r="AN7" i="2"/>
  <c r="AL8" i="2"/>
  <c r="AM8" i="2"/>
  <c r="AN8" i="2"/>
  <c r="AL9" i="2"/>
  <c r="AM9" i="2"/>
  <c r="AN9" i="2"/>
  <c r="AL10" i="2"/>
  <c r="AM10" i="2"/>
  <c r="AN10" i="2"/>
  <c r="AL11" i="2"/>
  <c r="AM11" i="2"/>
  <c r="AN11" i="2"/>
  <c r="AL12" i="2"/>
  <c r="AM12" i="2"/>
  <c r="AN12" i="2"/>
  <c r="AL13" i="2"/>
  <c r="AM13" i="2"/>
  <c r="AN13" i="2"/>
  <c r="AL14" i="2"/>
  <c r="AM14" i="2"/>
  <c r="AN14" i="2"/>
  <c r="AL15" i="2"/>
  <c r="AM15" i="2"/>
  <c r="AN15" i="2"/>
  <c r="AL16" i="2"/>
  <c r="AM16" i="2"/>
  <c r="AN16" i="2"/>
  <c r="AL17" i="2"/>
  <c r="AM17" i="2"/>
  <c r="AN17" i="2"/>
  <c r="AL18" i="2"/>
  <c r="AM18" i="2"/>
  <c r="AN18" i="2"/>
  <c r="AL19" i="2"/>
  <c r="AM19" i="2"/>
  <c r="AN19" i="2"/>
  <c r="AL20" i="2"/>
  <c r="AM20" i="2"/>
  <c r="AN20" i="2"/>
  <c r="AL21" i="2"/>
  <c r="AM21" i="2"/>
  <c r="AN21" i="2"/>
  <c r="AL22" i="2"/>
  <c r="AM22" i="2"/>
  <c r="AN22" i="2"/>
  <c r="AL23" i="2"/>
  <c r="AM23" i="2"/>
  <c r="AN23" i="2"/>
  <c r="AL24" i="2"/>
  <c r="AM24" i="2"/>
  <c r="AN24" i="2"/>
  <c r="AL25" i="2"/>
  <c r="AM25" i="2"/>
  <c r="AN25" i="2"/>
  <c r="AL26" i="2"/>
  <c r="AM26" i="2"/>
  <c r="AN26" i="2"/>
  <c r="AL27" i="2"/>
  <c r="AM27" i="2"/>
  <c r="AN27" i="2"/>
  <c r="AL28" i="2"/>
  <c r="AM28" i="2"/>
  <c r="AN28" i="2"/>
  <c r="AL29" i="2"/>
  <c r="AM29" i="2"/>
  <c r="AN29" i="2"/>
  <c r="AL30" i="2"/>
  <c r="AM30" i="2"/>
  <c r="AN30" i="2"/>
  <c r="AL31" i="2"/>
  <c r="AM31" i="2"/>
  <c r="AN31" i="2"/>
  <c r="AL32" i="2"/>
  <c r="AM32" i="2"/>
  <c r="AN32" i="2"/>
  <c r="AL33" i="2"/>
  <c r="AM33" i="2"/>
  <c r="AN33" i="2"/>
  <c r="AL34" i="2"/>
  <c r="AM34" i="2"/>
  <c r="AN34" i="2"/>
  <c r="AL35" i="2"/>
  <c r="AM35" i="2"/>
  <c r="AN35" i="2"/>
  <c r="AL36" i="2"/>
  <c r="AM36" i="2"/>
  <c r="AN36" i="2"/>
  <c r="AL37" i="2"/>
  <c r="AM37" i="2"/>
  <c r="AN37" i="2"/>
  <c r="AL38" i="2"/>
  <c r="AM38" i="2"/>
  <c r="AN38" i="2"/>
  <c r="AL39" i="2"/>
  <c r="AM39" i="2"/>
  <c r="AN39" i="2"/>
  <c r="AL40" i="2"/>
  <c r="AM40" i="2"/>
  <c r="AN40" i="2"/>
  <c r="AL41" i="2"/>
  <c r="AM41" i="2"/>
  <c r="AN41" i="2"/>
  <c r="AL42" i="2"/>
  <c r="AM42" i="2"/>
  <c r="AN42" i="2"/>
  <c r="AL43" i="2"/>
  <c r="AM43" i="2"/>
  <c r="AN43" i="2"/>
  <c r="AL44" i="2"/>
  <c r="AM44" i="2"/>
  <c r="AN44" i="2"/>
  <c r="AL45" i="2"/>
  <c r="AM45" i="2"/>
  <c r="AN45" i="2"/>
  <c r="AL46" i="2"/>
  <c r="AM46" i="2"/>
  <c r="AN46" i="2"/>
  <c r="AL47" i="2"/>
  <c r="AM47" i="2"/>
  <c r="AN47" i="2"/>
  <c r="AL48" i="2"/>
  <c r="AM48" i="2"/>
  <c r="AN48" i="2"/>
  <c r="AL49" i="2"/>
  <c r="AM49" i="2"/>
  <c r="AN49" i="2"/>
  <c r="AL50" i="2"/>
  <c r="AM50" i="2"/>
  <c r="AN50" i="2"/>
  <c r="AL51" i="2"/>
  <c r="AM51" i="2"/>
  <c r="AN51" i="2"/>
  <c r="AL52" i="2"/>
  <c r="AM52" i="2"/>
  <c r="AN52" i="2"/>
  <c r="AL53" i="2"/>
  <c r="AM53" i="2"/>
  <c r="AN53" i="2"/>
  <c r="AL54" i="2"/>
  <c r="AM54" i="2"/>
  <c r="AN54" i="2"/>
  <c r="AL55" i="2"/>
  <c r="AM55" i="2"/>
  <c r="AN55" i="2"/>
  <c r="AL56" i="2"/>
  <c r="AM56" i="2"/>
  <c r="AN56" i="2"/>
  <c r="AL57" i="2"/>
  <c r="AM57" i="2"/>
  <c r="AN57" i="2"/>
  <c r="AL58" i="2"/>
  <c r="AM58" i="2"/>
  <c r="AN58" i="2"/>
  <c r="AL59" i="2"/>
  <c r="AM59" i="2"/>
  <c r="AN59" i="2"/>
  <c r="AL60" i="2"/>
  <c r="AM60" i="2"/>
  <c r="AN60" i="2"/>
  <c r="AL61" i="2"/>
  <c r="AM61" i="2"/>
  <c r="AN61" i="2"/>
  <c r="AL62" i="2"/>
  <c r="AM62" i="2"/>
  <c r="AN62" i="2"/>
  <c r="AL63" i="2"/>
  <c r="AM63" i="2"/>
  <c r="AN63" i="2"/>
  <c r="AL64" i="2"/>
  <c r="AM64" i="2"/>
  <c r="AN64" i="2"/>
  <c r="AL65" i="2"/>
  <c r="AM65" i="2"/>
  <c r="AN65" i="2"/>
  <c r="AL66" i="2"/>
  <c r="AM66" i="2"/>
  <c r="AN66" i="2"/>
  <c r="AL67" i="2"/>
  <c r="AM67" i="2"/>
  <c r="AN67" i="2"/>
  <c r="AL68" i="2"/>
  <c r="AM68" i="2"/>
  <c r="AN68" i="2"/>
  <c r="AL69" i="2"/>
  <c r="AM69" i="2"/>
  <c r="AN69" i="2"/>
  <c r="AL70" i="2"/>
  <c r="AM70" i="2"/>
  <c r="AN70" i="2"/>
  <c r="AL71" i="2"/>
  <c r="AM71" i="2"/>
  <c r="AN71" i="2"/>
  <c r="AL72" i="2"/>
  <c r="AM72" i="2"/>
  <c r="AN72" i="2"/>
  <c r="AL73" i="2"/>
  <c r="AM73" i="2"/>
  <c r="AN73" i="2"/>
  <c r="AL74" i="2"/>
  <c r="AM74" i="2"/>
  <c r="AN74" i="2"/>
  <c r="AL75" i="2"/>
  <c r="AM75" i="2"/>
  <c r="AN75" i="2"/>
  <c r="AL76" i="2"/>
  <c r="AM76" i="2"/>
  <c r="AN76" i="2"/>
  <c r="AL77" i="2"/>
  <c r="AM77" i="2"/>
  <c r="AN77" i="2"/>
  <c r="AL78" i="2"/>
  <c r="AM78" i="2"/>
  <c r="AN78" i="2"/>
  <c r="AL79" i="2"/>
  <c r="AM79" i="2"/>
  <c r="AN79" i="2"/>
  <c r="AL80" i="2"/>
  <c r="AM80" i="2"/>
  <c r="AN80" i="2"/>
  <c r="AL81" i="2"/>
  <c r="AM81" i="2"/>
  <c r="AN81" i="2"/>
  <c r="AL82" i="2"/>
  <c r="AM82" i="2"/>
  <c r="AN82" i="2"/>
  <c r="AL83" i="2"/>
  <c r="AM83" i="2"/>
  <c r="AN83" i="2"/>
  <c r="AL84" i="2"/>
  <c r="AM84" i="2"/>
  <c r="AN84" i="2"/>
  <c r="AL85" i="2"/>
  <c r="AM85" i="2"/>
  <c r="AN85" i="2"/>
  <c r="AL86" i="2"/>
  <c r="AM86" i="2"/>
  <c r="AN86" i="2"/>
  <c r="AL87" i="2"/>
  <c r="AM87" i="2"/>
  <c r="AN87" i="2"/>
  <c r="AL88" i="2"/>
  <c r="AM88" i="2"/>
  <c r="AN88" i="2"/>
  <c r="AL89" i="2"/>
  <c r="AM89" i="2"/>
  <c r="AN89" i="2"/>
  <c r="AL90" i="2"/>
  <c r="AM90" i="2"/>
  <c r="AN90" i="2"/>
  <c r="AL91" i="2"/>
  <c r="AM91" i="2"/>
  <c r="AN91" i="2"/>
  <c r="AL92" i="2"/>
  <c r="AM92" i="2"/>
  <c r="AN92" i="2"/>
  <c r="AL93" i="2"/>
  <c r="AM93" i="2"/>
  <c r="AN93" i="2"/>
  <c r="AL94" i="2"/>
  <c r="AM94" i="2"/>
  <c r="AN94" i="2"/>
  <c r="AL95" i="2"/>
  <c r="AM95" i="2"/>
  <c r="AN95" i="2"/>
  <c r="AL96" i="2"/>
  <c r="AM96" i="2"/>
  <c r="AN96" i="2"/>
  <c r="AL97" i="2"/>
  <c r="AM97" i="2"/>
  <c r="AN97" i="2"/>
  <c r="AL98" i="2"/>
  <c r="AM98" i="2"/>
  <c r="AN98" i="2"/>
  <c r="AL99" i="2"/>
  <c r="AM99" i="2"/>
  <c r="AN99" i="2"/>
  <c r="AL100" i="2"/>
  <c r="AM100" i="2"/>
  <c r="AN100" i="2"/>
  <c r="AL101" i="2"/>
  <c r="AM101" i="2"/>
  <c r="AN101" i="2"/>
  <c r="AL102" i="2"/>
  <c r="AM102" i="2"/>
  <c r="AN102" i="2"/>
  <c r="AL103" i="2"/>
  <c r="AM103" i="2"/>
  <c r="AN103" i="2"/>
  <c r="AL104" i="2"/>
  <c r="AM104" i="2"/>
  <c r="AN104" i="2"/>
  <c r="AL105" i="2"/>
  <c r="AM105" i="2"/>
  <c r="AN105" i="2"/>
  <c r="AL106" i="2"/>
  <c r="AM106" i="2"/>
  <c r="AN106" i="2"/>
  <c r="AL107" i="2"/>
  <c r="AM107" i="2"/>
  <c r="AN107" i="2"/>
  <c r="AL108" i="2"/>
  <c r="AM108" i="2"/>
  <c r="AN108" i="2"/>
  <c r="AL109" i="2"/>
  <c r="AM109" i="2"/>
  <c r="AN109" i="2"/>
  <c r="AL110" i="2"/>
  <c r="AM110" i="2"/>
  <c r="AN110" i="2"/>
  <c r="AL111" i="2"/>
  <c r="AM111" i="2"/>
  <c r="AN111" i="2"/>
  <c r="AL112" i="2"/>
  <c r="AM112" i="2"/>
  <c r="AN112" i="2"/>
  <c r="AL113" i="2"/>
  <c r="AM113" i="2"/>
  <c r="AN113" i="2"/>
  <c r="AL114" i="2"/>
  <c r="AM114" i="2"/>
  <c r="AN114" i="2"/>
  <c r="AL115" i="2"/>
  <c r="AM115" i="2"/>
  <c r="AN115" i="2"/>
  <c r="AL116" i="2"/>
  <c r="AM116" i="2"/>
  <c r="AN116" i="2"/>
  <c r="AL117" i="2"/>
  <c r="AM117" i="2"/>
  <c r="AN117" i="2"/>
  <c r="AL118" i="2"/>
  <c r="AM118" i="2"/>
  <c r="AN118" i="2"/>
  <c r="AL119" i="2"/>
  <c r="AM119" i="2"/>
  <c r="AN119" i="2"/>
  <c r="AL120" i="2"/>
  <c r="AM120" i="2"/>
  <c r="AN120" i="2"/>
  <c r="AL121" i="2"/>
  <c r="AM121" i="2"/>
  <c r="AN121" i="2"/>
  <c r="AL122" i="2"/>
  <c r="AM122" i="2"/>
  <c r="AN122" i="2"/>
  <c r="AL123" i="2"/>
  <c r="AM123" i="2"/>
  <c r="AN123" i="2"/>
  <c r="AL124" i="2"/>
  <c r="AM124" i="2"/>
  <c r="AN124" i="2"/>
  <c r="AL125" i="2"/>
  <c r="AM125" i="2"/>
  <c r="AN125" i="2"/>
  <c r="AL126" i="2"/>
  <c r="AM126" i="2"/>
  <c r="AN126" i="2"/>
  <c r="AL127" i="2"/>
  <c r="AM127" i="2"/>
  <c r="AN127" i="2"/>
  <c r="AL128" i="2"/>
  <c r="AM128" i="2"/>
  <c r="AN128" i="2"/>
  <c r="AL129" i="2"/>
  <c r="AM129" i="2"/>
  <c r="AN129" i="2"/>
  <c r="AL130" i="2"/>
  <c r="AM130" i="2"/>
  <c r="AN130" i="2"/>
  <c r="AL131" i="2"/>
  <c r="AM131" i="2"/>
  <c r="AN131" i="2"/>
  <c r="AL132" i="2"/>
  <c r="AM132" i="2"/>
  <c r="AN132" i="2"/>
  <c r="AL133" i="2"/>
  <c r="AM133" i="2"/>
  <c r="AN133" i="2"/>
  <c r="AL134" i="2"/>
  <c r="AM134" i="2"/>
  <c r="AN134" i="2"/>
  <c r="AL135" i="2"/>
  <c r="AM135" i="2"/>
  <c r="AN135" i="2"/>
  <c r="AL136" i="2"/>
  <c r="AM136" i="2"/>
  <c r="AN136" i="2"/>
  <c r="AL137" i="2"/>
  <c r="AM137" i="2"/>
  <c r="AN137" i="2"/>
  <c r="AL138" i="2"/>
  <c r="AM138" i="2"/>
  <c r="AN138" i="2"/>
  <c r="AL139" i="2"/>
  <c r="AM139" i="2"/>
  <c r="AN139" i="2"/>
  <c r="AL140" i="2"/>
  <c r="AM140" i="2"/>
  <c r="AN140" i="2"/>
  <c r="AL141" i="2"/>
  <c r="AM141" i="2"/>
  <c r="AN141" i="2"/>
  <c r="AL142" i="2"/>
  <c r="AM142" i="2"/>
  <c r="AN142" i="2"/>
  <c r="AL143" i="2"/>
  <c r="AM143" i="2"/>
  <c r="AN143" i="2"/>
  <c r="AL144" i="2"/>
  <c r="AM144" i="2"/>
  <c r="AN144" i="2"/>
  <c r="AL145" i="2"/>
  <c r="AM145" i="2"/>
  <c r="AN145" i="2"/>
  <c r="AL146" i="2"/>
  <c r="AM146" i="2"/>
  <c r="AN146" i="2"/>
  <c r="AL147" i="2"/>
  <c r="AM147" i="2"/>
  <c r="AN147" i="2"/>
  <c r="AL148" i="2"/>
  <c r="AM148" i="2"/>
  <c r="AN148" i="2"/>
  <c r="AL149" i="2"/>
  <c r="AM149" i="2"/>
  <c r="AN149" i="2"/>
  <c r="AL150" i="2"/>
  <c r="AM150" i="2"/>
  <c r="AN150" i="2"/>
  <c r="AL151" i="2"/>
  <c r="AM151" i="2"/>
  <c r="AN151" i="2"/>
  <c r="AL152" i="2"/>
  <c r="AM152" i="2"/>
  <c r="AN152" i="2"/>
  <c r="AL153" i="2"/>
  <c r="AM153" i="2"/>
  <c r="AN153" i="2"/>
  <c r="AL154" i="2"/>
  <c r="AM154" i="2"/>
  <c r="AN154" i="2"/>
  <c r="AL155" i="2"/>
  <c r="AM155" i="2"/>
  <c r="AN155" i="2"/>
  <c r="AL156" i="2"/>
  <c r="AM156" i="2"/>
  <c r="AN156" i="2"/>
  <c r="AL157" i="2"/>
  <c r="AM157" i="2"/>
  <c r="AN157" i="2"/>
  <c r="AL158" i="2"/>
  <c r="AM158" i="2"/>
  <c r="AN158" i="2"/>
  <c r="AL159" i="2"/>
  <c r="AM159" i="2"/>
  <c r="AN159" i="2"/>
  <c r="AL160" i="2"/>
  <c r="AM160" i="2"/>
  <c r="AN160" i="2"/>
  <c r="AL161" i="2"/>
  <c r="AM161" i="2"/>
  <c r="AN161" i="2"/>
  <c r="AL162" i="2"/>
  <c r="AM162" i="2"/>
  <c r="AN162" i="2"/>
  <c r="AL163" i="2"/>
  <c r="AM163" i="2"/>
  <c r="AN163" i="2"/>
  <c r="AL164" i="2"/>
  <c r="AM164" i="2"/>
  <c r="AN164" i="2"/>
  <c r="AL165" i="2"/>
  <c r="AM165" i="2"/>
  <c r="AN165" i="2"/>
  <c r="AL166" i="2"/>
  <c r="AM166" i="2"/>
  <c r="AN166" i="2"/>
  <c r="AL167" i="2"/>
  <c r="AM167" i="2"/>
  <c r="AN167" i="2"/>
  <c r="AL168" i="2"/>
  <c r="AM168" i="2"/>
  <c r="AN168" i="2"/>
  <c r="AL169" i="2"/>
  <c r="AM169" i="2"/>
  <c r="AN169" i="2"/>
  <c r="AL170" i="2"/>
  <c r="AM170" i="2"/>
  <c r="AN170" i="2"/>
  <c r="AL171" i="2"/>
  <c r="AM171" i="2"/>
  <c r="AN171" i="2"/>
  <c r="AL172" i="2"/>
  <c r="AM172" i="2"/>
  <c r="AN172" i="2"/>
  <c r="AL173" i="2"/>
  <c r="AM173" i="2"/>
  <c r="AN173" i="2"/>
  <c r="AL174" i="2"/>
  <c r="AM174" i="2"/>
  <c r="AN174" i="2"/>
  <c r="AL175" i="2"/>
  <c r="AM175" i="2"/>
  <c r="AN175" i="2"/>
  <c r="AL176" i="2"/>
  <c r="AM176" i="2"/>
  <c r="AN176" i="2"/>
  <c r="AL177" i="2"/>
  <c r="AM177" i="2"/>
  <c r="AN177" i="2"/>
  <c r="AL178" i="2"/>
  <c r="AM178" i="2"/>
  <c r="AN178" i="2"/>
  <c r="AL179" i="2"/>
  <c r="AM179" i="2"/>
  <c r="AN179" i="2"/>
  <c r="AL180" i="2"/>
  <c r="AM180" i="2"/>
  <c r="AN180" i="2"/>
  <c r="AL181" i="2"/>
  <c r="AM181" i="2"/>
  <c r="AN181" i="2"/>
  <c r="AL182" i="2"/>
  <c r="AM182" i="2"/>
  <c r="AN182" i="2"/>
  <c r="AL183" i="2"/>
  <c r="AM183" i="2"/>
  <c r="AN183" i="2"/>
  <c r="AL184" i="2"/>
  <c r="AM184" i="2"/>
  <c r="AN184" i="2"/>
  <c r="AL185" i="2"/>
  <c r="AM185" i="2"/>
  <c r="AN185" i="2"/>
  <c r="AL186" i="2"/>
  <c r="AM186" i="2"/>
  <c r="AN186" i="2"/>
  <c r="AL187" i="2"/>
  <c r="AM187" i="2"/>
  <c r="AN187" i="2"/>
  <c r="AL188" i="2"/>
  <c r="AM188" i="2"/>
  <c r="AN188" i="2"/>
  <c r="AL189" i="2"/>
  <c r="AM189" i="2"/>
  <c r="AN189" i="2"/>
  <c r="AL190" i="2"/>
  <c r="AM190" i="2"/>
  <c r="AN190" i="2"/>
  <c r="AL191" i="2"/>
  <c r="AM191" i="2"/>
  <c r="AN191" i="2"/>
  <c r="AL192" i="2"/>
  <c r="AM192" i="2"/>
  <c r="AN192" i="2"/>
  <c r="AL193" i="2"/>
  <c r="AM193" i="2"/>
  <c r="AN193" i="2"/>
  <c r="AL194" i="2"/>
  <c r="AM194" i="2"/>
  <c r="AN194" i="2"/>
  <c r="AL195" i="2"/>
  <c r="AM195" i="2"/>
  <c r="AN195" i="2"/>
  <c r="AL196" i="2"/>
  <c r="AM196" i="2"/>
  <c r="AN196" i="2"/>
  <c r="AL197" i="2"/>
  <c r="AM197" i="2"/>
  <c r="AN197" i="2"/>
  <c r="AL198" i="2"/>
  <c r="AM198" i="2"/>
  <c r="AN198" i="2"/>
  <c r="AL199" i="2"/>
  <c r="AM199" i="2"/>
  <c r="AN199" i="2"/>
  <c r="AL200" i="2"/>
  <c r="AM200" i="2"/>
  <c r="AN200" i="2"/>
  <c r="AL201" i="2"/>
  <c r="AM201" i="2"/>
  <c r="AN201" i="2"/>
  <c r="AL202" i="2"/>
  <c r="AM202" i="2"/>
  <c r="AN202" i="2"/>
  <c r="AL203" i="2"/>
  <c r="AM203" i="2"/>
  <c r="AN203" i="2"/>
  <c r="AL204" i="2"/>
  <c r="AM204" i="2"/>
  <c r="AN204" i="2"/>
  <c r="AL205" i="2"/>
  <c r="AM205" i="2"/>
  <c r="AN205" i="2"/>
  <c r="AL206" i="2"/>
  <c r="AM206" i="2"/>
  <c r="AN206" i="2"/>
  <c r="AL207" i="2"/>
  <c r="AM207" i="2"/>
  <c r="AN207" i="2"/>
  <c r="AL208" i="2"/>
  <c r="AM208" i="2"/>
  <c r="AN208" i="2"/>
  <c r="AL209" i="2"/>
  <c r="AM209" i="2"/>
  <c r="AN209" i="2"/>
  <c r="AL210" i="2"/>
  <c r="AM210" i="2"/>
  <c r="AN210" i="2"/>
  <c r="AL211" i="2"/>
  <c r="AM211" i="2"/>
  <c r="AN211" i="2"/>
  <c r="AL212" i="2"/>
  <c r="AM212" i="2"/>
  <c r="AN212" i="2"/>
  <c r="AL213" i="2"/>
  <c r="AM213" i="2"/>
  <c r="AN213" i="2"/>
  <c r="AL214" i="2"/>
  <c r="AM214" i="2"/>
  <c r="AN214" i="2"/>
  <c r="AL215" i="2"/>
  <c r="AM215" i="2"/>
  <c r="AN215" i="2"/>
  <c r="AL216" i="2"/>
  <c r="AM216" i="2"/>
  <c r="AN216" i="2"/>
  <c r="AL217" i="2"/>
  <c r="AM217" i="2"/>
  <c r="AN217" i="2"/>
  <c r="AL218" i="2"/>
  <c r="AM218" i="2"/>
  <c r="AN218" i="2"/>
  <c r="AL219" i="2"/>
  <c r="AM219" i="2"/>
  <c r="AN219" i="2"/>
  <c r="AL220" i="2"/>
  <c r="AM220" i="2"/>
  <c r="AN220" i="2"/>
  <c r="AL221" i="2"/>
  <c r="AM221" i="2"/>
  <c r="AN221" i="2"/>
  <c r="AL222" i="2"/>
  <c r="AM222" i="2"/>
  <c r="AN222" i="2"/>
  <c r="AL223" i="2"/>
  <c r="AM223" i="2"/>
  <c r="AN223" i="2"/>
  <c r="AL224" i="2"/>
  <c r="AM224" i="2"/>
  <c r="AN224" i="2"/>
  <c r="AL225" i="2"/>
  <c r="AM225" i="2"/>
  <c r="AN225" i="2"/>
  <c r="AL226" i="2"/>
  <c r="AM226" i="2"/>
  <c r="AN226" i="2"/>
  <c r="AL227" i="2"/>
  <c r="AM227" i="2"/>
  <c r="AN227" i="2"/>
  <c r="AL228" i="2"/>
  <c r="AM228" i="2"/>
  <c r="AN228" i="2"/>
  <c r="AL229" i="2"/>
  <c r="AM229" i="2"/>
  <c r="AN229" i="2"/>
  <c r="AL230" i="2"/>
  <c r="AM230" i="2"/>
  <c r="AN230" i="2"/>
  <c r="AL231" i="2"/>
  <c r="AM231" i="2"/>
  <c r="AN231" i="2"/>
  <c r="AL232" i="2"/>
  <c r="AM232" i="2"/>
  <c r="AN232" i="2"/>
  <c r="AL233" i="2"/>
  <c r="AM233" i="2"/>
  <c r="AN233" i="2"/>
  <c r="AL234" i="2"/>
  <c r="AM234" i="2"/>
  <c r="AN234" i="2"/>
  <c r="AL235" i="2"/>
  <c r="AM235" i="2"/>
  <c r="AN235" i="2"/>
  <c r="AL236" i="2"/>
  <c r="AM236" i="2"/>
  <c r="AN236" i="2"/>
  <c r="AL237" i="2"/>
  <c r="AM237" i="2"/>
  <c r="AN237" i="2"/>
  <c r="AL238" i="2"/>
  <c r="AM238" i="2"/>
  <c r="AN238" i="2"/>
  <c r="AL239" i="2"/>
  <c r="AM239" i="2"/>
  <c r="AN239" i="2"/>
  <c r="AL240" i="2"/>
  <c r="AM240" i="2"/>
  <c r="AN240" i="2"/>
  <c r="AL241" i="2"/>
  <c r="AM241" i="2"/>
  <c r="AN241" i="2"/>
  <c r="AL242" i="2"/>
  <c r="AM242" i="2"/>
  <c r="AN242" i="2"/>
  <c r="AL243" i="2"/>
  <c r="AM243" i="2"/>
  <c r="AN243" i="2"/>
  <c r="AL244" i="2"/>
  <c r="AM244" i="2"/>
  <c r="AN244" i="2"/>
  <c r="AL245" i="2"/>
  <c r="AM245" i="2"/>
  <c r="AN245" i="2"/>
  <c r="AL246" i="2"/>
  <c r="AM246" i="2"/>
  <c r="AN246" i="2"/>
  <c r="AL247" i="2"/>
  <c r="AM247" i="2"/>
  <c r="AN247" i="2"/>
  <c r="AL248" i="2"/>
  <c r="AM248" i="2"/>
  <c r="AN248" i="2"/>
  <c r="AL249" i="2"/>
  <c r="AM249" i="2"/>
  <c r="AN249" i="2"/>
  <c r="AL250" i="2"/>
  <c r="AM250" i="2"/>
  <c r="AN250" i="2"/>
  <c r="AL251" i="2"/>
  <c r="AM251" i="2"/>
  <c r="AN251" i="2"/>
  <c r="AL252" i="2"/>
  <c r="AM252" i="2"/>
  <c r="AN252" i="2"/>
  <c r="AL253" i="2"/>
  <c r="AM253" i="2"/>
  <c r="AN253" i="2"/>
  <c r="AL254" i="2"/>
  <c r="AM254" i="2"/>
  <c r="AN254" i="2"/>
  <c r="AL255" i="2"/>
  <c r="AM255" i="2"/>
  <c r="AN255" i="2"/>
  <c r="AL256" i="2"/>
  <c r="AM256" i="2"/>
  <c r="AN256" i="2"/>
  <c r="AL257" i="2"/>
  <c r="AM257" i="2"/>
  <c r="AN257" i="2"/>
  <c r="AL258" i="2"/>
  <c r="AM258" i="2"/>
  <c r="AN258" i="2"/>
  <c r="AL259" i="2"/>
  <c r="AM259" i="2"/>
  <c r="AN259" i="2"/>
  <c r="AL260" i="2"/>
  <c r="AM260" i="2"/>
  <c r="AN260" i="2"/>
  <c r="AL261" i="2"/>
  <c r="AM261" i="2"/>
  <c r="AN261" i="2"/>
  <c r="AL262" i="2"/>
  <c r="AM262" i="2"/>
  <c r="AN262" i="2"/>
  <c r="AL263" i="2"/>
  <c r="AM263" i="2"/>
  <c r="AN263" i="2"/>
  <c r="AL264" i="2"/>
  <c r="AM264" i="2"/>
  <c r="AN264" i="2"/>
  <c r="AL265" i="2"/>
  <c r="AM265" i="2"/>
  <c r="AN265" i="2"/>
  <c r="AL266" i="2"/>
  <c r="AM266" i="2"/>
  <c r="AN266" i="2"/>
  <c r="AL267" i="2"/>
  <c r="AM267" i="2"/>
  <c r="AN267" i="2"/>
  <c r="AL268" i="2"/>
  <c r="AM268" i="2"/>
  <c r="AN268" i="2"/>
  <c r="AL269" i="2"/>
  <c r="AM269" i="2"/>
  <c r="AN269" i="2"/>
  <c r="AL270" i="2"/>
  <c r="AM270" i="2"/>
  <c r="AN270" i="2"/>
  <c r="AL271" i="2"/>
  <c r="AM271" i="2"/>
  <c r="AN271" i="2"/>
  <c r="AL272" i="2"/>
  <c r="AM272" i="2"/>
  <c r="AN272" i="2"/>
  <c r="AL273" i="2"/>
  <c r="AM273" i="2"/>
  <c r="AN273" i="2"/>
  <c r="AL274" i="2"/>
  <c r="AM274" i="2"/>
  <c r="AN274" i="2"/>
  <c r="AL275" i="2"/>
  <c r="AM275" i="2"/>
  <c r="AN275" i="2"/>
  <c r="AL276" i="2"/>
  <c r="AM276" i="2"/>
  <c r="AN276" i="2"/>
  <c r="AL277" i="2"/>
  <c r="AM277" i="2"/>
  <c r="AN277" i="2"/>
  <c r="AL278" i="2"/>
  <c r="AM278" i="2"/>
  <c r="AN278" i="2"/>
  <c r="AL279" i="2"/>
  <c r="AM279" i="2"/>
  <c r="AN279" i="2"/>
  <c r="AL280" i="2"/>
  <c r="AM280" i="2"/>
  <c r="AN280" i="2"/>
  <c r="AL281" i="2"/>
  <c r="AM281" i="2"/>
  <c r="AN281" i="2"/>
  <c r="AL282" i="2"/>
  <c r="AM282" i="2"/>
  <c r="AN282" i="2"/>
  <c r="AL283" i="2"/>
  <c r="AM283" i="2"/>
  <c r="AN283" i="2"/>
  <c r="AL284" i="2"/>
  <c r="AM284" i="2"/>
  <c r="AN284" i="2"/>
  <c r="AL285" i="2"/>
  <c r="AM285" i="2"/>
  <c r="AN285" i="2"/>
  <c r="AL286" i="2"/>
  <c r="AM286" i="2"/>
  <c r="AN286" i="2"/>
  <c r="AL287" i="2"/>
  <c r="AM287" i="2"/>
  <c r="AN287" i="2"/>
  <c r="AL288" i="2"/>
  <c r="AM288" i="2"/>
  <c r="AN288" i="2"/>
  <c r="AL289" i="2"/>
  <c r="AM289" i="2"/>
  <c r="AN289" i="2"/>
  <c r="AL290" i="2"/>
  <c r="AM290" i="2"/>
  <c r="AN290" i="2"/>
  <c r="AL291" i="2"/>
  <c r="AM291" i="2"/>
  <c r="AN291" i="2"/>
  <c r="AL292" i="2"/>
  <c r="AM292" i="2"/>
  <c r="AN292" i="2"/>
  <c r="AL293" i="2"/>
  <c r="AM293" i="2"/>
  <c r="AN293" i="2"/>
  <c r="AL294" i="2"/>
  <c r="AM294" i="2"/>
  <c r="AN294" i="2"/>
  <c r="AL295" i="2"/>
  <c r="AM295" i="2"/>
  <c r="AN295" i="2"/>
  <c r="AL296" i="2"/>
  <c r="AM296" i="2"/>
  <c r="AN296" i="2"/>
  <c r="AL297" i="2"/>
  <c r="AM297" i="2"/>
  <c r="AN297" i="2"/>
  <c r="AL298" i="2"/>
  <c r="AM298" i="2"/>
  <c r="AN298" i="2"/>
  <c r="AL299" i="2"/>
  <c r="AM299" i="2"/>
  <c r="AN299" i="2"/>
  <c r="AL300" i="2"/>
  <c r="AM300" i="2"/>
  <c r="AN300" i="2"/>
  <c r="AL301" i="2"/>
  <c r="AM301" i="2"/>
  <c r="AN301" i="2"/>
  <c r="AL302" i="2"/>
  <c r="AM302" i="2"/>
  <c r="AN302" i="2"/>
  <c r="AL303" i="2"/>
  <c r="AM303" i="2"/>
  <c r="AN303" i="2"/>
  <c r="AL304" i="2"/>
  <c r="AM304" i="2"/>
  <c r="AN304" i="2"/>
  <c r="AL305" i="2"/>
  <c r="AM305" i="2"/>
  <c r="AN305" i="2"/>
  <c r="AL306" i="2"/>
  <c r="AM306" i="2"/>
  <c r="AN306" i="2"/>
  <c r="AL307" i="2"/>
  <c r="AM307" i="2"/>
  <c r="AN307" i="2"/>
  <c r="AL308" i="2"/>
  <c r="AM308" i="2"/>
  <c r="AN308" i="2"/>
  <c r="AL309" i="2"/>
  <c r="AM309" i="2"/>
  <c r="AN309" i="2"/>
  <c r="AL310" i="2"/>
  <c r="AM310" i="2"/>
  <c r="AN310" i="2"/>
  <c r="AL311" i="2"/>
  <c r="AM311" i="2"/>
  <c r="AN311" i="2"/>
  <c r="AL312" i="2"/>
  <c r="AM312" i="2"/>
  <c r="AN312" i="2"/>
  <c r="AL313" i="2"/>
  <c r="AM313" i="2"/>
  <c r="AN313" i="2"/>
  <c r="AL314" i="2"/>
  <c r="AM314" i="2"/>
  <c r="AN314" i="2"/>
  <c r="AL315" i="2"/>
  <c r="AM315" i="2"/>
  <c r="AN315" i="2"/>
  <c r="AL316" i="2"/>
  <c r="AM316" i="2"/>
  <c r="AN316" i="2"/>
  <c r="AL317" i="2"/>
  <c r="AM317" i="2"/>
  <c r="AN317" i="2"/>
  <c r="AL318" i="2"/>
  <c r="AM318" i="2"/>
  <c r="AN318" i="2"/>
  <c r="AL319" i="2"/>
  <c r="AM319" i="2"/>
  <c r="AN319" i="2"/>
  <c r="AL320" i="2"/>
  <c r="AM320" i="2"/>
  <c r="AN320" i="2"/>
  <c r="AL321" i="2"/>
  <c r="AM321" i="2"/>
  <c r="AN321" i="2"/>
  <c r="AL322" i="2"/>
  <c r="AM322" i="2"/>
  <c r="AN322" i="2"/>
  <c r="AL323" i="2"/>
  <c r="AM323" i="2"/>
  <c r="AN323" i="2"/>
  <c r="AL324" i="2"/>
  <c r="AM324" i="2"/>
  <c r="AN324" i="2"/>
  <c r="AL325" i="2"/>
  <c r="AM325" i="2"/>
  <c r="AN325" i="2"/>
  <c r="AL326" i="2"/>
  <c r="AM326" i="2"/>
  <c r="AN326" i="2"/>
  <c r="AL327" i="2"/>
  <c r="AM327" i="2"/>
  <c r="AN327" i="2"/>
  <c r="AL328" i="2"/>
  <c r="AM328" i="2"/>
  <c r="AN328" i="2"/>
  <c r="AL329" i="2"/>
  <c r="AM329" i="2"/>
  <c r="AN329" i="2"/>
  <c r="AL330" i="2"/>
  <c r="AM330" i="2"/>
  <c r="AN330" i="2"/>
  <c r="AL331" i="2"/>
  <c r="AM331" i="2"/>
  <c r="AN331" i="2"/>
  <c r="AL332" i="2"/>
  <c r="AM332" i="2"/>
  <c r="AN332" i="2"/>
  <c r="AL333" i="2"/>
  <c r="AM333" i="2"/>
  <c r="AN333" i="2"/>
  <c r="AL334" i="2"/>
  <c r="AM334" i="2"/>
  <c r="AN334" i="2"/>
  <c r="AL335" i="2"/>
  <c r="AM335" i="2"/>
  <c r="AN335" i="2"/>
  <c r="AL336" i="2"/>
  <c r="AM336" i="2"/>
  <c r="AN336" i="2"/>
  <c r="AL337" i="2"/>
  <c r="AM337" i="2"/>
  <c r="AN337" i="2"/>
  <c r="AL338" i="2"/>
  <c r="AM338" i="2"/>
  <c r="AN338" i="2"/>
  <c r="AL339" i="2"/>
  <c r="AM339" i="2"/>
  <c r="AN339" i="2"/>
  <c r="AL340" i="2"/>
  <c r="AM340" i="2"/>
  <c r="AN340" i="2"/>
  <c r="AL341" i="2"/>
  <c r="AM341" i="2"/>
  <c r="AN341" i="2"/>
  <c r="AL342" i="2"/>
  <c r="AM342" i="2"/>
  <c r="AN342" i="2"/>
  <c r="AL343" i="2"/>
  <c r="AM343" i="2"/>
  <c r="AN343" i="2"/>
  <c r="AL344" i="2"/>
  <c r="AM344" i="2"/>
  <c r="AN344" i="2"/>
  <c r="AL345" i="2"/>
  <c r="AM345" i="2"/>
  <c r="AN345" i="2"/>
  <c r="AL346" i="2"/>
  <c r="AM346" i="2"/>
  <c r="AN346" i="2"/>
  <c r="AL347" i="2"/>
  <c r="AM347" i="2"/>
  <c r="AN347" i="2"/>
  <c r="AL348" i="2"/>
  <c r="AM348" i="2"/>
  <c r="AN348" i="2"/>
  <c r="AL349" i="2"/>
  <c r="AM349" i="2"/>
  <c r="AN349" i="2"/>
  <c r="AL350" i="2"/>
  <c r="AM350" i="2"/>
  <c r="AN350" i="2"/>
  <c r="AL351" i="2"/>
  <c r="AM351" i="2"/>
  <c r="AN351" i="2"/>
  <c r="AL352" i="2"/>
  <c r="AM352" i="2"/>
  <c r="AN352" i="2"/>
  <c r="AL353" i="2"/>
  <c r="AM353" i="2"/>
  <c r="AN353" i="2"/>
  <c r="AL354" i="2"/>
  <c r="AM354" i="2"/>
  <c r="AN354" i="2"/>
  <c r="AL355" i="2"/>
  <c r="AM355" i="2"/>
  <c r="AN355" i="2"/>
  <c r="AL356" i="2"/>
  <c r="AM356" i="2"/>
  <c r="AN356" i="2"/>
  <c r="AL357" i="2"/>
  <c r="AM357" i="2"/>
  <c r="AN357" i="2"/>
  <c r="AL358" i="2"/>
  <c r="AM358" i="2"/>
  <c r="AN358" i="2"/>
  <c r="AL359" i="2"/>
  <c r="AM359" i="2"/>
  <c r="AN359" i="2"/>
  <c r="AL360" i="2"/>
  <c r="AM360" i="2"/>
  <c r="AN360" i="2"/>
  <c r="AL361" i="2"/>
  <c r="AM361" i="2"/>
  <c r="AN361" i="2"/>
  <c r="AL362" i="2"/>
  <c r="AM362" i="2"/>
  <c r="AN362" i="2"/>
  <c r="AL363" i="2"/>
  <c r="AM363" i="2"/>
  <c r="AN363" i="2"/>
  <c r="AL364" i="2"/>
  <c r="AM364" i="2"/>
  <c r="AN364" i="2"/>
  <c r="AL365" i="2"/>
  <c r="AM365" i="2"/>
  <c r="AN365" i="2"/>
  <c r="AL366" i="2"/>
  <c r="AM366" i="2"/>
  <c r="AN366" i="2"/>
  <c r="AL367" i="2"/>
  <c r="AM367" i="2"/>
  <c r="AN367" i="2"/>
  <c r="AL368" i="2"/>
  <c r="AM368" i="2"/>
  <c r="AN368" i="2"/>
  <c r="AL369" i="2"/>
  <c r="AM369" i="2"/>
  <c r="AN369" i="2"/>
  <c r="AL370" i="2"/>
  <c r="AM370" i="2"/>
  <c r="AN370" i="2"/>
  <c r="AL371" i="2"/>
  <c r="AM371" i="2"/>
  <c r="AN371" i="2"/>
  <c r="AL372" i="2"/>
  <c r="AM372" i="2"/>
  <c r="AN372" i="2"/>
  <c r="AL373" i="2"/>
  <c r="AM373" i="2"/>
  <c r="AN373" i="2"/>
  <c r="AL374" i="2"/>
  <c r="AM374" i="2"/>
  <c r="AN374" i="2"/>
  <c r="AL375" i="2"/>
  <c r="AM375" i="2"/>
  <c r="AN375" i="2"/>
  <c r="AL376" i="2"/>
  <c r="AM376" i="2"/>
  <c r="AN376" i="2"/>
  <c r="AL377" i="2"/>
  <c r="AM377" i="2"/>
  <c r="AN377" i="2"/>
  <c r="AL378" i="2"/>
  <c r="AM378" i="2"/>
  <c r="AN378" i="2"/>
  <c r="AL379" i="2"/>
  <c r="AM379" i="2"/>
  <c r="AN379" i="2"/>
  <c r="AL380" i="2"/>
  <c r="AM380" i="2"/>
  <c r="AN380" i="2"/>
  <c r="AL381" i="2"/>
  <c r="AM381" i="2"/>
  <c r="AN381" i="2"/>
  <c r="AL382" i="2"/>
  <c r="AM382" i="2"/>
  <c r="AN382" i="2"/>
  <c r="AL383" i="2"/>
  <c r="AM383" i="2"/>
  <c r="AN383" i="2"/>
  <c r="AL384" i="2"/>
  <c r="AM384" i="2"/>
  <c r="AN384" i="2"/>
  <c r="AL385" i="2"/>
  <c r="AM385" i="2"/>
  <c r="AN385" i="2"/>
  <c r="AL386" i="2"/>
  <c r="AM386" i="2"/>
  <c r="AN386" i="2"/>
  <c r="AL387" i="2"/>
  <c r="AM387" i="2"/>
  <c r="AN387" i="2"/>
  <c r="AL388" i="2"/>
  <c r="AM388" i="2"/>
  <c r="AN388" i="2"/>
  <c r="AL389" i="2"/>
  <c r="AM389" i="2"/>
  <c r="AN389" i="2"/>
  <c r="AL390" i="2"/>
  <c r="AM390" i="2"/>
  <c r="AN390" i="2"/>
  <c r="AL391" i="2"/>
  <c r="AM391" i="2"/>
  <c r="AN391" i="2"/>
  <c r="AL392" i="2"/>
  <c r="AM392" i="2"/>
  <c r="AN392" i="2"/>
  <c r="AL393" i="2"/>
  <c r="AM393" i="2"/>
  <c r="AN393" i="2"/>
  <c r="AL394" i="2"/>
  <c r="AM394" i="2"/>
  <c r="AN394" i="2"/>
  <c r="AL395" i="2"/>
  <c r="AM395" i="2"/>
  <c r="AN395" i="2"/>
  <c r="AL396" i="2"/>
  <c r="AM396" i="2"/>
  <c r="AN396" i="2"/>
  <c r="AL397" i="2"/>
  <c r="AM397" i="2"/>
  <c r="AN397" i="2"/>
  <c r="AL398" i="2"/>
  <c r="AM398" i="2"/>
  <c r="AN398" i="2"/>
  <c r="AM3" i="2"/>
  <c r="AN3" i="2"/>
  <c r="AL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AC3" i="2"/>
  <c r="AB3" i="2"/>
  <c r="AA3" i="2"/>
  <c r="Z3" i="2"/>
  <c r="Y3" i="2"/>
  <c r="C5" i="24"/>
  <c r="E5" i="24"/>
  <c r="C6" i="24"/>
  <c r="E6" i="24"/>
  <c r="C7" i="24"/>
  <c r="E7" i="24"/>
  <c r="C8" i="24"/>
  <c r="E8" i="24"/>
  <c r="C9" i="24"/>
  <c r="E9" i="24"/>
  <c r="C10" i="24"/>
  <c r="E10" i="24"/>
  <c r="C11" i="24"/>
  <c r="E11" i="24"/>
  <c r="C12" i="24"/>
  <c r="E12" i="24"/>
  <c r="C13" i="24"/>
  <c r="E13" i="24"/>
  <c r="C14" i="24"/>
  <c r="E14" i="24"/>
  <c r="C15" i="24"/>
  <c r="E15" i="24"/>
  <c r="C16" i="24"/>
  <c r="E16" i="24"/>
  <c r="C17" i="24"/>
  <c r="E17" i="24"/>
  <c r="C18" i="24"/>
  <c r="E18" i="24"/>
  <c r="C19" i="24"/>
  <c r="E19" i="24"/>
  <c r="C20" i="24"/>
  <c r="E20" i="24"/>
  <c r="C21" i="24"/>
  <c r="E21" i="24"/>
  <c r="C22" i="24"/>
  <c r="E22" i="24"/>
  <c r="C23" i="24"/>
  <c r="E23" i="24"/>
  <c r="C24" i="24"/>
  <c r="E24" i="24"/>
  <c r="C25" i="24"/>
  <c r="E25" i="24"/>
  <c r="C26" i="24"/>
  <c r="E26" i="24"/>
  <c r="C27" i="24"/>
  <c r="E27" i="24"/>
  <c r="C28" i="24"/>
  <c r="E28" i="24"/>
  <c r="C29" i="24"/>
  <c r="E29" i="24"/>
  <c r="C30" i="24"/>
  <c r="E30" i="24"/>
  <c r="C31" i="24"/>
  <c r="E31" i="24"/>
  <c r="C32" i="24"/>
  <c r="E32" i="24"/>
  <c r="C33" i="24"/>
  <c r="E33" i="24"/>
  <c r="C34" i="24"/>
  <c r="E34" i="24"/>
  <c r="C35" i="24"/>
  <c r="E35" i="24"/>
  <c r="C36" i="24"/>
  <c r="E36" i="24"/>
  <c r="C37" i="24"/>
  <c r="E37" i="24"/>
  <c r="C38" i="24"/>
  <c r="E38" i="24"/>
  <c r="C39" i="24"/>
  <c r="E39" i="24"/>
  <c r="C40" i="24"/>
  <c r="E40" i="24"/>
  <c r="C41" i="24"/>
  <c r="E41" i="24"/>
  <c r="C42" i="24"/>
  <c r="E42" i="24"/>
  <c r="C43" i="24"/>
  <c r="E43" i="24"/>
  <c r="C44" i="24"/>
  <c r="E44" i="24"/>
  <c r="C45" i="24"/>
  <c r="E45" i="24"/>
  <c r="C46" i="24"/>
  <c r="E46" i="24"/>
  <c r="C47" i="24"/>
  <c r="E47" i="24"/>
  <c r="C48" i="24"/>
  <c r="E48" i="24"/>
  <c r="C49" i="24"/>
  <c r="E49" i="24"/>
  <c r="C50" i="24"/>
  <c r="E50" i="24"/>
  <c r="C51" i="24"/>
  <c r="E51" i="24"/>
  <c r="C52" i="24"/>
  <c r="E52" i="24"/>
  <c r="C53" i="24"/>
  <c r="E53" i="24"/>
  <c r="C54" i="24"/>
  <c r="E54" i="24"/>
  <c r="C55" i="24"/>
  <c r="E55" i="24"/>
  <c r="C56" i="24"/>
  <c r="E56" i="24"/>
  <c r="C57" i="24"/>
  <c r="E57" i="24"/>
  <c r="C58" i="24"/>
  <c r="E58" i="24"/>
  <c r="C59" i="24"/>
  <c r="E59" i="24"/>
  <c r="C60" i="24"/>
  <c r="E60" i="24"/>
  <c r="C61" i="24"/>
  <c r="E61" i="24"/>
  <c r="C62" i="24"/>
  <c r="E62" i="24"/>
  <c r="C63" i="24"/>
  <c r="E63" i="24"/>
  <c r="C64" i="24"/>
  <c r="E64" i="24"/>
  <c r="C65" i="24"/>
  <c r="E65" i="24"/>
  <c r="C66" i="24"/>
  <c r="E66" i="24"/>
  <c r="C67" i="24"/>
  <c r="E67" i="24"/>
  <c r="C68" i="24"/>
  <c r="E68" i="24"/>
  <c r="C69" i="24"/>
  <c r="E69" i="24"/>
  <c r="C70" i="24"/>
  <c r="E70" i="24"/>
  <c r="C71" i="24"/>
  <c r="E71" i="24"/>
  <c r="C72" i="24"/>
  <c r="E72" i="24"/>
  <c r="C73" i="24"/>
  <c r="E73" i="24"/>
  <c r="C74" i="24"/>
  <c r="E74" i="24"/>
  <c r="C75" i="24"/>
  <c r="E75" i="24"/>
  <c r="C76" i="24"/>
  <c r="E76" i="24"/>
  <c r="C77" i="24"/>
  <c r="E77" i="24"/>
  <c r="C78" i="24"/>
  <c r="E78" i="24"/>
  <c r="C79" i="24"/>
  <c r="E79" i="24"/>
  <c r="C80" i="24"/>
  <c r="E80" i="24"/>
  <c r="C81" i="24"/>
  <c r="E81" i="24"/>
  <c r="C82" i="24"/>
  <c r="E82" i="24"/>
  <c r="C83" i="24"/>
  <c r="E83" i="24"/>
  <c r="C84" i="24"/>
  <c r="E84" i="24"/>
  <c r="C85" i="24"/>
  <c r="E85" i="24"/>
  <c r="C86" i="24"/>
  <c r="E86" i="24"/>
  <c r="C87" i="24"/>
  <c r="E87" i="24"/>
  <c r="C88" i="24"/>
  <c r="E88" i="24"/>
  <c r="C89" i="24"/>
  <c r="E89" i="24"/>
  <c r="C90" i="24"/>
  <c r="E90" i="24"/>
  <c r="C91" i="24"/>
  <c r="E91" i="24"/>
  <c r="C92" i="24"/>
  <c r="E92" i="24"/>
  <c r="C93" i="24"/>
  <c r="E93" i="24"/>
  <c r="C94" i="24"/>
  <c r="E94" i="24"/>
  <c r="C95" i="24"/>
  <c r="E95" i="24"/>
  <c r="C96" i="24"/>
  <c r="E96" i="24"/>
  <c r="C97" i="24"/>
  <c r="E97" i="24"/>
  <c r="C98" i="24"/>
  <c r="E98" i="24"/>
  <c r="C99" i="24"/>
  <c r="E99" i="24"/>
  <c r="C100" i="24"/>
  <c r="E100" i="24"/>
  <c r="C101" i="24"/>
  <c r="E101" i="24"/>
  <c r="C102" i="24"/>
  <c r="E102" i="24"/>
  <c r="C103" i="24"/>
  <c r="E103" i="24"/>
  <c r="C104" i="24"/>
  <c r="E104" i="24"/>
  <c r="C105" i="24"/>
  <c r="E105" i="24"/>
  <c r="C106" i="24"/>
  <c r="E106" i="24"/>
  <c r="C107" i="24"/>
  <c r="E107" i="24"/>
  <c r="C108" i="24"/>
  <c r="E108" i="24"/>
  <c r="C109" i="24"/>
  <c r="E109" i="24"/>
  <c r="C110" i="24"/>
  <c r="E110" i="24"/>
  <c r="C111" i="24"/>
  <c r="E111" i="24"/>
  <c r="C112" i="24"/>
  <c r="E112" i="24"/>
  <c r="C113" i="24"/>
  <c r="E113" i="24"/>
  <c r="C114" i="24"/>
  <c r="E114" i="24"/>
  <c r="C115" i="24"/>
  <c r="E115" i="24"/>
  <c r="C116" i="24"/>
  <c r="E116" i="24"/>
  <c r="C117" i="24"/>
  <c r="E117" i="24"/>
  <c r="C118" i="24"/>
  <c r="E118" i="24"/>
  <c r="C119" i="24"/>
  <c r="E119" i="24"/>
  <c r="C120" i="24"/>
  <c r="E120" i="24"/>
  <c r="C121" i="24"/>
  <c r="E121" i="24"/>
  <c r="C122" i="24"/>
  <c r="E122" i="24"/>
  <c r="C123" i="24"/>
  <c r="E123" i="24"/>
  <c r="C124" i="24"/>
  <c r="E124" i="24"/>
  <c r="C125" i="24"/>
  <c r="E125" i="24"/>
  <c r="C126" i="24"/>
  <c r="E126" i="24"/>
  <c r="C127" i="24"/>
  <c r="E127" i="24"/>
  <c r="C128" i="24"/>
  <c r="E128" i="24"/>
  <c r="C129" i="24"/>
  <c r="E129" i="24"/>
  <c r="C130" i="24"/>
  <c r="E130" i="24"/>
  <c r="C131" i="24"/>
  <c r="E131" i="24"/>
  <c r="C132" i="24"/>
  <c r="E132" i="24"/>
  <c r="C133" i="24"/>
  <c r="E133" i="24"/>
  <c r="C134" i="24"/>
  <c r="E134" i="24"/>
  <c r="C135" i="24"/>
  <c r="E135" i="24"/>
  <c r="C136" i="24"/>
  <c r="E136" i="24"/>
  <c r="C137" i="24"/>
  <c r="E137" i="24"/>
  <c r="C138" i="24"/>
  <c r="E138" i="24"/>
  <c r="C139" i="24"/>
  <c r="E139" i="24"/>
  <c r="C140" i="24"/>
  <c r="E140" i="24"/>
  <c r="C141" i="24"/>
  <c r="E141" i="24"/>
  <c r="C142" i="24"/>
  <c r="E142" i="24"/>
  <c r="C143" i="24"/>
  <c r="E143" i="24"/>
  <c r="C144" i="24"/>
  <c r="E144" i="24"/>
  <c r="C145" i="24"/>
  <c r="E145" i="24"/>
  <c r="E4" i="24"/>
  <c r="C4" i="24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R235" i="13"/>
  <c r="R236" i="13"/>
  <c r="R237" i="13"/>
  <c r="R238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2" i="13"/>
  <c r="R283" i="13"/>
  <c r="R284" i="13"/>
  <c r="R285" i="13"/>
  <c r="R286" i="13"/>
  <c r="R287" i="13"/>
  <c r="R288" i="13"/>
  <c r="R289" i="13"/>
  <c r="R290" i="13"/>
  <c r="R291" i="13"/>
  <c r="R292" i="13"/>
  <c r="R293" i="13"/>
  <c r="R294" i="13"/>
  <c r="R295" i="13"/>
  <c r="R296" i="13"/>
  <c r="R297" i="13"/>
  <c r="R298" i="13"/>
  <c r="R299" i="13"/>
  <c r="R300" i="13"/>
  <c r="R301" i="13"/>
  <c r="R302" i="13"/>
  <c r="R303" i="13"/>
  <c r="R304" i="13"/>
  <c r="R305" i="13"/>
  <c r="R306" i="13"/>
  <c r="R307" i="13"/>
  <c r="R308" i="13"/>
  <c r="R309" i="13"/>
  <c r="R310" i="13"/>
  <c r="R311" i="13"/>
  <c r="R312" i="13"/>
  <c r="R313" i="13"/>
  <c r="R314" i="13"/>
  <c r="R315" i="13"/>
  <c r="R316" i="13"/>
  <c r="R317" i="13"/>
  <c r="R318" i="13"/>
  <c r="R319" i="13"/>
  <c r="R320" i="13"/>
  <c r="R321" i="13"/>
  <c r="R322" i="13"/>
  <c r="R323" i="13"/>
  <c r="R324" i="13"/>
  <c r="R325" i="13"/>
  <c r="R326" i="13"/>
  <c r="R327" i="13"/>
  <c r="R328" i="13"/>
  <c r="R329" i="13"/>
  <c r="R330" i="13"/>
  <c r="R331" i="13"/>
  <c r="R332" i="13"/>
  <c r="R333" i="13"/>
  <c r="R334" i="13"/>
  <c r="R335" i="13"/>
  <c r="R336" i="13"/>
  <c r="R337" i="13"/>
  <c r="R338" i="13"/>
  <c r="R339" i="13"/>
  <c r="R340" i="13"/>
  <c r="R341" i="13"/>
  <c r="R342" i="13"/>
  <c r="R343" i="13"/>
  <c r="R344" i="13"/>
  <c r="R345" i="13"/>
  <c r="R346" i="13"/>
  <c r="R347" i="13"/>
  <c r="R348" i="13"/>
  <c r="R349" i="13"/>
  <c r="R350" i="13"/>
  <c r="R351" i="13"/>
  <c r="R352" i="13"/>
  <c r="R353" i="13"/>
  <c r="R354" i="13"/>
  <c r="R355" i="13"/>
  <c r="R356" i="13"/>
  <c r="R357" i="13"/>
  <c r="R358" i="13"/>
  <c r="R359" i="13"/>
  <c r="R360" i="13"/>
  <c r="R361" i="13"/>
  <c r="R362" i="13"/>
  <c r="R363" i="13"/>
  <c r="R364" i="13"/>
  <c r="R365" i="13"/>
  <c r="R366" i="13"/>
  <c r="R367" i="13"/>
  <c r="R368" i="13"/>
  <c r="R369" i="13"/>
  <c r="R370" i="13"/>
  <c r="R371" i="13"/>
  <c r="R372" i="13"/>
  <c r="R373" i="13"/>
  <c r="R374" i="13"/>
  <c r="R375" i="13"/>
  <c r="R376" i="13"/>
  <c r="R377" i="13"/>
  <c r="R378" i="13"/>
  <c r="R379" i="13"/>
  <c r="R380" i="13"/>
  <c r="R381" i="13"/>
  <c r="R382" i="13"/>
  <c r="R383" i="13"/>
  <c r="R384" i="13"/>
  <c r="R385" i="13"/>
  <c r="R386" i="13"/>
  <c r="R387" i="13"/>
  <c r="R388" i="13"/>
  <c r="R389" i="13"/>
  <c r="R390" i="13"/>
  <c r="R391" i="13"/>
  <c r="R392" i="13"/>
  <c r="R393" i="13"/>
  <c r="R394" i="13"/>
  <c r="R395" i="13"/>
  <c r="R396" i="13"/>
  <c r="R397" i="13"/>
  <c r="R398" i="13"/>
  <c r="R399" i="13"/>
  <c r="R400" i="13"/>
  <c r="R401" i="13"/>
  <c r="R402" i="13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P264" i="25"/>
  <c r="P265" i="25"/>
  <c r="P266" i="25"/>
  <c r="P267" i="25"/>
  <c r="P268" i="25"/>
  <c r="P269" i="25"/>
  <c r="P270" i="25"/>
  <c r="P271" i="25"/>
  <c r="P272" i="25"/>
  <c r="P273" i="25"/>
  <c r="P274" i="25"/>
  <c r="P275" i="25"/>
  <c r="P276" i="25"/>
  <c r="P277" i="25"/>
  <c r="P278" i="25"/>
  <c r="P279" i="25"/>
  <c r="P280" i="25"/>
  <c r="P281" i="25"/>
  <c r="P282" i="25"/>
  <c r="P283" i="25"/>
  <c r="P284" i="25"/>
  <c r="P285" i="25"/>
  <c r="P286" i="25"/>
  <c r="P287" i="25"/>
  <c r="P288" i="25"/>
  <c r="P289" i="25"/>
  <c r="P290" i="25"/>
  <c r="P291" i="25"/>
  <c r="P292" i="25"/>
  <c r="P293" i="25"/>
  <c r="P294" i="25"/>
  <c r="P295" i="25"/>
  <c r="P296" i="25"/>
  <c r="P297" i="25"/>
  <c r="P298" i="25"/>
  <c r="P299" i="25"/>
  <c r="P300" i="25"/>
  <c r="P301" i="25"/>
  <c r="P302" i="25"/>
  <c r="P303" i="25"/>
  <c r="P304" i="25"/>
  <c r="P305" i="25"/>
  <c r="P306" i="25"/>
  <c r="P307" i="25"/>
  <c r="P308" i="25"/>
  <c r="P309" i="25"/>
  <c r="P310" i="25"/>
  <c r="P311" i="25"/>
  <c r="P312" i="25"/>
  <c r="P313" i="25"/>
  <c r="P314" i="25"/>
  <c r="P315" i="25"/>
  <c r="P316" i="25"/>
  <c r="P317" i="25"/>
  <c r="P318" i="25"/>
  <c r="P319" i="25"/>
  <c r="P320" i="25"/>
  <c r="P321" i="25"/>
  <c r="P322" i="25"/>
  <c r="P323" i="25"/>
  <c r="P324" i="25"/>
  <c r="P325" i="25"/>
  <c r="P326" i="25"/>
  <c r="P327" i="25"/>
  <c r="P328" i="25"/>
  <c r="P329" i="25"/>
  <c r="P330" i="25"/>
  <c r="P331" i="25"/>
  <c r="P332" i="25"/>
  <c r="P333" i="25"/>
  <c r="P334" i="25"/>
  <c r="P335" i="25"/>
  <c r="P336" i="25"/>
  <c r="P337" i="25"/>
  <c r="P338" i="25"/>
  <c r="P339" i="25"/>
  <c r="P340" i="25"/>
  <c r="P341" i="25"/>
  <c r="P342" i="25"/>
  <c r="P343" i="25"/>
  <c r="P344" i="25"/>
  <c r="P345" i="25"/>
  <c r="P346" i="25"/>
  <c r="P347" i="25"/>
  <c r="P348" i="25"/>
  <c r="P349" i="25"/>
  <c r="P350" i="25"/>
  <c r="P351" i="25"/>
  <c r="P352" i="25"/>
  <c r="P353" i="25"/>
  <c r="P354" i="25"/>
  <c r="P355" i="25"/>
  <c r="P356" i="25"/>
  <c r="P357" i="25"/>
  <c r="P358" i="25"/>
  <c r="P359" i="25"/>
  <c r="P360" i="25"/>
  <c r="P361" i="25"/>
  <c r="P362" i="25"/>
  <c r="P363" i="25"/>
  <c r="P364" i="25"/>
  <c r="P365" i="25"/>
  <c r="P366" i="25"/>
  <c r="P367" i="25"/>
  <c r="P368" i="25"/>
  <c r="P369" i="25"/>
  <c r="P370" i="25"/>
  <c r="P371" i="25"/>
  <c r="P372" i="25"/>
  <c r="P373" i="25"/>
  <c r="P374" i="25"/>
  <c r="P375" i="25"/>
  <c r="P376" i="25"/>
  <c r="P377" i="25"/>
  <c r="P378" i="25"/>
  <c r="P379" i="25"/>
  <c r="P380" i="25"/>
  <c r="P381" i="25"/>
  <c r="P382" i="25"/>
  <c r="P383" i="25"/>
  <c r="P384" i="25"/>
  <c r="P385" i="25"/>
  <c r="P386" i="25"/>
  <c r="P387" i="25"/>
  <c r="P388" i="25"/>
  <c r="P389" i="25"/>
  <c r="P390" i="25"/>
  <c r="P391" i="25"/>
  <c r="P392" i="25"/>
  <c r="P393" i="25"/>
  <c r="P394" i="25"/>
  <c r="P395" i="25"/>
  <c r="P396" i="25"/>
  <c r="P397" i="25"/>
  <c r="P398" i="25"/>
  <c r="P399" i="25"/>
  <c r="P400" i="25"/>
  <c r="P401" i="25"/>
  <c r="P402" i="25"/>
  <c r="P403" i="25"/>
  <c r="P404" i="25"/>
  <c r="P405" i="25"/>
  <c r="P406" i="25"/>
  <c r="P407" i="25"/>
  <c r="P408" i="25"/>
  <c r="P409" i="25"/>
  <c r="P410" i="25"/>
  <c r="P411" i="25"/>
  <c r="P412" i="25"/>
  <c r="P413" i="25"/>
  <c r="P414" i="25"/>
  <c r="P415" i="25"/>
  <c r="P416" i="25"/>
  <c r="P417" i="25"/>
  <c r="P418" i="25"/>
  <c r="P419" i="25"/>
  <c r="P420" i="25"/>
  <c r="P421" i="25"/>
  <c r="P422" i="25"/>
  <c r="P423" i="25"/>
  <c r="P424" i="25"/>
  <c r="P425" i="25"/>
  <c r="P426" i="25"/>
  <c r="P427" i="25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4" i="24"/>
  <c r="V55" i="24"/>
  <c r="V56" i="24"/>
  <c r="V57" i="24"/>
  <c r="V58" i="24"/>
  <c r="V59" i="24"/>
  <c r="V60" i="24"/>
  <c r="V61" i="24"/>
  <c r="V62" i="24"/>
  <c r="V63" i="24"/>
  <c r="V64" i="24"/>
  <c r="V65" i="24"/>
  <c r="V66" i="24"/>
  <c r="V67" i="24"/>
  <c r="V68" i="24"/>
  <c r="V69" i="24"/>
  <c r="V70" i="24"/>
  <c r="V71" i="24"/>
  <c r="V72" i="24"/>
  <c r="V73" i="24"/>
  <c r="V74" i="24"/>
  <c r="V75" i="24"/>
  <c r="V76" i="24"/>
  <c r="V77" i="24"/>
  <c r="V78" i="24"/>
  <c r="V79" i="24"/>
  <c r="V80" i="24"/>
  <c r="V81" i="24"/>
  <c r="V82" i="24"/>
  <c r="V83" i="24"/>
  <c r="V84" i="24"/>
  <c r="V85" i="24"/>
  <c r="V86" i="24"/>
  <c r="V87" i="24"/>
  <c r="V88" i="24"/>
  <c r="V89" i="24"/>
  <c r="V90" i="24"/>
  <c r="V91" i="24"/>
  <c r="V92" i="24"/>
  <c r="V93" i="24"/>
  <c r="V94" i="24"/>
  <c r="V95" i="24"/>
  <c r="V96" i="24"/>
  <c r="V97" i="24"/>
  <c r="V98" i="24"/>
  <c r="V99" i="24"/>
  <c r="V100" i="24"/>
  <c r="V101" i="24"/>
  <c r="V102" i="24"/>
  <c r="V103" i="24"/>
  <c r="V104" i="24"/>
  <c r="V105" i="24"/>
  <c r="V106" i="24"/>
  <c r="V107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3" i="24"/>
  <c r="V124" i="24"/>
  <c r="V125" i="24"/>
  <c r="V126" i="24"/>
  <c r="V127" i="24"/>
  <c r="V128" i="24"/>
  <c r="V129" i="24"/>
  <c r="V130" i="24"/>
  <c r="V131" i="24"/>
  <c r="V132" i="24"/>
  <c r="V133" i="24"/>
  <c r="V134" i="24"/>
  <c r="V135" i="24"/>
  <c r="V136" i="24"/>
  <c r="V137" i="24"/>
  <c r="V138" i="24"/>
  <c r="V139" i="24"/>
  <c r="V140" i="24"/>
  <c r="V141" i="24"/>
  <c r="V142" i="24"/>
  <c r="V143" i="24"/>
  <c r="V144" i="24"/>
  <c r="V145" i="24"/>
  <c r="V146" i="24"/>
  <c r="V147" i="24"/>
  <c r="V148" i="24"/>
  <c r="V149" i="24"/>
  <c r="V150" i="24"/>
  <c r="V151" i="24"/>
  <c r="V152" i="24"/>
  <c r="V153" i="24"/>
  <c r="V154" i="24"/>
  <c r="V155" i="24"/>
  <c r="V156" i="24"/>
  <c r="V157" i="24"/>
  <c r="V158" i="24"/>
  <c r="V159" i="24"/>
  <c r="V160" i="24"/>
  <c r="V161" i="24"/>
  <c r="V162" i="24"/>
  <c r="V163" i="24"/>
  <c r="V164" i="24"/>
  <c r="V165" i="24"/>
  <c r="V166" i="24"/>
  <c r="V167" i="24"/>
  <c r="V168" i="24"/>
  <c r="V169" i="24"/>
  <c r="V170" i="24"/>
  <c r="V171" i="24"/>
  <c r="V172" i="24"/>
  <c r="V173" i="24"/>
  <c r="V174" i="24"/>
  <c r="V175" i="24"/>
  <c r="V176" i="24"/>
  <c r="V177" i="24"/>
  <c r="V178" i="24"/>
  <c r="V179" i="24"/>
  <c r="V180" i="24"/>
  <c r="V181" i="24"/>
  <c r="V182" i="24"/>
  <c r="V183" i="24"/>
  <c r="V184" i="24"/>
  <c r="V185" i="24"/>
  <c r="V186" i="24"/>
  <c r="V187" i="24"/>
  <c r="V188" i="24"/>
  <c r="V189" i="24"/>
  <c r="V190" i="24"/>
  <c r="V191" i="24"/>
  <c r="V192" i="24"/>
  <c r="V193" i="24"/>
  <c r="V194" i="24"/>
  <c r="V195" i="24"/>
  <c r="V196" i="24"/>
  <c r="V197" i="24"/>
  <c r="V198" i="24"/>
  <c r="V199" i="24"/>
  <c r="V200" i="24"/>
  <c r="V201" i="24"/>
  <c r="V202" i="24"/>
  <c r="V203" i="24"/>
  <c r="V204" i="24"/>
  <c r="V205" i="24"/>
  <c r="V206" i="24"/>
  <c r="V207" i="24"/>
  <c r="V208" i="24"/>
  <c r="V209" i="24"/>
  <c r="V210" i="24"/>
  <c r="V211" i="24"/>
  <c r="V212" i="24"/>
  <c r="V213" i="24"/>
  <c r="V214" i="24"/>
  <c r="V215" i="24"/>
  <c r="V216" i="24"/>
  <c r="V217" i="24"/>
  <c r="V218" i="24"/>
  <c r="V219" i="24"/>
  <c r="V220" i="24"/>
  <c r="V221" i="24"/>
  <c r="V222" i="24"/>
  <c r="V223" i="24"/>
  <c r="V224" i="24"/>
  <c r="V225" i="24"/>
  <c r="V226" i="24"/>
  <c r="V227" i="24"/>
  <c r="V228" i="24"/>
  <c r="V229" i="24"/>
  <c r="V230" i="24"/>
  <c r="V231" i="24"/>
  <c r="V232" i="24"/>
  <c r="V233" i="24"/>
  <c r="V234" i="24"/>
  <c r="V235" i="24"/>
  <c r="V236" i="24"/>
  <c r="V237" i="24"/>
  <c r="V238" i="24"/>
  <c r="V239" i="24"/>
  <c r="V240" i="24"/>
  <c r="V241" i="24"/>
  <c r="V242" i="24"/>
  <c r="V243" i="24"/>
  <c r="V244" i="24"/>
  <c r="V245" i="24"/>
  <c r="V246" i="24"/>
  <c r="V247" i="24"/>
  <c r="V248" i="24"/>
  <c r="V249" i="24"/>
  <c r="V250" i="24"/>
  <c r="V251" i="24"/>
  <c r="V252" i="24"/>
  <c r="V253" i="24"/>
  <c r="V254" i="24"/>
  <c r="V255" i="24"/>
  <c r="V256" i="24"/>
  <c r="V257" i="24"/>
  <c r="V258" i="24"/>
  <c r="V259" i="24"/>
  <c r="V260" i="24"/>
  <c r="V261" i="24"/>
  <c r="V262" i="24"/>
  <c r="V263" i="24"/>
  <c r="V264" i="24"/>
  <c r="V265" i="24"/>
  <c r="V266" i="24"/>
  <c r="V267" i="24"/>
  <c r="V268" i="24"/>
  <c r="V269" i="24"/>
  <c r="V270" i="24"/>
  <c r="V271" i="24"/>
  <c r="V272" i="24"/>
  <c r="V273" i="24"/>
  <c r="V274" i="24"/>
  <c r="V275" i="24"/>
  <c r="V276" i="24"/>
  <c r="V277" i="24"/>
  <c r="V278" i="24"/>
  <c r="V279" i="24"/>
  <c r="V280" i="24"/>
  <c r="V281" i="24"/>
  <c r="V282" i="24"/>
  <c r="V283" i="24"/>
  <c r="V284" i="24"/>
  <c r="V285" i="24"/>
  <c r="V286" i="24"/>
  <c r="V287" i="24"/>
  <c r="V288" i="24"/>
  <c r="V289" i="24"/>
  <c r="V290" i="24"/>
  <c r="V291" i="24"/>
  <c r="V292" i="24"/>
  <c r="V293" i="24"/>
  <c r="V294" i="24"/>
  <c r="V295" i="24"/>
  <c r="V296" i="24"/>
  <c r="V297" i="24"/>
  <c r="V298" i="24"/>
  <c r="V299" i="24"/>
  <c r="V300" i="24"/>
  <c r="V301" i="24"/>
  <c r="V302" i="24"/>
  <c r="V303" i="24"/>
  <c r="V304" i="24"/>
  <c r="V305" i="24"/>
  <c r="V306" i="24"/>
  <c r="V307" i="24"/>
  <c r="V308" i="24"/>
  <c r="V309" i="24"/>
  <c r="V310" i="24"/>
  <c r="V311" i="24"/>
  <c r="V312" i="24"/>
  <c r="V313" i="24"/>
  <c r="V314" i="24"/>
  <c r="V315" i="24"/>
  <c r="V316" i="24"/>
  <c r="V317" i="24"/>
  <c r="V318" i="24"/>
  <c r="V319" i="24"/>
  <c r="V320" i="24"/>
  <c r="V321" i="24"/>
  <c r="V322" i="24"/>
  <c r="V323" i="24"/>
  <c r="V324" i="24"/>
  <c r="V325" i="24"/>
  <c r="V326" i="24"/>
  <c r="V327" i="24"/>
  <c r="V328" i="24"/>
  <c r="V329" i="24"/>
  <c r="V330" i="24"/>
  <c r="V331" i="24"/>
  <c r="V332" i="24"/>
  <c r="V333" i="24"/>
  <c r="V334" i="24"/>
  <c r="V335" i="24"/>
  <c r="V336" i="24"/>
  <c r="V337" i="24"/>
  <c r="V338" i="24"/>
  <c r="V339" i="24"/>
  <c r="V340" i="24"/>
  <c r="V341" i="24"/>
  <c r="V342" i="24"/>
  <c r="V343" i="24"/>
  <c r="V344" i="24"/>
  <c r="V345" i="24"/>
  <c r="V346" i="24"/>
  <c r="V347" i="24"/>
  <c r="V348" i="24"/>
  <c r="V349" i="24"/>
  <c r="V350" i="24"/>
  <c r="V351" i="24"/>
  <c r="V352" i="24"/>
  <c r="V353" i="24"/>
  <c r="V354" i="24"/>
  <c r="V355" i="24"/>
  <c r="V356" i="24"/>
  <c r="V357" i="24"/>
  <c r="V358" i="24"/>
  <c r="V359" i="24"/>
  <c r="V360" i="24"/>
  <c r="V361" i="24"/>
  <c r="V362" i="24"/>
  <c r="V363" i="24"/>
  <c r="V364" i="24"/>
  <c r="V365" i="24"/>
  <c r="V366" i="24"/>
  <c r="V367" i="24"/>
  <c r="V368" i="24"/>
  <c r="V369" i="24"/>
  <c r="V370" i="24"/>
  <c r="V371" i="24"/>
  <c r="V372" i="24"/>
  <c r="V373" i="24"/>
  <c r="V374" i="24"/>
  <c r="V375" i="24"/>
  <c r="V376" i="24"/>
  <c r="V377" i="24"/>
  <c r="V378" i="24"/>
  <c r="V379" i="24"/>
  <c r="V380" i="24"/>
  <c r="V381" i="24"/>
  <c r="V382" i="24"/>
  <c r="V383" i="24"/>
  <c r="V384" i="24"/>
  <c r="V385" i="24"/>
  <c r="V386" i="24"/>
  <c r="V387" i="24"/>
  <c r="V388" i="24"/>
  <c r="V389" i="24"/>
  <c r="V390" i="24"/>
  <c r="V391" i="24"/>
  <c r="V392" i="24"/>
  <c r="V393" i="24"/>
  <c r="V394" i="24"/>
  <c r="V395" i="24"/>
  <c r="V396" i="24"/>
  <c r="V397" i="24"/>
  <c r="V398" i="24"/>
  <c r="V399" i="24"/>
  <c r="V400" i="24"/>
  <c r="V401" i="24"/>
  <c r="V402" i="24"/>
  <c r="V403" i="24"/>
  <c r="V404" i="24"/>
  <c r="V405" i="24"/>
  <c r="V406" i="24"/>
  <c r="V407" i="24"/>
  <c r="V408" i="24"/>
  <c r="V409" i="24"/>
  <c r="V410" i="24"/>
  <c r="V411" i="24"/>
  <c r="V412" i="24"/>
  <c r="V413" i="24"/>
  <c r="V414" i="24"/>
  <c r="V415" i="24"/>
  <c r="V416" i="24"/>
  <c r="V417" i="24"/>
  <c r="V418" i="24"/>
  <c r="V419" i="24"/>
  <c r="V420" i="24"/>
  <c r="V421" i="24"/>
  <c r="V422" i="24"/>
  <c r="V423" i="24"/>
  <c r="V424" i="24"/>
  <c r="V425" i="24"/>
  <c r="V426" i="24"/>
  <c r="V427" i="2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4" i="14"/>
  <c r="A4" i="14"/>
  <c r="V4" i="24"/>
  <c r="A4" i="24"/>
  <c r="P4" i="25"/>
  <c r="A4" i="25"/>
  <c r="R4" i="13"/>
  <c r="A4" i="13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A137" i="12"/>
  <c r="A138" i="12"/>
  <c r="A139" i="12"/>
  <c r="M4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356" i="11"/>
  <c r="S357" i="11"/>
  <c r="S358" i="11"/>
  <c r="S359" i="11"/>
  <c r="S360" i="1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4" i="1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4" i="10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4" i="24"/>
  <c r="G5" i="24"/>
  <c r="G6" i="24"/>
  <c r="G7" i="24"/>
  <c r="D7" i="24" s="1"/>
  <c r="G8" i="24"/>
  <c r="D8" i="24" s="1"/>
  <c r="G9" i="24"/>
  <c r="G10" i="24"/>
  <c r="G11" i="24"/>
  <c r="D11" i="24" s="1"/>
  <c r="G12" i="24"/>
  <c r="D12" i="24" s="1"/>
  <c r="G13" i="24"/>
  <c r="G14" i="24"/>
  <c r="G15" i="24"/>
  <c r="D15" i="24" s="1"/>
  <c r="G16" i="24"/>
  <c r="D16" i="24" s="1"/>
  <c r="G17" i="24"/>
  <c r="G18" i="24"/>
  <c r="G19" i="24"/>
  <c r="D19" i="24" s="1"/>
  <c r="G20" i="24"/>
  <c r="D20" i="24" s="1"/>
  <c r="G21" i="24"/>
  <c r="G22" i="24"/>
  <c r="G23" i="24"/>
  <c r="D23" i="24" s="1"/>
  <c r="G24" i="24"/>
  <c r="D24" i="24" s="1"/>
  <c r="G25" i="24"/>
  <c r="G26" i="24"/>
  <c r="G27" i="24"/>
  <c r="D27" i="24" s="1"/>
  <c r="G28" i="24"/>
  <c r="D28" i="24" s="1"/>
  <c r="G29" i="24"/>
  <c r="G30" i="24"/>
  <c r="G31" i="24"/>
  <c r="D31" i="24" s="1"/>
  <c r="G32" i="24"/>
  <c r="D32" i="24" s="1"/>
  <c r="G33" i="24"/>
  <c r="G34" i="24"/>
  <c r="G35" i="24"/>
  <c r="D35" i="24" s="1"/>
  <c r="G36" i="24"/>
  <c r="D36" i="24" s="1"/>
  <c r="G37" i="24"/>
  <c r="G38" i="24"/>
  <c r="G39" i="24"/>
  <c r="D39" i="24" s="1"/>
  <c r="G40" i="24"/>
  <c r="D40" i="24" s="1"/>
  <c r="G41" i="24"/>
  <c r="G42" i="24"/>
  <c r="G43" i="24"/>
  <c r="D43" i="24" s="1"/>
  <c r="G44" i="24"/>
  <c r="D44" i="24" s="1"/>
  <c r="G45" i="24"/>
  <c r="G46" i="24"/>
  <c r="G47" i="24"/>
  <c r="D47" i="24" s="1"/>
  <c r="G48" i="24"/>
  <c r="D48" i="24" s="1"/>
  <c r="G49" i="24"/>
  <c r="G50" i="24"/>
  <c r="G51" i="24"/>
  <c r="D51" i="24" s="1"/>
  <c r="G52" i="24"/>
  <c r="D52" i="24" s="1"/>
  <c r="G53" i="24"/>
  <c r="G54" i="24"/>
  <c r="G55" i="24"/>
  <c r="D55" i="24" s="1"/>
  <c r="G56" i="24"/>
  <c r="D56" i="24" s="1"/>
  <c r="G57" i="24"/>
  <c r="G58" i="24"/>
  <c r="G59" i="24"/>
  <c r="D59" i="24" s="1"/>
  <c r="G60" i="24"/>
  <c r="D60" i="24" s="1"/>
  <c r="G61" i="24"/>
  <c r="G62" i="24"/>
  <c r="G63" i="24"/>
  <c r="D63" i="24" s="1"/>
  <c r="G64" i="24"/>
  <c r="D64" i="24" s="1"/>
  <c r="G65" i="24"/>
  <c r="G66" i="24"/>
  <c r="G67" i="24"/>
  <c r="D67" i="24" s="1"/>
  <c r="G68" i="24"/>
  <c r="D68" i="24" s="1"/>
  <c r="G69" i="24"/>
  <c r="G70" i="24"/>
  <c r="G71" i="24"/>
  <c r="D71" i="24" s="1"/>
  <c r="G72" i="24"/>
  <c r="D72" i="24" s="1"/>
  <c r="G73" i="24"/>
  <c r="G74" i="24"/>
  <c r="G75" i="24"/>
  <c r="D75" i="24" s="1"/>
  <c r="G76" i="24"/>
  <c r="D76" i="24" s="1"/>
  <c r="G77" i="24"/>
  <c r="G78" i="24"/>
  <c r="G79" i="24"/>
  <c r="D79" i="24" s="1"/>
  <c r="G80" i="24"/>
  <c r="D80" i="24" s="1"/>
  <c r="G81" i="24"/>
  <c r="G82" i="24"/>
  <c r="G83" i="24"/>
  <c r="D83" i="24" s="1"/>
  <c r="G84" i="24"/>
  <c r="D84" i="24" s="1"/>
  <c r="G85" i="24"/>
  <c r="G86" i="24"/>
  <c r="G87" i="24"/>
  <c r="D87" i="24" s="1"/>
  <c r="G88" i="24"/>
  <c r="D88" i="24" s="1"/>
  <c r="G89" i="24"/>
  <c r="G90" i="24"/>
  <c r="G91" i="24"/>
  <c r="D91" i="24" s="1"/>
  <c r="G92" i="24"/>
  <c r="D92" i="24" s="1"/>
  <c r="G93" i="24"/>
  <c r="G94" i="24"/>
  <c r="G95" i="24"/>
  <c r="D95" i="24" s="1"/>
  <c r="G96" i="24"/>
  <c r="D96" i="24" s="1"/>
  <c r="G97" i="24"/>
  <c r="G98" i="24"/>
  <c r="G99" i="24"/>
  <c r="D99" i="24" s="1"/>
  <c r="G100" i="24"/>
  <c r="D100" i="24" s="1"/>
  <c r="G101" i="24"/>
  <c r="G102" i="24"/>
  <c r="G103" i="24"/>
  <c r="D103" i="24" s="1"/>
  <c r="G104" i="24"/>
  <c r="D104" i="24" s="1"/>
  <c r="G105" i="24"/>
  <c r="G106" i="24"/>
  <c r="G107" i="24"/>
  <c r="D107" i="24" s="1"/>
  <c r="G108" i="24"/>
  <c r="D108" i="24" s="1"/>
  <c r="G109" i="24"/>
  <c r="G110" i="24"/>
  <c r="G111" i="24"/>
  <c r="D111" i="24" s="1"/>
  <c r="G112" i="24"/>
  <c r="D112" i="24" s="1"/>
  <c r="G113" i="24"/>
  <c r="G114" i="24"/>
  <c r="G115" i="24"/>
  <c r="D115" i="24" s="1"/>
  <c r="G116" i="24"/>
  <c r="D116" i="24" s="1"/>
  <c r="G117" i="24"/>
  <c r="G118" i="24"/>
  <c r="G119" i="24"/>
  <c r="D119" i="24" s="1"/>
  <c r="G120" i="24"/>
  <c r="D120" i="24" s="1"/>
  <c r="G121" i="24"/>
  <c r="G122" i="24"/>
  <c r="G123" i="24"/>
  <c r="D123" i="24" s="1"/>
  <c r="G124" i="24"/>
  <c r="D124" i="24" s="1"/>
  <c r="G125" i="24"/>
  <c r="G126" i="24"/>
  <c r="G127" i="24"/>
  <c r="D127" i="24" s="1"/>
  <c r="G128" i="24"/>
  <c r="D128" i="24" s="1"/>
  <c r="G129" i="24"/>
  <c r="G130" i="24"/>
  <c r="G131" i="24"/>
  <c r="D131" i="24" s="1"/>
  <c r="G132" i="24"/>
  <c r="D132" i="24" s="1"/>
  <c r="G133" i="24"/>
  <c r="G134" i="24"/>
  <c r="G135" i="24"/>
  <c r="D135" i="24" s="1"/>
  <c r="G136" i="24"/>
  <c r="D136" i="24" s="1"/>
  <c r="G137" i="24"/>
  <c r="G138" i="24"/>
  <c r="G139" i="24"/>
  <c r="D139" i="24" s="1"/>
  <c r="G140" i="24"/>
  <c r="D140" i="24" s="1"/>
  <c r="G141" i="24"/>
  <c r="G142" i="24"/>
  <c r="G143" i="24"/>
  <c r="D143" i="24" s="1"/>
  <c r="G144" i="24"/>
  <c r="D144" i="24" s="1"/>
  <c r="G145" i="24"/>
  <c r="G4" i="24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4" i="25"/>
  <c r="BO4" i="2"/>
  <c r="BP4" i="2"/>
  <c r="BO5" i="2"/>
  <c r="BP5" i="2"/>
  <c r="BO6" i="2"/>
  <c r="BP6" i="2"/>
  <c r="BO7" i="2"/>
  <c r="BP7" i="2"/>
  <c r="BO8" i="2"/>
  <c r="BP8" i="2"/>
  <c r="BO9" i="2"/>
  <c r="BP9" i="2"/>
  <c r="BO10" i="2"/>
  <c r="BP10" i="2"/>
  <c r="BO11" i="2"/>
  <c r="BP11" i="2"/>
  <c r="BO12" i="2"/>
  <c r="BP12" i="2"/>
  <c r="BO13" i="2"/>
  <c r="BP13" i="2"/>
  <c r="BO14" i="2"/>
  <c r="BP14" i="2"/>
  <c r="BO15" i="2"/>
  <c r="BP15" i="2"/>
  <c r="BO16" i="2"/>
  <c r="BP16" i="2"/>
  <c r="BO17" i="2"/>
  <c r="BP17" i="2"/>
  <c r="BO18" i="2"/>
  <c r="BP18" i="2"/>
  <c r="BO19" i="2"/>
  <c r="BP19" i="2"/>
  <c r="BO20" i="2"/>
  <c r="BP20" i="2"/>
  <c r="BO21" i="2"/>
  <c r="BP21" i="2"/>
  <c r="BO22" i="2"/>
  <c r="BP22" i="2"/>
  <c r="BO23" i="2"/>
  <c r="BP23" i="2"/>
  <c r="BO24" i="2"/>
  <c r="BP24" i="2"/>
  <c r="BO25" i="2"/>
  <c r="BP25" i="2"/>
  <c r="BO26" i="2"/>
  <c r="BP26" i="2"/>
  <c r="BO27" i="2"/>
  <c r="BP27" i="2"/>
  <c r="BO28" i="2"/>
  <c r="BP28" i="2"/>
  <c r="BO29" i="2"/>
  <c r="BP29" i="2"/>
  <c r="BO30" i="2"/>
  <c r="BP30" i="2"/>
  <c r="BO31" i="2"/>
  <c r="BP31" i="2"/>
  <c r="BO32" i="2"/>
  <c r="BP32" i="2"/>
  <c r="BO33" i="2"/>
  <c r="BP33" i="2"/>
  <c r="BO34" i="2"/>
  <c r="BP34" i="2"/>
  <c r="BO35" i="2"/>
  <c r="BP35" i="2"/>
  <c r="BO36" i="2"/>
  <c r="BP36" i="2"/>
  <c r="BO37" i="2"/>
  <c r="BP37" i="2"/>
  <c r="BO38" i="2"/>
  <c r="BP38" i="2"/>
  <c r="BO39" i="2"/>
  <c r="BP39" i="2"/>
  <c r="BO40" i="2"/>
  <c r="BP40" i="2"/>
  <c r="BO41" i="2"/>
  <c r="BP41" i="2"/>
  <c r="BO42" i="2"/>
  <c r="BP42" i="2"/>
  <c r="BO43" i="2"/>
  <c r="BP43" i="2"/>
  <c r="BO44" i="2"/>
  <c r="BP44" i="2"/>
  <c r="BO45" i="2"/>
  <c r="BP45" i="2"/>
  <c r="BO46" i="2"/>
  <c r="BP46" i="2"/>
  <c r="BO47" i="2"/>
  <c r="BP47" i="2"/>
  <c r="BO48" i="2"/>
  <c r="BP48" i="2"/>
  <c r="BO49" i="2"/>
  <c r="BP49" i="2"/>
  <c r="BO50" i="2"/>
  <c r="BP50" i="2"/>
  <c r="BO51" i="2"/>
  <c r="BP51" i="2"/>
  <c r="BO52" i="2"/>
  <c r="BP52" i="2"/>
  <c r="BO53" i="2"/>
  <c r="BP53" i="2"/>
  <c r="BO54" i="2"/>
  <c r="BP54" i="2"/>
  <c r="BO55" i="2"/>
  <c r="BP55" i="2"/>
  <c r="BO56" i="2"/>
  <c r="BP56" i="2"/>
  <c r="BO57" i="2"/>
  <c r="BP57" i="2"/>
  <c r="BO58" i="2"/>
  <c r="BP58" i="2"/>
  <c r="BO59" i="2"/>
  <c r="BP59" i="2"/>
  <c r="BO60" i="2"/>
  <c r="BP60" i="2"/>
  <c r="BO61" i="2"/>
  <c r="BP61" i="2"/>
  <c r="BO62" i="2"/>
  <c r="BP62" i="2"/>
  <c r="BO63" i="2"/>
  <c r="BP63" i="2"/>
  <c r="BO64" i="2"/>
  <c r="BP64" i="2"/>
  <c r="BO65" i="2"/>
  <c r="BP65" i="2"/>
  <c r="BO66" i="2"/>
  <c r="BP66" i="2"/>
  <c r="BO67" i="2"/>
  <c r="BP67" i="2"/>
  <c r="BO68" i="2"/>
  <c r="BP68" i="2"/>
  <c r="BO69" i="2"/>
  <c r="BP69" i="2"/>
  <c r="BO70" i="2"/>
  <c r="BP70" i="2"/>
  <c r="BO71" i="2"/>
  <c r="BP71" i="2"/>
  <c r="BO72" i="2"/>
  <c r="BP72" i="2"/>
  <c r="BO73" i="2"/>
  <c r="BP73" i="2"/>
  <c r="BO74" i="2"/>
  <c r="BP74" i="2"/>
  <c r="BO75" i="2"/>
  <c r="BP75" i="2"/>
  <c r="BO76" i="2"/>
  <c r="BP76" i="2"/>
  <c r="BO77" i="2"/>
  <c r="BP77" i="2"/>
  <c r="BO78" i="2"/>
  <c r="BP78" i="2"/>
  <c r="BO79" i="2"/>
  <c r="BP79" i="2"/>
  <c r="BO80" i="2"/>
  <c r="BP80" i="2"/>
  <c r="BO81" i="2"/>
  <c r="BP81" i="2"/>
  <c r="BO82" i="2"/>
  <c r="BP82" i="2"/>
  <c r="BO83" i="2"/>
  <c r="BP83" i="2"/>
  <c r="BO84" i="2"/>
  <c r="BP84" i="2"/>
  <c r="BO85" i="2"/>
  <c r="BP85" i="2"/>
  <c r="BO86" i="2"/>
  <c r="BP86" i="2"/>
  <c r="BO87" i="2"/>
  <c r="BP87" i="2"/>
  <c r="BO88" i="2"/>
  <c r="BP88" i="2"/>
  <c r="BO89" i="2"/>
  <c r="BP89" i="2"/>
  <c r="BO90" i="2"/>
  <c r="BP90" i="2"/>
  <c r="BO91" i="2"/>
  <c r="BP91" i="2"/>
  <c r="BO92" i="2"/>
  <c r="BP92" i="2"/>
  <c r="BO93" i="2"/>
  <c r="BP93" i="2"/>
  <c r="BO94" i="2"/>
  <c r="BP94" i="2"/>
  <c r="BO95" i="2"/>
  <c r="BP95" i="2"/>
  <c r="BO96" i="2"/>
  <c r="BP96" i="2"/>
  <c r="BO97" i="2"/>
  <c r="BP97" i="2"/>
  <c r="BO98" i="2"/>
  <c r="BP98" i="2"/>
  <c r="BO99" i="2"/>
  <c r="BP99" i="2"/>
  <c r="BO100" i="2"/>
  <c r="BP100" i="2"/>
  <c r="BO101" i="2"/>
  <c r="BP101" i="2"/>
  <c r="BO102" i="2"/>
  <c r="BP102" i="2"/>
  <c r="BO103" i="2"/>
  <c r="BP103" i="2"/>
  <c r="BO104" i="2"/>
  <c r="BP104" i="2"/>
  <c r="BO105" i="2"/>
  <c r="BP105" i="2"/>
  <c r="BO106" i="2"/>
  <c r="BP106" i="2"/>
  <c r="BO107" i="2"/>
  <c r="BP107" i="2"/>
  <c r="BO108" i="2"/>
  <c r="BP108" i="2"/>
  <c r="BO109" i="2"/>
  <c r="BP109" i="2"/>
  <c r="BO110" i="2"/>
  <c r="BP110" i="2"/>
  <c r="BO111" i="2"/>
  <c r="BP111" i="2"/>
  <c r="BO112" i="2"/>
  <c r="BP112" i="2"/>
  <c r="BO113" i="2"/>
  <c r="BP113" i="2"/>
  <c r="BO114" i="2"/>
  <c r="BP114" i="2"/>
  <c r="BO115" i="2"/>
  <c r="BP115" i="2"/>
  <c r="BO116" i="2"/>
  <c r="BP116" i="2"/>
  <c r="BO117" i="2"/>
  <c r="BP117" i="2"/>
  <c r="BO118" i="2"/>
  <c r="BP118" i="2"/>
  <c r="BO119" i="2"/>
  <c r="BP119" i="2"/>
  <c r="BO120" i="2"/>
  <c r="BP120" i="2"/>
  <c r="BO121" i="2"/>
  <c r="BP121" i="2"/>
  <c r="BO122" i="2"/>
  <c r="BP122" i="2"/>
  <c r="BO123" i="2"/>
  <c r="BP123" i="2"/>
  <c r="BO124" i="2"/>
  <c r="BP124" i="2"/>
  <c r="BO125" i="2"/>
  <c r="BP125" i="2"/>
  <c r="BO126" i="2"/>
  <c r="BP126" i="2"/>
  <c r="BO127" i="2"/>
  <c r="BP127" i="2"/>
  <c r="BO128" i="2"/>
  <c r="BP128" i="2"/>
  <c r="BO129" i="2"/>
  <c r="BP129" i="2"/>
  <c r="BO130" i="2"/>
  <c r="BP130" i="2"/>
  <c r="BO131" i="2"/>
  <c r="BP131" i="2"/>
  <c r="BO132" i="2"/>
  <c r="BP132" i="2"/>
  <c r="BO133" i="2"/>
  <c r="BP133" i="2"/>
  <c r="BO134" i="2"/>
  <c r="BP134" i="2"/>
  <c r="BO135" i="2"/>
  <c r="BP135" i="2"/>
  <c r="BO136" i="2"/>
  <c r="BP136" i="2"/>
  <c r="BO137" i="2"/>
  <c r="BP137" i="2"/>
  <c r="BO138" i="2"/>
  <c r="BP138" i="2"/>
  <c r="BO139" i="2"/>
  <c r="BP139" i="2"/>
  <c r="BO140" i="2"/>
  <c r="BP140" i="2"/>
  <c r="BO141" i="2"/>
  <c r="BP141" i="2"/>
  <c r="BO142" i="2"/>
  <c r="BP142" i="2"/>
  <c r="BO143" i="2"/>
  <c r="BP143" i="2"/>
  <c r="BO144" i="2"/>
  <c r="BP144" i="2"/>
  <c r="BO145" i="2"/>
  <c r="BP145" i="2"/>
  <c r="BO146" i="2"/>
  <c r="BP146" i="2"/>
  <c r="BO147" i="2"/>
  <c r="BP147" i="2"/>
  <c r="BO148" i="2"/>
  <c r="BP148" i="2"/>
  <c r="BO149" i="2"/>
  <c r="BP149" i="2"/>
  <c r="BO150" i="2"/>
  <c r="BP150" i="2"/>
  <c r="BO151" i="2"/>
  <c r="BP151" i="2"/>
  <c r="BO152" i="2"/>
  <c r="BP152" i="2"/>
  <c r="BO153" i="2"/>
  <c r="BP153" i="2"/>
  <c r="BO154" i="2"/>
  <c r="BP154" i="2"/>
  <c r="BO155" i="2"/>
  <c r="BP155" i="2"/>
  <c r="BO156" i="2"/>
  <c r="BP156" i="2"/>
  <c r="BO157" i="2"/>
  <c r="BP157" i="2"/>
  <c r="BO158" i="2"/>
  <c r="BP158" i="2"/>
  <c r="BO159" i="2"/>
  <c r="BP159" i="2"/>
  <c r="BO160" i="2"/>
  <c r="BP160" i="2"/>
  <c r="BO161" i="2"/>
  <c r="BP161" i="2"/>
  <c r="BO162" i="2"/>
  <c r="BP162" i="2"/>
  <c r="BO163" i="2"/>
  <c r="BP163" i="2"/>
  <c r="BO164" i="2"/>
  <c r="BP164" i="2"/>
  <c r="BO165" i="2"/>
  <c r="BP165" i="2"/>
  <c r="BO166" i="2"/>
  <c r="BP166" i="2"/>
  <c r="BO167" i="2"/>
  <c r="BP167" i="2"/>
  <c r="BO168" i="2"/>
  <c r="BP168" i="2"/>
  <c r="BO169" i="2"/>
  <c r="BP169" i="2"/>
  <c r="BO170" i="2"/>
  <c r="BP170" i="2"/>
  <c r="BO171" i="2"/>
  <c r="BP171" i="2"/>
  <c r="BO172" i="2"/>
  <c r="BP172" i="2"/>
  <c r="BO173" i="2"/>
  <c r="BP173" i="2"/>
  <c r="BO174" i="2"/>
  <c r="BP174" i="2"/>
  <c r="BO175" i="2"/>
  <c r="BP175" i="2"/>
  <c r="BO176" i="2"/>
  <c r="BP176" i="2"/>
  <c r="BO177" i="2"/>
  <c r="BP177" i="2"/>
  <c r="BO178" i="2"/>
  <c r="BP178" i="2"/>
  <c r="BO179" i="2"/>
  <c r="BP179" i="2"/>
  <c r="BO180" i="2"/>
  <c r="BP180" i="2"/>
  <c r="BO181" i="2"/>
  <c r="BP181" i="2"/>
  <c r="BO182" i="2"/>
  <c r="BP182" i="2"/>
  <c r="BO183" i="2"/>
  <c r="BP183" i="2"/>
  <c r="BO184" i="2"/>
  <c r="BP184" i="2"/>
  <c r="BO185" i="2"/>
  <c r="BP185" i="2"/>
  <c r="BO186" i="2"/>
  <c r="BP186" i="2"/>
  <c r="BO187" i="2"/>
  <c r="BP187" i="2"/>
  <c r="BO188" i="2"/>
  <c r="BP188" i="2"/>
  <c r="BO189" i="2"/>
  <c r="BP189" i="2"/>
  <c r="BO190" i="2"/>
  <c r="BP190" i="2"/>
  <c r="BO191" i="2"/>
  <c r="BP191" i="2"/>
  <c r="BO192" i="2"/>
  <c r="BP192" i="2"/>
  <c r="BO193" i="2"/>
  <c r="BP193" i="2"/>
  <c r="BO194" i="2"/>
  <c r="BP194" i="2"/>
  <c r="BO195" i="2"/>
  <c r="BP195" i="2"/>
  <c r="BO196" i="2"/>
  <c r="BP196" i="2"/>
  <c r="BO197" i="2"/>
  <c r="BP197" i="2"/>
  <c r="BO198" i="2"/>
  <c r="BP198" i="2"/>
  <c r="BO199" i="2"/>
  <c r="BP199" i="2"/>
  <c r="BO200" i="2"/>
  <c r="BP200" i="2"/>
  <c r="BO201" i="2"/>
  <c r="BP201" i="2"/>
  <c r="BO202" i="2"/>
  <c r="BP202" i="2"/>
  <c r="BO203" i="2"/>
  <c r="BP203" i="2"/>
  <c r="BO204" i="2"/>
  <c r="BP204" i="2"/>
  <c r="BO205" i="2"/>
  <c r="BP205" i="2"/>
  <c r="BO206" i="2"/>
  <c r="BP206" i="2"/>
  <c r="BO207" i="2"/>
  <c r="BP207" i="2"/>
  <c r="BO208" i="2"/>
  <c r="BP208" i="2"/>
  <c r="BO209" i="2"/>
  <c r="BP209" i="2"/>
  <c r="BO210" i="2"/>
  <c r="BP210" i="2"/>
  <c r="BO211" i="2"/>
  <c r="BP211" i="2"/>
  <c r="BO212" i="2"/>
  <c r="BP212" i="2"/>
  <c r="BO213" i="2"/>
  <c r="BP213" i="2"/>
  <c r="BO214" i="2"/>
  <c r="BP214" i="2"/>
  <c r="BO215" i="2"/>
  <c r="BP215" i="2"/>
  <c r="BO216" i="2"/>
  <c r="BP216" i="2"/>
  <c r="BO217" i="2"/>
  <c r="BP217" i="2"/>
  <c r="BO218" i="2"/>
  <c r="BP218" i="2"/>
  <c r="BO219" i="2"/>
  <c r="BP219" i="2"/>
  <c r="BO220" i="2"/>
  <c r="BP220" i="2"/>
  <c r="BO221" i="2"/>
  <c r="BP221" i="2"/>
  <c r="BO222" i="2"/>
  <c r="BP222" i="2"/>
  <c r="BO223" i="2"/>
  <c r="BP223" i="2"/>
  <c r="BO224" i="2"/>
  <c r="BP224" i="2"/>
  <c r="BO225" i="2"/>
  <c r="BP225" i="2"/>
  <c r="BO226" i="2"/>
  <c r="BP226" i="2"/>
  <c r="BO227" i="2"/>
  <c r="BP227" i="2"/>
  <c r="BO228" i="2"/>
  <c r="BP228" i="2"/>
  <c r="BO229" i="2"/>
  <c r="BP229" i="2"/>
  <c r="BO230" i="2"/>
  <c r="BP230" i="2"/>
  <c r="BO231" i="2"/>
  <c r="BP231" i="2"/>
  <c r="BO232" i="2"/>
  <c r="BP232" i="2"/>
  <c r="BO233" i="2"/>
  <c r="BP233" i="2"/>
  <c r="BO234" i="2"/>
  <c r="BP234" i="2"/>
  <c r="BO235" i="2"/>
  <c r="BP235" i="2"/>
  <c r="BO236" i="2"/>
  <c r="BP236" i="2"/>
  <c r="BO237" i="2"/>
  <c r="BP237" i="2"/>
  <c r="BO238" i="2"/>
  <c r="BP238" i="2"/>
  <c r="BO239" i="2"/>
  <c r="BP239" i="2"/>
  <c r="BO240" i="2"/>
  <c r="BP240" i="2"/>
  <c r="BO241" i="2"/>
  <c r="BP241" i="2"/>
  <c r="BO242" i="2"/>
  <c r="BP242" i="2"/>
  <c r="BO243" i="2"/>
  <c r="BP243" i="2"/>
  <c r="BO244" i="2"/>
  <c r="BP244" i="2"/>
  <c r="BO245" i="2"/>
  <c r="BP245" i="2"/>
  <c r="BO246" i="2"/>
  <c r="BP246" i="2"/>
  <c r="BO247" i="2"/>
  <c r="BP247" i="2"/>
  <c r="BO248" i="2"/>
  <c r="BP248" i="2"/>
  <c r="BO249" i="2"/>
  <c r="BP249" i="2"/>
  <c r="BO250" i="2"/>
  <c r="BP250" i="2"/>
  <c r="BO251" i="2"/>
  <c r="BP251" i="2"/>
  <c r="BO252" i="2"/>
  <c r="BP252" i="2"/>
  <c r="BO253" i="2"/>
  <c r="BP253" i="2"/>
  <c r="BO254" i="2"/>
  <c r="BP254" i="2"/>
  <c r="BO255" i="2"/>
  <c r="BP255" i="2"/>
  <c r="BO256" i="2"/>
  <c r="BP256" i="2"/>
  <c r="BO257" i="2"/>
  <c r="BP257" i="2"/>
  <c r="BO258" i="2"/>
  <c r="BP258" i="2"/>
  <c r="BO259" i="2"/>
  <c r="BP259" i="2"/>
  <c r="BO260" i="2"/>
  <c r="BP260" i="2"/>
  <c r="BO261" i="2"/>
  <c r="BP261" i="2"/>
  <c r="BO262" i="2"/>
  <c r="BP262" i="2"/>
  <c r="BO263" i="2"/>
  <c r="BP263" i="2"/>
  <c r="BO264" i="2"/>
  <c r="BP264" i="2"/>
  <c r="BO265" i="2"/>
  <c r="BP265" i="2"/>
  <c r="BO266" i="2"/>
  <c r="BP266" i="2"/>
  <c r="BO267" i="2"/>
  <c r="BP267" i="2"/>
  <c r="BO268" i="2"/>
  <c r="BP268" i="2"/>
  <c r="BO269" i="2"/>
  <c r="BP269" i="2"/>
  <c r="BO270" i="2"/>
  <c r="BP270" i="2"/>
  <c r="BO271" i="2"/>
  <c r="BP271" i="2"/>
  <c r="BO272" i="2"/>
  <c r="BP272" i="2"/>
  <c r="BO273" i="2"/>
  <c r="BP273" i="2"/>
  <c r="BO274" i="2"/>
  <c r="BP274" i="2"/>
  <c r="BO275" i="2"/>
  <c r="BP275" i="2"/>
  <c r="BO276" i="2"/>
  <c r="BP276" i="2"/>
  <c r="BO277" i="2"/>
  <c r="BP277" i="2"/>
  <c r="BO278" i="2"/>
  <c r="BP278" i="2"/>
  <c r="BO279" i="2"/>
  <c r="BP279" i="2"/>
  <c r="BO280" i="2"/>
  <c r="BP280" i="2"/>
  <c r="BO281" i="2"/>
  <c r="BP281" i="2"/>
  <c r="BO282" i="2"/>
  <c r="BP282" i="2"/>
  <c r="BO283" i="2"/>
  <c r="BP283" i="2"/>
  <c r="BO284" i="2"/>
  <c r="BP284" i="2"/>
  <c r="BO285" i="2"/>
  <c r="BP285" i="2"/>
  <c r="BO286" i="2"/>
  <c r="BP286" i="2"/>
  <c r="BO287" i="2"/>
  <c r="BP287" i="2"/>
  <c r="BO288" i="2"/>
  <c r="BP288" i="2"/>
  <c r="BO289" i="2"/>
  <c r="BP289" i="2"/>
  <c r="BO290" i="2"/>
  <c r="BP290" i="2"/>
  <c r="BO291" i="2"/>
  <c r="BP291" i="2"/>
  <c r="BO292" i="2"/>
  <c r="BP292" i="2"/>
  <c r="BO293" i="2"/>
  <c r="BP293" i="2"/>
  <c r="BO294" i="2"/>
  <c r="BP294" i="2"/>
  <c r="BO295" i="2"/>
  <c r="BP295" i="2"/>
  <c r="BO296" i="2"/>
  <c r="BP296" i="2"/>
  <c r="BO297" i="2"/>
  <c r="BP297" i="2"/>
  <c r="BO298" i="2"/>
  <c r="BP298" i="2"/>
  <c r="BO299" i="2"/>
  <c r="BP299" i="2"/>
  <c r="BO300" i="2"/>
  <c r="BP300" i="2"/>
  <c r="BO301" i="2"/>
  <c r="BP301" i="2"/>
  <c r="BO302" i="2"/>
  <c r="BP302" i="2"/>
  <c r="BO303" i="2"/>
  <c r="BP303" i="2"/>
  <c r="BO304" i="2"/>
  <c r="BP304" i="2"/>
  <c r="BO305" i="2"/>
  <c r="BP305" i="2"/>
  <c r="BO306" i="2"/>
  <c r="BP306" i="2"/>
  <c r="BO307" i="2"/>
  <c r="BP307" i="2"/>
  <c r="BO308" i="2"/>
  <c r="BP308" i="2"/>
  <c r="BO309" i="2"/>
  <c r="BP309" i="2"/>
  <c r="BO310" i="2"/>
  <c r="BP310" i="2"/>
  <c r="BO311" i="2"/>
  <c r="BP311" i="2"/>
  <c r="BO312" i="2"/>
  <c r="BP312" i="2"/>
  <c r="BO313" i="2"/>
  <c r="BP313" i="2"/>
  <c r="BO314" i="2"/>
  <c r="BP314" i="2"/>
  <c r="BO315" i="2"/>
  <c r="BP315" i="2"/>
  <c r="BO316" i="2"/>
  <c r="BP316" i="2"/>
  <c r="BO317" i="2"/>
  <c r="BP317" i="2"/>
  <c r="BO318" i="2"/>
  <c r="BP318" i="2"/>
  <c r="BO319" i="2"/>
  <c r="BP319" i="2"/>
  <c r="BO320" i="2"/>
  <c r="BP320" i="2"/>
  <c r="BO321" i="2"/>
  <c r="BP321" i="2"/>
  <c r="BO322" i="2"/>
  <c r="BP322" i="2"/>
  <c r="BO323" i="2"/>
  <c r="BP323" i="2"/>
  <c r="BO324" i="2"/>
  <c r="BP324" i="2"/>
  <c r="BO325" i="2"/>
  <c r="BP325" i="2"/>
  <c r="BO326" i="2"/>
  <c r="BP326" i="2"/>
  <c r="BO327" i="2"/>
  <c r="BP327" i="2"/>
  <c r="BO328" i="2"/>
  <c r="BP328" i="2"/>
  <c r="BO329" i="2"/>
  <c r="BP329" i="2"/>
  <c r="BO330" i="2"/>
  <c r="BP330" i="2"/>
  <c r="BO331" i="2"/>
  <c r="BP331" i="2"/>
  <c r="BO332" i="2"/>
  <c r="BP332" i="2"/>
  <c r="BO333" i="2"/>
  <c r="BP333" i="2"/>
  <c r="BO334" i="2"/>
  <c r="BP334" i="2"/>
  <c r="BO335" i="2"/>
  <c r="BP335" i="2"/>
  <c r="BO336" i="2"/>
  <c r="BP336" i="2"/>
  <c r="BO337" i="2"/>
  <c r="BP337" i="2"/>
  <c r="BO338" i="2"/>
  <c r="BP338" i="2"/>
  <c r="BO339" i="2"/>
  <c r="BP339" i="2"/>
  <c r="BO340" i="2"/>
  <c r="BP340" i="2"/>
  <c r="BO341" i="2"/>
  <c r="BP341" i="2"/>
  <c r="BO342" i="2"/>
  <c r="BP342" i="2"/>
  <c r="BO343" i="2"/>
  <c r="BP343" i="2"/>
  <c r="BO344" i="2"/>
  <c r="BP344" i="2"/>
  <c r="BO345" i="2"/>
  <c r="BP345" i="2"/>
  <c r="BO346" i="2"/>
  <c r="BP346" i="2"/>
  <c r="BO347" i="2"/>
  <c r="BP347" i="2"/>
  <c r="BO348" i="2"/>
  <c r="BP348" i="2"/>
  <c r="BO349" i="2"/>
  <c r="BP349" i="2"/>
  <c r="BO350" i="2"/>
  <c r="BP350" i="2"/>
  <c r="BO351" i="2"/>
  <c r="BP351" i="2"/>
  <c r="BO352" i="2"/>
  <c r="BP352" i="2"/>
  <c r="BO353" i="2"/>
  <c r="BP353" i="2"/>
  <c r="BO354" i="2"/>
  <c r="BP354" i="2"/>
  <c r="BO355" i="2"/>
  <c r="BP355" i="2"/>
  <c r="BO356" i="2"/>
  <c r="BP356" i="2"/>
  <c r="BO357" i="2"/>
  <c r="BP357" i="2"/>
  <c r="BO358" i="2"/>
  <c r="BP358" i="2"/>
  <c r="BO359" i="2"/>
  <c r="BP359" i="2"/>
  <c r="BO360" i="2"/>
  <c r="BP360" i="2"/>
  <c r="BO361" i="2"/>
  <c r="BP361" i="2"/>
  <c r="BO362" i="2"/>
  <c r="BP362" i="2"/>
  <c r="BO363" i="2"/>
  <c r="BP363" i="2"/>
  <c r="BO364" i="2"/>
  <c r="BP364" i="2"/>
  <c r="BO365" i="2"/>
  <c r="BP365" i="2"/>
  <c r="BO366" i="2"/>
  <c r="BP366" i="2"/>
  <c r="BO367" i="2"/>
  <c r="BP367" i="2"/>
  <c r="BO368" i="2"/>
  <c r="BP368" i="2"/>
  <c r="BO369" i="2"/>
  <c r="BP369" i="2"/>
  <c r="BO370" i="2"/>
  <c r="BP370" i="2"/>
  <c r="BO371" i="2"/>
  <c r="BP371" i="2"/>
  <c r="BO372" i="2"/>
  <c r="BP372" i="2"/>
  <c r="BO373" i="2"/>
  <c r="BP373" i="2"/>
  <c r="BO374" i="2"/>
  <c r="BP374" i="2"/>
  <c r="BO375" i="2"/>
  <c r="BP375" i="2"/>
  <c r="BO376" i="2"/>
  <c r="BP376" i="2"/>
  <c r="BO377" i="2"/>
  <c r="BP377" i="2"/>
  <c r="BO378" i="2"/>
  <c r="BP378" i="2"/>
  <c r="BO379" i="2"/>
  <c r="BP379" i="2"/>
  <c r="BO380" i="2"/>
  <c r="BP380" i="2"/>
  <c r="BO381" i="2"/>
  <c r="BP381" i="2"/>
  <c r="BO382" i="2"/>
  <c r="BP382" i="2"/>
  <c r="BO383" i="2"/>
  <c r="BP383" i="2"/>
  <c r="BO384" i="2"/>
  <c r="BP384" i="2"/>
  <c r="BO385" i="2"/>
  <c r="BP385" i="2"/>
  <c r="BO386" i="2"/>
  <c r="BP386" i="2"/>
  <c r="BO387" i="2"/>
  <c r="BP387" i="2"/>
  <c r="BO388" i="2"/>
  <c r="BP388" i="2"/>
  <c r="BO389" i="2"/>
  <c r="BP389" i="2"/>
  <c r="BO390" i="2"/>
  <c r="BP390" i="2"/>
  <c r="BO391" i="2"/>
  <c r="BP391" i="2"/>
  <c r="BO392" i="2"/>
  <c r="BP392" i="2"/>
  <c r="BO393" i="2"/>
  <c r="BP393" i="2"/>
  <c r="BO394" i="2"/>
  <c r="BP394" i="2"/>
  <c r="BO395" i="2"/>
  <c r="BP395" i="2"/>
  <c r="BO396" i="2"/>
  <c r="BP396" i="2"/>
  <c r="BO397" i="2"/>
  <c r="BP397" i="2"/>
  <c r="BO398" i="2"/>
  <c r="BP398" i="2"/>
  <c r="BP3" i="2"/>
  <c r="BO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362" i="2"/>
  <c r="BI363" i="2"/>
  <c r="BI364" i="2"/>
  <c r="BI365" i="2"/>
  <c r="BI366" i="2"/>
  <c r="BI367" i="2"/>
  <c r="BI368" i="2"/>
  <c r="BI369" i="2"/>
  <c r="BI370" i="2"/>
  <c r="BI371" i="2"/>
  <c r="BI372" i="2"/>
  <c r="BI373" i="2"/>
  <c r="BI374" i="2"/>
  <c r="BI375" i="2"/>
  <c r="BI376" i="2"/>
  <c r="BI377" i="2"/>
  <c r="BI378" i="2"/>
  <c r="BI379" i="2"/>
  <c r="BI380" i="2"/>
  <c r="BI381" i="2"/>
  <c r="BI382" i="2"/>
  <c r="BI383" i="2"/>
  <c r="BI384" i="2"/>
  <c r="BI385" i="2"/>
  <c r="BI386" i="2"/>
  <c r="BI387" i="2"/>
  <c r="BI388" i="2"/>
  <c r="BI389" i="2"/>
  <c r="BI390" i="2"/>
  <c r="BI391" i="2"/>
  <c r="BI392" i="2"/>
  <c r="BI393" i="2"/>
  <c r="BI394" i="2"/>
  <c r="BI395" i="2"/>
  <c r="BI396" i="2"/>
  <c r="BI397" i="2"/>
  <c r="BI398" i="2"/>
  <c r="BI3" i="2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BJ3" i="2" s="1"/>
  <c r="D113" i="18"/>
  <c r="BJ4" i="2" s="1"/>
  <c r="D114" i="18"/>
  <c r="BJ5" i="2" s="1"/>
  <c r="D115" i="18"/>
  <c r="BJ6" i="2" s="1"/>
  <c r="D116" i="18"/>
  <c r="BJ7" i="2" s="1"/>
  <c r="D117" i="18"/>
  <c r="BJ8" i="2" s="1"/>
  <c r="D118" i="18"/>
  <c r="BJ9" i="2" s="1"/>
  <c r="D119" i="18"/>
  <c r="BJ10" i="2" s="1"/>
  <c r="D120" i="18"/>
  <c r="BJ11" i="2" s="1"/>
  <c r="D121" i="18"/>
  <c r="BJ12" i="2" s="1"/>
  <c r="D122" i="18"/>
  <c r="BJ13" i="2" s="1"/>
  <c r="D123" i="18"/>
  <c r="BJ14" i="2" s="1"/>
  <c r="D124" i="18"/>
  <c r="BJ15" i="2" s="1"/>
  <c r="D125" i="18"/>
  <c r="BJ16" i="2" s="1"/>
  <c r="D126" i="18"/>
  <c r="BJ17" i="2" s="1"/>
  <c r="D127" i="18"/>
  <c r="BJ18" i="2" s="1"/>
  <c r="D128" i="18"/>
  <c r="BJ19" i="2" s="1"/>
  <c r="D129" i="18"/>
  <c r="BJ20" i="2" s="1"/>
  <c r="D130" i="18"/>
  <c r="BJ21" i="2" s="1"/>
  <c r="D131" i="18"/>
  <c r="BJ22" i="2" s="1"/>
  <c r="D132" i="18"/>
  <c r="BJ23" i="2" s="1"/>
  <c r="D133" i="18"/>
  <c r="BJ24" i="2" s="1"/>
  <c r="D134" i="18"/>
  <c r="BJ25" i="2" s="1"/>
  <c r="D135" i="18"/>
  <c r="BJ26" i="2" s="1"/>
  <c r="D136" i="18"/>
  <c r="BJ27" i="2" s="1"/>
  <c r="D137" i="18"/>
  <c r="BJ28" i="2" s="1"/>
  <c r="D138" i="18"/>
  <c r="BJ29" i="2" s="1"/>
  <c r="D139" i="18"/>
  <c r="BJ30" i="2" s="1"/>
  <c r="D140" i="18"/>
  <c r="BJ31" i="2" s="1"/>
  <c r="D141" i="18"/>
  <c r="BJ32" i="2" s="1"/>
  <c r="D142" i="18"/>
  <c r="BJ33" i="2" s="1"/>
  <c r="D143" i="18"/>
  <c r="BJ34" i="2" s="1"/>
  <c r="D144" i="18"/>
  <c r="BJ35" i="2" s="1"/>
  <c r="D145" i="18"/>
  <c r="BJ36" i="2" s="1"/>
  <c r="D146" i="18"/>
  <c r="BJ37" i="2" s="1"/>
  <c r="D147" i="18"/>
  <c r="BJ38" i="2" s="1"/>
  <c r="D148" i="18"/>
  <c r="BJ39" i="2" s="1"/>
  <c r="D149" i="18"/>
  <c r="BJ40" i="2" s="1"/>
  <c r="D150" i="18"/>
  <c r="BJ41" i="2" s="1"/>
  <c r="D151" i="18"/>
  <c r="BJ42" i="2" s="1"/>
  <c r="D152" i="18"/>
  <c r="BJ43" i="2" s="1"/>
  <c r="D153" i="18"/>
  <c r="BJ44" i="2" s="1"/>
  <c r="D154" i="18"/>
  <c r="BJ45" i="2" s="1"/>
  <c r="D155" i="18"/>
  <c r="BJ46" i="2" s="1"/>
  <c r="D156" i="18"/>
  <c r="BJ47" i="2" s="1"/>
  <c r="D157" i="18"/>
  <c r="BJ48" i="2" s="1"/>
  <c r="D158" i="18"/>
  <c r="BJ49" i="2" s="1"/>
  <c r="D159" i="18"/>
  <c r="BJ50" i="2" s="1"/>
  <c r="D160" i="18"/>
  <c r="BJ51" i="2" s="1"/>
  <c r="D161" i="18"/>
  <c r="BJ52" i="2" s="1"/>
  <c r="D162" i="18"/>
  <c r="BJ53" i="2" s="1"/>
  <c r="D163" i="18"/>
  <c r="BJ54" i="2" s="1"/>
  <c r="D164" i="18"/>
  <c r="BJ55" i="2" s="1"/>
  <c r="D165" i="18"/>
  <c r="BJ56" i="2" s="1"/>
  <c r="D166" i="18"/>
  <c r="BJ57" i="2" s="1"/>
  <c r="D167" i="18"/>
  <c r="BJ58" i="2" s="1"/>
  <c r="D168" i="18"/>
  <c r="BJ59" i="2" s="1"/>
  <c r="D169" i="18"/>
  <c r="BJ60" i="2" s="1"/>
  <c r="D170" i="18"/>
  <c r="BJ61" i="2" s="1"/>
  <c r="D171" i="18"/>
  <c r="BJ62" i="2" s="1"/>
  <c r="D172" i="18"/>
  <c r="BJ63" i="2" s="1"/>
  <c r="D173" i="18"/>
  <c r="BJ64" i="2" s="1"/>
  <c r="D174" i="18"/>
  <c r="BJ65" i="2" s="1"/>
  <c r="D175" i="18"/>
  <c r="BJ66" i="2" s="1"/>
  <c r="D176" i="18"/>
  <c r="BJ67" i="2" s="1"/>
  <c r="D177" i="18"/>
  <c r="BJ68" i="2" s="1"/>
  <c r="D178" i="18"/>
  <c r="BJ69" i="2" s="1"/>
  <c r="D179" i="18"/>
  <c r="BJ70" i="2" s="1"/>
  <c r="D180" i="18"/>
  <c r="BJ71" i="2" s="1"/>
  <c r="D181" i="18"/>
  <c r="BJ72" i="2" s="1"/>
  <c r="D182" i="18"/>
  <c r="BJ73" i="2" s="1"/>
  <c r="D183" i="18"/>
  <c r="BJ74" i="2" s="1"/>
  <c r="D184" i="18"/>
  <c r="BJ75" i="2" s="1"/>
  <c r="D185" i="18"/>
  <c r="BJ76" i="2" s="1"/>
  <c r="D186" i="18"/>
  <c r="BJ77" i="2" s="1"/>
  <c r="D187" i="18"/>
  <c r="BJ78" i="2" s="1"/>
  <c r="D188" i="18"/>
  <c r="BJ79" i="2" s="1"/>
  <c r="D189" i="18"/>
  <c r="BJ80" i="2" s="1"/>
  <c r="D190" i="18"/>
  <c r="BJ81" i="2" s="1"/>
  <c r="D191" i="18"/>
  <c r="BJ82" i="2" s="1"/>
  <c r="D192" i="18"/>
  <c r="BJ83" i="2" s="1"/>
  <c r="D193" i="18"/>
  <c r="BJ84" i="2" s="1"/>
  <c r="D194" i="18"/>
  <c r="BJ85" i="2" s="1"/>
  <c r="D195" i="18"/>
  <c r="BJ86" i="2" s="1"/>
  <c r="D196" i="18"/>
  <c r="BJ87" i="2" s="1"/>
  <c r="D197" i="18"/>
  <c r="BJ88" i="2" s="1"/>
  <c r="D198" i="18"/>
  <c r="BJ89" i="2" s="1"/>
  <c r="D199" i="18"/>
  <c r="BJ90" i="2" s="1"/>
  <c r="D200" i="18"/>
  <c r="BJ91" i="2" s="1"/>
  <c r="D201" i="18"/>
  <c r="BJ92" i="2" s="1"/>
  <c r="D202" i="18"/>
  <c r="BJ93" i="2" s="1"/>
  <c r="D203" i="18"/>
  <c r="BJ94" i="2" s="1"/>
  <c r="D204" i="18"/>
  <c r="BJ95" i="2" s="1"/>
  <c r="D205" i="18"/>
  <c r="BJ96" i="2" s="1"/>
  <c r="D206" i="18"/>
  <c r="BJ97" i="2" s="1"/>
  <c r="D207" i="18"/>
  <c r="BJ98" i="2" s="1"/>
  <c r="D208" i="18"/>
  <c r="BJ99" i="2" s="1"/>
  <c r="D209" i="18"/>
  <c r="BJ100" i="2" s="1"/>
  <c r="D210" i="18"/>
  <c r="BJ101" i="2" s="1"/>
  <c r="D211" i="18"/>
  <c r="BJ102" i="2" s="1"/>
  <c r="D212" i="18"/>
  <c r="BJ103" i="2" s="1"/>
  <c r="D213" i="18"/>
  <c r="BJ104" i="2" s="1"/>
  <c r="D214" i="18"/>
  <c r="BJ105" i="2" s="1"/>
  <c r="D215" i="18"/>
  <c r="BJ106" i="2" s="1"/>
  <c r="D216" i="18"/>
  <c r="BJ107" i="2" s="1"/>
  <c r="D217" i="18"/>
  <c r="BJ108" i="2" s="1"/>
  <c r="D218" i="18"/>
  <c r="BJ109" i="2" s="1"/>
  <c r="D219" i="18"/>
  <c r="BJ110" i="2" s="1"/>
  <c r="D220" i="18"/>
  <c r="BJ111" i="2" s="1"/>
  <c r="D221" i="18"/>
  <c r="BJ112" i="2" s="1"/>
  <c r="D222" i="18"/>
  <c r="BJ113" i="2" s="1"/>
  <c r="D223" i="18"/>
  <c r="BJ114" i="2" s="1"/>
  <c r="D224" i="18"/>
  <c r="BJ115" i="2" s="1"/>
  <c r="D225" i="18"/>
  <c r="BJ116" i="2" s="1"/>
  <c r="D226" i="18"/>
  <c r="BJ117" i="2" s="1"/>
  <c r="D227" i="18"/>
  <c r="BJ118" i="2" s="1"/>
  <c r="D228" i="18"/>
  <c r="BJ119" i="2" s="1"/>
  <c r="D229" i="18"/>
  <c r="BJ120" i="2" s="1"/>
  <c r="D230" i="18"/>
  <c r="BJ121" i="2" s="1"/>
  <c r="D231" i="18"/>
  <c r="BJ122" i="2" s="1"/>
  <c r="D232" i="18"/>
  <c r="BJ123" i="2" s="1"/>
  <c r="D233" i="18"/>
  <c r="BJ124" i="2" s="1"/>
  <c r="D234" i="18"/>
  <c r="BJ125" i="2" s="1"/>
  <c r="D235" i="18"/>
  <c r="BJ126" i="2" s="1"/>
  <c r="D236" i="18"/>
  <c r="BJ127" i="2" s="1"/>
  <c r="D237" i="18"/>
  <c r="BJ128" i="2" s="1"/>
  <c r="D238" i="18"/>
  <c r="BJ129" i="2" s="1"/>
  <c r="D239" i="18"/>
  <c r="BJ130" i="2" s="1"/>
  <c r="D240" i="18"/>
  <c r="BJ131" i="2" s="1"/>
  <c r="D241" i="18"/>
  <c r="BJ132" i="2" s="1"/>
  <c r="D242" i="18"/>
  <c r="BJ133" i="2" s="1"/>
  <c r="D243" i="18"/>
  <c r="BJ134" i="2" s="1"/>
  <c r="D244" i="18"/>
  <c r="BJ135" i="2" s="1"/>
  <c r="D245" i="18"/>
  <c r="BJ136" i="2" s="1"/>
  <c r="D246" i="18"/>
  <c r="BJ137" i="2" s="1"/>
  <c r="D247" i="18"/>
  <c r="BJ138" i="2" s="1"/>
  <c r="D248" i="18"/>
  <c r="BJ139" i="2" s="1"/>
  <c r="D249" i="18"/>
  <c r="BJ140" i="2" s="1"/>
  <c r="D250" i="18"/>
  <c r="BJ141" i="2" s="1"/>
  <c r="D251" i="18"/>
  <c r="BJ142" i="2" s="1"/>
  <c r="D252" i="18"/>
  <c r="BJ143" i="2" s="1"/>
  <c r="D253" i="18"/>
  <c r="BJ144" i="2" s="1"/>
  <c r="D254" i="18"/>
  <c r="BJ145" i="2" s="1"/>
  <c r="D255" i="18"/>
  <c r="BJ146" i="2" s="1"/>
  <c r="D256" i="18"/>
  <c r="BJ147" i="2" s="1"/>
  <c r="D257" i="18"/>
  <c r="BJ148" i="2" s="1"/>
  <c r="D258" i="18"/>
  <c r="BJ149" i="2" s="1"/>
  <c r="D259" i="18"/>
  <c r="BJ150" i="2" s="1"/>
  <c r="D260" i="18"/>
  <c r="BJ151" i="2" s="1"/>
  <c r="D261" i="18"/>
  <c r="BJ152" i="2" s="1"/>
  <c r="D262" i="18"/>
  <c r="BJ153" i="2" s="1"/>
  <c r="D263" i="18"/>
  <c r="BJ154" i="2" s="1"/>
  <c r="D264" i="18"/>
  <c r="BJ155" i="2" s="1"/>
  <c r="D265" i="18"/>
  <c r="BJ156" i="2" s="1"/>
  <c r="D266" i="18"/>
  <c r="BJ157" i="2" s="1"/>
  <c r="D267" i="18"/>
  <c r="BJ158" i="2" s="1"/>
  <c r="D268" i="18"/>
  <c r="BJ159" i="2" s="1"/>
  <c r="D269" i="18"/>
  <c r="BJ160" i="2" s="1"/>
  <c r="D270" i="18"/>
  <c r="BJ161" i="2" s="1"/>
  <c r="D271" i="18"/>
  <c r="BJ162" i="2" s="1"/>
  <c r="D272" i="18"/>
  <c r="BJ163" i="2" s="1"/>
  <c r="D273" i="18"/>
  <c r="BJ164" i="2" s="1"/>
  <c r="D274" i="18"/>
  <c r="BJ165" i="2" s="1"/>
  <c r="D275" i="18"/>
  <c r="BJ166" i="2" s="1"/>
  <c r="D276" i="18"/>
  <c r="BJ167" i="2" s="1"/>
  <c r="D277" i="18"/>
  <c r="BJ168" i="2" s="1"/>
  <c r="D278" i="18"/>
  <c r="BJ169" i="2" s="1"/>
  <c r="D279" i="18"/>
  <c r="BJ170" i="2" s="1"/>
  <c r="D280" i="18"/>
  <c r="BJ171" i="2" s="1"/>
  <c r="D281" i="18"/>
  <c r="BJ172" i="2" s="1"/>
  <c r="D282" i="18"/>
  <c r="BJ173" i="2" s="1"/>
  <c r="D283" i="18"/>
  <c r="BJ174" i="2" s="1"/>
  <c r="D284" i="18"/>
  <c r="BJ175" i="2" s="1"/>
  <c r="D285" i="18"/>
  <c r="BJ176" i="2" s="1"/>
  <c r="D286" i="18"/>
  <c r="BJ177" i="2" s="1"/>
  <c r="D287" i="18"/>
  <c r="BJ178" i="2" s="1"/>
  <c r="D288" i="18"/>
  <c r="BJ179" i="2" s="1"/>
  <c r="D289" i="18"/>
  <c r="BJ180" i="2" s="1"/>
  <c r="D290" i="18"/>
  <c r="BJ181" i="2" s="1"/>
  <c r="D291" i="18"/>
  <c r="BJ182" i="2" s="1"/>
  <c r="D292" i="18"/>
  <c r="BJ183" i="2" s="1"/>
  <c r="D293" i="18"/>
  <c r="BJ184" i="2" s="1"/>
  <c r="D294" i="18"/>
  <c r="BJ185" i="2" s="1"/>
  <c r="D295" i="18"/>
  <c r="BJ186" i="2" s="1"/>
  <c r="D296" i="18"/>
  <c r="BJ187" i="2" s="1"/>
  <c r="D297" i="18"/>
  <c r="BJ188" i="2" s="1"/>
  <c r="D298" i="18"/>
  <c r="BJ189" i="2" s="1"/>
  <c r="D299" i="18"/>
  <c r="BJ190" i="2" s="1"/>
  <c r="D300" i="18"/>
  <c r="BJ191" i="2" s="1"/>
  <c r="D301" i="18"/>
  <c r="BJ192" i="2" s="1"/>
  <c r="D302" i="18"/>
  <c r="BJ193" i="2" s="1"/>
  <c r="D303" i="18"/>
  <c r="BJ194" i="2" s="1"/>
  <c r="D304" i="18"/>
  <c r="BJ195" i="2" s="1"/>
  <c r="D305" i="18"/>
  <c r="BJ196" i="2" s="1"/>
  <c r="D306" i="18"/>
  <c r="BJ197" i="2" s="1"/>
  <c r="D307" i="18"/>
  <c r="BJ198" i="2" s="1"/>
  <c r="D308" i="18"/>
  <c r="BJ199" i="2" s="1"/>
  <c r="D309" i="18"/>
  <c r="BJ200" i="2" s="1"/>
  <c r="D310" i="18"/>
  <c r="BJ201" i="2" s="1"/>
  <c r="D311" i="18"/>
  <c r="BJ202" i="2" s="1"/>
  <c r="D312" i="18"/>
  <c r="BJ203" i="2" s="1"/>
  <c r="D313" i="18"/>
  <c r="BJ204" i="2" s="1"/>
  <c r="D314" i="18"/>
  <c r="BJ205" i="2" s="1"/>
  <c r="D315" i="18"/>
  <c r="BJ206" i="2" s="1"/>
  <c r="D316" i="18"/>
  <c r="BJ207" i="2" s="1"/>
  <c r="D317" i="18"/>
  <c r="BJ208" i="2" s="1"/>
  <c r="D318" i="18"/>
  <c r="BJ209" i="2" s="1"/>
  <c r="D319" i="18"/>
  <c r="BJ210" i="2" s="1"/>
  <c r="D320" i="18"/>
  <c r="BJ211" i="2" s="1"/>
  <c r="D321" i="18"/>
  <c r="BJ212" i="2" s="1"/>
  <c r="D322" i="18"/>
  <c r="BJ213" i="2" s="1"/>
  <c r="D323" i="18"/>
  <c r="BJ214" i="2" s="1"/>
  <c r="D324" i="18"/>
  <c r="BJ215" i="2" s="1"/>
  <c r="D325" i="18"/>
  <c r="BJ216" i="2" s="1"/>
  <c r="D326" i="18"/>
  <c r="BJ217" i="2" s="1"/>
  <c r="D327" i="18"/>
  <c r="BJ218" i="2" s="1"/>
  <c r="D328" i="18"/>
  <c r="BJ219" i="2" s="1"/>
  <c r="D329" i="18"/>
  <c r="BJ220" i="2" s="1"/>
  <c r="D330" i="18"/>
  <c r="BJ221" i="2" s="1"/>
  <c r="D331" i="18"/>
  <c r="BJ222" i="2" s="1"/>
  <c r="D332" i="18"/>
  <c r="BJ223" i="2" s="1"/>
  <c r="D333" i="18"/>
  <c r="BJ224" i="2" s="1"/>
  <c r="D334" i="18"/>
  <c r="BJ225" i="2" s="1"/>
  <c r="D335" i="18"/>
  <c r="BJ226" i="2" s="1"/>
  <c r="D336" i="18"/>
  <c r="BJ227" i="2" s="1"/>
  <c r="D337" i="18"/>
  <c r="BJ228" i="2" s="1"/>
  <c r="D338" i="18"/>
  <c r="BJ229" i="2" s="1"/>
  <c r="D339" i="18"/>
  <c r="BJ230" i="2" s="1"/>
  <c r="D340" i="18"/>
  <c r="BJ231" i="2" s="1"/>
  <c r="D341" i="18"/>
  <c r="BJ232" i="2" s="1"/>
  <c r="D342" i="18"/>
  <c r="BJ233" i="2" s="1"/>
  <c r="D343" i="18"/>
  <c r="BJ234" i="2" s="1"/>
  <c r="D344" i="18"/>
  <c r="BJ235" i="2" s="1"/>
  <c r="D345" i="18"/>
  <c r="BJ236" i="2" s="1"/>
  <c r="D346" i="18"/>
  <c r="BJ237" i="2" s="1"/>
  <c r="D347" i="18"/>
  <c r="BJ238" i="2" s="1"/>
  <c r="D348" i="18"/>
  <c r="BJ239" i="2" s="1"/>
  <c r="D349" i="18"/>
  <c r="BJ240" i="2" s="1"/>
  <c r="D350" i="18"/>
  <c r="BJ241" i="2" s="1"/>
  <c r="D351" i="18"/>
  <c r="BJ242" i="2" s="1"/>
  <c r="D352" i="18"/>
  <c r="BJ243" i="2" s="1"/>
  <c r="D353" i="18"/>
  <c r="BJ244" i="2" s="1"/>
  <c r="D354" i="18"/>
  <c r="BJ245" i="2" s="1"/>
  <c r="D355" i="18"/>
  <c r="BJ246" i="2" s="1"/>
  <c r="D356" i="18"/>
  <c r="BJ247" i="2" s="1"/>
  <c r="D357" i="18"/>
  <c r="BJ248" i="2" s="1"/>
  <c r="D358" i="18"/>
  <c r="BJ249" i="2" s="1"/>
  <c r="D359" i="18"/>
  <c r="BJ250" i="2" s="1"/>
  <c r="D360" i="18"/>
  <c r="BJ251" i="2" s="1"/>
  <c r="D361" i="18"/>
  <c r="BJ252" i="2" s="1"/>
  <c r="D362" i="18"/>
  <c r="BJ253" i="2" s="1"/>
  <c r="D363" i="18"/>
  <c r="BJ254" i="2" s="1"/>
  <c r="D364" i="18"/>
  <c r="BJ255" i="2" s="1"/>
  <c r="D365" i="18"/>
  <c r="BJ256" i="2" s="1"/>
  <c r="D366" i="18"/>
  <c r="BJ257" i="2" s="1"/>
  <c r="D367" i="18"/>
  <c r="BJ258" i="2" s="1"/>
  <c r="D368" i="18"/>
  <c r="BJ259" i="2" s="1"/>
  <c r="D369" i="18"/>
  <c r="BJ260" i="2" s="1"/>
  <c r="D370" i="18"/>
  <c r="BJ261" i="2" s="1"/>
  <c r="D371" i="18"/>
  <c r="BJ262" i="2" s="1"/>
  <c r="D372" i="18"/>
  <c r="BJ263" i="2" s="1"/>
  <c r="D373" i="18"/>
  <c r="BJ264" i="2" s="1"/>
  <c r="D374" i="18"/>
  <c r="BJ265" i="2" s="1"/>
  <c r="D375" i="18"/>
  <c r="BJ266" i="2" s="1"/>
  <c r="D376" i="18"/>
  <c r="BJ267" i="2" s="1"/>
  <c r="D377" i="18"/>
  <c r="BJ268" i="2" s="1"/>
  <c r="D378" i="18"/>
  <c r="BJ269" i="2" s="1"/>
  <c r="D379" i="18"/>
  <c r="BJ270" i="2" s="1"/>
  <c r="D380" i="18"/>
  <c r="BJ271" i="2" s="1"/>
  <c r="D381" i="18"/>
  <c r="BJ272" i="2" s="1"/>
  <c r="D382" i="18"/>
  <c r="BJ273" i="2" s="1"/>
  <c r="D383" i="18"/>
  <c r="BJ274" i="2" s="1"/>
  <c r="D384" i="18"/>
  <c r="BJ275" i="2" s="1"/>
  <c r="D385" i="18"/>
  <c r="BJ276" i="2" s="1"/>
  <c r="D386" i="18"/>
  <c r="BJ277" i="2" s="1"/>
  <c r="D387" i="18"/>
  <c r="BJ278" i="2" s="1"/>
  <c r="D388" i="18"/>
  <c r="BJ279" i="2" s="1"/>
  <c r="D389" i="18"/>
  <c r="BJ280" i="2" s="1"/>
  <c r="D390" i="18"/>
  <c r="BJ281" i="2" s="1"/>
  <c r="D391" i="18"/>
  <c r="BJ282" i="2" s="1"/>
  <c r="D392" i="18"/>
  <c r="BJ283" i="2" s="1"/>
  <c r="D393" i="18"/>
  <c r="BJ284" i="2" s="1"/>
  <c r="D394" i="18"/>
  <c r="BJ285" i="2" s="1"/>
  <c r="D395" i="18"/>
  <c r="BJ286" i="2" s="1"/>
  <c r="D396" i="18"/>
  <c r="BJ287" i="2" s="1"/>
  <c r="D397" i="18"/>
  <c r="BJ288" i="2" s="1"/>
  <c r="D398" i="18"/>
  <c r="BJ289" i="2" s="1"/>
  <c r="D399" i="18"/>
  <c r="BJ290" i="2" s="1"/>
  <c r="D400" i="18"/>
  <c r="BJ291" i="2" s="1"/>
  <c r="D401" i="18"/>
  <c r="BJ292" i="2" s="1"/>
  <c r="D402" i="18"/>
  <c r="BJ293" i="2" s="1"/>
  <c r="D403" i="18"/>
  <c r="BJ294" i="2" s="1"/>
  <c r="D404" i="18"/>
  <c r="BJ295" i="2" s="1"/>
  <c r="D405" i="18"/>
  <c r="BJ296" i="2" s="1"/>
  <c r="D406" i="18"/>
  <c r="BJ297" i="2" s="1"/>
  <c r="D407" i="18"/>
  <c r="BJ298" i="2" s="1"/>
  <c r="D408" i="18"/>
  <c r="BJ299" i="2" s="1"/>
  <c r="D409" i="18"/>
  <c r="BJ300" i="2" s="1"/>
  <c r="D410" i="18"/>
  <c r="BJ301" i="2" s="1"/>
  <c r="D411" i="18"/>
  <c r="BJ302" i="2" s="1"/>
  <c r="D412" i="18"/>
  <c r="BJ303" i="2" s="1"/>
  <c r="D413" i="18"/>
  <c r="BJ304" i="2" s="1"/>
  <c r="D414" i="18"/>
  <c r="BJ305" i="2" s="1"/>
  <c r="D415" i="18"/>
  <c r="BJ306" i="2" s="1"/>
  <c r="D416" i="18"/>
  <c r="BJ307" i="2" s="1"/>
  <c r="D417" i="18"/>
  <c r="BJ308" i="2" s="1"/>
  <c r="D418" i="18"/>
  <c r="BJ309" i="2" s="1"/>
  <c r="D419" i="18"/>
  <c r="BJ310" i="2" s="1"/>
  <c r="D420" i="18"/>
  <c r="BJ311" i="2" s="1"/>
  <c r="D421" i="18"/>
  <c r="BJ312" i="2" s="1"/>
  <c r="D422" i="18"/>
  <c r="BJ313" i="2" s="1"/>
  <c r="D423" i="18"/>
  <c r="BJ314" i="2" s="1"/>
  <c r="D424" i="18"/>
  <c r="BJ315" i="2" s="1"/>
  <c r="D425" i="18"/>
  <c r="BJ316" i="2" s="1"/>
  <c r="D426" i="18"/>
  <c r="BJ317" i="2" s="1"/>
  <c r="D427" i="18"/>
  <c r="BJ318" i="2" s="1"/>
  <c r="D428" i="18"/>
  <c r="BJ319" i="2" s="1"/>
  <c r="D429" i="18"/>
  <c r="BJ320" i="2" s="1"/>
  <c r="D430" i="18"/>
  <c r="BJ321" i="2" s="1"/>
  <c r="D431" i="18"/>
  <c r="BJ322" i="2" s="1"/>
  <c r="D432" i="18"/>
  <c r="BJ323" i="2" s="1"/>
  <c r="D433" i="18"/>
  <c r="BJ324" i="2" s="1"/>
  <c r="D434" i="18"/>
  <c r="BJ325" i="2" s="1"/>
  <c r="D435" i="18"/>
  <c r="BJ326" i="2" s="1"/>
  <c r="D436" i="18"/>
  <c r="BJ327" i="2" s="1"/>
  <c r="D437" i="18"/>
  <c r="BJ328" i="2" s="1"/>
  <c r="D438" i="18"/>
  <c r="BJ329" i="2" s="1"/>
  <c r="D439" i="18"/>
  <c r="BJ330" i="2" s="1"/>
  <c r="D440" i="18"/>
  <c r="BJ331" i="2" s="1"/>
  <c r="D441" i="18"/>
  <c r="BJ332" i="2" s="1"/>
  <c r="D442" i="18"/>
  <c r="BJ333" i="2" s="1"/>
  <c r="D443" i="18"/>
  <c r="BJ334" i="2" s="1"/>
  <c r="D444" i="18"/>
  <c r="BJ335" i="2" s="1"/>
  <c r="D445" i="18"/>
  <c r="BJ336" i="2" s="1"/>
  <c r="D446" i="18"/>
  <c r="BJ337" i="2" s="1"/>
  <c r="D447" i="18"/>
  <c r="BJ338" i="2" s="1"/>
  <c r="D448" i="18"/>
  <c r="BJ339" i="2" s="1"/>
  <c r="D449" i="18"/>
  <c r="BJ340" i="2" s="1"/>
  <c r="D450" i="18"/>
  <c r="BJ341" i="2" s="1"/>
  <c r="D451" i="18"/>
  <c r="BJ342" i="2" s="1"/>
  <c r="D452" i="18"/>
  <c r="BJ343" i="2" s="1"/>
  <c r="D453" i="18"/>
  <c r="BJ344" i="2" s="1"/>
  <c r="D454" i="18"/>
  <c r="BJ345" i="2" s="1"/>
  <c r="D455" i="18"/>
  <c r="BJ346" i="2" s="1"/>
  <c r="D456" i="18"/>
  <c r="BJ347" i="2" s="1"/>
  <c r="D457" i="18"/>
  <c r="BJ348" i="2" s="1"/>
  <c r="D458" i="18"/>
  <c r="BJ349" i="2" s="1"/>
  <c r="D459" i="18"/>
  <c r="BJ350" i="2" s="1"/>
  <c r="D460" i="18"/>
  <c r="BJ351" i="2" s="1"/>
  <c r="D461" i="18"/>
  <c r="BJ352" i="2" s="1"/>
  <c r="D462" i="18"/>
  <c r="BJ353" i="2" s="1"/>
  <c r="D463" i="18"/>
  <c r="BJ354" i="2" s="1"/>
  <c r="D464" i="18"/>
  <c r="BJ355" i="2" s="1"/>
  <c r="D465" i="18"/>
  <c r="BJ356" i="2" s="1"/>
  <c r="D466" i="18"/>
  <c r="BJ357" i="2" s="1"/>
  <c r="D467" i="18"/>
  <c r="BJ358" i="2" s="1"/>
  <c r="D468" i="18"/>
  <c r="BJ359" i="2" s="1"/>
  <c r="D469" i="18"/>
  <c r="BJ360" i="2" s="1"/>
  <c r="D470" i="18"/>
  <c r="BJ361" i="2" s="1"/>
  <c r="D471" i="18"/>
  <c r="BJ362" i="2" s="1"/>
  <c r="D472" i="18"/>
  <c r="BJ363" i="2" s="1"/>
  <c r="D473" i="18"/>
  <c r="BJ364" i="2" s="1"/>
  <c r="D474" i="18"/>
  <c r="BJ365" i="2" s="1"/>
  <c r="D475" i="18"/>
  <c r="BJ366" i="2" s="1"/>
  <c r="D476" i="18"/>
  <c r="BJ367" i="2" s="1"/>
  <c r="D477" i="18"/>
  <c r="BJ368" i="2" s="1"/>
  <c r="D478" i="18"/>
  <c r="BJ369" i="2" s="1"/>
  <c r="D479" i="18"/>
  <c r="BJ370" i="2" s="1"/>
  <c r="D480" i="18"/>
  <c r="BJ371" i="2" s="1"/>
  <c r="D481" i="18"/>
  <c r="BJ372" i="2" s="1"/>
  <c r="D482" i="18"/>
  <c r="BJ373" i="2" s="1"/>
  <c r="D483" i="18"/>
  <c r="BJ374" i="2" s="1"/>
  <c r="D484" i="18"/>
  <c r="BJ375" i="2" s="1"/>
  <c r="D485" i="18"/>
  <c r="BJ376" i="2" s="1"/>
  <c r="D486" i="18"/>
  <c r="BJ377" i="2" s="1"/>
  <c r="D487" i="18"/>
  <c r="BJ378" i="2" s="1"/>
  <c r="D488" i="18"/>
  <c r="BJ379" i="2" s="1"/>
  <c r="D489" i="18"/>
  <c r="BJ380" i="2" s="1"/>
  <c r="D490" i="18"/>
  <c r="BJ381" i="2" s="1"/>
  <c r="D491" i="18"/>
  <c r="BJ382" i="2" s="1"/>
  <c r="D492" i="18"/>
  <c r="BJ383" i="2" s="1"/>
  <c r="D493" i="18"/>
  <c r="BJ384" i="2" s="1"/>
  <c r="D494" i="18"/>
  <c r="BJ385" i="2" s="1"/>
  <c r="D495" i="18"/>
  <c r="BJ386" i="2" s="1"/>
  <c r="D496" i="18"/>
  <c r="BJ387" i="2" s="1"/>
  <c r="D497" i="18"/>
  <c r="BJ388" i="2" s="1"/>
  <c r="D498" i="18"/>
  <c r="BJ389" i="2" s="1"/>
  <c r="D499" i="18"/>
  <c r="BJ390" i="2" s="1"/>
  <c r="D500" i="18"/>
  <c r="BJ391" i="2" s="1"/>
  <c r="D501" i="18"/>
  <c r="BJ392" i="2" s="1"/>
  <c r="D502" i="18"/>
  <c r="BJ393" i="2" s="1"/>
  <c r="D503" i="18"/>
  <c r="BJ394" i="2" s="1"/>
  <c r="D504" i="18"/>
  <c r="BJ395" i="2" s="1"/>
  <c r="D505" i="18"/>
  <c r="BJ396" i="2" s="1"/>
  <c r="D506" i="18"/>
  <c r="BJ397" i="2" s="1"/>
  <c r="D507" i="18"/>
  <c r="BJ398" i="2" s="1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" i="18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N3" i="2"/>
  <c r="R6" i="2"/>
  <c r="R22" i="2"/>
  <c r="R38" i="2"/>
  <c r="R54" i="2"/>
  <c r="R87" i="2"/>
  <c r="R119" i="2"/>
  <c r="R151" i="2"/>
  <c r="R183" i="2"/>
  <c r="R215" i="2"/>
  <c r="R247" i="2"/>
  <c r="R279" i="2"/>
  <c r="R311" i="2"/>
  <c r="R343" i="2"/>
  <c r="R375" i="2"/>
  <c r="D5" i="9"/>
  <c r="R4" i="2" s="1"/>
  <c r="D6" i="9"/>
  <c r="R5" i="2" s="1"/>
  <c r="D7" i="9"/>
  <c r="D8" i="9"/>
  <c r="R7" i="2" s="1"/>
  <c r="D9" i="9"/>
  <c r="R8" i="2" s="1"/>
  <c r="D10" i="9"/>
  <c r="R9" i="2" s="1"/>
  <c r="D11" i="9"/>
  <c r="R10" i="2" s="1"/>
  <c r="D12" i="9"/>
  <c r="R11" i="2" s="1"/>
  <c r="D13" i="9"/>
  <c r="R12" i="2" s="1"/>
  <c r="D14" i="9"/>
  <c r="R13" i="2" s="1"/>
  <c r="D15" i="9"/>
  <c r="R14" i="2" s="1"/>
  <c r="D16" i="9"/>
  <c r="R15" i="2" s="1"/>
  <c r="D17" i="9"/>
  <c r="R16" i="2" s="1"/>
  <c r="D18" i="9"/>
  <c r="R17" i="2" s="1"/>
  <c r="D19" i="9"/>
  <c r="R18" i="2" s="1"/>
  <c r="D20" i="9"/>
  <c r="R19" i="2" s="1"/>
  <c r="D21" i="9"/>
  <c r="R20" i="2" s="1"/>
  <c r="D22" i="9"/>
  <c r="R21" i="2" s="1"/>
  <c r="D23" i="9"/>
  <c r="D24" i="9"/>
  <c r="R23" i="2" s="1"/>
  <c r="D25" i="9"/>
  <c r="R24" i="2" s="1"/>
  <c r="D26" i="9"/>
  <c r="R25" i="2" s="1"/>
  <c r="D27" i="9"/>
  <c r="R26" i="2" s="1"/>
  <c r="D28" i="9"/>
  <c r="R27" i="2" s="1"/>
  <c r="D29" i="9"/>
  <c r="R28" i="2" s="1"/>
  <c r="D30" i="9"/>
  <c r="R29" i="2" s="1"/>
  <c r="D31" i="9"/>
  <c r="R30" i="2" s="1"/>
  <c r="D32" i="9"/>
  <c r="R31" i="2" s="1"/>
  <c r="D33" i="9"/>
  <c r="R32" i="2" s="1"/>
  <c r="D34" i="9"/>
  <c r="R33" i="2" s="1"/>
  <c r="D35" i="9"/>
  <c r="R34" i="2" s="1"/>
  <c r="D36" i="9"/>
  <c r="R35" i="2" s="1"/>
  <c r="D37" i="9"/>
  <c r="R36" i="2" s="1"/>
  <c r="D38" i="9"/>
  <c r="R37" i="2" s="1"/>
  <c r="D39" i="9"/>
  <c r="D40" i="9"/>
  <c r="R39" i="2" s="1"/>
  <c r="D41" i="9"/>
  <c r="R40" i="2" s="1"/>
  <c r="D42" i="9"/>
  <c r="R41" i="2" s="1"/>
  <c r="D43" i="9"/>
  <c r="R42" i="2" s="1"/>
  <c r="D44" i="9"/>
  <c r="R43" i="2" s="1"/>
  <c r="D45" i="9"/>
  <c r="R44" i="2" s="1"/>
  <c r="D46" i="9"/>
  <c r="R45" i="2" s="1"/>
  <c r="D47" i="9"/>
  <c r="R46" i="2" s="1"/>
  <c r="D48" i="9"/>
  <c r="R47" i="2" s="1"/>
  <c r="D49" i="9"/>
  <c r="R48" i="2" s="1"/>
  <c r="D50" i="9"/>
  <c r="R49" i="2" s="1"/>
  <c r="D51" i="9"/>
  <c r="R50" i="2" s="1"/>
  <c r="D52" i="9"/>
  <c r="R51" i="2" s="1"/>
  <c r="D53" i="9"/>
  <c r="R52" i="2" s="1"/>
  <c r="D54" i="9"/>
  <c r="R53" i="2" s="1"/>
  <c r="D55" i="9"/>
  <c r="D56" i="9"/>
  <c r="R55" i="2" s="1"/>
  <c r="D57" i="9"/>
  <c r="R56" i="2" s="1"/>
  <c r="D58" i="9"/>
  <c r="R57" i="2" s="1"/>
  <c r="D59" i="9"/>
  <c r="R58" i="2" s="1"/>
  <c r="D60" i="9"/>
  <c r="R59" i="2" s="1"/>
  <c r="D61" i="9"/>
  <c r="R60" i="2" s="1"/>
  <c r="D62" i="9"/>
  <c r="R61" i="2" s="1"/>
  <c r="D63" i="9"/>
  <c r="R62" i="2" s="1"/>
  <c r="D64" i="9"/>
  <c r="R63" i="2" s="1"/>
  <c r="D65" i="9"/>
  <c r="R64" i="2" s="1"/>
  <c r="D66" i="9"/>
  <c r="R65" i="2" s="1"/>
  <c r="D67" i="9"/>
  <c r="R66" i="2" s="1"/>
  <c r="D68" i="9"/>
  <c r="R67" i="2" s="1"/>
  <c r="D69" i="9"/>
  <c r="R68" i="2" s="1"/>
  <c r="D70" i="9"/>
  <c r="R69" i="2" s="1"/>
  <c r="D71" i="9"/>
  <c r="R70" i="2" s="1"/>
  <c r="D72" i="9"/>
  <c r="R71" i="2" s="1"/>
  <c r="D73" i="9"/>
  <c r="R72" i="2" s="1"/>
  <c r="D74" i="9"/>
  <c r="R73" i="2" s="1"/>
  <c r="D75" i="9"/>
  <c r="R74" i="2" s="1"/>
  <c r="D76" i="9"/>
  <c r="R75" i="2" s="1"/>
  <c r="D77" i="9"/>
  <c r="R76" i="2" s="1"/>
  <c r="D78" i="9"/>
  <c r="R77" i="2" s="1"/>
  <c r="D79" i="9"/>
  <c r="R78" i="2" s="1"/>
  <c r="D80" i="9"/>
  <c r="R79" i="2" s="1"/>
  <c r="D81" i="9"/>
  <c r="R80" i="2" s="1"/>
  <c r="D82" i="9"/>
  <c r="R81" i="2" s="1"/>
  <c r="D83" i="9"/>
  <c r="R82" i="2" s="1"/>
  <c r="D84" i="9"/>
  <c r="R83" i="2" s="1"/>
  <c r="D85" i="9"/>
  <c r="R84" i="2" s="1"/>
  <c r="D86" i="9"/>
  <c r="R85" i="2" s="1"/>
  <c r="D87" i="9"/>
  <c r="R86" i="2" s="1"/>
  <c r="D88" i="9"/>
  <c r="D89" i="9"/>
  <c r="R88" i="2" s="1"/>
  <c r="D90" i="9"/>
  <c r="R89" i="2" s="1"/>
  <c r="D91" i="9"/>
  <c r="R90" i="2" s="1"/>
  <c r="D92" i="9"/>
  <c r="R91" i="2" s="1"/>
  <c r="D93" i="9"/>
  <c r="R92" i="2" s="1"/>
  <c r="D94" i="9"/>
  <c r="R93" i="2" s="1"/>
  <c r="D95" i="9"/>
  <c r="R94" i="2" s="1"/>
  <c r="D96" i="9"/>
  <c r="R95" i="2" s="1"/>
  <c r="D97" i="9"/>
  <c r="R96" i="2" s="1"/>
  <c r="D98" i="9"/>
  <c r="R97" i="2" s="1"/>
  <c r="D99" i="9"/>
  <c r="R98" i="2" s="1"/>
  <c r="D100" i="9"/>
  <c r="R99" i="2" s="1"/>
  <c r="D101" i="9"/>
  <c r="R100" i="2" s="1"/>
  <c r="D102" i="9"/>
  <c r="R101" i="2" s="1"/>
  <c r="D103" i="9"/>
  <c r="R102" i="2" s="1"/>
  <c r="D104" i="9"/>
  <c r="R103" i="2" s="1"/>
  <c r="D105" i="9"/>
  <c r="R104" i="2" s="1"/>
  <c r="D106" i="9"/>
  <c r="R105" i="2" s="1"/>
  <c r="D107" i="9"/>
  <c r="R106" i="2" s="1"/>
  <c r="D108" i="9"/>
  <c r="R107" i="2" s="1"/>
  <c r="D109" i="9"/>
  <c r="R108" i="2" s="1"/>
  <c r="D110" i="9"/>
  <c r="R109" i="2" s="1"/>
  <c r="D111" i="9"/>
  <c r="R110" i="2" s="1"/>
  <c r="D112" i="9"/>
  <c r="R111" i="2" s="1"/>
  <c r="D113" i="9"/>
  <c r="R112" i="2" s="1"/>
  <c r="D114" i="9"/>
  <c r="R113" i="2" s="1"/>
  <c r="D115" i="9"/>
  <c r="R114" i="2" s="1"/>
  <c r="D116" i="9"/>
  <c r="R115" i="2" s="1"/>
  <c r="D117" i="9"/>
  <c r="R116" i="2" s="1"/>
  <c r="D118" i="9"/>
  <c r="R117" i="2" s="1"/>
  <c r="D119" i="9"/>
  <c r="R118" i="2" s="1"/>
  <c r="D120" i="9"/>
  <c r="D121" i="9"/>
  <c r="R120" i="2" s="1"/>
  <c r="D122" i="9"/>
  <c r="R121" i="2" s="1"/>
  <c r="D123" i="9"/>
  <c r="R122" i="2" s="1"/>
  <c r="D124" i="9"/>
  <c r="R123" i="2" s="1"/>
  <c r="D125" i="9"/>
  <c r="R124" i="2" s="1"/>
  <c r="D126" i="9"/>
  <c r="R125" i="2" s="1"/>
  <c r="D127" i="9"/>
  <c r="R126" i="2" s="1"/>
  <c r="D128" i="9"/>
  <c r="R127" i="2" s="1"/>
  <c r="D129" i="9"/>
  <c r="R128" i="2" s="1"/>
  <c r="D130" i="9"/>
  <c r="R129" i="2" s="1"/>
  <c r="D131" i="9"/>
  <c r="R130" i="2" s="1"/>
  <c r="D132" i="9"/>
  <c r="R131" i="2" s="1"/>
  <c r="D133" i="9"/>
  <c r="R132" i="2" s="1"/>
  <c r="D134" i="9"/>
  <c r="R133" i="2" s="1"/>
  <c r="D135" i="9"/>
  <c r="R134" i="2" s="1"/>
  <c r="D136" i="9"/>
  <c r="R135" i="2" s="1"/>
  <c r="D137" i="9"/>
  <c r="R136" i="2" s="1"/>
  <c r="D138" i="9"/>
  <c r="R137" i="2" s="1"/>
  <c r="D139" i="9"/>
  <c r="R138" i="2" s="1"/>
  <c r="D140" i="9"/>
  <c r="R139" i="2" s="1"/>
  <c r="D141" i="9"/>
  <c r="R140" i="2" s="1"/>
  <c r="D142" i="9"/>
  <c r="R141" i="2" s="1"/>
  <c r="D143" i="9"/>
  <c r="R142" i="2" s="1"/>
  <c r="D144" i="9"/>
  <c r="R143" i="2" s="1"/>
  <c r="D145" i="9"/>
  <c r="R144" i="2" s="1"/>
  <c r="D146" i="9"/>
  <c r="R145" i="2" s="1"/>
  <c r="D147" i="9"/>
  <c r="R146" i="2" s="1"/>
  <c r="D148" i="9"/>
  <c r="R147" i="2" s="1"/>
  <c r="D149" i="9"/>
  <c r="R148" i="2" s="1"/>
  <c r="D150" i="9"/>
  <c r="R149" i="2" s="1"/>
  <c r="D151" i="9"/>
  <c r="R150" i="2" s="1"/>
  <c r="D152" i="9"/>
  <c r="D153" i="9"/>
  <c r="R152" i="2" s="1"/>
  <c r="D154" i="9"/>
  <c r="R153" i="2" s="1"/>
  <c r="D155" i="9"/>
  <c r="R154" i="2" s="1"/>
  <c r="D156" i="9"/>
  <c r="R155" i="2" s="1"/>
  <c r="D157" i="9"/>
  <c r="R156" i="2" s="1"/>
  <c r="D158" i="9"/>
  <c r="R157" i="2" s="1"/>
  <c r="D159" i="9"/>
  <c r="R158" i="2" s="1"/>
  <c r="D160" i="9"/>
  <c r="R159" i="2" s="1"/>
  <c r="D161" i="9"/>
  <c r="R160" i="2" s="1"/>
  <c r="D162" i="9"/>
  <c r="R161" i="2" s="1"/>
  <c r="D163" i="9"/>
  <c r="R162" i="2" s="1"/>
  <c r="D164" i="9"/>
  <c r="R163" i="2" s="1"/>
  <c r="D165" i="9"/>
  <c r="R164" i="2" s="1"/>
  <c r="D166" i="9"/>
  <c r="R165" i="2" s="1"/>
  <c r="D167" i="9"/>
  <c r="R166" i="2" s="1"/>
  <c r="D168" i="9"/>
  <c r="R167" i="2" s="1"/>
  <c r="D169" i="9"/>
  <c r="R168" i="2" s="1"/>
  <c r="D170" i="9"/>
  <c r="R169" i="2" s="1"/>
  <c r="D171" i="9"/>
  <c r="R170" i="2" s="1"/>
  <c r="D172" i="9"/>
  <c r="R171" i="2" s="1"/>
  <c r="D173" i="9"/>
  <c r="R172" i="2" s="1"/>
  <c r="D174" i="9"/>
  <c r="R173" i="2" s="1"/>
  <c r="D175" i="9"/>
  <c r="R174" i="2" s="1"/>
  <c r="D176" i="9"/>
  <c r="R175" i="2" s="1"/>
  <c r="D177" i="9"/>
  <c r="R176" i="2" s="1"/>
  <c r="D178" i="9"/>
  <c r="R177" i="2" s="1"/>
  <c r="D179" i="9"/>
  <c r="R178" i="2" s="1"/>
  <c r="D180" i="9"/>
  <c r="R179" i="2" s="1"/>
  <c r="D181" i="9"/>
  <c r="R180" i="2" s="1"/>
  <c r="D182" i="9"/>
  <c r="R181" i="2" s="1"/>
  <c r="D183" i="9"/>
  <c r="R182" i="2" s="1"/>
  <c r="D184" i="9"/>
  <c r="D185" i="9"/>
  <c r="R184" i="2" s="1"/>
  <c r="D186" i="9"/>
  <c r="R185" i="2" s="1"/>
  <c r="D187" i="9"/>
  <c r="R186" i="2" s="1"/>
  <c r="D188" i="9"/>
  <c r="R187" i="2" s="1"/>
  <c r="D189" i="9"/>
  <c r="R188" i="2" s="1"/>
  <c r="D190" i="9"/>
  <c r="R189" i="2" s="1"/>
  <c r="D191" i="9"/>
  <c r="R190" i="2" s="1"/>
  <c r="D192" i="9"/>
  <c r="R191" i="2" s="1"/>
  <c r="D193" i="9"/>
  <c r="R192" i="2" s="1"/>
  <c r="D194" i="9"/>
  <c r="R193" i="2" s="1"/>
  <c r="D195" i="9"/>
  <c r="R194" i="2" s="1"/>
  <c r="D196" i="9"/>
  <c r="R195" i="2" s="1"/>
  <c r="D197" i="9"/>
  <c r="R196" i="2" s="1"/>
  <c r="D198" i="9"/>
  <c r="R197" i="2" s="1"/>
  <c r="D199" i="9"/>
  <c r="R198" i="2" s="1"/>
  <c r="D200" i="9"/>
  <c r="R199" i="2" s="1"/>
  <c r="D201" i="9"/>
  <c r="R200" i="2" s="1"/>
  <c r="D202" i="9"/>
  <c r="R201" i="2" s="1"/>
  <c r="D203" i="9"/>
  <c r="R202" i="2" s="1"/>
  <c r="D204" i="9"/>
  <c r="R203" i="2" s="1"/>
  <c r="D205" i="9"/>
  <c r="R204" i="2" s="1"/>
  <c r="D206" i="9"/>
  <c r="R205" i="2" s="1"/>
  <c r="D207" i="9"/>
  <c r="R206" i="2" s="1"/>
  <c r="D208" i="9"/>
  <c r="R207" i="2" s="1"/>
  <c r="D209" i="9"/>
  <c r="R208" i="2" s="1"/>
  <c r="D210" i="9"/>
  <c r="R209" i="2" s="1"/>
  <c r="D211" i="9"/>
  <c r="R210" i="2" s="1"/>
  <c r="D212" i="9"/>
  <c r="R211" i="2" s="1"/>
  <c r="D213" i="9"/>
  <c r="R212" i="2" s="1"/>
  <c r="D214" i="9"/>
  <c r="R213" i="2" s="1"/>
  <c r="D215" i="9"/>
  <c r="R214" i="2" s="1"/>
  <c r="D216" i="9"/>
  <c r="D217" i="9"/>
  <c r="R216" i="2" s="1"/>
  <c r="D218" i="9"/>
  <c r="R217" i="2" s="1"/>
  <c r="D219" i="9"/>
  <c r="R218" i="2" s="1"/>
  <c r="D220" i="9"/>
  <c r="R219" i="2" s="1"/>
  <c r="D221" i="9"/>
  <c r="R220" i="2" s="1"/>
  <c r="D222" i="9"/>
  <c r="R221" i="2" s="1"/>
  <c r="D223" i="9"/>
  <c r="R222" i="2" s="1"/>
  <c r="D224" i="9"/>
  <c r="R223" i="2" s="1"/>
  <c r="D225" i="9"/>
  <c r="R224" i="2" s="1"/>
  <c r="D226" i="9"/>
  <c r="R225" i="2" s="1"/>
  <c r="D227" i="9"/>
  <c r="R226" i="2" s="1"/>
  <c r="D228" i="9"/>
  <c r="R227" i="2" s="1"/>
  <c r="D229" i="9"/>
  <c r="R228" i="2" s="1"/>
  <c r="D230" i="9"/>
  <c r="R229" i="2" s="1"/>
  <c r="D231" i="9"/>
  <c r="R230" i="2" s="1"/>
  <c r="D232" i="9"/>
  <c r="R231" i="2" s="1"/>
  <c r="D233" i="9"/>
  <c r="R232" i="2" s="1"/>
  <c r="D234" i="9"/>
  <c r="R233" i="2" s="1"/>
  <c r="D235" i="9"/>
  <c r="R234" i="2" s="1"/>
  <c r="D236" i="9"/>
  <c r="R235" i="2" s="1"/>
  <c r="D237" i="9"/>
  <c r="R236" i="2" s="1"/>
  <c r="D238" i="9"/>
  <c r="R237" i="2" s="1"/>
  <c r="D239" i="9"/>
  <c r="R238" i="2" s="1"/>
  <c r="D240" i="9"/>
  <c r="R239" i="2" s="1"/>
  <c r="D241" i="9"/>
  <c r="R240" i="2" s="1"/>
  <c r="D242" i="9"/>
  <c r="R241" i="2" s="1"/>
  <c r="D243" i="9"/>
  <c r="R242" i="2" s="1"/>
  <c r="D244" i="9"/>
  <c r="R243" i="2" s="1"/>
  <c r="D245" i="9"/>
  <c r="R244" i="2" s="1"/>
  <c r="D246" i="9"/>
  <c r="R245" i="2" s="1"/>
  <c r="D247" i="9"/>
  <c r="R246" i="2" s="1"/>
  <c r="D248" i="9"/>
  <c r="D249" i="9"/>
  <c r="R248" i="2" s="1"/>
  <c r="D250" i="9"/>
  <c r="R249" i="2" s="1"/>
  <c r="D251" i="9"/>
  <c r="R250" i="2" s="1"/>
  <c r="D252" i="9"/>
  <c r="R251" i="2" s="1"/>
  <c r="D253" i="9"/>
  <c r="R252" i="2" s="1"/>
  <c r="D254" i="9"/>
  <c r="R253" i="2" s="1"/>
  <c r="D255" i="9"/>
  <c r="R254" i="2" s="1"/>
  <c r="D256" i="9"/>
  <c r="R255" i="2" s="1"/>
  <c r="D257" i="9"/>
  <c r="R256" i="2" s="1"/>
  <c r="D258" i="9"/>
  <c r="R257" i="2" s="1"/>
  <c r="D259" i="9"/>
  <c r="R258" i="2" s="1"/>
  <c r="D260" i="9"/>
  <c r="R259" i="2" s="1"/>
  <c r="D261" i="9"/>
  <c r="R260" i="2" s="1"/>
  <c r="D262" i="9"/>
  <c r="R261" i="2" s="1"/>
  <c r="D263" i="9"/>
  <c r="R262" i="2" s="1"/>
  <c r="D264" i="9"/>
  <c r="R263" i="2" s="1"/>
  <c r="D265" i="9"/>
  <c r="R264" i="2" s="1"/>
  <c r="D266" i="9"/>
  <c r="R265" i="2" s="1"/>
  <c r="D267" i="9"/>
  <c r="R266" i="2" s="1"/>
  <c r="D268" i="9"/>
  <c r="R267" i="2" s="1"/>
  <c r="D269" i="9"/>
  <c r="R268" i="2" s="1"/>
  <c r="D270" i="9"/>
  <c r="R269" i="2" s="1"/>
  <c r="D271" i="9"/>
  <c r="R270" i="2" s="1"/>
  <c r="D272" i="9"/>
  <c r="R271" i="2" s="1"/>
  <c r="D273" i="9"/>
  <c r="R272" i="2" s="1"/>
  <c r="D274" i="9"/>
  <c r="R273" i="2" s="1"/>
  <c r="D275" i="9"/>
  <c r="R274" i="2" s="1"/>
  <c r="D276" i="9"/>
  <c r="R275" i="2" s="1"/>
  <c r="D277" i="9"/>
  <c r="R276" i="2" s="1"/>
  <c r="D278" i="9"/>
  <c r="R277" i="2" s="1"/>
  <c r="D279" i="9"/>
  <c r="R278" i="2" s="1"/>
  <c r="D280" i="9"/>
  <c r="D281" i="9"/>
  <c r="R280" i="2" s="1"/>
  <c r="D282" i="9"/>
  <c r="R281" i="2" s="1"/>
  <c r="D283" i="9"/>
  <c r="R282" i="2" s="1"/>
  <c r="D284" i="9"/>
  <c r="R283" i="2" s="1"/>
  <c r="D285" i="9"/>
  <c r="R284" i="2" s="1"/>
  <c r="D286" i="9"/>
  <c r="R285" i="2" s="1"/>
  <c r="D287" i="9"/>
  <c r="R286" i="2" s="1"/>
  <c r="D288" i="9"/>
  <c r="R287" i="2" s="1"/>
  <c r="D289" i="9"/>
  <c r="R288" i="2" s="1"/>
  <c r="D290" i="9"/>
  <c r="R289" i="2" s="1"/>
  <c r="D291" i="9"/>
  <c r="R290" i="2" s="1"/>
  <c r="D292" i="9"/>
  <c r="R291" i="2" s="1"/>
  <c r="D293" i="9"/>
  <c r="R292" i="2" s="1"/>
  <c r="D294" i="9"/>
  <c r="R293" i="2" s="1"/>
  <c r="D295" i="9"/>
  <c r="R294" i="2" s="1"/>
  <c r="D296" i="9"/>
  <c r="R295" i="2" s="1"/>
  <c r="D297" i="9"/>
  <c r="R296" i="2" s="1"/>
  <c r="D298" i="9"/>
  <c r="R297" i="2" s="1"/>
  <c r="D299" i="9"/>
  <c r="R298" i="2" s="1"/>
  <c r="D300" i="9"/>
  <c r="R299" i="2" s="1"/>
  <c r="D301" i="9"/>
  <c r="R300" i="2" s="1"/>
  <c r="D302" i="9"/>
  <c r="R301" i="2" s="1"/>
  <c r="D303" i="9"/>
  <c r="R302" i="2" s="1"/>
  <c r="D304" i="9"/>
  <c r="R303" i="2" s="1"/>
  <c r="D305" i="9"/>
  <c r="R304" i="2" s="1"/>
  <c r="D306" i="9"/>
  <c r="R305" i="2" s="1"/>
  <c r="D307" i="9"/>
  <c r="R306" i="2" s="1"/>
  <c r="D308" i="9"/>
  <c r="R307" i="2" s="1"/>
  <c r="D309" i="9"/>
  <c r="R308" i="2" s="1"/>
  <c r="D310" i="9"/>
  <c r="R309" i="2" s="1"/>
  <c r="D311" i="9"/>
  <c r="R310" i="2" s="1"/>
  <c r="D312" i="9"/>
  <c r="D313" i="9"/>
  <c r="R312" i="2" s="1"/>
  <c r="D314" i="9"/>
  <c r="R313" i="2" s="1"/>
  <c r="D315" i="9"/>
  <c r="R314" i="2" s="1"/>
  <c r="D316" i="9"/>
  <c r="R315" i="2" s="1"/>
  <c r="D317" i="9"/>
  <c r="R316" i="2" s="1"/>
  <c r="D318" i="9"/>
  <c r="R317" i="2" s="1"/>
  <c r="D319" i="9"/>
  <c r="R318" i="2" s="1"/>
  <c r="D320" i="9"/>
  <c r="R319" i="2" s="1"/>
  <c r="D321" i="9"/>
  <c r="R320" i="2" s="1"/>
  <c r="D322" i="9"/>
  <c r="R321" i="2" s="1"/>
  <c r="D323" i="9"/>
  <c r="R322" i="2" s="1"/>
  <c r="D324" i="9"/>
  <c r="R323" i="2" s="1"/>
  <c r="D325" i="9"/>
  <c r="R324" i="2" s="1"/>
  <c r="D326" i="9"/>
  <c r="R325" i="2" s="1"/>
  <c r="D327" i="9"/>
  <c r="R326" i="2" s="1"/>
  <c r="D328" i="9"/>
  <c r="R327" i="2" s="1"/>
  <c r="D329" i="9"/>
  <c r="R328" i="2" s="1"/>
  <c r="D330" i="9"/>
  <c r="R329" i="2" s="1"/>
  <c r="D331" i="9"/>
  <c r="R330" i="2" s="1"/>
  <c r="D332" i="9"/>
  <c r="R331" i="2" s="1"/>
  <c r="D333" i="9"/>
  <c r="R332" i="2" s="1"/>
  <c r="D334" i="9"/>
  <c r="R333" i="2" s="1"/>
  <c r="D335" i="9"/>
  <c r="R334" i="2" s="1"/>
  <c r="D336" i="9"/>
  <c r="R335" i="2" s="1"/>
  <c r="D337" i="9"/>
  <c r="R336" i="2" s="1"/>
  <c r="D338" i="9"/>
  <c r="R337" i="2" s="1"/>
  <c r="D339" i="9"/>
  <c r="R338" i="2" s="1"/>
  <c r="D340" i="9"/>
  <c r="R339" i="2" s="1"/>
  <c r="D341" i="9"/>
  <c r="R340" i="2" s="1"/>
  <c r="D342" i="9"/>
  <c r="R341" i="2" s="1"/>
  <c r="D343" i="9"/>
  <c r="R342" i="2" s="1"/>
  <c r="D344" i="9"/>
  <c r="D345" i="9"/>
  <c r="R344" i="2" s="1"/>
  <c r="D346" i="9"/>
  <c r="R345" i="2" s="1"/>
  <c r="D347" i="9"/>
  <c r="R346" i="2" s="1"/>
  <c r="D348" i="9"/>
  <c r="R347" i="2" s="1"/>
  <c r="D349" i="9"/>
  <c r="R348" i="2" s="1"/>
  <c r="D350" i="9"/>
  <c r="R349" i="2" s="1"/>
  <c r="D351" i="9"/>
  <c r="R350" i="2" s="1"/>
  <c r="D352" i="9"/>
  <c r="R351" i="2" s="1"/>
  <c r="D353" i="9"/>
  <c r="R352" i="2" s="1"/>
  <c r="D354" i="9"/>
  <c r="R353" i="2" s="1"/>
  <c r="D355" i="9"/>
  <c r="R354" i="2" s="1"/>
  <c r="D356" i="9"/>
  <c r="R355" i="2" s="1"/>
  <c r="D357" i="9"/>
  <c r="R356" i="2" s="1"/>
  <c r="D358" i="9"/>
  <c r="R357" i="2" s="1"/>
  <c r="D359" i="9"/>
  <c r="R358" i="2" s="1"/>
  <c r="D360" i="9"/>
  <c r="R359" i="2" s="1"/>
  <c r="D361" i="9"/>
  <c r="R360" i="2" s="1"/>
  <c r="D362" i="9"/>
  <c r="R361" i="2" s="1"/>
  <c r="D363" i="9"/>
  <c r="R362" i="2" s="1"/>
  <c r="D364" i="9"/>
  <c r="R363" i="2" s="1"/>
  <c r="D365" i="9"/>
  <c r="R364" i="2" s="1"/>
  <c r="D366" i="9"/>
  <c r="R365" i="2" s="1"/>
  <c r="D367" i="9"/>
  <c r="R366" i="2" s="1"/>
  <c r="D368" i="9"/>
  <c r="R367" i="2" s="1"/>
  <c r="D369" i="9"/>
  <c r="R368" i="2" s="1"/>
  <c r="D370" i="9"/>
  <c r="R369" i="2" s="1"/>
  <c r="D371" i="9"/>
  <c r="R370" i="2" s="1"/>
  <c r="D372" i="9"/>
  <c r="R371" i="2" s="1"/>
  <c r="D373" i="9"/>
  <c r="R372" i="2" s="1"/>
  <c r="D374" i="9"/>
  <c r="R373" i="2" s="1"/>
  <c r="D375" i="9"/>
  <c r="R374" i="2" s="1"/>
  <c r="D376" i="9"/>
  <c r="D377" i="9"/>
  <c r="R376" i="2" s="1"/>
  <c r="D378" i="9"/>
  <c r="R377" i="2" s="1"/>
  <c r="D379" i="9"/>
  <c r="R378" i="2" s="1"/>
  <c r="D380" i="9"/>
  <c r="R379" i="2" s="1"/>
  <c r="D381" i="9"/>
  <c r="R380" i="2" s="1"/>
  <c r="D382" i="9"/>
  <c r="R381" i="2" s="1"/>
  <c r="D383" i="9"/>
  <c r="R382" i="2" s="1"/>
  <c r="D384" i="9"/>
  <c r="R383" i="2" s="1"/>
  <c r="D385" i="9"/>
  <c r="R384" i="2" s="1"/>
  <c r="D386" i="9"/>
  <c r="R385" i="2" s="1"/>
  <c r="D387" i="9"/>
  <c r="R386" i="2" s="1"/>
  <c r="D388" i="9"/>
  <c r="R387" i="2" s="1"/>
  <c r="D389" i="9"/>
  <c r="R388" i="2" s="1"/>
  <c r="D390" i="9"/>
  <c r="R389" i="2" s="1"/>
  <c r="D391" i="9"/>
  <c r="R390" i="2" s="1"/>
  <c r="D392" i="9"/>
  <c r="R391" i="2" s="1"/>
  <c r="D393" i="9"/>
  <c r="R392" i="2" s="1"/>
  <c r="D394" i="9"/>
  <c r="R393" i="2" s="1"/>
  <c r="D395" i="9"/>
  <c r="R394" i="2" s="1"/>
  <c r="D396" i="9"/>
  <c r="R395" i="2" s="1"/>
  <c r="D397" i="9"/>
  <c r="R396" i="2" s="1"/>
  <c r="D398" i="9"/>
  <c r="R397" i="2" s="1"/>
  <c r="D399" i="9"/>
  <c r="R398" i="2" s="1"/>
  <c r="D400" i="9"/>
  <c r="D401" i="9"/>
  <c r="D402" i="9"/>
  <c r="D403" i="9"/>
  <c r="D404" i="9"/>
  <c r="D405" i="9"/>
  <c r="D406" i="9"/>
  <c r="D407" i="9"/>
  <c r="D408" i="9"/>
  <c r="D409" i="9"/>
  <c r="D410" i="9"/>
  <c r="D411" i="9"/>
  <c r="D4" i="9"/>
  <c r="R3" i="2" s="1"/>
  <c r="B4" i="2"/>
  <c r="H4" i="2"/>
  <c r="I4" i="2"/>
  <c r="J4" i="2"/>
  <c r="K4" i="2"/>
  <c r="M4" i="2"/>
  <c r="N4" i="2"/>
  <c r="O4" i="2"/>
  <c r="P4" i="2"/>
  <c r="Q4" i="2"/>
  <c r="BK4" i="2"/>
  <c r="BL4" i="2"/>
  <c r="B5" i="2"/>
  <c r="H5" i="2"/>
  <c r="I5" i="2"/>
  <c r="J5" i="2"/>
  <c r="K5" i="2"/>
  <c r="M5" i="2"/>
  <c r="N5" i="2"/>
  <c r="O5" i="2"/>
  <c r="P5" i="2"/>
  <c r="Q5" i="2"/>
  <c r="BK5" i="2"/>
  <c r="BL5" i="2"/>
  <c r="B6" i="2"/>
  <c r="H6" i="2"/>
  <c r="I6" i="2"/>
  <c r="J6" i="2"/>
  <c r="K6" i="2"/>
  <c r="M6" i="2"/>
  <c r="N6" i="2"/>
  <c r="O6" i="2"/>
  <c r="P6" i="2"/>
  <c r="Q6" i="2"/>
  <c r="BK6" i="2"/>
  <c r="BL6" i="2"/>
  <c r="B7" i="2"/>
  <c r="H7" i="2"/>
  <c r="I7" i="2"/>
  <c r="J7" i="2"/>
  <c r="K7" i="2"/>
  <c r="M7" i="2"/>
  <c r="N7" i="2"/>
  <c r="O7" i="2"/>
  <c r="P7" i="2"/>
  <c r="Q7" i="2"/>
  <c r="BK7" i="2"/>
  <c r="BL7" i="2"/>
  <c r="B8" i="2"/>
  <c r="H8" i="2"/>
  <c r="I8" i="2"/>
  <c r="J8" i="2"/>
  <c r="K8" i="2"/>
  <c r="M8" i="2"/>
  <c r="N8" i="2"/>
  <c r="O8" i="2"/>
  <c r="P8" i="2"/>
  <c r="Q8" i="2"/>
  <c r="BK8" i="2"/>
  <c r="BL8" i="2"/>
  <c r="B9" i="2"/>
  <c r="H9" i="2"/>
  <c r="I9" i="2"/>
  <c r="J9" i="2"/>
  <c r="K9" i="2"/>
  <c r="M9" i="2"/>
  <c r="N9" i="2"/>
  <c r="O9" i="2"/>
  <c r="P9" i="2"/>
  <c r="Q9" i="2"/>
  <c r="BK9" i="2"/>
  <c r="BL9" i="2"/>
  <c r="B10" i="2"/>
  <c r="H10" i="2"/>
  <c r="I10" i="2"/>
  <c r="J10" i="2"/>
  <c r="K10" i="2"/>
  <c r="M10" i="2"/>
  <c r="N10" i="2"/>
  <c r="O10" i="2"/>
  <c r="P10" i="2"/>
  <c r="Q10" i="2"/>
  <c r="BK10" i="2"/>
  <c r="BL10" i="2"/>
  <c r="B11" i="2"/>
  <c r="H11" i="2"/>
  <c r="I11" i="2"/>
  <c r="J11" i="2"/>
  <c r="K11" i="2"/>
  <c r="M11" i="2"/>
  <c r="N11" i="2"/>
  <c r="O11" i="2"/>
  <c r="P11" i="2"/>
  <c r="Q11" i="2"/>
  <c r="BK11" i="2"/>
  <c r="BL11" i="2"/>
  <c r="B12" i="2"/>
  <c r="H12" i="2"/>
  <c r="I12" i="2"/>
  <c r="J12" i="2"/>
  <c r="K12" i="2"/>
  <c r="M12" i="2"/>
  <c r="N12" i="2"/>
  <c r="O12" i="2"/>
  <c r="P12" i="2"/>
  <c r="Q12" i="2"/>
  <c r="BK12" i="2"/>
  <c r="BL12" i="2"/>
  <c r="B13" i="2"/>
  <c r="H13" i="2"/>
  <c r="I13" i="2"/>
  <c r="J13" i="2"/>
  <c r="K13" i="2"/>
  <c r="M13" i="2"/>
  <c r="N13" i="2"/>
  <c r="O13" i="2"/>
  <c r="P13" i="2"/>
  <c r="Q13" i="2"/>
  <c r="BK13" i="2"/>
  <c r="BL13" i="2"/>
  <c r="B14" i="2"/>
  <c r="H14" i="2"/>
  <c r="I14" i="2"/>
  <c r="J14" i="2"/>
  <c r="K14" i="2"/>
  <c r="M14" i="2"/>
  <c r="N14" i="2"/>
  <c r="O14" i="2"/>
  <c r="P14" i="2"/>
  <c r="Q14" i="2"/>
  <c r="BK14" i="2"/>
  <c r="BL14" i="2"/>
  <c r="B15" i="2"/>
  <c r="H15" i="2"/>
  <c r="I15" i="2"/>
  <c r="J15" i="2"/>
  <c r="K15" i="2"/>
  <c r="M15" i="2"/>
  <c r="N15" i="2"/>
  <c r="O15" i="2"/>
  <c r="P15" i="2"/>
  <c r="Q15" i="2"/>
  <c r="BK15" i="2"/>
  <c r="BL15" i="2"/>
  <c r="B16" i="2"/>
  <c r="H16" i="2"/>
  <c r="I16" i="2"/>
  <c r="J16" i="2"/>
  <c r="K16" i="2"/>
  <c r="M16" i="2"/>
  <c r="N16" i="2"/>
  <c r="O16" i="2"/>
  <c r="P16" i="2"/>
  <c r="Q16" i="2"/>
  <c r="BK16" i="2"/>
  <c r="BL16" i="2"/>
  <c r="B17" i="2"/>
  <c r="H17" i="2"/>
  <c r="I17" i="2"/>
  <c r="J17" i="2"/>
  <c r="K17" i="2"/>
  <c r="M17" i="2"/>
  <c r="N17" i="2"/>
  <c r="O17" i="2"/>
  <c r="P17" i="2"/>
  <c r="Q17" i="2"/>
  <c r="BK17" i="2"/>
  <c r="BL17" i="2"/>
  <c r="B18" i="2"/>
  <c r="H18" i="2"/>
  <c r="I18" i="2"/>
  <c r="J18" i="2"/>
  <c r="K18" i="2"/>
  <c r="M18" i="2"/>
  <c r="N18" i="2"/>
  <c r="O18" i="2"/>
  <c r="P18" i="2"/>
  <c r="Q18" i="2"/>
  <c r="BK18" i="2"/>
  <c r="BL18" i="2"/>
  <c r="B19" i="2"/>
  <c r="H19" i="2"/>
  <c r="I19" i="2"/>
  <c r="J19" i="2"/>
  <c r="K19" i="2"/>
  <c r="M19" i="2"/>
  <c r="N19" i="2"/>
  <c r="O19" i="2"/>
  <c r="P19" i="2"/>
  <c r="Q19" i="2"/>
  <c r="BK19" i="2"/>
  <c r="BL19" i="2"/>
  <c r="B20" i="2"/>
  <c r="H20" i="2"/>
  <c r="I20" i="2"/>
  <c r="J20" i="2"/>
  <c r="K20" i="2"/>
  <c r="M20" i="2"/>
  <c r="N20" i="2"/>
  <c r="O20" i="2"/>
  <c r="P20" i="2"/>
  <c r="Q20" i="2"/>
  <c r="BK20" i="2"/>
  <c r="BL20" i="2"/>
  <c r="B21" i="2"/>
  <c r="H21" i="2"/>
  <c r="I21" i="2"/>
  <c r="J21" i="2"/>
  <c r="K21" i="2"/>
  <c r="M21" i="2"/>
  <c r="N21" i="2"/>
  <c r="O21" i="2"/>
  <c r="P21" i="2"/>
  <c r="Q21" i="2"/>
  <c r="BK21" i="2"/>
  <c r="BL21" i="2"/>
  <c r="B22" i="2"/>
  <c r="H22" i="2"/>
  <c r="I22" i="2"/>
  <c r="J22" i="2"/>
  <c r="K22" i="2"/>
  <c r="M22" i="2"/>
  <c r="N22" i="2"/>
  <c r="O22" i="2"/>
  <c r="P22" i="2"/>
  <c r="Q22" i="2"/>
  <c r="BK22" i="2"/>
  <c r="BL22" i="2"/>
  <c r="B23" i="2"/>
  <c r="H23" i="2"/>
  <c r="I23" i="2"/>
  <c r="J23" i="2"/>
  <c r="K23" i="2"/>
  <c r="M23" i="2"/>
  <c r="N23" i="2"/>
  <c r="O23" i="2"/>
  <c r="P23" i="2"/>
  <c r="Q23" i="2"/>
  <c r="BK23" i="2"/>
  <c r="BL23" i="2"/>
  <c r="B24" i="2"/>
  <c r="H24" i="2"/>
  <c r="I24" i="2"/>
  <c r="J24" i="2"/>
  <c r="K24" i="2"/>
  <c r="M24" i="2"/>
  <c r="N24" i="2"/>
  <c r="O24" i="2"/>
  <c r="P24" i="2"/>
  <c r="Q24" i="2"/>
  <c r="BK24" i="2"/>
  <c r="BL24" i="2"/>
  <c r="B25" i="2"/>
  <c r="H25" i="2"/>
  <c r="I25" i="2"/>
  <c r="J25" i="2"/>
  <c r="K25" i="2"/>
  <c r="M25" i="2"/>
  <c r="N25" i="2"/>
  <c r="O25" i="2"/>
  <c r="P25" i="2"/>
  <c r="Q25" i="2"/>
  <c r="BK25" i="2"/>
  <c r="BL25" i="2"/>
  <c r="B26" i="2"/>
  <c r="H26" i="2"/>
  <c r="I26" i="2"/>
  <c r="J26" i="2"/>
  <c r="K26" i="2"/>
  <c r="M26" i="2"/>
  <c r="N26" i="2"/>
  <c r="O26" i="2"/>
  <c r="P26" i="2"/>
  <c r="Q26" i="2"/>
  <c r="BK26" i="2"/>
  <c r="BL26" i="2"/>
  <c r="B27" i="2"/>
  <c r="H27" i="2"/>
  <c r="I27" i="2"/>
  <c r="J27" i="2"/>
  <c r="K27" i="2"/>
  <c r="M27" i="2"/>
  <c r="N27" i="2"/>
  <c r="O27" i="2"/>
  <c r="P27" i="2"/>
  <c r="Q27" i="2"/>
  <c r="BK27" i="2"/>
  <c r="BL27" i="2"/>
  <c r="B28" i="2"/>
  <c r="H28" i="2"/>
  <c r="I28" i="2"/>
  <c r="J28" i="2"/>
  <c r="K28" i="2"/>
  <c r="M28" i="2"/>
  <c r="N28" i="2"/>
  <c r="O28" i="2"/>
  <c r="P28" i="2"/>
  <c r="Q28" i="2"/>
  <c r="BK28" i="2"/>
  <c r="BL28" i="2"/>
  <c r="B29" i="2"/>
  <c r="H29" i="2"/>
  <c r="I29" i="2"/>
  <c r="J29" i="2"/>
  <c r="K29" i="2"/>
  <c r="M29" i="2"/>
  <c r="N29" i="2"/>
  <c r="O29" i="2"/>
  <c r="P29" i="2"/>
  <c r="Q29" i="2"/>
  <c r="BK29" i="2"/>
  <c r="BL29" i="2"/>
  <c r="B30" i="2"/>
  <c r="H30" i="2"/>
  <c r="I30" i="2"/>
  <c r="J30" i="2"/>
  <c r="K30" i="2"/>
  <c r="M30" i="2"/>
  <c r="N30" i="2"/>
  <c r="O30" i="2"/>
  <c r="P30" i="2"/>
  <c r="Q30" i="2"/>
  <c r="BK30" i="2"/>
  <c r="BL30" i="2"/>
  <c r="B31" i="2"/>
  <c r="H31" i="2"/>
  <c r="I31" i="2"/>
  <c r="J31" i="2"/>
  <c r="K31" i="2"/>
  <c r="M31" i="2"/>
  <c r="N31" i="2"/>
  <c r="O31" i="2"/>
  <c r="P31" i="2"/>
  <c r="Q31" i="2"/>
  <c r="BK31" i="2"/>
  <c r="BL31" i="2"/>
  <c r="B32" i="2"/>
  <c r="H32" i="2"/>
  <c r="I32" i="2"/>
  <c r="J32" i="2"/>
  <c r="K32" i="2"/>
  <c r="M32" i="2"/>
  <c r="N32" i="2"/>
  <c r="O32" i="2"/>
  <c r="P32" i="2"/>
  <c r="Q32" i="2"/>
  <c r="BK32" i="2"/>
  <c r="BL32" i="2"/>
  <c r="B33" i="2"/>
  <c r="H33" i="2"/>
  <c r="I33" i="2"/>
  <c r="J33" i="2"/>
  <c r="K33" i="2"/>
  <c r="M33" i="2"/>
  <c r="N33" i="2"/>
  <c r="O33" i="2"/>
  <c r="P33" i="2"/>
  <c r="Q33" i="2"/>
  <c r="BK33" i="2"/>
  <c r="BL33" i="2"/>
  <c r="B34" i="2"/>
  <c r="H34" i="2"/>
  <c r="I34" i="2"/>
  <c r="J34" i="2"/>
  <c r="K34" i="2"/>
  <c r="M34" i="2"/>
  <c r="N34" i="2"/>
  <c r="O34" i="2"/>
  <c r="P34" i="2"/>
  <c r="Q34" i="2"/>
  <c r="BK34" i="2"/>
  <c r="BL34" i="2"/>
  <c r="B35" i="2"/>
  <c r="H35" i="2"/>
  <c r="I35" i="2"/>
  <c r="J35" i="2"/>
  <c r="K35" i="2"/>
  <c r="M35" i="2"/>
  <c r="N35" i="2"/>
  <c r="O35" i="2"/>
  <c r="P35" i="2"/>
  <c r="Q35" i="2"/>
  <c r="BK35" i="2"/>
  <c r="BL35" i="2"/>
  <c r="B36" i="2"/>
  <c r="H36" i="2"/>
  <c r="I36" i="2"/>
  <c r="J36" i="2"/>
  <c r="K36" i="2"/>
  <c r="M36" i="2"/>
  <c r="N36" i="2"/>
  <c r="O36" i="2"/>
  <c r="P36" i="2"/>
  <c r="Q36" i="2"/>
  <c r="BK36" i="2"/>
  <c r="BL36" i="2"/>
  <c r="B37" i="2"/>
  <c r="H37" i="2"/>
  <c r="I37" i="2"/>
  <c r="J37" i="2"/>
  <c r="K37" i="2"/>
  <c r="M37" i="2"/>
  <c r="N37" i="2"/>
  <c r="O37" i="2"/>
  <c r="P37" i="2"/>
  <c r="Q37" i="2"/>
  <c r="BK37" i="2"/>
  <c r="BL37" i="2"/>
  <c r="B38" i="2"/>
  <c r="H38" i="2"/>
  <c r="I38" i="2"/>
  <c r="J38" i="2"/>
  <c r="K38" i="2"/>
  <c r="M38" i="2"/>
  <c r="N38" i="2"/>
  <c r="O38" i="2"/>
  <c r="P38" i="2"/>
  <c r="Q38" i="2"/>
  <c r="BK38" i="2"/>
  <c r="BL38" i="2"/>
  <c r="B39" i="2"/>
  <c r="H39" i="2"/>
  <c r="I39" i="2"/>
  <c r="J39" i="2"/>
  <c r="K39" i="2"/>
  <c r="M39" i="2"/>
  <c r="N39" i="2"/>
  <c r="O39" i="2"/>
  <c r="P39" i="2"/>
  <c r="Q39" i="2"/>
  <c r="BK39" i="2"/>
  <c r="BL39" i="2"/>
  <c r="B40" i="2"/>
  <c r="H40" i="2"/>
  <c r="I40" i="2"/>
  <c r="J40" i="2"/>
  <c r="K40" i="2"/>
  <c r="M40" i="2"/>
  <c r="N40" i="2"/>
  <c r="O40" i="2"/>
  <c r="P40" i="2"/>
  <c r="Q40" i="2"/>
  <c r="BK40" i="2"/>
  <c r="BL40" i="2"/>
  <c r="B41" i="2"/>
  <c r="H41" i="2"/>
  <c r="I41" i="2"/>
  <c r="J41" i="2"/>
  <c r="K41" i="2"/>
  <c r="M41" i="2"/>
  <c r="N41" i="2"/>
  <c r="O41" i="2"/>
  <c r="P41" i="2"/>
  <c r="Q41" i="2"/>
  <c r="BK41" i="2"/>
  <c r="BL41" i="2"/>
  <c r="B42" i="2"/>
  <c r="H42" i="2"/>
  <c r="I42" i="2"/>
  <c r="J42" i="2"/>
  <c r="K42" i="2"/>
  <c r="M42" i="2"/>
  <c r="N42" i="2"/>
  <c r="O42" i="2"/>
  <c r="P42" i="2"/>
  <c r="Q42" i="2"/>
  <c r="BK42" i="2"/>
  <c r="BL42" i="2"/>
  <c r="B43" i="2"/>
  <c r="H43" i="2"/>
  <c r="I43" i="2"/>
  <c r="J43" i="2"/>
  <c r="K43" i="2"/>
  <c r="M43" i="2"/>
  <c r="N43" i="2"/>
  <c r="O43" i="2"/>
  <c r="P43" i="2"/>
  <c r="Q43" i="2"/>
  <c r="BK43" i="2"/>
  <c r="BL43" i="2"/>
  <c r="B44" i="2"/>
  <c r="H44" i="2"/>
  <c r="I44" i="2"/>
  <c r="J44" i="2"/>
  <c r="K44" i="2"/>
  <c r="M44" i="2"/>
  <c r="N44" i="2"/>
  <c r="O44" i="2"/>
  <c r="P44" i="2"/>
  <c r="Q44" i="2"/>
  <c r="BK44" i="2"/>
  <c r="BL44" i="2"/>
  <c r="B45" i="2"/>
  <c r="H45" i="2"/>
  <c r="I45" i="2"/>
  <c r="J45" i="2"/>
  <c r="K45" i="2"/>
  <c r="M45" i="2"/>
  <c r="N45" i="2"/>
  <c r="O45" i="2"/>
  <c r="P45" i="2"/>
  <c r="Q45" i="2"/>
  <c r="BK45" i="2"/>
  <c r="BL45" i="2"/>
  <c r="B46" i="2"/>
  <c r="H46" i="2"/>
  <c r="I46" i="2"/>
  <c r="J46" i="2"/>
  <c r="K46" i="2"/>
  <c r="M46" i="2"/>
  <c r="N46" i="2"/>
  <c r="O46" i="2"/>
  <c r="P46" i="2"/>
  <c r="Q46" i="2"/>
  <c r="BK46" i="2"/>
  <c r="BL46" i="2"/>
  <c r="B47" i="2"/>
  <c r="H47" i="2"/>
  <c r="I47" i="2"/>
  <c r="J47" i="2"/>
  <c r="K47" i="2"/>
  <c r="M47" i="2"/>
  <c r="N47" i="2"/>
  <c r="O47" i="2"/>
  <c r="P47" i="2"/>
  <c r="Q47" i="2"/>
  <c r="BK47" i="2"/>
  <c r="BL47" i="2"/>
  <c r="B48" i="2"/>
  <c r="H48" i="2"/>
  <c r="I48" i="2"/>
  <c r="J48" i="2"/>
  <c r="K48" i="2"/>
  <c r="M48" i="2"/>
  <c r="N48" i="2"/>
  <c r="O48" i="2"/>
  <c r="P48" i="2"/>
  <c r="Q48" i="2"/>
  <c r="BK48" i="2"/>
  <c r="BL48" i="2"/>
  <c r="B49" i="2"/>
  <c r="H49" i="2"/>
  <c r="I49" i="2"/>
  <c r="J49" i="2"/>
  <c r="K49" i="2"/>
  <c r="M49" i="2"/>
  <c r="N49" i="2"/>
  <c r="O49" i="2"/>
  <c r="P49" i="2"/>
  <c r="Q49" i="2"/>
  <c r="BK49" i="2"/>
  <c r="BL49" i="2"/>
  <c r="B50" i="2"/>
  <c r="H50" i="2"/>
  <c r="I50" i="2"/>
  <c r="J50" i="2"/>
  <c r="K50" i="2"/>
  <c r="M50" i="2"/>
  <c r="N50" i="2"/>
  <c r="O50" i="2"/>
  <c r="P50" i="2"/>
  <c r="Q50" i="2"/>
  <c r="BK50" i="2"/>
  <c r="BL50" i="2"/>
  <c r="B51" i="2"/>
  <c r="H51" i="2"/>
  <c r="I51" i="2"/>
  <c r="J51" i="2"/>
  <c r="K51" i="2"/>
  <c r="M51" i="2"/>
  <c r="N51" i="2"/>
  <c r="O51" i="2"/>
  <c r="P51" i="2"/>
  <c r="Q51" i="2"/>
  <c r="BK51" i="2"/>
  <c r="BL51" i="2"/>
  <c r="B52" i="2"/>
  <c r="H52" i="2"/>
  <c r="I52" i="2"/>
  <c r="J52" i="2"/>
  <c r="K52" i="2"/>
  <c r="M52" i="2"/>
  <c r="N52" i="2"/>
  <c r="O52" i="2"/>
  <c r="P52" i="2"/>
  <c r="Q52" i="2"/>
  <c r="BK52" i="2"/>
  <c r="BL52" i="2"/>
  <c r="B53" i="2"/>
  <c r="H53" i="2"/>
  <c r="I53" i="2"/>
  <c r="J53" i="2"/>
  <c r="K53" i="2"/>
  <c r="M53" i="2"/>
  <c r="N53" i="2"/>
  <c r="O53" i="2"/>
  <c r="P53" i="2"/>
  <c r="Q53" i="2"/>
  <c r="BK53" i="2"/>
  <c r="BL53" i="2"/>
  <c r="B54" i="2"/>
  <c r="H54" i="2"/>
  <c r="I54" i="2"/>
  <c r="J54" i="2"/>
  <c r="K54" i="2"/>
  <c r="M54" i="2"/>
  <c r="N54" i="2"/>
  <c r="O54" i="2"/>
  <c r="P54" i="2"/>
  <c r="Q54" i="2"/>
  <c r="BK54" i="2"/>
  <c r="BL54" i="2"/>
  <c r="B55" i="2"/>
  <c r="H55" i="2"/>
  <c r="I55" i="2"/>
  <c r="J55" i="2"/>
  <c r="K55" i="2"/>
  <c r="M55" i="2"/>
  <c r="N55" i="2"/>
  <c r="O55" i="2"/>
  <c r="P55" i="2"/>
  <c r="Q55" i="2"/>
  <c r="BK55" i="2"/>
  <c r="BL55" i="2"/>
  <c r="B56" i="2"/>
  <c r="H56" i="2"/>
  <c r="I56" i="2"/>
  <c r="J56" i="2"/>
  <c r="K56" i="2"/>
  <c r="M56" i="2"/>
  <c r="N56" i="2"/>
  <c r="O56" i="2"/>
  <c r="P56" i="2"/>
  <c r="Q56" i="2"/>
  <c r="BK56" i="2"/>
  <c r="BL56" i="2"/>
  <c r="B57" i="2"/>
  <c r="H57" i="2"/>
  <c r="I57" i="2"/>
  <c r="J57" i="2"/>
  <c r="K57" i="2"/>
  <c r="M57" i="2"/>
  <c r="N57" i="2"/>
  <c r="O57" i="2"/>
  <c r="P57" i="2"/>
  <c r="Q57" i="2"/>
  <c r="BK57" i="2"/>
  <c r="BL57" i="2"/>
  <c r="B58" i="2"/>
  <c r="H58" i="2"/>
  <c r="I58" i="2"/>
  <c r="J58" i="2"/>
  <c r="K58" i="2"/>
  <c r="M58" i="2"/>
  <c r="N58" i="2"/>
  <c r="O58" i="2"/>
  <c r="P58" i="2"/>
  <c r="Q58" i="2"/>
  <c r="BK58" i="2"/>
  <c r="BL58" i="2"/>
  <c r="B59" i="2"/>
  <c r="H59" i="2"/>
  <c r="I59" i="2"/>
  <c r="J59" i="2"/>
  <c r="K59" i="2"/>
  <c r="M59" i="2"/>
  <c r="N59" i="2"/>
  <c r="O59" i="2"/>
  <c r="P59" i="2"/>
  <c r="Q59" i="2"/>
  <c r="BK59" i="2"/>
  <c r="BL59" i="2"/>
  <c r="B60" i="2"/>
  <c r="H60" i="2"/>
  <c r="I60" i="2"/>
  <c r="J60" i="2"/>
  <c r="K60" i="2"/>
  <c r="M60" i="2"/>
  <c r="N60" i="2"/>
  <c r="O60" i="2"/>
  <c r="P60" i="2"/>
  <c r="Q60" i="2"/>
  <c r="BK60" i="2"/>
  <c r="BL60" i="2"/>
  <c r="B61" i="2"/>
  <c r="H61" i="2"/>
  <c r="I61" i="2"/>
  <c r="J61" i="2"/>
  <c r="K61" i="2"/>
  <c r="M61" i="2"/>
  <c r="N61" i="2"/>
  <c r="O61" i="2"/>
  <c r="P61" i="2"/>
  <c r="Q61" i="2"/>
  <c r="BK61" i="2"/>
  <c r="BL61" i="2"/>
  <c r="B62" i="2"/>
  <c r="H62" i="2"/>
  <c r="I62" i="2"/>
  <c r="J62" i="2"/>
  <c r="K62" i="2"/>
  <c r="M62" i="2"/>
  <c r="N62" i="2"/>
  <c r="O62" i="2"/>
  <c r="P62" i="2"/>
  <c r="Q62" i="2"/>
  <c r="BK62" i="2"/>
  <c r="BL62" i="2"/>
  <c r="B63" i="2"/>
  <c r="H63" i="2"/>
  <c r="I63" i="2"/>
  <c r="J63" i="2"/>
  <c r="K63" i="2"/>
  <c r="M63" i="2"/>
  <c r="N63" i="2"/>
  <c r="O63" i="2"/>
  <c r="P63" i="2"/>
  <c r="Q63" i="2"/>
  <c r="BK63" i="2"/>
  <c r="BL63" i="2"/>
  <c r="B64" i="2"/>
  <c r="H64" i="2"/>
  <c r="I64" i="2"/>
  <c r="J64" i="2"/>
  <c r="K64" i="2"/>
  <c r="M64" i="2"/>
  <c r="N64" i="2"/>
  <c r="O64" i="2"/>
  <c r="P64" i="2"/>
  <c r="Q64" i="2"/>
  <c r="BK64" i="2"/>
  <c r="BL64" i="2"/>
  <c r="B65" i="2"/>
  <c r="H65" i="2"/>
  <c r="I65" i="2"/>
  <c r="J65" i="2"/>
  <c r="K65" i="2"/>
  <c r="M65" i="2"/>
  <c r="N65" i="2"/>
  <c r="O65" i="2"/>
  <c r="P65" i="2"/>
  <c r="Q65" i="2"/>
  <c r="BK65" i="2"/>
  <c r="BL65" i="2"/>
  <c r="B66" i="2"/>
  <c r="H66" i="2"/>
  <c r="I66" i="2"/>
  <c r="J66" i="2"/>
  <c r="K66" i="2"/>
  <c r="M66" i="2"/>
  <c r="N66" i="2"/>
  <c r="O66" i="2"/>
  <c r="P66" i="2"/>
  <c r="Q66" i="2"/>
  <c r="BK66" i="2"/>
  <c r="BL66" i="2"/>
  <c r="B67" i="2"/>
  <c r="H67" i="2"/>
  <c r="I67" i="2"/>
  <c r="J67" i="2"/>
  <c r="K67" i="2"/>
  <c r="M67" i="2"/>
  <c r="N67" i="2"/>
  <c r="O67" i="2"/>
  <c r="P67" i="2"/>
  <c r="Q67" i="2"/>
  <c r="BK67" i="2"/>
  <c r="BL67" i="2"/>
  <c r="B68" i="2"/>
  <c r="H68" i="2"/>
  <c r="I68" i="2"/>
  <c r="J68" i="2"/>
  <c r="K68" i="2"/>
  <c r="M68" i="2"/>
  <c r="N68" i="2"/>
  <c r="O68" i="2"/>
  <c r="P68" i="2"/>
  <c r="Q68" i="2"/>
  <c r="BK68" i="2"/>
  <c r="BL68" i="2"/>
  <c r="B69" i="2"/>
  <c r="H69" i="2"/>
  <c r="I69" i="2"/>
  <c r="J69" i="2"/>
  <c r="K69" i="2"/>
  <c r="M69" i="2"/>
  <c r="N69" i="2"/>
  <c r="O69" i="2"/>
  <c r="P69" i="2"/>
  <c r="Q69" i="2"/>
  <c r="BK69" i="2"/>
  <c r="BL69" i="2"/>
  <c r="B70" i="2"/>
  <c r="H70" i="2"/>
  <c r="I70" i="2"/>
  <c r="J70" i="2"/>
  <c r="K70" i="2"/>
  <c r="M70" i="2"/>
  <c r="N70" i="2"/>
  <c r="O70" i="2"/>
  <c r="P70" i="2"/>
  <c r="Q70" i="2"/>
  <c r="BK70" i="2"/>
  <c r="BL70" i="2"/>
  <c r="B71" i="2"/>
  <c r="H71" i="2"/>
  <c r="I71" i="2"/>
  <c r="J71" i="2"/>
  <c r="K71" i="2"/>
  <c r="M71" i="2"/>
  <c r="N71" i="2"/>
  <c r="O71" i="2"/>
  <c r="P71" i="2"/>
  <c r="Q71" i="2"/>
  <c r="BK71" i="2"/>
  <c r="BL71" i="2"/>
  <c r="B72" i="2"/>
  <c r="H72" i="2"/>
  <c r="I72" i="2"/>
  <c r="J72" i="2"/>
  <c r="K72" i="2"/>
  <c r="M72" i="2"/>
  <c r="N72" i="2"/>
  <c r="O72" i="2"/>
  <c r="P72" i="2"/>
  <c r="Q72" i="2"/>
  <c r="BK72" i="2"/>
  <c r="BL72" i="2"/>
  <c r="B73" i="2"/>
  <c r="H73" i="2"/>
  <c r="I73" i="2"/>
  <c r="J73" i="2"/>
  <c r="K73" i="2"/>
  <c r="M73" i="2"/>
  <c r="N73" i="2"/>
  <c r="O73" i="2"/>
  <c r="P73" i="2"/>
  <c r="Q73" i="2"/>
  <c r="BK73" i="2"/>
  <c r="BL73" i="2"/>
  <c r="B74" i="2"/>
  <c r="H74" i="2"/>
  <c r="I74" i="2"/>
  <c r="J74" i="2"/>
  <c r="K74" i="2"/>
  <c r="M74" i="2"/>
  <c r="N74" i="2"/>
  <c r="O74" i="2"/>
  <c r="P74" i="2"/>
  <c r="Q74" i="2"/>
  <c r="BK74" i="2"/>
  <c r="BL74" i="2"/>
  <c r="B75" i="2"/>
  <c r="H75" i="2"/>
  <c r="I75" i="2"/>
  <c r="J75" i="2"/>
  <c r="K75" i="2"/>
  <c r="M75" i="2"/>
  <c r="N75" i="2"/>
  <c r="O75" i="2"/>
  <c r="P75" i="2"/>
  <c r="Q75" i="2"/>
  <c r="BK75" i="2"/>
  <c r="BL75" i="2"/>
  <c r="B76" i="2"/>
  <c r="H76" i="2"/>
  <c r="I76" i="2"/>
  <c r="J76" i="2"/>
  <c r="K76" i="2"/>
  <c r="M76" i="2"/>
  <c r="N76" i="2"/>
  <c r="O76" i="2"/>
  <c r="P76" i="2"/>
  <c r="Q76" i="2"/>
  <c r="BK76" i="2"/>
  <c r="BL76" i="2"/>
  <c r="B77" i="2"/>
  <c r="H77" i="2"/>
  <c r="I77" i="2"/>
  <c r="J77" i="2"/>
  <c r="K77" i="2"/>
  <c r="M77" i="2"/>
  <c r="N77" i="2"/>
  <c r="O77" i="2"/>
  <c r="P77" i="2"/>
  <c r="Q77" i="2"/>
  <c r="BK77" i="2"/>
  <c r="BL77" i="2"/>
  <c r="B78" i="2"/>
  <c r="H78" i="2"/>
  <c r="I78" i="2"/>
  <c r="J78" i="2"/>
  <c r="K78" i="2"/>
  <c r="M78" i="2"/>
  <c r="N78" i="2"/>
  <c r="O78" i="2"/>
  <c r="P78" i="2"/>
  <c r="Q78" i="2"/>
  <c r="BK78" i="2"/>
  <c r="BL78" i="2"/>
  <c r="B79" i="2"/>
  <c r="H79" i="2"/>
  <c r="I79" i="2"/>
  <c r="J79" i="2"/>
  <c r="K79" i="2"/>
  <c r="M79" i="2"/>
  <c r="N79" i="2"/>
  <c r="O79" i="2"/>
  <c r="P79" i="2"/>
  <c r="Q79" i="2"/>
  <c r="BK79" i="2"/>
  <c r="BL79" i="2"/>
  <c r="B80" i="2"/>
  <c r="H80" i="2"/>
  <c r="I80" i="2"/>
  <c r="J80" i="2"/>
  <c r="K80" i="2"/>
  <c r="M80" i="2"/>
  <c r="N80" i="2"/>
  <c r="O80" i="2"/>
  <c r="P80" i="2"/>
  <c r="Q80" i="2"/>
  <c r="BK80" i="2"/>
  <c r="BL80" i="2"/>
  <c r="B81" i="2"/>
  <c r="H81" i="2"/>
  <c r="I81" i="2"/>
  <c r="J81" i="2"/>
  <c r="K81" i="2"/>
  <c r="M81" i="2"/>
  <c r="N81" i="2"/>
  <c r="O81" i="2"/>
  <c r="P81" i="2"/>
  <c r="Q81" i="2"/>
  <c r="BK81" i="2"/>
  <c r="BL81" i="2"/>
  <c r="B82" i="2"/>
  <c r="H82" i="2"/>
  <c r="I82" i="2"/>
  <c r="J82" i="2"/>
  <c r="K82" i="2"/>
  <c r="M82" i="2"/>
  <c r="N82" i="2"/>
  <c r="O82" i="2"/>
  <c r="P82" i="2"/>
  <c r="Q82" i="2"/>
  <c r="BK82" i="2"/>
  <c r="BL82" i="2"/>
  <c r="B83" i="2"/>
  <c r="H83" i="2"/>
  <c r="I83" i="2"/>
  <c r="J83" i="2"/>
  <c r="K83" i="2"/>
  <c r="M83" i="2"/>
  <c r="N83" i="2"/>
  <c r="O83" i="2"/>
  <c r="P83" i="2"/>
  <c r="Q83" i="2"/>
  <c r="BK83" i="2"/>
  <c r="BL83" i="2"/>
  <c r="B84" i="2"/>
  <c r="H84" i="2"/>
  <c r="I84" i="2"/>
  <c r="J84" i="2"/>
  <c r="K84" i="2"/>
  <c r="M84" i="2"/>
  <c r="N84" i="2"/>
  <c r="O84" i="2"/>
  <c r="P84" i="2"/>
  <c r="Q84" i="2"/>
  <c r="BK84" i="2"/>
  <c r="BL84" i="2"/>
  <c r="B85" i="2"/>
  <c r="H85" i="2"/>
  <c r="I85" i="2"/>
  <c r="J85" i="2"/>
  <c r="K85" i="2"/>
  <c r="M85" i="2"/>
  <c r="N85" i="2"/>
  <c r="O85" i="2"/>
  <c r="P85" i="2"/>
  <c r="Q85" i="2"/>
  <c r="BK85" i="2"/>
  <c r="BL85" i="2"/>
  <c r="B86" i="2"/>
  <c r="H86" i="2"/>
  <c r="I86" i="2"/>
  <c r="J86" i="2"/>
  <c r="K86" i="2"/>
  <c r="M86" i="2"/>
  <c r="N86" i="2"/>
  <c r="O86" i="2"/>
  <c r="P86" i="2"/>
  <c r="Q86" i="2"/>
  <c r="BK86" i="2"/>
  <c r="BL86" i="2"/>
  <c r="B87" i="2"/>
  <c r="H87" i="2"/>
  <c r="I87" i="2"/>
  <c r="J87" i="2"/>
  <c r="K87" i="2"/>
  <c r="M87" i="2"/>
  <c r="N87" i="2"/>
  <c r="O87" i="2"/>
  <c r="P87" i="2"/>
  <c r="Q87" i="2"/>
  <c r="BK87" i="2"/>
  <c r="BL87" i="2"/>
  <c r="B88" i="2"/>
  <c r="H88" i="2"/>
  <c r="I88" i="2"/>
  <c r="J88" i="2"/>
  <c r="K88" i="2"/>
  <c r="M88" i="2"/>
  <c r="N88" i="2"/>
  <c r="O88" i="2"/>
  <c r="P88" i="2"/>
  <c r="Q88" i="2"/>
  <c r="BK88" i="2"/>
  <c r="BL88" i="2"/>
  <c r="B89" i="2"/>
  <c r="H89" i="2"/>
  <c r="I89" i="2"/>
  <c r="J89" i="2"/>
  <c r="K89" i="2"/>
  <c r="M89" i="2"/>
  <c r="N89" i="2"/>
  <c r="O89" i="2"/>
  <c r="P89" i="2"/>
  <c r="Q89" i="2"/>
  <c r="BK89" i="2"/>
  <c r="BL89" i="2"/>
  <c r="B90" i="2"/>
  <c r="H90" i="2"/>
  <c r="I90" i="2"/>
  <c r="J90" i="2"/>
  <c r="K90" i="2"/>
  <c r="M90" i="2"/>
  <c r="N90" i="2"/>
  <c r="O90" i="2"/>
  <c r="P90" i="2"/>
  <c r="Q90" i="2"/>
  <c r="BK90" i="2"/>
  <c r="BL90" i="2"/>
  <c r="B91" i="2"/>
  <c r="H91" i="2"/>
  <c r="I91" i="2"/>
  <c r="J91" i="2"/>
  <c r="K91" i="2"/>
  <c r="M91" i="2"/>
  <c r="N91" i="2"/>
  <c r="O91" i="2"/>
  <c r="P91" i="2"/>
  <c r="Q91" i="2"/>
  <c r="BK91" i="2"/>
  <c r="BL91" i="2"/>
  <c r="B92" i="2"/>
  <c r="H92" i="2"/>
  <c r="I92" i="2"/>
  <c r="J92" i="2"/>
  <c r="K92" i="2"/>
  <c r="M92" i="2"/>
  <c r="N92" i="2"/>
  <c r="O92" i="2"/>
  <c r="P92" i="2"/>
  <c r="Q92" i="2"/>
  <c r="BK92" i="2"/>
  <c r="BL92" i="2"/>
  <c r="B93" i="2"/>
  <c r="H93" i="2"/>
  <c r="I93" i="2"/>
  <c r="J93" i="2"/>
  <c r="K93" i="2"/>
  <c r="M93" i="2"/>
  <c r="N93" i="2"/>
  <c r="O93" i="2"/>
  <c r="P93" i="2"/>
  <c r="Q93" i="2"/>
  <c r="BK93" i="2"/>
  <c r="BL93" i="2"/>
  <c r="B94" i="2"/>
  <c r="H94" i="2"/>
  <c r="I94" i="2"/>
  <c r="J94" i="2"/>
  <c r="K94" i="2"/>
  <c r="M94" i="2"/>
  <c r="N94" i="2"/>
  <c r="O94" i="2"/>
  <c r="P94" i="2"/>
  <c r="Q94" i="2"/>
  <c r="BK94" i="2"/>
  <c r="BL94" i="2"/>
  <c r="B95" i="2"/>
  <c r="H95" i="2"/>
  <c r="I95" i="2"/>
  <c r="J95" i="2"/>
  <c r="K95" i="2"/>
  <c r="M95" i="2"/>
  <c r="N95" i="2"/>
  <c r="O95" i="2"/>
  <c r="P95" i="2"/>
  <c r="Q95" i="2"/>
  <c r="BK95" i="2"/>
  <c r="BL95" i="2"/>
  <c r="B96" i="2"/>
  <c r="H96" i="2"/>
  <c r="I96" i="2"/>
  <c r="J96" i="2"/>
  <c r="K96" i="2"/>
  <c r="M96" i="2"/>
  <c r="N96" i="2"/>
  <c r="O96" i="2"/>
  <c r="P96" i="2"/>
  <c r="Q96" i="2"/>
  <c r="BK96" i="2"/>
  <c r="BL96" i="2"/>
  <c r="B97" i="2"/>
  <c r="H97" i="2"/>
  <c r="I97" i="2"/>
  <c r="J97" i="2"/>
  <c r="K97" i="2"/>
  <c r="M97" i="2"/>
  <c r="N97" i="2"/>
  <c r="O97" i="2"/>
  <c r="P97" i="2"/>
  <c r="Q97" i="2"/>
  <c r="BK97" i="2"/>
  <c r="BL97" i="2"/>
  <c r="B98" i="2"/>
  <c r="H98" i="2"/>
  <c r="I98" i="2"/>
  <c r="J98" i="2"/>
  <c r="K98" i="2"/>
  <c r="M98" i="2"/>
  <c r="N98" i="2"/>
  <c r="O98" i="2"/>
  <c r="P98" i="2"/>
  <c r="Q98" i="2"/>
  <c r="BK98" i="2"/>
  <c r="BL98" i="2"/>
  <c r="B99" i="2"/>
  <c r="H99" i="2"/>
  <c r="I99" i="2"/>
  <c r="J99" i="2"/>
  <c r="K99" i="2"/>
  <c r="M99" i="2"/>
  <c r="N99" i="2"/>
  <c r="O99" i="2"/>
  <c r="P99" i="2"/>
  <c r="Q99" i="2"/>
  <c r="BK99" i="2"/>
  <c r="BL99" i="2"/>
  <c r="B100" i="2"/>
  <c r="H100" i="2"/>
  <c r="I100" i="2"/>
  <c r="J100" i="2"/>
  <c r="K100" i="2"/>
  <c r="M100" i="2"/>
  <c r="N100" i="2"/>
  <c r="O100" i="2"/>
  <c r="P100" i="2"/>
  <c r="Q100" i="2"/>
  <c r="BK100" i="2"/>
  <c r="BL100" i="2"/>
  <c r="B101" i="2"/>
  <c r="H101" i="2"/>
  <c r="I101" i="2"/>
  <c r="J101" i="2"/>
  <c r="K101" i="2"/>
  <c r="M101" i="2"/>
  <c r="N101" i="2"/>
  <c r="O101" i="2"/>
  <c r="P101" i="2"/>
  <c r="Q101" i="2"/>
  <c r="BK101" i="2"/>
  <c r="BL101" i="2"/>
  <c r="B102" i="2"/>
  <c r="H102" i="2"/>
  <c r="I102" i="2"/>
  <c r="J102" i="2"/>
  <c r="K102" i="2"/>
  <c r="M102" i="2"/>
  <c r="N102" i="2"/>
  <c r="O102" i="2"/>
  <c r="P102" i="2"/>
  <c r="Q102" i="2"/>
  <c r="BK102" i="2"/>
  <c r="BL102" i="2"/>
  <c r="B103" i="2"/>
  <c r="H103" i="2"/>
  <c r="I103" i="2"/>
  <c r="J103" i="2"/>
  <c r="K103" i="2"/>
  <c r="M103" i="2"/>
  <c r="N103" i="2"/>
  <c r="O103" i="2"/>
  <c r="P103" i="2"/>
  <c r="Q103" i="2"/>
  <c r="BK103" i="2"/>
  <c r="BL103" i="2"/>
  <c r="B104" i="2"/>
  <c r="H104" i="2"/>
  <c r="I104" i="2"/>
  <c r="J104" i="2"/>
  <c r="K104" i="2"/>
  <c r="M104" i="2"/>
  <c r="N104" i="2"/>
  <c r="O104" i="2"/>
  <c r="P104" i="2"/>
  <c r="Q104" i="2"/>
  <c r="BK104" i="2"/>
  <c r="BL104" i="2"/>
  <c r="B105" i="2"/>
  <c r="H105" i="2"/>
  <c r="I105" i="2"/>
  <c r="J105" i="2"/>
  <c r="K105" i="2"/>
  <c r="M105" i="2"/>
  <c r="N105" i="2"/>
  <c r="O105" i="2"/>
  <c r="P105" i="2"/>
  <c r="Q105" i="2"/>
  <c r="BK105" i="2"/>
  <c r="BL105" i="2"/>
  <c r="B106" i="2"/>
  <c r="H106" i="2"/>
  <c r="I106" i="2"/>
  <c r="J106" i="2"/>
  <c r="K106" i="2"/>
  <c r="M106" i="2"/>
  <c r="N106" i="2"/>
  <c r="O106" i="2"/>
  <c r="P106" i="2"/>
  <c r="Q106" i="2"/>
  <c r="BK106" i="2"/>
  <c r="BL106" i="2"/>
  <c r="B107" i="2"/>
  <c r="H107" i="2"/>
  <c r="I107" i="2"/>
  <c r="J107" i="2"/>
  <c r="K107" i="2"/>
  <c r="M107" i="2"/>
  <c r="N107" i="2"/>
  <c r="O107" i="2"/>
  <c r="P107" i="2"/>
  <c r="Q107" i="2"/>
  <c r="BK107" i="2"/>
  <c r="BL107" i="2"/>
  <c r="B108" i="2"/>
  <c r="H108" i="2"/>
  <c r="I108" i="2"/>
  <c r="J108" i="2"/>
  <c r="K108" i="2"/>
  <c r="M108" i="2"/>
  <c r="N108" i="2"/>
  <c r="O108" i="2"/>
  <c r="P108" i="2"/>
  <c r="Q108" i="2"/>
  <c r="BK108" i="2"/>
  <c r="BL108" i="2"/>
  <c r="B109" i="2"/>
  <c r="H109" i="2"/>
  <c r="I109" i="2"/>
  <c r="J109" i="2"/>
  <c r="K109" i="2"/>
  <c r="M109" i="2"/>
  <c r="N109" i="2"/>
  <c r="O109" i="2"/>
  <c r="P109" i="2"/>
  <c r="Q109" i="2"/>
  <c r="BK109" i="2"/>
  <c r="BL109" i="2"/>
  <c r="B110" i="2"/>
  <c r="H110" i="2"/>
  <c r="I110" i="2"/>
  <c r="J110" i="2"/>
  <c r="K110" i="2"/>
  <c r="M110" i="2"/>
  <c r="N110" i="2"/>
  <c r="O110" i="2"/>
  <c r="P110" i="2"/>
  <c r="Q110" i="2"/>
  <c r="BK110" i="2"/>
  <c r="BL110" i="2"/>
  <c r="B111" i="2"/>
  <c r="H111" i="2"/>
  <c r="I111" i="2"/>
  <c r="J111" i="2"/>
  <c r="K111" i="2"/>
  <c r="M111" i="2"/>
  <c r="N111" i="2"/>
  <c r="O111" i="2"/>
  <c r="P111" i="2"/>
  <c r="Q111" i="2"/>
  <c r="BK111" i="2"/>
  <c r="BL111" i="2"/>
  <c r="B112" i="2"/>
  <c r="H112" i="2"/>
  <c r="I112" i="2"/>
  <c r="J112" i="2"/>
  <c r="K112" i="2"/>
  <c r="M112" i="2"/>
  <c r="N112" i="2"/>
  <c r="O112" i="2"/>
  <c r="P112" i="2"/>
  <c r="Q112" i="2"/>
  <c r="BK112" i="2"/>
  <c r="BL112" i="2"/>
  <c r="B113" i="2"/>
  <c r="H113" i="2"/>
  <c r="I113" i="2"/>
  <c r="J113" i="2"/>
  <c r="K113" i="2"/>
  <c r="M113" i="2"/>
  <c r="N113" i="2"/>
  <c r="O113" i="2"/>
  <c r="P113" i="2"/>
  <c r="Q113" i="2"/>
  <c r="BK113" i="2"/>
  <c r="BL113" i="2"/>
  <c r="B114" i="2"/>
  <c r="H114" i="2"/>
  <c r="I114" i="2"/>
  <c r="J114" i="2"/>
  <c r="K114" i="2"/>
  <c r="M114" i="2"/>
  <c r="N114" i="2"/>
  <c r="O114" i="2"/>
  <c r="P114" i="2"/>
  <c r="Q114" i="2"/>
  <c r="BK114" i="2"/>
  <c r="BL114" i="2"/>
  <c r="B115" i="2"/>
  <c r="H115" i="2"/>
  <c r="I115" i="2"/>
  <c r="J115" i="2"/>
  <c r="K115" i="2"/>
  <c r="M115" i="2"/>
  <c r="N115" i="2"/>
  <c r="O115" i="2"/>
  <c r="P115" i="2"/>
  <c r="Q115" i="2"/>
  <c r="BK115" i="2"/>
  <c r="BL115" i="2"/>
  <c r="B116" i="2"/>
  <c r="H116" i="2"/>
  <c r="I116" i="2"/>
  <c r="J116" i="2"/>
  <c r="K116" i="2"/>
  <c r="M116" i="2"/>
  <c r="N116" i="2"/>
  <c r="O116" i="2"/>
  <c r="P116" i="2"/>
  <c r="Q116" i="2"/>
  <c r="BK116" i="2"/>
  <c r="BL116" i="2"/>
  <c r="B117" i="2"/>
  <c r="H117" i="2"/>
  <c r="I117" i="2"/>
  <c r="J117" i="2"/>
  <c r="K117" i="2"/>
  <c r="M117" i="2"/>
  <c r="N117" i="2"/>
  <c r="O117" i="2"/>
  <c r="P117" i="2"/>
  <c r="Q117" i="2"/>
  <c r="BK117" i="2"/>
  <c r="BL117" i="2"/>
  <c r="B118" i="2"/>
  <c r="H118" i="2"/>
  <c r="I118" i="2"/>
  <c r="J118" i="2"/>
  <c r="K118" i="2"/>
  <c r="M118" i="2"/>
  <c r="N118" i="2"/>
  <c r="O118" i="2"/>
  <c r="P118" i="2"/>
  <c r="Q118" i="2"/>
  <c r="BK118" i="2"/>
  <c r="BL118" i="2"/>
  <c r="B119" i="2"/>
  <c r="H119" i="2"/>
  <c r="I119" i="2"/>
  <c r="J119" i="2"/>
  <c r="K119" i="2"/>
  <c r="M119" i="2"/>
  <c r="N119" i="2"/>
  <c r="O119" i="2"/>
  <c r="P119" i="2"/>
  <c r="Q119" i="2"/>
  <c r="BK119" i="2"/>
  <c r="BL119" i="2"/>
  <c r="B120" i="2"/>
  <c r="H120" i="2"/>
  <c r="I120" i="2"/>
  <c r="J120" i="2"/>
  <c r="K120" i="2"/>
  <c r="M120" i="2"/>
  <c r="N120" i="2"/>
  <c r="O120" i="2"/>
  <c r="P120" i="2"/>
  <c r="Q120" i="2"/>
  <c r="BK120" i="2"/>
  <c r="BL120" i="2"/>
  <c r="B121" i="2"/>
  <c r="H121" i="2"/>
  <c r="I121" i="2"/>
  <c r="J121" i="2"/>
  <c r="K121" i="2"/>
  <c r="M121" i="2"/>
  <c r="N121" i="2"/>
  <c r="O121" i="2"/>
  <c r="P121" i="2"/>
  <c r="Q121" i="2"/>
  <c r="BK121" i="2"/>
  <c r="BL121" i="2"/>
  <c r="B122" i="2"/>
  <c r="H122" i="2"/>
  <c r="I122" i="2"/>
  <c r="J122" i="2"/>
  <c r="K122" i="2"/>
  <c r="M122" i="2"/>
  <c r="N122" i="2"/>
  <c r="O122" i="2"/>
  <c r="P122" i="2"/>
  <c r="Q122" i="2"/>
  <c r="BK122" i="2"/>
  <c r="BL122" i="2"/>
  <c r="B123" i="2"/>
  <c r="H123" i="2"/>
  <c r="I123" i="2"/>
  <c r="J123" i="2"/>
  <c r="K123" i="2"/>
  <c r="M123" i="2"/>
  <c r="N123" i="2"/>
  <c r="O123" i="2"/>
  <c r="P123" i="2"/>
  <c r="Q123" i="2"/>
  <c r="BK123" i="2"/>
  <c r="BL123" i="2"/>
  <c r="B124" i="2"/>
  <c r="H124" i="2"/>
  <c r="I124" i="2"/>
  <c r="J124" i="2"/>
  <c r="K124" i="2"/>
  <c r="M124" i="2"/>
  <c r="N124" i="2"/>
  <c r="O124" i="2"/>
  <c r="P124" i="2"/>
  <c r="Q124" i="2"/>
  <c r="BK124" i="2"/>
  <c r="BL124" i="2"/>
  <c r="B125" i="2"/>
  <c r="H125" i="2"/>
  <c r="I125" i="2"/>
  <c r="J125" i="2"/>
  <c r="K125" i="2"/>
  <c r="M125" i="2"/>
  <c r="N125" i="2"/>
  <c r="O125" i="2"/>
  <c r="P125" i="2"/>
  <c r="Q125" i="2"/>
  <c r="BK125" i="2"/>
  <c r="BL125" i="2"/>
  <c r="B126" i="2"/>
  <c r="H126" i="2"/>
  <c r="I126" i="2"/>
  <c r="J126" i="2"/>
  <c r="K126" i="2"/>
  <c r="M126" i="2"/>
  <c r="N126" i="2"/>
  <c r="O126" i="2"/>
  <c r="P126" i="2"/>
  <c r="Q126" i="2"/>
  <c r="BK126" i="2"/>
  <c r="BL126" i="2"/>
  <c r="B127" i="2"/>
  <c r="H127" i="2"/>
  <c r="I127" i="2"/>
  <c r="J127" i="2"/>
  <c r="K127" i="2"/>
  <c r="M127" i="2"/>
  <c r="N127" i="2"/>
  <c r="O127" i="2"/>
  <c r="P127" i="2"/>
  <c r="Q127" i="2"/>
  <c r="BK127" i="2"/>
  <c r="BL127" i="2"/>
  <c r="B128" i="2"/>
  <c r="H128" i="2"/>
  <c r="I128" i="2"/>
  <c r="J128" i="2"/>
  <c r="K128" i="2"/>
  <c r="M128" i="2"/>
  <c r="N128" i="2"/>
  <c r="O128" i="2"/>
  <c r="P128" i="2"/>
  <c r="Q128" i="2"/>
  <c r="BK128" i="2"/>
  <c r="BL128" i="2"/>
  <c r="B129" i="2"/>
  <c r="H129" i="2"/>
  <c r="I129" i="2"/>
  <c r="J129" i="2"/>
  <c r="K129" i="2"/>
  <c r="M129" i="2"/>
  <c r="N129" i="2"/>
  <c r="O129" i="2"/>
  <c r="P129" i="2"/>
  <c r="Q129" i="2"/>
  <c r="BK129" i="2"/>
  <c r="BL129" i="2"/>
  <c r="B130" i="2"/>
  <c r="H130" i="2"/>
  <c r="I130" i="2"/>
  <c r="J130" i="2"/>
  <c r="K130" i="2"/>
  <c r="M130" i="2"/>
  <c r="N130" i="2"/>
  <c r="O130" i="2"/>
  <c r="P130" i="2"/>
  <c r="Q130" i="2"/>
  <c r="BK130" i="2"/>
  <c r="BL130" i="2"/>
  <c r="B131" i="2"/>
  <c r="H131" i="2"/>
  <c r="I131" i="2"/>
  <c r="J131" i="2"/>
  <c r="K131" i="2"/>
  <c r="M131" i="2"/>
  <c r="N131" i="2"/>
  <c r="O131" i="2"/>
  <c r="P131" i="2"/>
  <c r="Q131" i="2"/>
  <c r="BK131" i="2"/>
  <c r="BL131" i="2"/>
  <c r="B132" i="2"/>
  <c r="H132" i="2"/>
  <c r="I132" i="2"/>
  <c r="J132" i="2"/>
  <c r="K132" i="2"/>
  <c r="M132" i="2"/>
  <c r="N132" i="2"/>
  <c r="O132" i="2"/>
  <c r="P132" i="2"/>
  <c r="Q132" i="2"/>
  <c r="BK132" i="2"/>
  <c r="BL132" i="2"/>
  <c r="B133" i="2"/>
  <c r="H133" i="2"/>
  <c r="I133" i="2"/>
  <c r="J133" i="2"/>
  <c r="K133" i="2"/>
  <c r="M133" i="2"/>
  <c r="N133" i="2"/>
  <c r="O133" i="2"/>
  <c r="P133" i="2"/>
  <c r="Q133" i="2"/>
  <c r="BK133" i="2"/>
  <c r="BL133" i="2"/>
  <c r="B134" i="2"/>
  <c r="H134" i="2"/>
  <c r="I134" i="2"/>
  <c r="J134" i="2"/>
  <c r="K134" i="2"/>
  <c r="M134" i="2"/>
  <c r="N134" i="2"/>
  <c r="O134" i="2"/>
  <c r="P134" i="2"/>
  <c r="Q134" i="2"/>
  <c r="BK134" i="2"/>
  <c r="BL134" i="2"/>
  <c r="B135" i="2"/>
  <c r="H135" i="2"/>
  <c r="I135" i="2"/>
  <c r="J135" i="2"/>
  <c r="K135" i="2"/>
  <c r="M135" i="2"/>
  <c r="N135" i="2"/>
  <c r="O135" i="2"/>
  <c r="P135" i="2"/>
  <c r="Q135" i="2"/>
  <c r="BK135" i="2"/>
  <c r="BL135" i="2"/>
  <c r="B136" i="2"/>
  <c r="H136" i="2"/>
  <c r="I136" i="2"/>
  <c r="J136" i="2"/>
  <c r="K136" i="2"/>
  <c r="M136" i="2"/>
  <c r="N136" i="2"/>
  <c r="O136" i="2"/>
  <c r="P136" i="2"/>
  <c r="Q136" i="2"/>
  <c r="BK136" i="2"/>
  <c r="BL136" i="2"/>
  <c r="B137" i="2"/>
  <c r="H137" i="2"/>
  <c r="I137" i="2"/>
  <c r="J137" i="2"/>
  <c r="K137" i="2"/>
  <c r="M137" i="2"/>
  <c r="N137" i="2"/>
  <c r="O137" i="2"/>
  <c r="P137" i="2"/>
  <c r="Q137" i="2"/>
  <c r="BK137" i="2"/>
  <c r="BL137" i="2"/>
  <c r="B138" i="2"/>
  <c r="H138" i="2"/>
  <c r="I138" i="2"/>
  <c r="J138" i="2"/>
  <c r="K138" i="2"/>
  <c r="M138" i="2"/>
  <c r="N138" i="2"/>
  <c r="O138" i="2"/>
  <c r="P138" i="2"/>
  <c r="Q138" i="2"/>
  <c r="BK138" i="2"/>
  <c r="BL138" i="2"/>
  <c r="B139" i="2"/>
  <c r="H139" i="2"/>
  <c r="I139" i="2"/>
  <c r="J139" i="2"/>
  <c r="K139" i="2"/>
  <c r="M139" i="2"/>
  <c r="N139" i="2"/>
  <c r="O139" i="2"/>
  <c r="P139" i="2"/>
  <c r="Q139" i="2"/>
  <c r="BK139" i="2"/>
  <c r="BL139" i="2"/>
  <c r="B140" i="2"/>
  <c r="H140" i="2"/>
  <c r="I140" i="2"/>
  <c r="J140" i="2"/>
  <c r="K140" i="2"/>
  <c r="M140" i="2"/>
  <c r="N140" i="2"/>
  <c r="O140" i="2"/>
  <c r="P140" i="2"/>
  <c r="Q140" i="2"/>
  <c r="BK140" i="2"/>
  <c r="BL140" i="2"/>
  <c r="B141" i="2"/>
  <c r="H141" i="2"/>
  <c r="I141" i="2"/>
  <c r="J141" i="2"/>
  <c r="K141" i="2"/>
  <c r="M141" i="2"/>
  <c r="N141" i="2"/>
  <c r="O141" i="2"/>
  <c r="P141" i="2"/>
  <c r="Q141" i="2"/>
  <c r="BK141" i="2"/>
  <c r="BL141" i="2"/>
  <c r="B142" i="2"/>
  <c r="H142" i="2"/>
  <c r="I142" i="2"/>
  <c r="J142" i="2"/>
  <c r="K142" i="2"/>
  <c r="M142" i="2"/>
  <c r="N142" i="2"/>
  <c r="O142" i="2"/>
  <c r="P142" i="2"/>
  <c r="Q142" i="2"/>
  <c r="BK142" i="2"/>
  <c r="BL142" i="2"/>
  <c r="B143" i="2"/>
  <c r="H143" i="2"/>
  <c r="I143" i="2"/>
  <c r="J143" i="2"/>
  <c r="K143" i="2"/>
  <c r="M143" i="2"/>
  <c r="N143" i="2"/>
  <c r="O143" i="2"/>
  <c r="P143" i="2"/>
  <c r="Q143" i="2"/>
  <c r="BK143" i="2"/>
  <c r="BL143" i="2"/>
  <c r="B144" i="2"/>
  <c r="H144" i="2"/>
  <c r="I144" i="2"/>
  <c r="J144" i="2"/>
  <c r="K144" i="2"/>
  <c r="M144" i="2"/>
  <c r="N144" i="2"/>
  <c r="O144" i="2"/>
  <c r="P144" i="2"/>
  <c r="Q144" i="2"/>
  <c r="BK144" i="2"/>
  <c r="BL144" i="2"/>
  <c r="B145" i="2"/>
  <c r="H145" i="2"/>
  <c r="I145" i="2"/>
  <c r="J145" i="2"/>
  <c r="K145" i="2"/>
  <c r="M145" i="2"/>
  <c r="N145" i="2"/>
  <c r="O145" i="2"/>
  <c r="P145" i="2"/>
  <c r="Q145" i="2"/>
  <c r="BK145" i="2"/>
  <c r="BL145" i="2"/>
  <c r="B146" i="2"/>
  <c r="H146" i="2"/>
  <c r="I146" i="2"/>
  <c r="J146" i="2"/>
  <c r="K146" i="2"/>
  <c r="M146" i="2"/>
  <c r="N146" i="2"/>
  <c r="O146" i="2"/>
  <c r="P146" i="2"/>
  <c r="Q146" i="2"/>
  <c r="BK146" i="2"/>
  <c r="BL146" i="2"/>
  <c r="B147" i="2"/>
  <c r="H147" i="2"/>
  <c r="I147" i="2"/>
  <c r="J147" i="2"/>
  <c r="K147" i="2"/>
  <c r="M147" i="2"/>
  <c r="N147" i="2"/>
  <c r="O147" i="2"/>
  <c r="P147" i="2"/>
  <c r="Q147" i="2"/>
  <c r="BK147" i="2"/>
  <c r="BL147" i="2"/>
  <c r="B148" i="2"/>
  <c r="H148" i="2"/>
  <c r="I148" i="2"/>
  <c r="J148" i="2"/>
  <c r="K148" i="2"/>
  <c r="M148" i="2"/>
  <c r="N148" i="2"/>
  <c r="O148" i="2"/>
  <c r="P148" i="2"/>
  <c r="Q148" i="2"/>
  <c r="BK148" i="2"/>
  <c r="BL148" i="2"/>
  <c r="B149" i="2"/>
  <c r="H149" i="2"/>
  <c r="I149" i="2"/>
  <c r="J149" i="2"/>
  <c r="K149" i="2"/>
  <c r="M149" i="2"/>
  <c r="N149" i="2"/>
  <c r="O149" i="2"/>
  <c r="P149" i="2"/>
  <c r="Q149" i="2"/>
  <c r="BK149" i="2"/>
  <c r="BL149" i="2"/>
  <c r="B150" i="2"/>
  <c r="H150" i="2"/>
  <c r="I150" i="2"/>
  <c r="J150" i="2"/>
  <c r="K150" i="2"/>
  <c r="M150" i="2"/>
  <c r="N150" i="2"/>
  <c r="O150" i="2"/>
  <c r="P150" i="2"/>
  <c r="Q150" i="2"/>
  <c r="BK150" i="2"/>
  <c r="BL150" i="2"/>
  <c r="B151" i="2"/>
  <c r="H151" i="2"/>
  <c r="I151" i="2"/>
  <c r="J151" i="2"/>
  <c r="K151" i="2"/>
  <c r="M151" i="2"/>
  <c r="N151" i="2"/>
  <c r="O151" i="2"/>
  <c r="P151" i="2"/>
  <c r="Q151" i="2"/>
  <c r="BK151" i="2"/>
  <c r="BL151" i="2"/>
  <c r="B152" i="2"/>
  <c r="H152" i="2"/>
  <c r="I152" i="2"/>
  <c r="J152" i="2"/>
  <c r="K152" i="2"/>
  <c r="M152" i="2"/>
  <c r="N152" i="2"/>
  <c r="O152" i="2"/>
  <c r="P152" i="2"/>
  <c r="Q152" i="2"/>
  <c r="BK152" i="2"/>
  <c r="BL152" i="2"/>
  <c r="B153" i="2"/>
  <c r="H153" i="2"/>
  <c r="I153" i="2"/>
  <c r="J153" i="2"/>
  <c r="K153" i="2"/>
  <c r="M153" i="2"/>
  <c r="N153" i="2"/>
  <c r="O153" i="2"/>
  <c r="P153" i="2"/>
  <c r="Q153" i="2"/>
  <c r="BK153" i="2"/>
  <c r="BL153" i="2"/>
  <c r="B154" i="2"/>
  <c r="H154" i="2"/>
  <c r="I154" i="2"/>
  <c r="J154" i="2"/>
  <c r="K154" i="2"/>
  <c r="M154" i="2"/>
  <c r="N154" i="2"/>
  <c r="O154" i="2"/>
  <c r="P154" i="2"/>
  <c r="Q154" i="2"/>
  <c r="BK154" i="2"/>
  <c r="BL154" i="2"/>
  <c r="B155" i="2"/>
  <c r="H155" i="2"/>
  <c r="I155" i="2"/>
  <c r="J155" i="2"/>
  <c r="K155" i="2"/>
  <c r="M155" i="2"/>
  <c r="N155" i="2"/>
  <c r="O155" i="2"/>
  <c r="P155" i="2"/>
  <c r="Q155" i="2"/>
  <c r="BK155" i="2"/>
  <c r="BL155" i="2"/>
  <c r="B156" i="2"/>
  <c r="H156" i="2"/>
  <c r="I156" i="2"/>
  <c r="J156" i="2"/>
  <c r="K156" i="2"/>
  <c r="M156" i="2"/>
  <c r="N156" i="2"/>
  <c r="O156" i="2"/>
  <c r="P156" i="2"/>
  <c r="Q156" i="2"/>
  <c r="BK156" i="2"/>
  <c r="BL156" i="2"/>
  <c r="B157" i="2"/>
  <c r="H157" i="2"/>
  <c r="I157" i="2"/>
  <c r="J157" i="2"/>
  <c r="K157" i="2"/>
  <c r="M157" i="2"/>
  <c r="N157" i="2"/>
  <c r="O157" i="2"/>
  <c r="P157" i="2"/>
  <c r="Q157" i="2"/>
  <c r="BK157" i="2"/>
  <c r="BL157" i="2"/>
  <c r="B158" i="2"/>
  <c r="H158" i="2"/>
  <c r="I158" i="2"/>
  <c r="J158" i="2"/>
  <c r="K158" i="2"/>
  <c r="M158" i="2"/>
  <c r="N158" i="2"/>
  <c r="O158" i="2"/>
  <c r="P158" i="2"/>
  <c r="Q158" i="2"/>
  <c r="BK158" i="2"/>
  <c r="BL158" i="2"/>
  <c r="B159" i="2"/>
  <c r="H159" i="2"/>
  <c r="I159" i="2"/>
  <c r="J159" i="2"/>
  <c r="K159" i="2"/>
  <c r="M159" i="2"/>
  <c r="N159" i="2"/>
  <c r="O159" i="2"/>
  <c r="P159" i="2"/>
  <c r="Q159" i="2"/>
  <c r="BK159" i="2"/>
  <c r="BL159" i="2"/>
  <c r="B160" i="2"/>
  <c r="H160" i="2"/>
  <c r="I160" i="2"/>
  <c r="J160" i="2"/>
  <c r="K160" i="2"/>
  <c r="M160" i="2"/>
  <c r="N160" i="2"/>
  <c r="O160" i="2"/>
  <c r="P160" i="2"/>
  <c r="Q160" i="2"/>
  <c r="BK160" i="2"/>
  <c r="BL160" i="2"/>
  <c r="B161" i="2"/>
  <c r="H161" i="2"/>
  <c r="I161" i="2"/>
  <c r="J161" i="2"/>
  <c r="K161" i="2"/>
  <c r="M161" i="2"/>
  <c r="N161" i="2"/>
  <c r="O161" i="2"/>
  <c r="P161" i="2"/>
  <c r="Q161" i="2"/>
  <c r="BK161" i="2"/>
  <c r="BL161" i="2"/>
  <c r="B162" i="2"/>
  <c r="H162" i="2"/>
  <c r="I162" i="2"/>
  <c r="J162" i="2"/>
  <c r="K162" i="2"/>
  <c r="M162" i="2"/>
  <c r="N162" i="2"/>
  <c r="O162" i="2"/>
  <c r="P162" i="2"/>
  <c r="Q162" i="2"/>
  <c r="BK162" i="2"/>
  <c r="BL162" i="2"/>
  <c r="B163" i="2"/>
  <c r="H163" i="2"/>
  <c r="I163" i="2"/>
  <c r="J163" i="2"/>
  <c r="K163" i="2"/>
  <c r="M163" i="2"/>
  <c r="N163" i="2"/>
  <c r="O163" i="2"/>
  <c r="P163" i="2"/>
  <c r="Q163" i="2"/>
  <c r="BK163" i="2"/>
  <c r="BL163" i="2"/>
  <c r="B164" i="2"/>
  <c r="H164" i="2"/>
  <c r="I164" i="2"/>
  <c r="J164" i="2"/>
  <c r="K164" i="2"/>
  <c r="M164" i="2"/>
  <c r="N164" i="2"/>
  <c r="O164" i="2"/>
  <c r="P164" i="2"/>
  <c r="Q164" i="2"/>
  <c r="BK164" i="2"/>
  <c r="BL164" i="2"/>
  <c r="B165" i="2"/>
  <c r="H165" i="2"/>
  <c r="I165" i="2"/>
  <c r="J165" i="2"/>
  <c r="K165" i="2"/>
  <c r="M165" i="2"/>
  <c r="N165" i="2"/>
  <c r="O165" i="2"/>
  <c r="P165" i="2"/>
  <c r="Q165" i="2"/>
  <c r="BK165" i="2"/>
  <c r="BL165" i="2"/>
  <c r="B166" i="2"/>
  <c r="H166" i="2"/>
  <c r="I166" i="2"/>
  <c r="J166" i="2"/>
  <c r="K166" i="2"/>
  <c r="M166" i="2"/>
  <c r="N166" i="2"/>
  <c r="O166" i="2"/>
  <c r="P166" i="2"/>
  <c r="Q166" i="2"/>
  <c r="BK166" i="2"/>
  <c r="BL166" i="2"/>
  <c r="B167" i="2"/>
  <c r="H167" i="2"/>
  <c r="I167" i="2"/>
  <c r="J167" i="2"/>
  <c r="K167" i="2"/>
  <c r="M167" i="2"/>
  <c r="N167" i="2"/>
  <c r="O167" i="2"/>
  <c r="P167" i="2"/>
  <c r="Q167" i="2"/>
  <c r="BK167" i="2"/>
  <c r="BL167" i="2"/>
  <c r="B168" i="2"/>
  <c r="H168" i="2"/>
  <c r="I168" i="2"/>
  <c r="J168" i="2"/>
  <c r="K168" i="2"/>
  <c r="M168" i="2"/>
  <c r="N168" i="2"/>
  <c r="O168" i="2"/>
  <c r="P168" i="2"/>
  <c r="Q168" i="2"/>
  <c r="BK168" i="2"/>
  <c r="BL168" i="2"/>
  <c r="B169" i="2"/>
  <c r="H169" i="2"/>
  <c r="I169" i="2"/>
  <c r="J169" i="2"/>
  <c r="K169" i="2"/>
  <c r="M169" i="2"/>
  <c r="N169" i="2"/>
  <c r="O169" i="2"/>
  <c r="P169" i="2"/>
  <c r="Q169" i="2"/>
  <c r="BK169" i="2"/>
  <c r="BL169" i="2"/>
  <c r="B170" i="2"/>
  <c r="H170" i="2"/>
  <c r="I170" i="2"/>
  <c r="J170" i="2"/>
  <c r="K170" i="2"/>
  <c r="M170" i="2"/>
  <c r="N170" i="2"/>
  <c r="O170" i="2"/>
  <c r="P170" i="2"/>
  <c r="Q170" i="2"/>
  <c r="BK170" i="2"/>
  <c r="BL170" i="2"/>
  <c r="B171" i="2"/>
  <c r="H171" i="2"/>
  <c r="I171" i="2"/>
  <c r="J171" i="2"/>
  <c r="K171" i="2"/>
  <c r="M171" i="2"/>
  <c r="N171" i="2"/>
  <c r="O171" i="2"/>
  <c r="P171" i="2"/>
  <c r="Q171" i="2"/>
  <c r="BK171" i="2"/>
  <c r="BL171" i="2"/>
  <c r="B172" i="2"/>
  <c r="H172" i="2"/>
  <c r="I172" i="2"/>
  <c r="J172" i="2"/>
  <c r="K172" i="2"/>
  <c r="M172" i="2"/>
  <c r="N172" i="2"/>
  <c r="O172" i="2"/>
  <c r="P172" i="2"/>
  <c r="Q172" i="2"/>
  <c r="BK172" i="2"/>
  <c r="BL172" i="2"/>
  <c r="B173" i="2"/>
  <c r="H173" i="2"/>
  <c r="I173" i="2"/>
  <c r="J173" i="2"/>
  <c r="K173" i="2"/>
  <c r="M173" i="2"/>
  <c r="N173" i="2"/>
  <c r="O173" i="2"/>
  <c r="P173" i="2"/>
  <c r="Q173" i="2"/>
  <c r="BK173" i="2"/>
  <c r="BL173" i="2"/>
  <c r="B174" i="2"/>
  <c r="H174" i="2"/>
  <c r="I174" i="2"/>
  <c r="J174" i="2"/>
  <c r="K174" i="2"/>
  <c r="M174" i="2"/>
  <c r="N174" i="2"/>
  <c r="O174" i="2"/>
  <c r="P174" i="2"/>
  <c r="Q174" i="2"/>
  <c r="BK174" i="2"/>
  <c r="BL174" i="2"/>
  <c r="B175" i="2"/>
  <c r="H175" i="2"/>
  <c r="I175" i="2"/>
  <c r="J175" i="2"/>
  <c r="K175" i="2"/>
  <c r="M175" i="2"/>
  <c r="N175" i="2"/>
  <c r="O175" i="2"/>
  <c r="P175" i="2"/>
  <c r="Q175" i="2"/>
  <c r="BK175" i="2"/>
  <c r="BL175" i="2"/>
  <c r="B176" i="2"/>
  <c r="H176" i="2"/>
  <c r="I176" i="2"/>
  <c r="J176" i="2"/>
  <c r="K176" i="2"/>
  <c r="M176" i="2"/>
  <c r="N176" i="2"/>
  <c r="O176" i="2"/>
  <c r="P176" i="2"/>
  <c r="Q176" i="2"/>
  <c r="BK176" i="2"/>
  <c r="BL176" i="2"/>
  <c r="B177" i="2"/>
  <c r="H177" i="2"/>
  <c r="I177" i="2"/>
  <c r="J177" i="2"/>
  <c r="K177" i="2"/>
  <c r="M177" i="2"/>
  <c r="N177" i="2"/>
  <c r="O177" i="2"/>
  <c r="P177" i="2"/>
  <c r="Q177" i="2"/>
  <c r="BK177" i="2"/>
  <c r="BL177" i="2"/>
  <c r="B178" i="2"/>
  <c r="H178" i="2"/>
  <c r="I178" i="2"/>
  <c r="J178" i="2"/>
  <c r="K178" i="2"/>
  <c r="M178" i="2"/>
  <c r="N178" i="2"/>
  <c r="O178" i="2"/>
  <c r="P178" i="2"/>
  <c r="Q178" i="2"/>
  <c r="BK178" i="2"/>
  <c r="BL178" i="2"/>
  <c r="B179" i="2"/>
  <c r="H179" i="2"/>
  <c r="I179" i="2"/>
  <c r="J179" i="2"/>
  <c r="K179" i="2"/>
  <c r="M179" i="2"/>
  <c r="N179" i="2"/>
  <c r="O179" i="2"/>
  <c r="P179" i="2"/>
  <c r="Q179" i="2"/>
  <c r="BK179" i="2"/>
  <c r="BL179" i="2"/>
  <c r="B180" i="2"/>
  <c r="H180" i="2"/>
  <c r="I180" i="2"/>
  <c r="J180" i="2"/>
  <c r="K180" i="2"/>
  <c r="M180" i="2"/>
  <c r="N180" i="2"/>
  <c r="O180" i="2"/>
  <c r="P180" i="2"/>
  <c r="Q180" i="2"/>
  <c r="BK180" i="2"/>
  <c r="BL180" i="2"/>
  <c r="B181" i="2"/>
  <c r="H181" i="2"/>
  <c r="I181" i="2"/>
  <c r="J181" i="2"/>
  <c r="K181" i="2"/>
  <c r="M181" i="2"/>
  <c r="N181" i="2"/>
  <c r="O181" i="2"/>
  <c r="P181" i="2"/>
  <c r="Q181" i="2"/>
  <c r="BK181" i="2"/>
  <c r="BL181" i="2"/>
  <c r="B182" i="2"/>
  <c r="H182" i="2"/>
  <c r="I182" i="2"/>
  <c r="J182" i="2"/>
  <c r="K182" i="2"/>
  <c r="M182" i="2"/>
  <c r="N182" i="2"/>
  <c r="O182" i="2"/>
  <c r="P182" i="2"/>
  <c r="Q182" i="2"/>
  <c r="BK182" i="2"/>
  <c r="BL182" i="2"/>
  <c r="B183" i="2"/>
  <c r="H183" i="2"/>
  <c r="I183" i="2"/>
  <c r="J183" i="2"/>
  <c r="K183" i="2"/>
  <c r="M183" i="2"/>
  <c r="N183" i="2"/>
  <c r="O183" i="2"/>
  <c r="P183" i="2"/>
  <c r="Q183" i="2"/>
  <c r="BK183" i="2"/>
  <c r="BL183" i="2"/>
  <c r="B184" i="2"/>
  <c r="H184" i="2"/>
  <c r="I184" i="2"/>
  <c r="J184" i="2"/>
  <c r="K184" i="2"/>
  <c r="M184" i="2"/>
  <c r="N184" i="2"/>
  <c r="O184" i="2"/>
  <c r="P184" i="2"/>
  <c r="Q184" i="2"/>
  <c r="BK184" i="2"/>
  <c r="BL184" i="2"/>
  <c r="B185" i="2"/>
  <c r="H185" i="2"/>
  <c r="I185" i="2"/>
  <c r="J185" i="2"/>
  <c r="K185" i="2"/>
  <c r="M185" i="2"/>
  <c r="N185" i="2"/>
  <c r="O185" i="2"/>
  <c r="P185" i="2"/>
  <c r="Q185" i="2"/>
  <c r="BK185" i="2"/>
  <c r="BL185" i="2"/>
  <c r="B186" i="2"/>
  <c r="H186" i="2"/>
  <c r="I186" i="2"/>
  <c r="J186" i="2"/>
  <c r="K186" i="2"/>
  <c r="M186" i="2"/>
  <c r="N186" i="2"/>
  <c r="O186" i="2"/>
  <c r="P186" i="2"/>
  <c r="Q186" i="2"/>
  <c r="BK186" i="2"/>
  <c r="BL186" i="2"/>
  <c r="B187" i="2"/>
  <c r="H187" i="2"/>
  <c r="I187" i="2"/>
  <c r="J187" i="2"/>
  <c r="K187" i="2"/>
  <c r="M187" i="2"/>
  <c r="N187" i="2"/>
  <c r="O187" i="2"/>
  <c r="P187" i="2"/>
  <c r="Q187" i="2"/>
  <c r="BK187" i="2"/>
  <c r="BL187" i="2"/>
  <c r="B188" i="2"/>
  <c r="H188" i="2"/>
  <c r="I188" i="2"/>
  <c r="J188" i="2"/>
  <c r="K188" i="2"/>
  <c r="M188" i="2"/>
  <c r="N188" i="2"/>
  <c r="O188" i="2"/>
  <c r="P188" i="2"/>
  <c r="Q188" i="2"/>
  <c r="BK188" i="2"/>
  <c r="BL188" i="2"/>
  <c r="B189" i="2"/>
  <c r="H189" i="2"/>
  <c r="I189" i="2"/>
  <c r="J189" i="2"/>
  <c r="K189" i="2"/>
  <c r="M189" i="2"/>
  <c r="N189" i="2"/>
  <c r="O189" i="2"/>
  <c r="P189" i="2"/>
  <c r="Q189" i="2"/>
  <c r="BK189" i="2"/>
  <c r="BL189" i="2"/>
  <c r="B190" i="2"/>
  <c r="H190" i="2"/>
  <c r="I190" i="2"/>
  <c r="J190" i="2"/>
  <c r="K190" i="2"/>
  <c r="M190" i="2"/>
  <c r="N190" i="2"/>
  <c r="O190" i="2"/>
  <c r="P190" i="2"/>
  <c r="Q190" i="2"/>
  <c r="BK190" i="2"/>
  <c r="BL190" i="2"/>
  <c r="B191" i="2"/>
  <c r="H191" i="2"/>
  <c r="I191" i="2"/>
  <c r="J191" i="2"/>
  <c r="K191" i="2"/>
  <c r="M191" i="2"/>
  <c r="N191" i="2"/>
  <c r="O191" i="2"/>
  <c r="P191" i="2"/>
  <c r="Q191" i="2"/>
  <c r="BK191" i="2"/>
  <c r="BL191" i="2"/>
  <c r="B192" i="2"/>
  <c r="H192" i="2"/>
  <c r="I192" i="2"/>
  <c r="J192" i="2"/>
  <c r="K192" i="2"/>
  <c r="M192" i="2"/>
  <c r="N192" i="2"/>
  <c r="O192" i="2"/>
  <c r="P192" i="2"/>
  <c r="Q192" i="2"/>
  <c r="BK192" i="2"/>
  <c r="BL192" i="2"/>
  <c r="B193" i="2"/>
  <c r="H193" i="2"/>
  <c r="I193" i="2"/>
  <c r="J193" i="2"/>
  <c r="K193" i="2"/>
  <c r="M193" i="2"/>
  <c r="N193" i="2"/>
  <c r="O193" i="2"/>
  <c r="P193" i="2"/>
  <c r="Q193" i="2"/>
  <c r="BK193" i="2"/>
  <c r="BL193" i="2"/>
  <c r="B194" i="2"/>
  <c r="H194" i="2"/>
  <c r="I194" i="2"/>
  <c r="J194" i="2"/>
  <c r="K194" i="2"/>
  <c r="M194" i="2"/>
  <c r="N194" i="2"/>
  <c r="O194" i="2"/>
  <c r="P194" i="2"/>
  <c r="Q194" i="2"/>
  <c r="BK194" i="2"/>
  <c r="BL194" i="2"/>
  <c r="B195" i="2"/>
  <c r="H195" i="2"/>
  <c r="I195" i="2"/>
  <c r="J195" i="2"/>
  <c r="K195" i="2"/>
  <c r="M195" i="2"/>
  <c r="N195" i="2"/>
  <c r="O195" i="2"/>
  <c r="P195" i="2"/>
  <c r="Q195" i="2"/>
  <c r="BK195" i="2"/>
  <c r="BL195" i="2"/>
  <c r="B196" i="2"/>
  <c r="H196" i="2"/>
  <c r="I196" i="2"/>
  <c r="J196" i="2"/>
  <c r="K196" i="2"/>
  <c r="M196" i="2"/>
  <c r="N196" i="2"/>
  <c r="O196" i="2"/>
  <c r="P196" i="2"/>
  <c r="Q196" i="2"/>
  <c r="BK196" i="2"/>
  <c r="BL196" i="2"/>
  <c r="B197" i="2"/>
  <c r="H197" i="2"/>
  <c r="I197" i="2"/>
  <c r="J197" i="2"/>
  <c r="K197" i="2"/>
  <c r="M197" i="2"/>
  <c r="N197" i="2"/>
  <c r="O197" i="2"/>
  <c r="P197" i="2"/>
  <c r="Q197" i="2"/>
  <c r="BK197" i="2"/>
  <c r="BL197" i="2"/>
  <c r="B198" i="2"/>
  <c r="H198" i="2"/>
  <c r="I198" i="2"/>
  <c r="J198" i="2"/>
  <c r="K198" i="2"/>
  <c r="M198" i="2"/>
  <c r="N198" i="2"/>
  <c r="O198" i="2"/>
  <c r="P198" i="2"/>
  <c r="Q198" i="2"/>
  <c r="BK198" i="2"/>
  <c r="BL198" i="2"/>
  <c r="B199" i="2"/>
  <c r="H199" i="2"/>
  <c r="I199" i="2"/>
  <c r="J199" i="2"/>
  <c r="K199" i="2"/>
  <c r="M199" i="2"/>
  <c r="N199" i="2"/>
  <c r="O199" i="2"/>
  <c r="P199" i="2"/>
  <c r="Q199" i="2"/>
  <c r="BK199" i="2"/>
  <c r="BL199" i="2"/>
  <c r="B200" i="2"/>
  <c r="H200" i="2"/>
  <c r="I200" i="2"/>
  <c r="J200" i="2"/>
  <c r="K200" i="2"/>
  <c r="M200" i="2"/>
  <c r="N200" i="2"/>
  <c r="O200" i="2"/>
  <c r="P200" i="2"/>
  <c r="Q200" i="2"/>
  <c r="BK200" i="2"/>
  <c r="BL200" i="2"/>
  <c r="B201" i="2"/>
  <c r="H201" i="2"/>
  <c r="I201" i="2"/>
  <c r="J201" i="2"/>
  <c r="K201" i="2"/>
  <c r="M201" i="2"/>
  <c r="N201" i="2"/>
  <c r="O201" i="2"/>
  <c r="P201" i="2"/>
  <c r="Q201" i="2"/>
  <c r="BK201" i="2"/>
  <c r="BL201" i="2"/>
  <c r="B202" i="2"/>
  <c r="H202" i="2"/>
  <c r="I202" i="2"/>
  <c r="J202" i="2"/>
  <c r="K202" i="2"/>
  <c r="M202" i="2"/>
  <c r="N202" i="2"/>
  <c r="O202" i="2"/>
  <c r="P202" i="2"/>
  <c r="Q202" i="2"/>
  <c r="BK202" i="2"/>
  <c r="BL202" i="2"/>
  <c r="B203" i="2"/>
  <c r="H203" i="2"/>
  <c r="I203" i="2"/>
  <c r="J203" i="2"/>
  <c r="K203" i="2"/>
  <c r="M203" i="2"/>
  <c r="N203" i="2"/>
  <c r="O203" i="2"/>
  <c r="P203" i="2"/>
  <c r="Q203" i="2"/>
  <c r="BK203" i="2"/>
  <c r="BL203" i="2"/>
  <c r="B204" i="2"/>
  <c r="H204" i="2"/>
  <c r="I204" i="2"/>
  <c r="J204" i="2"/>
  <c r="K204" i="2"/>
  <c r="M204" i="2"/>
  <c r="N204" i="2"/>
  <c r="O204" i="2"/>
  <c r="P204" i="2"/>
  <c r="Q204" i="2"/>
  <c r="BK204" i="2"/>
  <c r="BL204" i="2"/>
  <c r="B205" i="2"/>
  <c r="H205" i="2"/>
  <c r="I205" i="2"/>
  <c r="J205" i="2"/>
  <c r="K205" i="2"/>
  <c r="M205" i="2"/>
  <c r="N205" i="2"/>
  <c r="O205" i="2"/>
  <c r="P205" i="2"/>
  <c r="Q205" i="2"/>
  <c r="BK205" i="2"/>
  <c r="BL205" i="2"/>
  <c r="B206" i="2"/>
  <c r="H206" i="2"/>
  <c r="I206" i="2"/>
  <c r="J206" i="2"/>
  <c r="K206" i="2"/>
  <c r="M206" i="2"/>
  <c r="N206" i="2"/>
  <c r="O206" i="2"/>
  <c r="P206" i="2"/>
  <c r="Q206" i="2"/>
  <c r="BK206" i="2"/>
  <c r="BL206" i="2"/>
  <c r="B207" i="2"/>
  <c r="H207" i="2"/>
  <c r="I207" i="2"/>
  <c r="J207" i="2"/>
  <c r="K207" i="2"/>
  <c r="M207" i="2"/>
  <c r="N207" i="2"/>
  <c r="O207" i="2"/>
  <c r="P207" i="2"/>
  <c r="Q207" i="2"/>
  <c r="BK207" i="2"/>
  <c r="BL207" i="2"/>
  <c r="B208" i="2"/>
  <c r="H208" i="2"/>
  <c r="I208" i="2"/>
  <c r="J208" i="2"/>
  <c r="K208" i="2"/>
  <c r="M208" i="2"/>
  <c r="N208" i="2"/>
  <c r="O208" i="2"/>
  <c r="P208" i="2"/>
  <c r="Q208" i="2"/>
  <c r="BK208" i="2"/>
  <c r="BL208" i="2"/>
  <c r="B209" i="2"/>
  <c r="H209" i="2"/>
  <c r="I209" i="2"/>
  <c r="J209" i="2"/>
  <c r="K209" i="2"/>
  <c r="M209" i="2"/>
  <c r="N209" i="2"/>
  <c r="O209" i="2"/>
  <c r="P209" i="2"/>
  <c r="Q209" i="2"/>
  <c r="BK209" i="2"/>
  <c r="BL209" i="2"/>
  <c r="B210" i="2"/>
  <c r="H210" i="2"/>
  <c r="I210" i="2"/>
  <c r="J210" i="2"/>
  <c r="K210" i="2"/>
  <c r="M210" i="2"/>
  <c r="N210" i="2"/>
  <c r="O210" i="2"/>
  <c r="P210" i="2"/>
  <c r="Q210" i="2"/>
  <c r="BK210" i="2"/>
  <c r="BL210" i="2"/>
  <c r="B211" i="2"/>
  <c r="H211" i="2"/>
  <c r="I211" i="2"/>
  <c r="J211" i="2"/>
  <c r="K211" i="2"/>
  <c r="M211" i="2"/>
  <c r="N211" i="2"/>
  <c r="O211" i="2"/>
  <c r="P211" i="2"/>
  <c r="Q211" i="2"/>
  <c r="BK211" i="2"/>
  <c r="BL211" i="2"/>
  <c r="B212" i="2"/>
  <c r="H212" i="2"/>
  <c r="I212" i="2"/>
  <c r="J212" i="2"/>
  <c r="K212" i="2"/>
  <c r="M212" i="2"/>
  <c r="N212" i="2"/>
  <c r="O212" i="2"/>
  <c r="P212" i="2"/>
  <c r="Q212" i="2"/>
  <c r="BK212" i="2"/>
  <c r="BL212" i="2"/>
  <c r="B213" i="2"/>
  <c r="H213" i="2"/>
  <c r="I213" i="2"/>
  <c r="J213" i="2"/>
  <c r="K213" i="2"/>
  <c r="M213" i="2"/>
  <c r="N213" i="2"/>
  <c r="O213" i="2"/>
  <c r="P213" i="2"/>
  <c r="Q213" i="2"/>
  <c r="BK213" i="2"/>
  <c r="BL213" i="2"/>
  <c r="B214" i="2"/>
  <c r="H214" i="2"/>
  <c r="I214" i="2"/>
  <c r="J214" i="2"/>
  <c r="K214" i="2"/>
  <c r="M214" i="2"/>
  <c r="N214" i="2"/>
  <c r="O214" i="2"/>
  <c r="P214" i="2"/>
  <c r="Q214" i="2"/>
  <c r="BK214" i="2"/>
  <c r="BL214" i="2"/>
  <c r="B215" i="2"/>
  <c r="H215" i="2"/>
  <c r="I215" i="2"/>
  <c r="J215" i="2"/>
  <c r="K215" i="2"/>
  <c r="M215" i="2"/>
  <c r="N215" i="2"/>
  <c r="O215" i="2"/>
  <c r="P215" i="2"/>
  <c r="Q215" i="2"/>
  <c r="BK215" i="2"/>
  <c r="BL215" i="2"/>
  <c r="B216" i="2"/>
  <c r="H216" i="2"/>
  <c r="I216" i="2"/>
  <c r="J216" i="2"/>
  <c r="K216" i="2"/>
  <c r="M216" i="2"/>
  <c r="N216" i="2"/>
  <c r="O216" i="2"/>
  <c r="P216" i="2"/>
  <c r="Q216" i="2"/>
  <c r="BK216" i="2"/>
  <c r="BL216" i="2"/>
  <c r="B217" i="2"/>
  <c r="H217" i="2"/>
  <c r="I217" i="2"/>
  <c r="J217" i="2"/>
  <c r="K217" i="2"/>
  <c r="M217" i="2"/>
  <c r="N217" i="2"/>
  <c r="O217" i="2"/>
  <c r="P217" i="2"/>
  <c r="Q217" i="2"/>
  <c r="BK217" i="2"/>
  <c r="BL217" i="2"/>
  <c r="B218" i="2"/>
  <c r="H218" i="2"/>
  <c r="I218" i="2"/>
  <c r="J218" i="2"/>
  <c r="K218" i="2"/>
  <c r="M218" i="2"/>
  <c r="N218" i="2"/>
  <c r="O218" i="2"/>
  <c r="P218" i="2"/>
  <c r="Q218" i="2"/>
  <c r="BK218" i="2"/>
  <c r="BL218" i="2"/>
  <c r="B219" i="2"/>
  <c r="H219" i="2"/>
  <c r="I219" i="2"/>
  <c r="J219" i="2"/>
  <c r="K219" i="2"/>
  <c r="M219" i="2"/>
  <c r="N219" i="2"/>
  <c r="O219" i="2"/>
  <c r="P219" i="2"/>
  <c r="Q219" i="2"/>
  <c r="BK219" i="2"/>
  <c r="BL219" i="2"/>
  <c r="B220" i="2"/>
  <c r="H220" i="2"/>
  <c r="I220" i="2"/>
  <c r="J220" i="2"/>
  <c r="K220" i="2"/>
  <c r="M220" i="2"/>
  <c r="N220" i="2"/>
  <c r="O220" i="2"/>
  <c r="P220" i="2"/>
  <c r="Q220" i="2"/>
  <c r="BK220" i="2"/>
  <c r="BL220" i="2"/>
  <c r="B221" i="2"/>
  <c r="H221" i="2"/>
  <c r="I221" i="2"/>
  <c r="J221" i="2"/>
  <c r="K221" i="2"/>
  <c r="M221" i="2"/>
  <c r="N221" i="2"/>
  <c r="O221" i="2"/>
  <c r="P221" i="2"/>
  <c r="Q221" i="2"/>
  <c r="BK221" i="2"/>
  <c r="BL221" i="2"/>
  <c r="B222" i="2"/>
  <c r="H222" i="2"/>
  <c r="I222" i="2"/>
  <c r="J222" i="2"/>
  <c r="K222" i="2"/>
  <c r="M222" i="2"/>
  <c r="N222" i="2"/>
  <c r="O222" i="2"/>
  <c r="P222" i="2"/>
  <c r="Q222" i="2"/>
  <c r="BK222" i="2"/>
  <c r="BL222" i="2"/>
  <c r="B223" i="2"/>
  <c r="H223" i="2"/>
  <c r="I223" i="2"/>
  <c r="J223" i="2"/>
  <c r="K223" i="2"/>
  <c r="M223" i="2"/>
  <c r="N223" i="2"/>
  <c r="O223" i="2"/>
  <c r="P223" i="2"/>
  <c r="Q223" i="2"/>
  <c r="BK223" i="2"/>
  <c r="BL223" i="2"/>
  <c r="B224" i="2"/>
  <c r="H224" i="2"/>
  <c r="I224" i="2"/>
  <c r="J224" i="2"/>
  <c r="K224" i="2"/>
  <c r="M224" i="2"/>
  <c r="N224" i="2"/>
  <c r="O224" i="2"/>
  <c r="P224" i="2"/>
  <c r="Q224" i="2"/>
  <c r="BK224" i="2"/>
  <c r="BL224" i="2"/>
  <c r="B225" i="2"/>
  <c r="H225" i="2"/>
  <c r="I225" i="2"/>
  <c r="J225" i="2"/>
  <c r="K225" i="2"/>
  <c r="M225" i="2"/>
  <c r="N225" i="2"/>
  <c r="O225" i="2"/>
  <c r="P225" i="2"/>
  <c r="Q225" i="2"/>
  <c r="BK225" i="2"/>
  <c r="BL225" i="2"/>
  <c r="B226" i="2"/>
  <c r="H226" i="2"/>
  <c r="I226" i="2"/>
  <c r="J226" i="2"/>
  <c r="K226" i="2"/>
  <c r="M226" i="2"/>
  <c r="N226" i="2"/>
  <c r="O226" i="2"/>
  <c r="P226" i="2"/>
  <c r="Q226" i="2"/>
  <c r="BK226" i="2"/>
  <c r="BL226" i="2"/>
  <c r="B227" i="2"/>
  <c r="H227" i="2"/>
  <c r="I227" i="2"/>
  <c r="J227" i="2"/>
  <c r="K227" i="2"/>
  <c r="M227" i="2"/>
  <c r="N227" i="2"/>
  <c r="O227" i="2"/>
  <c r="P227" i="2"/>
  <c r="Q227" i="2"/>
  <c r="BK227" i="2"/>
  <c r="BL227" i="2"/>
  <c r="B228" i="2"/>
  <c r="H228" i="2"/>
  <c r="I228" i="2"/>
  <c r="J228" i="2"/>
  <c r="K228" i="2"/>
  <c r="M228" i="2"/>
  <c r="N228" i="2"/>
  <c r="O228" i="2"/>
  <c r="P228" i="2"/>
  <c r="Q228" i="2"/>
  <c r="BK228" i="2"/>
  <c r="BL228" i="2"/>
  <c r="B229" i="2"/>
  <c r="H229" i="2"/>
  <c r="I229" i="2"/>
  <c r="J229" i="2"/>
  <c r="K229" i="2"/>
  <c r="M229" i="2"/>
  <c r="N229" i="2"/>
  <c r="O229" i="2"/>
  <c r="P229" i="2"/>
  <c r="Q229" i="2"/>
  <c r="BK229" i="2"/>
  <c r="BL229" i="2"/>
  <c r="B230" i="2"/>
  <c r="H230" i="2"/>
  <c r="I230" i="2"/>
  <c r="J230" i="2"/>
  <c r="K230" i="2"/>
  <c r="M230" i="2"/>
  <c r="N230" i="2"/>
  <c r="O230" i="2"/>
  <c r="P230" i="2"/>
  <c r="Q230" i="2"/>
  <c r="BK230" i="2"/>
  <c r="BL230" i="2"/>
  <c r="B231" i="2"/>
  <c r="H231" i="2"/>
  <c r="I231" i="2"/>
  <c r="J231" i="2"/>
  <c r="K231" i="2"/>
  <c r="M231" i="2"/>
  <c r="N231" i="2"/>
  <c r="O231" i="2"/>
  <c r="P231" i="2"/>
  <c r="Q231" i="2"/>
  <c r="BK231" i="2"/>
  <c r="BL231" i="2"/>
  <c r="B232" i="2"/>
  <c r="H232" i="2"/>
  <c r="I232" i="2"/>
  <c r="J232" i="2"/>
  <c r="K232" i="2"/>
  <c r="M232" i="2"/>
  <c r="N232" i="2"/>
  <c r="O232" i="2"/>
  <c r="P232" i="2"/>
  <c r="Q232" i="2"/>
  <c r="BK232" i="2"/>
  <c r="BL232" i="2"/>
  <c r="B233" i="2"/>
  <c r="H233" i="2"/>
  <c r="I233" i="2"/>
  <c r="J233" i="2"/>
  <c r="K233" i="2"/>
  <c r="M233" i="2"/>
  <c r="N233" i="2"/>
  <c r="O233" i="2"/>
  <c r="P233" i="2"/>
  <c r="Q233" i="2"/>
  <c r="BK233" i="2"/>
  <c r="BL233" i="2"/>
  <c r="B234" i="2"/>
  <c r="H234" i="2"/>
  <c r="I234" i="2"/>
  <c r="J234" i="2"/>
  <c r="K234" i="2"/>
  <c r="M234" i="2"/>
  <c r="N234" i="2"/>
  <c r="O234" i="2"/>
  <c r="P234" i="2"/>
  <c r="Q234" i="2"/>
  <c r="BK234" i="2"/>
  <c r="BL234" i="2"/>
  <c r="B235" i="2"/>
  <c r="H235" i="2"/>
  <c r="I235" i="2"/>
  <c r="J235" i="2"/>
  <c r="K235" i="2"/>
  <c r="M235" i="2"/>
  <c r="N235" i="2"/>
  <c r="O235" i="2"/>
  <c r="P235" i="2"/>
  <c r="Q235" i="2"/>
  <c r="BK235" i="2"/>
  <c r="BL235" i="2"/>
  <c r="B236" i="2"/>
  <c r="H236" i="2"/>
  <c r="I236" i="2"/>
  <c r="J236" i="2"/>
  <c r="K236" i="2"/>
  <c r="M236" i="2"/>
  <c r="N236" i="2"/>
  <c r="O236" i="2"/>
  <c r="P236" i="2"/>
  <c r="Q236" i="2"/>
  <c r="BK236" i="2"/>
  <c r="BL236" i="2"/>
  <c r="B237" i="2"/>
  <c r="H237" i="2"/>
  <c r="I237" i="2"/>
  <c r="J237" i="2"/>
  <c r="K237" i="2"/>
  <c r="M237" i="2"/>
  <c r="N237" i="2"/>
  <c r="O237" i="2"/>
  <c r="P237" i="2"/>
  <c r="Q237" i="2"/>
  <c r="BK237" i="2"/>
  <c r="BL237" i="2"/>
  <c r="B238" i="2"/>
  <c r="H238" i="2"/>
  <c r="I238" i="2"/>
  <c r="J238" i="2"/>
  <c r="K238" i="2"/>
  <c r="M238" i="2"/>
  <c r="N238" i="2"/>
  <c r="O238" i="2"/>
  <c r="P238" i="2"/>
  <c r="Q238" i="2"/>
  <c r="BK238" i="2"/>
  <c r="BL238" i="2"/>
  <c r="B239" i="2"/>
  <c r="H239" i="2"/>
  <c r="I239" i="2"/>
  <c r="J239" i="2"/>
  <c r="K239" i="2"/>
  <c r="M239" i="2"/>
  <c r="N239" i="2"/>
  <c r="O239" i="2"/>
  <c r="P239" i="2"/>
  <c r="Q239" i="2"/>
  <c r="BK239" i="2"/>
  <c r="BL239" i="2"/>
  <c r="B240" i="2"/>
  <c r="H240" i="2"/>
  <c r="I240" i="2"/>
  <c r="J240" i="2"/>
  <c r="K240" i="2"/>
  <c r="M240" i="2"/>
  <c r="N240" i="2"/>
  <c r="O240" i="2"/>
  <c r="P240" i="2"/>
  <c r="Q240" i="2"/>
  <c r="BK240" i="2"/>
  <c r="BL240" i="2"/>
  <c r="B241" i="2"/>
  <c r="H241" i="2"/>
  <c r="I241" i="2"/>
  <c r="J241" i="2"/>
  <c r="K241" i="2"/>
  <c r="M241" i="2"/>
  <c r="N241" i="2"/>
  <c r="O241" i="2"/>
  <c r="P241" i="2"/>
  <c r="Q241" i="2"/>
  <c r="BK241" i="2"/>
  <c r="BL241" i="2"/>
  <c r="B242" i="2"/>
  <c r="H242" i="2"/>
  <c r="I242" i="2"/>
  <c r="J242" i="2"/>
  <c r="K242" i="2"/>
  <c r="M242" i="2"/>
  <c r="N242" i="2"/>
  <c r="O242" i="2"/>
  <c r="P242" i="2"/>
  <c r="Q242" i="2"/>
  <c r="BK242" i="2"/>
  <c r="BL242" i="2"/>
  <c r="B243" i="2"/>
  <c r="H243" i="2"/>
  <c r="I243" i="2"/>
  <c r="J243" i="2"/>
  <c r="K243" i="2"/>
  <c r="M243" i="2"/>
  <c r="N243" i="2"/>
  <c r="O243" i="2"/>
  <c r="P243" i="2"/>
  <c r="Q243" i="2"/>
  <c r="BK243" i="2"/>
  <c r="BL243" i="2"/>
  <c r="B244" i="2"/>
  <c r="H244" i="2"/>
  <c r="I244" i="2"/>
  <c r="J244" i="2"/>
  <c r="K244" i="2"/>
  <c r="M244" i="2"/>
  <c r="N244" i="2"/>
  <c r="O244" i="2"/>
  <c r="P244" i="2"/>
  <c r="Q244" i="2"/>
  <c r="BK244" i="2"/>
  <c r="BL244" i="2"/>
  <c r="B245" i="2"/>
  <c r="H245" i="2"/>
  <c r="I245" i="2"/>
  <c r="J245" i="2"/>
  <c r="K245" i="2"/>
  <c r="M245" i="2"/>
  <c r="N245" i="2"/>
  <c r="O245" i="2"/>
  <c r="P245" i="2"/>
  <c r="Q245" i="2"/>
  <c r="BK245" i="2"/>
  <c r="BL245" i="2"/>
  <c r="B246" i="2"/>
  <c r="H246" i="2"/>
  <c r="I246" i="2"/>
  <c r="J246" i="2"/>
  <c r="K246" i="2"/>
  <c r="M246" i="2"/>
  <c r="N246" i="2"/>
  <c r="O246" i="2"/>
  <c r="P246" i="2"/>
  <c r="Q246" i="2"/>
  <c r="BK246" i="2"/>
  <c r="BL246" i="2"/>
  <c r="B247" i="2"/>
  <c r="H247" i="2"/>
  <c r="I247" i="2"/>
  <c r="J247" i="2"/>
  <c r="K247" i="2"/>
  <c r="M247" i="2"/>
  <c r="N247" i="2"/>
  <c r="O247" i="2"/>
  <c r="P247" i="2"/>
  <c r="Q247" i="2"/>
  <c r="BK247" i="2"/>
  <c r="BL247" i="2"/>
  <c r="B248" i="2"/>
  <c r="H248" i="2"/>
  <c r="I248" i="2"/>
  <c r="J248" i="2"/>
  <c r="K248" i="2"/>
  <c r="M248" i="2"/>
  <c r="N248" i="2"/>
  <c r="O248" i="2"/>
  <c r="P248" i="2"/>
  <c r="Q248" i="2"/>
  <c r="BK248" i="2"/>
  <c r="BL248" i="2"/>
  <c r="B249" i="2"/>
  <c r="H249" i="2"/>
  <c r="I249" i="2"/>
  <c r="J249" i="2"/>
  <c r="K249" i="2"/>
  <c r="M249" i="2"/>
  <c r="N249" i="2"/>
  <c r="O249" i="2"/>
  <c r="P249" i="2"/>
  <c r="Q249" i="2"/>
  <c r="BK249" i="2"/>
  <c r="BL249" i="2"/>
  <c r="B250" i="2"/>
  <c r="H250" i="2"/>
  <c r="I250" i="2"/>
  <c r="J250" i="2"/>
  <c r="K250" i="2"/>
  <c r="M250" i="2"/>
  <c r="N250" i="2"/>
  <c r="O250" i="2"/>
  <c r="P250" i="2"/>
  <c r="Q250" i="2"/>
  <c r="BK250" i="2"/>
  <c r="BL250" i="2"/>
  <c r="B251" i="2"/>
  <c r="H251" i="2"/>
  <c r="I251" i="2"/>
  <c r="J251" i="2"/>
  <c r="K251" i="2"/>
  <c r="M251" i="2"/>
  <c r="N251" i="2"/>
  <c r="O251" i="2"/>
  <c r="P251" i="2"/>
  <c r="Q251" i="2"/>
  <c r="BK251" i="2"/>
  <c r="BL251" i="2"/>
  <c r="B252" i="2"/>
  <c r="H252" i="2"/>
  <c r="I252" i="2"/>
  <c r="J252" i="2"/>
  <c r="K252" i="2"/>
  <c r="M252" i="2"/>
  <c r="N252" i="2"/>
  <c r="O252" i="2"/>
  <c r="P252" i="2"/>
  <c r="Q252" i="2"/>
  <c r="BK252" i="2"/>
  <c r="BL252" i="2"/>
  <c r="B253" i="2"/>
  <c r="H253" i="2"/>
  <c r="I253" i="2"/>
  <c r="J253" i="2"/>
  <c r="K253" i="2"/>
  <c r="M253" i="2"/>
  <c r="N253" i="2"/>
  <c r="O253" i="2"/>
  <c r="P253" i="2"/>
  <c r="Q253" i="2"/>
  <c r="BK253" i="2"/>
  <c r="BL253" i="2"/>
  <c r="B254" i="2"/>
  <c r="H254" i="2"/>
  <c r="I254" i="2"/>
  <c r="J254" i="2"/>
  <c r="K254" i="2"/>
  <c r="M254" i="2"/>
  <c r="N254" i="2"/>
  <c r="O254" i="2"/>
  <c r="P254" i="2"/>
  <c r="Q254" i="2"/>
  <c r="BK254" i="2"/>
  <c r="BL254" i="2"/>
  <c r="B255" i="2"/>
  <c r="H255" i="2"/>
  <c r="I255" i="2"/>
  <c r="J255" i="2"/>
  <c r="K255" i="2"/>
  <c r="M255" i="2"/>
  <c r="N255" i="2"/>
  <c r="O255" i="2"/>
  <c r="P255" i="2"/>
  <c r="Q255" i="2"/>
  <c r="BK255" i="2"/>
  <c r="BL255" i="2"/>
  <c r="B256" i="2"/>
  <c r="H256" i="2"/>
  <c r="I256" i="2"/>
  <c r="J256" i="2"/>
  <c r="K256" i="2"/>
  <c r="M256" i="2"/>
  <c r="N256" i="2"/>
  <c r="O256" i="2"/>
  <c r="P256" i="2"/>
  <c r="Q256" i="2"/>
  <c r="BK256" i="2"/>
  <c r="BL256" i="2"/>
  <c r="B257" i="2"/>
  <c r="H257" i="2"/>
  <c r="I257" i="2"/>
  <c r="J257" i="2"/>
  <c r="K257" i="2"/>
  <c r="M257" i="2"/>
  <c r="N257" i="2"/>
  <c r="O257" i="2"/>
  <c r="P257" i="2"/>
  <c r="Q257" i="2"/>
  <c r="BK257" i="2"/>
  <c r="BL257" i="2"/>
  <c r="B258" i="2"/>
  <c r="H258" i="2"/>
  <c r="I258" i="2"/>
  <c r="J258" i="2"/>
  <c r="K258" i="2"/>
  <c r="M258" i="2"/>
  <c r="N258" i="2"/>
  <c r="O258" i="2"/>
  <c r="P258" i="2"/>
  <c r="Q258" i="2"/>
  <c r="BK258" i="2"/>
  <c r="BL258" i="2"/>
  <c r="B259" i="2"/>
  <c r="H259" i="2"/>
  <c r="I259" i="2"/>
  <c r="J259" i="2"/>
  <c r="K259" i="2"/>
  <c r="M259" i="2"/>
  <c r="N259" i="2"/>
  <c r="O259" i="2"/>
  <c r="P259" i="2"/>
  <c r="Q259" i="2"/>
  <c r="BK259" i="2"/>
  <c r="BL259" i="2"/>
  <c r="B260" i="2"/>
  <c r="H260" i="2"/>
  <c r="I260" i="2"/>
  <c r="J260" i="2"/>
  <c r="K260" i="2"/>
  <c r="M260" i="2"/>
  <c r="N260" i="2"/>
  <c r="O260" i="2"/>
  <c r="P260" i="2"/>
  <c r="Q260" i="2"/>
  <c r="BK260" i="2"/>
  <c r="BL260" i="2"/>
  <c r="B261" i="2"/>
  <c r="H261" i="2"/>
  <c r="I261" i="2"/>
  <c r="J261" i="2"/>
  <c r="K261" i="2"/>
  <c r="M261" i="2"/>
  <c r="N261" i="2"/>
  <c r="O261" i="2"/>
  <c r="P261" i="2"/>
  <c r="Q261" i="2"/>
  <c r="BK261" i="2"/>
  <c r="BL261" i="2"/>
  <c r="B262" i="2"/>
  <c r="H262" i="2"/>
  <c r="I262" i="2"/>
  <c r="J262" i="2"/>
  <c r="K262" i="2"/>
  <c r="M262" i="2"/>
  <c r="N262" i="2"/>
  <c r="O262" i="2"/>
  <c r="P262" i="2"/>
  <c r="Q262" i="2"/>
  <c r="BK262" i="2"/>
  <c r="BL262" i="2"/>
  <c r="B263" i="2"/>
  <c r="H263" i="2"/>
  <c r="I263" i="2"/>
  <c r="J263" i="2"/>
  <c r="K263" i="2"/>
  <c r="M263" i="2"/>
  <c r="N263" i="2"/>
  <c r="O263" i="2"/>
  <c r="P263" i="2"/>
  <c r="Q263" i="2"/>
  <c r="BK263" i="2"/>
  <c r="BL263" i="2"/>
  <c r="B264" i="2"/>
  <c r="H264" i="2"/>
  <c r="I264" i="2"/>
  <c r="J264" i="2"/>
  <c r="K264" i="2"/>
  <c r="M264" i="2"/>
  <c r="N264" i="2"/>
  <c r="O264" i="2"/>
  <c r="P264" i="2"/>
  <c r="Q264" i="2"/>
  <c r="BK264" i="2"/>
  <c r="BL264" i="2"/>
  <c r="B265" i="2"/>
  <c r="H265" i="2"/>
  <c r="I265" i="2"/>
  <c r="J265" i="2"/>
  <c r="K265" i="2"/>
  <c r="M265" i="2"/>
  <c r="N265" i="2"/>
  <c r="O265" i="2"/>
  <c r="P265" i="2"/>
  <c r="Q265" i="2"/>
  <c r="BK265" i="2"/>
  <c r="BL265" i="2"/>
  <c r="B266" i="2"/>
  <c r="H266" i="2"/>
  <c r="I266" i="2"/>
  <c r="J266" i="2"/>
  <c r="K266" i="2"/>
  <c r="M266" i="2"/>
  <c r="N266" i="2"/>
  <c r="O266" i="2"/>
  <c r="P266" i="2"/>
  <c r="Q266" i="2"/>
  <c r="BK266" i="2"/>
  <c r="BL266" i="2"/>
  <c r="B267" i="2"/>
  <c r="H267" i="2"/>
  <c r="I267" i="2"/>
  <c r="J267" i="2"/>
  <c r="K267" i="2"/>
  <c r="M267" i="2"/>
  <c r="N267" i="2"/>
  <c r="O267" i="2"/>
  <c r="P267" i="2"/>
  <c r="Q267" i="2"/>
  <c r="BK267" i="2"/>
  <c r="BL267" i="2"/>
  <c r="B268" i="2"/>
  <c r="H268" i="2"/>
  <c r="I268" i="2"/>
  <c r="J268" i="2"/>
  <c r="K268" i="2"/>
  <c r="M268" i="2"/>
  <c r="N268" i="2"/>
  <c r="O268" i="2"/>
  <c r="P268" i="2"/>
  <c r="Q268" i="2"/>
  <c r="BK268" i="2"/>
  <c r="BL268" i="2"/>
  <c r="B269" i="2"/>
  <c r="H269" i="2"/>
  <c r="I269" i="2"/>
  <c r="J269" i="2"/>
  <c r="K269" i="2"/>
  <c r="M269" i="2"/>
  <c r="N269" i="2"/>
  <c r="O269" i="2"/>
  <c r="P269" i="2"/>
  <c r="Q269" i="2"/>
  <c r="BK269" i="2"/>
  <c r="BL269" i="2"/>
  <c r="B270" i="2"/>
  <c r="H270" i="2"/>
  <c r="I270" i="2"/>
  <c r="J270" i="2"/>
  <c r="K270" i="2"/>
  <c r="M270" i="2"/>
  <c r="N270" i="2"/>
  <c r="O270" i="2"/>
  <c r="P270" i="2"/>
  <c r="Q270" i="2"/>
  <c r="BK270" i="2"/>
  <c r="BL270" i="2"/>
  <c r="B271" i="2"/>
  <c r="H271" i="2"/>
  <c r="I271" i="2"/>
  <c r="J271" i="2"/>
  <c r="K271" i="2"/>
  <c r="M271" i="2"/>
  <c r="N271" i="2"/>
  <c r="O271" i="2"/>
  <c r="P271" i="2"/>
  <c r="Q271" i="2"/>
  <c r="BK271" i="2"/>
  <c r="BL271" i="2"/>
  <c r="B272" i="2"/>
  <c r="H272" i="2"/>
  <c r="I272" i="2"/>
  <c r="J272" i="2"/>
  <c r="K272" i="2"/>
  <c r="M272" i="2"/>
  <c r="N272" i="2"/>
  <c r="O272" i="2"/>
  <c r="P272" i="2"/>
  <c r="Q272" i="2"/>
  <c r="BK272" i="2"/>
  <c r="BL272" i="2"/>
  <c r="B273" i="2"/>
  <c r="H273" i="2"/>
  <c r="I273" i="2"/>
  <c r="J273" i="2"/>
  <c r="K273" i="2"/>
  <c r="M273" i="2"/>
  <c r="N273" i="2"/>
  <c r="O273" i="2"/>
  <c r="P273" i="2"/>
  <c r="Q273" i="2"/>
  <c r="BK273" i="2"/>
  <c r="BL273" i="2"/>
  <c r="B274" i="2"/>
  <c r="H274" i="2"/>
  <c r="I274" i="2"/>
  <c r="J274" i="2"/>
  <c r="K274" i="2"/>
  <c r="M274" i="2"/>
  <c r="N274" i="2"/>
  <c r="O274" i="2"/>
  <c r="P274" i="2"/>
  <c r="Q274" i="2"/>
  <c r="BK274" i="2"/>
  <c r="BL274" i="2"/>
  <c r="B275" i="2"/>
  <c r="H275" i="2"/>
  <c r="I275" i="2"/>
  <c r="J275" i="2"/>
  <c r="K275" i="2"/>
  <c r="M275" i="2"/>
  <c r="N275" i="2"/>
  <c r="O275" i="2"/>
  <c r="P275" i="2"/>
  <c r="Q275" i="2"/>
  <c r="BK275" i="2"/>
  <c r="BL275" i="2"/>
  <c r="B276" i="2"/>
  <c r="H276" i="2"/>
  <c r="I276" i="2"/>
  <c r="J276" i="2"/>
  <c r="K276" i="2"/>
  <c r="M276" i="2"/>
  <c r="N276" i="2"/>
  <c r="O276" i="2"/>
  <c r="P276" i="2"/>
  <c r="Q276" i="2"/>
  <c r="BK276" i="2"/>
  <c r="BL276" i="2"/>
  <c r="B277" i="2"/>
  <c r="H277" i="2"/>
  <c r="I277" i="2"/>
  <c r="J277" i="2"/>
  <c r="K277" i="2"/>
  <c r="M277" i="2"/>
  <c r="N277" i="2"/>
  <c r="O277" i="2"/>
  <c r="P277" i="2"/>
  <c r="Q277" i="2"/>
  <c r="BK277" i="2"/>
  <c r="BL277" i="2"/>
  <c r="B278" i="2"/>
  <c r="H278" i="2"/>
  <c r="I278" i="2"/>
  <c r="J278" i="2"/>
  <c r="K278" i="2"/>
  <c r="M278" i="2"/>
  <c r="N278" i="2"/>
  <c r="O278" i="2"/>
  <c r="P278" i="2"/>
  <c r="Q278" i="2"/>
  <c r="BK278" i="2"/>
  <c r="BL278" i="2"/>
  <c r="B279" i="2"/>
  <c r="H279" i="2"/>
  <c r="I279" i="2"/>
  <c r="J279" i="2"/>
  <c r="K279" i="2"/>
  <c r="M279" i="2"/>
  <c r="N279" i="2"/>
  <c r="O279" i="2"/>
  <c r="P279" i="2"/>
  <c r="Q279" i="2"/>
  <c r="BK279" i="2"/>
  <c r="BL279" i="2"/>
  <c r="B280" i="2"/>
  <c r="H280" i="2"/>
  <c r="I280" i="2"/>
  <c r="J280" i="2"/>
  <c r="K280" i="2"/>
  <c r="M280" i="2"/>
  <c r="N280" i="2"/>
  <c r="O280" i="2"/>
  <c r="P280" i="2"/>
  <c r="Q280" i="2"/>
  <c r="BK280" i="2"/>
  <c r="BL280" i="2"/>
  <c r="B281" i="2"/>
  <c r="H281" i="2"/>
  <c r="I281" i="2"/>
  <c r="J281" i="2"/>
  <c r="K281" i="2"/>
  <c r="M281" i="2"/>
  <c r="N281" i="2"/>
  <c r="O281" i="2"/>
  <c r="P281" i="2"/>
  <c r="Q281" i="2"/>
  <c r="BK281" i="2"/>
  <c r="BL281" i="2"/>
  <c r="B282" i="2"/>
  <c r="H282" i="2"/>
  <c r="I282" i="2"/>
  <c r="J282" i="2"/>
  <c r="K282" i="2"/>
  <c r="M282" i="2"/>
  <c r="N282" i="2"/>
  <c r="O282" i="2"/>
  <c r="P282" i="2"/>
  <c r="Q282" i="2"/>
  <c r="BK282" i="2"/>
  <c r="BL282" i="2"/>
  <c r="B283" i="2"/>
  <c r="H283" i="2"/>
  <c r="I283" i="2"/>
  <c r="J283" i="2"/>
  <c r="K283" i="2"/>
  <c r="M283" i="2"/>
  <c r="N283" i="2"/>
  <c r="O283" i="2"/>
  <c r="P283" i="2"/>
  <c r="Q283" i="2"/>
  <c r="BK283" i="2"/>
  <c r="BL283" i="2"/>
  <c r="B284" i="2"/>
  <c r="H284" i="2"/>
  <c r="I284" i="2"/>
  <c r="J284" i="2"/>
  <c r="K284" i="2"/>
  <c r="M284" i="2"/>
  <c r="N284" i="2"/>
  <c r="O284" i="2"/>
  <c r="P284" i="2"/>
  <c r="Q284" i="2"/>
  <c r="BK284" i="2"/>
  <c r="BL284" i="2"/>
  <c r="B285" i="2"/>
  <c r="H285" i="2"/>
  <c r="I285" i="2"/>
  <c r="J285" i="2"/>
  <c r="K285" i="2"/>
  <c r="M285" i="2"/>
  <c r="N285" i="2"/>
  <c r="O285" i="2"/>
  <c r="P285" i="2"/>
  <c r="Q285" i="2"/>
  <c r="BK285" i="2"/>
  <c r="BL285" i="2"/>
  <c r="B286" i="2"/>
  <c r="H286" i="2"/>
  <c r="I286" i="2"/>
  <c r="J286" i="2"/>
  <c r="K286" i="2"/>
  <c r="M286" i="2"/>
  <c r="N286" i="2"/>
  <c r="O286" i="2"/>
  <c r="P286" i="2"/>
  <c r="Q286" i="2"/>
  <c r="BK286" i="2"/>
  <c r="BL286" i="2"/>
  <c r="B287" i="2"/>
  <c r="H287" i="2"/>
  <c r="I287" i="2"/>
  <c r="J287" i="2"/>
  <c r="K287" i="2"/>
  <c r="M287" i="2"/>
  <c r="N287" i="2"/>
  <c r="O287" i="2"/>
  <c r="P287" i="2"/>
  <c r="Q287" i="2"/>
  <c r="BK287" i="2"/>
  <c r="BL287" i="2"/>
  <c r="B288" i="2"/>
  <c r="H288" i="2"/>
  <c r="I288" i="2"/>
  <c r="J288" i="2"/>
  <c r="K288" i="2"/>
  <c r="M288" i="2"/>
  <c r="N288" i="2"/>
  <c r="O288" i="2"/>
  <c r="P288" i="2"/>
  <c r="Q288" i="2"/>
  <c r="BK288" i="2"/>
  <c r="BL288" i="2"/>
  <c r="B289" i="2"/>
  <c r="H289" i="2"/>
  <c r="I289" i="2"/>
  <c r="J289" i="2"/>
  <c r="K289" i="2"/>
  <c r="M289" i="2"/>
  <c r="N289" i="2"/>
  <c r="O289" i="2"/>
  <c r="P289" i="2"/>
  <c r="Q289" i="2"/>
  <c r="BK289" i="2"/>
  <c r="BL289" i="2"/>
  <c r="B290" i="2"/>
  <c r="H290" i="2"/>
  <c r="I290" i="2"/>
  <c r="J290" i="2"/>
  <c r="K290" i="2"/>
  <c r="M290" i="2"/>
  <c r="N290" i="2"/>
  <c r="O290" i="2"/>
  <c r="P290" i="2"/>
  <c r="Q290" i="2"/>
  <c r="BK290" i="2"/>
  <c r="BL290" i="2"/>
  <c r="B291" i="2"/>
  <c r="H291" i="2"/>
  <c r="I291" i="2"/>
  <c r="J291" i="2"/>
  <c r="K291" i="2"/>
  <c r="M291" i="2"/>
  <c r="N291" i="2"/>
  <c r="O291" i="2"/>
  <c r="P291" i="2"/>
  <c r="Q291" i="2"/>
  <c r="BK291" i="2"/>
  <c r="BL291" i="2"/>
  <c r="B292" i="2"/>
  <c r="H292" i="2"/>
  <c r="I292" i="2"/>
  <c r="J292" i="2"/>
  <c r="K292" i="2"/>
  <c r="M292" i="2"/>
  <c r="N292" i="2"/>
  <c r="O292" i="2"/>
  <c r="P292" i="2"/>
  <c r="Q292" i="2"/>
  <c r="BK292" i="2"/>
  <c r="BL292" i="2"/>
  <c r="B293" i="2"/>
  <c r="H293" i="2"/>
  <c r="I293" i="2"/>
  <c r="J293" i="2"/>
  <c r="K293" i="2"/>
  <c r="M293" i="2"/>
  <c r="N293" i="2"/>
  <c r="O293" i="2"/>
  <c r="P293" i="2"/>
  <c r="Q293" i="2"/>
  <c r="BK293" i="2"/>
  <c r="BL293" i="2"/>
  <c r="B294" i="2"/>
  <c r="H294" i="2"/>
  <c r="I294" i="2"/>
  <c r="J294" i="2"/>
  <c r="K294" i="2"/>
  <c r="M294" i="2"/>
  <c r="N294" i="2"/>
  <c r="O294" i="2"/>
  <c r="P294" i="2"/>
  <c r="Q294" i="2"/>
  <c r="BK294" i="2"/>
  <c r="BL294" i="2"/>
  <c r="B295" i="2"/>
  <c r="H295" i="2"/>
  <c r="I295" i="2"/>
  <c r="J295" i="2"/>
  <c r="K295" i="2"/>
  <c r="M295" i="2"/>
  <c r="N295" i="2"/>
  <c r="O295" i="2"/>
  <c r="P295" i="2"/>
  <c r="Q295" i="2"/>
  <c r="BK295" i="2"/>
  <c r="BL295" i="2"/>
  <c r="B296" i="2"/>
  <c r="H296" i="2"/>
  <c r="I296" i="2"/>
  <c r="J296" i="2"/>
  <c r="K296" i="2"/>
  <c r="M296" i="2"/>
  <c r="N296" i="2"/>
  <c r="O296" i="2"/>
  <c r="P296" i="2"/>
  <c r="Q296" i="2"/>
  <c r="BK296" i="2"/>
  <c r="BL296" i="2"/>
  <c r="B297" i="2"/>
  <c r="H297" i="2"/>
  <c r="I297" i="2"/>
  <c r="J297" i="2"/>
  <c r="K297" i="2"/>
  <c r="M297" i="2"/>
  <c r="N297" i="2"/>
  <c r="O297" i="2"/>
  <c r="P297" i="2"/>
  <c r="Q297" i="2"/>
  <c r="BK297" i="2"/>
  <c r="BL297" i="2"/>
  <c r="B298" i="2"/>
  <c r="H298" i="2"/>
  <c r="I298" i="2"/>
  <c r="J298" i="2"/>
  <c r="K298" i="2"/>
  <c r="M298" i="2"/>
  <c r="N298" i="2"/>
  <c r="O298" i="2"/>
  <c r="P298" i="2"/>
  <c r="Q298" i="2"/>
  <c r="BK298" i="2"/>
  <c r="BL298" i="2"/>
  <c r="B299" i="2"/>
  <c r="H299" i="2"/>
  <c r="I299" i="2"/>
  <c r="J299" i="2"/>
  <c r="K299" i="2"/>
  <c r="M299" i="2"/>
  <c r="N299" i="2"/>
  <c r="O299" i="2"/>
  <c r="P299" i="2"/>
  <c r="Q299" i="2"/>
  <c r="BK299" i="2"/>
  <c r="BL299" i="2"/>
  <c r="B300" i="2"/>
  <c r="H300" i="2"/>
  <c r="I300" i="2"/>
  <c r="J300" i="2"/>
  <c r="K300" i="2"/>
  <c r="M300" i="2"/>
  <c r="N300" i="2"/>
  <c r="O300" i="2"/>
  <c r="P300" i="2"/>
  <c r="Q300" i="2"/>
  <c r="BK300" i="2"/>
  <c r="BL300" i="2"/>
  <c r="B301" i="2"/>
  <c r="H301" i="2"/>
  <c r="I301" i="2"/>
  <c r="J301" i="2"/>
  <c r="K301" i="2"/>
  <c r="M301" i="2"/>
  <c r="N301" i="2"/>
  <c r="O301" i="2"/>
  <c r="P301" i="2"/>
  <c r="Q301" i="2"/>
  <c r="BK301" i="2"/>
  <c r="BL301" i="2"/>
  <c r="B302" i="2"/>
  <c r="H302" i="2"/>
  <c r="I302" i="2"/>
  <c r="J302" i="2"/>
  <c r="K302" i="2"/>
  <c r="M302" i="2"/>
  <c r="N302" i="2"/>
  <c r="O302" i="2"/>
  <c r="P302" i="2"/>
  <c r="Q302" i="2"/>
  <c r="BK302" i="2"/>
  <c r="BL302" i="2"/>
  <c r="B303" i="2"/>
  <c r="H303" i="2"/>
  <c r="I303" i="2"/>
  <c r="J303" i="2"/>
  <c r="K303" i="2"/>
  <c r="M303" i="2"/>
  <c r="N303" i="2"/>
  <c r="O303" i="2"/>
  <c r="P303" i="2"/>
  <c r="Q303" i="2"/>
  <c r="BK303" i="2"/>
  <c r="BL303" i="2"/>
  <c r="B304" i="2"/>
  <c r="H304" i="2"/>
  <c r="I304" i="2"/>
  <c r="J304" i="2"/>
  <c r="K304" i="2"/>
  <c r="M304" i="2"/>
  <c r="N304" i="2"/>
  <c r="O304" i="2"/>
  <c r="P304" i="2"/>
  <c r="Q304" i="2"/>
  <c r="BK304" i="2"/>
  <c r="BL304" i="2"/>
  <c r="B305" i="2"/>
  <c r="H305" i="2"/>
  <c r="I305" i="2"/>
  <c r="J305" i="2"/>
  <c r="K305" i="2"/>
  <c r="M305" i="2"/>
  <c r="N305" i="2"/>
  <c r="O305" i="2"/>
  <c r="P305" i="2"/>
  <c r="Q305" i="2"/>
  <c r="BK305" i="2"/>
  <c r="BL305" i="2"/>
  <c r="B306" i="2"/>
  <c r="H306" i="2"/>
  <c r="I306" i="2"/>
  <c r="J306" i="2"/>
  <c r="K306" i="2"/>
  <c r="M306" i="2"/>
  <c r="N306" i="2"/>
  <c r="O306" i="2"/>
  <c r="P306" i="2"/>
  <c r="Q306" i="2"/>
  <c r="BK306" i="2"/>
  <c r="BL306" i="2"/>
  <c r="B307" i="2"/>
  <c r="H307" i="2"/>
  <c r="I307" i="2"/>
  <c r="J307" i="2"/>
  <c r="K307" i="2"/>
  <c r="M307" i="2"/>
  <c r="N307" i="2"/>
  <c r="O307" i="2"/>
  <c r="P307" i="2"/>
  <c r="Q307" i="2"/>
  <c r="BK307" i="2"/>
  <c r="BL307" i="2"/>
  <c r="B308" i="2"/>
  <c r="H308" i="2"/>
  <c r="I308" i="2"/>
  <c r="J308" i="2"/>
  <c r="K308" i="2"/>
  <c r="M308" i="2"/>
  <c r="N308" i="2"/>
  <c r="O308" i="2"/>
  <c r="P308" i="2"/>
  <c r="Q308" i="2"/>
  <c r="BK308" i="2"/>
  <c r="BL308" i="2"/>
  <c r="B309" i="2"/>
  <c r="H309" i="2"/>
  <c r="I309" i="2"/>
  <c r="J309" i="2"/>
  <c r="K309" i="2"/>
  <c r="M309" i="2"/>
  <c r="N309" i="2"/>
  <c r="O309" i="2"/>
  <c r="P309" i="2"/>
  <c r="Q309" i="2"/>
  <c r="BK309" i="2"/>
  <c r="BL309" i="2"/>
  <c r="B310" i="2"/>
  <c r="H310" i="2"/>
  <c r="I310" i="2"/>
  <c r="J310" i="2"/>
  <c r="K310" i="2"/>
  <c r="M310" i="2"/>
  <c r="N310" i="2"/>
  <c r="O310" i="2"/>
  <c r="P310" i="2"/>
  <c r="Q310" i="2"/>
  <c r="BK310" i="2"/>
  <c r="BL310" i="2"/>
  <c r="B311" i="2"/>
  <c r="H311" i="2"/>
  <c r="I311" i="2"/>
  <c r="J311" i="2"/>
  <c r="K311" i="2"/>
  <c r="M311" i="2"/>
  <c r="N311" i="2"/>
  <c r="O311" i="2"/>
  <c r="P311" i="2"/>
  <c r="Q311" i="2"/>
  <c r="BK311" i="2"/>
  <c r="BL311" i="2"/>
  <c r="B312" i="2"/>
  <c r="H312" i="2"/>
  <c r="I312" i="2"/>
  <c r="J312" i="2"/>
  <c r="K312" i="2"/>
  <c r="M312" i="2"/>
  <c r="N312" i="2"/>
  <c r="O312" i="2"/>
  <c r="P312" i="2"/>
  <c r="Q312" i="2"/>
  <c r="BK312" i="2"/>
  <c r="BL312" i="2"/>
  <c r="B313" i="2"/>
  <c r="H313" i="2"/>
  <c r="I313" i="2"/>
  <c r="J313" i="2"/>
  <c r="K313" i="2"/>
  <c r="M313" i="2"/>
  <c r="N313" i="2"/>
  <c r="O313" i="2"/>
  <c r="P313" i="2"/>
  <c r="Q313" i="2"/>
  <c r="BK313" i="2"/>
  <c r="BL313" i="2"/>
  <c r="B314" i="2"/>
  <c r="H314" i="2"/>
  <c r="I314" i="2"/>
  <c r="J314" i="2"/>
  <c r="K314" i="2"/>
  <c r="M314" i="2"/>
  <c r="N314" i="2"/>
  <c r="O314" i="2"/>
  <c r="P314" i="2"/>
  <c r="Q314" i="2"/>
  <c r="BK314" i="2"/>
  <c r="BL314" i="2"/>
  <c r="B315" i="2"/>
  <c r="H315" i="2"/>
  <c r="I315" i="2"/>
  <c r="J315" i="2"/>
  <c r="K315" i="2"/>
  <c r="M315" i="2"/>
  <c r="N315" i="2"/>
  <c r="O315" i="2"/>
  <c r="P315" i="2"/>
  <c r="Q315" i="2"/>
  <c r="BK315" i="2"/>
  <c r="BL315" i="2"/>
  <c r="B316" i="2"/>
  <c r="H316" i="2"/>
  <c r="I316" i="2"/>
  <c r="J316" i="2"/>
  <c r="K316" i="2"/>
  <c r="M316" i="2"/>
  <c r="N316" i="2"/>
  <c r="O316" i="2"/>
  <c r="P316" i="2"/>
  <c r="Q316" i="2"/>
  <c r="BK316" i="2"/>
  <c r="BL316" i="2"/>
  <c r="B317" i="2"/>
  <c r="H317" i="2"/>
  <c r="I317" i="2"/>
  <c r="J317" i="2"/>
  <c r="K317" i="2"/>
  <c r="M317" i="2"/>
  <c r="N317" i="2"/>
  <c r="O317" i="2"/>
  <c r="P317" i="2"/>
  <c r="Q317" i="2"/>
  <c r="BK317" i="2"/>
  <c r="BL317" i="2"/>
  <c r="B318" i="2"/>
  <c r="H318" i="2"/>
  <c r="I318" i="2"/>
  <c r="J318" i="2"/>
  <c r="K318" i="2"/>
  <c r="M318" i="2"/>
  <c r="N318" i="2"/>
  <c r="O318" i="2"/>
  <c r="P318" i="2"/>
  <c r="Q318" i="2"/>
  <c r="BK318" i="2"/>
  <c r="BL318" i="2"/>
  <c r="B319" i="2"/>
  <c r="H319" i="2"/>
  <c r="I319" i="2"/>
  <c r="J319" i="2"/>
  <c r="K319" i="2"/>
  <c r="M319" i="2"/>
  <c r="N319" i="2"/>
  <c r="O319" i="2"/>
  <c r="P319" i="2"/>
  <c r="Q319" i="2"/>
  <c r="BK319" i="2"/>
  <c r="BL319" i="2"/>
  <c r="B320" i="2"/>
  <c r="H320" i="2"/>
  <c r="I320" i="2"/>
  <c r="J320" i="2"/>
  <c r="K320" i="2"/>
  <c r="M320" i="2"/>
  <c r="N320" i="2"/>
  <c r="O320" i="2"/>
  <c r="P320" i="2"/>
  <c r="Q320" i="2"/>
  <c r="BK320" i="2"/>
  <c r="BL320" i="2"/>
  <c r="B321" i="2"/>
  <c r="H321" i="2"/>
  <c r="I321" i="2"/>
  <c r="J321" i="2"/>
  <c r="K321" i="2"/>
  <c r="M321" i="2"/>
  <c r="N321" i="2"/>
  <c r="O321" i="2"/>
  <c r="P321" i="2"/>
  <c r="Q321" i="2"/>
  <c r="BK321" i="2"/>
  <c r="BL321" i="2"/>
  <c r="B322" i="2"/>
  <c r="H322" i="2"/>
  <c r="I322" i="2"/>
  <c r="J322" i="2"/>
  <c r="K322" i="2"/>
  <c r="M322" i="2"/>
  <c r="N322" i="2"/>
  <c r="O322" i="2"/>
  <c r="P322" i="2"/>
  <c r="Q322" i="2"/>
  <c r="BK322" i="2"/>
  <c r="BL322" i="2"/>
  <c r="B323" i="2"/>
  <c r="H323" i="2"/>
  <c r="I323" i="2"/>
  <c r="J323" i="2"/>
  <c r="K323" i="2"/>
  <c r="M323" i="2"/>
  <c r="N323" i="2"/>
  <c r="O323" i="2"/>
  <c r="P323" i="2"/>
  <c r="Q323" i="2"/>
  <c r="BK323" i="2"/>
  <c r="BL323" i="2"/>
  <c r="B324" i="2"/>
  <c r="H324" i="2"/>
  <c r="I324" i="2"/>
  <c r="J324" i="2"/>
  <c r="K324" i="2"/>
  <c r="M324" i="2"/>
  <c r="N324" i="2"/>
  <c r="O324" i="2"/>
  <c r="P324" i="2"/>
  <c r="Q324" i="2"/>
  <c r="BK324" i="2"/>
  <c r="BL324" i="2"/>
  <c r="B325" i="2"/>
  <c r="H325" i="2"/>
  <c r="I325" i="2"/>
  <c r="J325" i="2"/>
  <c r="K325" i="2"/>
  <c r="M325" i="2"/>
  <c r="N325" i="2"/>
  <c r="O325" i="2"/>
  <c r="P325" i="2"/>
  <c r="Q325" i="2"/>
  <c r="BK325" i="2"/>
  <c r="BL325" i="2"/>
  <c r="B326" i="2"/>
  <c r="H326" i="2"/>
  <c r="I326" i="2"/>
  <c r="J326" i="2"/>
  <c r="K326" i="2"/>
  <c r="M326" i="2"/>
  <c r="N326" i="2"/>
  <c r="O326" i="2"/>
  <c r="P326" i="2"/>
  <c r="Q326" i="2"/>
  <c r="BK326" i="2"/>
  <c r="BL326" i="2"/>
  <c r="B327" i="2"/>
  <c r="H327" i="2"/>
  <c r="I327" i="2"/>
  <c r="J327" i="2"/>
  <c r="K327" i="2"/>
  <c r="M327" i="2"/>
  <c r="N327" i="2"/>
  <c r="O327" i="2"/>
  <c r="P327" i="2"/>
  <c r="Q327" i="2"/>
  <c r="BK327" i="2"/>
  <c r="BL327" i="2"/>
  <c r="B328" i="2"/>
  <c r="H328" i="2"/>
  <c r="I328" i="2"/>
  <c r="J328" i="2"/>
  <c r="K328" i="2"/>
  <c r="M328" i="2"/>
  <c r="N328" i="2"/>
  <c r="O328" i="2"/>
  <c r="P328" i="2"/>
  <c r="Q328" i="2"/>
  <c r="BK328" i="2"/>
  <c r="BL328" i="2"/>
  <c r="B329" i="2"/>
  <c r="H329" i="2"/>
  <c r="I329" i="2"/>
  <c r="J329" i="2"/>
  <c r="K329" i="2"/>
  <c r="M329" i="2"/>
  <c r="N329" i="2"/>
  <c r="O329" i="2"/>
  <c r="P329" i="2"/>
  <c r="Q329" i="2"/>
  <c r="BK329" i="2"/>
  <c r="BL329" i="2"/>
  <c r="B330" i="2"/>
  <c r="H330" i="2"/>
  <c r="I330" i="2"/>
  <c r="J330" i="2"/>
  <c r="K330" i="2"/>
  <c r="M330" i="2"/>
  <c r="N330" i="2"/>
  <c r="O330" i="2"/>
  <c r="P330" i="2"/>
  <c r="Q330" i="2"/>
  <c r="BK330" i="2"/>
  <c r="BL330" i="2"/>
  <c r="B331" i="2"/>
  <c r="H331" i="2"/>
  <c r="I331" i="2"/>
  <c r="J331" i="2"/>
  <c r="K331" i="2"/>
  <c r="M331" i="2"/>
  <c r="N331" i="2"/>
  <c r="O331" i="2"/>
  <c r="P331" i="2"/>
  <c r="Q331" i="2"/>
  <c r="BK331" i="2"/>
  <c r="BL331" i="2"/>
  <c r="B332" i="2"/>
  <c r="H332" i="2"/>
  <c r="I332" i="2"/>
  <c r="J332" i="2"/>
  <c r="K332" i="2"/>
  <c r="M332" i="2"/>
  <c r="N332" i="2"/>
  <c r="O332" i="2"/>
  <c r="P332" i="2"/>
  <c r="Q332" i="2"/>
  <c r="BK332" i="2"/>
  <c r="BL332" i="2"/>
  <c r="B333" i="2"/>
  <c r="H333" i="2"/>
  <c r="I333" i="2"/>
  <c r="J333" i="2"/>
  <c r="K333" i="2"/>
  <c r="M333" i="2"/>
  <c r="N333" i="2"/>
  <c r="O333" i="2"/>
  <c r="P333" i="2"/>
  <c r="Q333" i="2"/>
  <c r="BK333" i="2"/>
  <c r="BL333" i="2"/>
  <c r="B334" i="2"/>
  <c r="H334" i="2"/>
  <c r="I334" i="2"/>
  <c r="J334" i="2"/>
  <c r="K334" i="2"/>
  <c r="M334" i="2"/>
  <c r="N334" i="2"/>
  <c r="O334" i="2"/>
  <c r="P334" i="2"/>
  <c r="Q334" i="2"/>
  <c r="BK334" i="2"/>
  <c r="BL334" i="2"/>
  <c r="B335" i="2"/>
  <c r="H335" i="2"/>
  <c r="I335" i="2"/>
  <c r="J335" i="2"/>
  <c r="K335" i="2"/>
  <c r="M335" i="2"/>
  <c r="N335" i="2"/>
  <c r="O335" i="2"/>
  <c r="P335" i="2"/>
  <c r="Q335" i="2"/>
  <c r="BK335" i="2"/>
  <c r="BL335" i="2"/>
  <c r="B336" i="2"/>
  <c r="H336" i="2"/>
  <c r="I336" i="2"/>
  <c r="J336" i="2"/>
  <c r="K336" i="2"/>
  <c r="M336" i="2"/>
  <c r="N336" i="2"/>
  <c r="O336" i="2"/>
  <c r="P336" i="2"/>
  <c r="Q336" i="2"/>
  <c r="BK336" i="2"/>
  <c r="BL336" i="2"/>
  <c r="B337" i="2"/>
  <c r="H337" i="2"/>
  <c r="I337" i="2"/>
  <c r="J337" i="2"/>
  <c r="K337" i="2"/>
  <c r="M337" i="2"/>
  <c r="N337" i="2"/>
  <c r="O337" i="2"/>
  <c r="P337" i="2"/>
  <c r="Q337" i="2"/>
  <c r="BK337" i="2"/>
  <c r="BL337" i="2"/>
  <c r="B338" i="2"/>
  <c r="H338" i="2"/>
  <c r="I338" i="2"/>
  <c r="J338" i="2"/>
  <c r="K338" i="2"/>
  <c r="M338" i="2"/>
  <c r="N338" i="2"/>
  <c r="O338" i="2"/>
  <c r="P338" i="2"/>
  <c r="Q338" i="2"/>
  <c r="BK338" i="2"/>
  <c r="BL338" i="2"/>
  <c r="B339" i="2"/>
  <c r="H339" i="2"/>
  <c r="I339" i="2"/>
  <c r="J339" i="2"/>
  <c r="K339" i="2"/>
  <c r="M339" i="2"/>
  <c r="N339" i="2"/>
  <c r="O339" i="2"/>
  <c r="P339" i="2"/>
  <c r="Q339" i="2"/>
  <c r="BK339" i="2"/>
  <c r="BL339" i="2"/>
  <c r="B340" i="2"/>
  <c r="H340" i="2"/>
  <c r="I340" i="2"/>
  <c r="J340" i="2"/>
  <c r="K340" i="2"/>
  <c r="M340" i="2"/>
  <c r="N340" i="2"/>
  <c r="O340" i="2"/>
  <c r="P340" i="2"/>
  <c r="Q340" i="2"/>
  <c r="BK340" i="2"/>
  <c r="BL340" i="2"/>
  <c r="B341" i="2"/>
  <c r="H341" i="2"/>
  <c r="I341" i="2"/>
  <c r="J341" i="2"/>
  <c r="K341" i="2"/>
  <c r="M341" i="2"/>
  <c r="N341" i="2"/>
  <c r="O341" i="2"/>
  <c r="P341" i="2"/>
  <c r="Q341" i="2"/>
  <c r="BK341" i="2"/>
  <c r="BL341" i="2"/>
  <c r="B342" i="2"/>
  <c r="H342" i="2"/>
  <c r="I342" i="2"/>
  <c r="J342" i="2"/>
  <c r="K342" i="2"/>
  <c r="M342" i="2"/>
  <c r="N342" i="2"/>
  <c r="O342" i="2"/>
  <c r="P342" i="2"/>
  <c r="Q342" i="2"/>
  <c r="BK342" i="2"/>
  <c r="BL342" i="2"/>
  <c r="B343" i="2"/>
  <c r="H343" i="2"/>
  <c r="I343" i="2"/>
  <c r="J343" i="2"/>
  <c r="K343" i="2"/>
  <c r="M343" i="2"/>
  <c r="N343" i="2"/>
  <c r="O343" i="2"/>
  <c r="P343" i="2"/>
  <c r="Q343" i="2"/>
  <c r="BK343" i="2"/>
  <c r="BL343" i="2"/>
  <c r="B344" i="2"/>
  <c r="H344" i="2"/>
  <c r="I344" i="2"/>
  <c r="J344" i="2"/>
  <c r="K344" i="2"/>
  <c r="M344" i="2"/>
  <c r="N344" i="2"/>
  <c r="O344" i="2"/>
  <c r="P344" i="2"/>
  <c r="Q344" i="2"/>
  <c r="BK344" i="2"/>
  <c r="BL344" i="2"/>
  <c r="B345" i="2"/>
  <c r="H345" i="2"/>
  <c r="I345" i="2"/>
  <c r="J345" i="2"/>
  <c r="K345" i="2"/>
  <c r="M345" i="2"/>
  <c r="N345" i="2"/>
  <c r="O345" i="2"/>
  <c r="P345" i="2"/>
  <c r="Q345" i="2"/>
  <c r="BK345" i="2"/>
  <c r="BL345" i="2"/>
  <c r="B346" i="2"/>
  <c r="H346" i="2"/>
  <c r="I346" i="2"/>
  <c r="J346" i="2"/>
  <c r="K346" i="2"/>
  <c r="M346" i="2"/>
  <c r="N346" i="2"/>
  <c r="O346" i="2"/>
  <c r="P346" i="2"/>
  <c r="Q346" i="2"/>
  <c r="BK346" i="2"/>
  <c r="BL346" i="2"/>
  <c r="B347" i="2"/>
  <c r="H347" i="2"/>
  <c r="I347" i="2"/>
  <c r="J347" i="2"/>
  <c r="K347" i="2"/>
  <c r="M347" i="2"/>
  <c r="N347" i="2"/>
  <c r="O347" i="2"/>
  <c r="P347" i="2"/>
  <c r="Q347" i="2"/>
  <c r="BK347" i="2"/>
  <c r="BL347" i="2"/>
  <c r="B348" i="2"/>
  <c r="H348" i="2"/>
  <c r="I348" i="2"/>
  <c r="J348" i="2"/>
  <c r="K348" i="2"/>
  <c r="M348" i="2"/>
  <c r="N348" i="2"/>
  <c r="O348" i="2"/>
  <c r="P348" i="2"/>
  <c r="Q348" i="2"/>
  <c r="BK348" i="2"/>
  <c r="BL348" i="2"/>
  <c r="B349" i="2"/>
  <c r="H349" i="2"/>
  <c r="I349" i="2"/>
  <c r="J349" i="2"/>
  <c r="K349" i="2"/>
  <c r="M349" i="2"/>
  <c r="N349" i="2"/>
  <c r="O349" i="2"/>
  <c r="P349" i="2"/>
  <c r="Q349" i="2"/>
  <c r="BK349" i="2"/>
  <c r="BL349" i="2"/>
  <c r="B350" i="2"/>
  <c r="H350" i="2"/>
  <c r="I350" i="2"/>
  <c r="J350" i="2"/>
  <c r="K350" i="2"/>
  <c r="M350" i="2"/>
  <c r="N350" i="2"/>
  <c r="O350" i="2"/>
  <c r="P350" i="2"/>
  <c r="Q350" i="2"/>
  <c r="BK350" i="2"/>
  <c r="BL350" i="2"/>
  <c r="B351" i="2"/>
  <c r="H351" i="2"/>
  <c r="I351" i="2"/>
  <c r="J351" i="2"/>
  <c r="K351" i="2"/>
  <c r="M351" i="2"/>
  <c r="N351" i="2"/>
  <c r="O351" i="2"/>
  <c r="P351" i="2"/>
  <c r="Q351" i="2"/>
  <c r="BK351" i="2"/>
  <c r="BL351" i="2"/>
  <c r="B352" i="2"/>
  <c r="H352" i="2"/>
  <c r="I352" i="2"/>
  <c r="J352" i="2"/>
  <c r="K352" i="2"/>
  <c r="M352" i="2"/>
  <c r="N352" i="2"/>
  <c r="O352" i="2"/>
  <c r="P352" i="2"/>
  <c r="Q352" i="2"/>
  <c r="BK352" i="2"/>
  <c r="BL352" i="2"/>
  <c r="B353" i="2"/>
  <c r="H353" i="2"/>
  <c r="I353" i="2"/>
  <c r="J353" i="2"/>
  <c r="K353" i="2"/>
  <c r="M353" i="2"/>
  <c r="N353" i="2"/>
  <c r="O353" i="2"/>
  <c r="P353" i="2"/>
  <c r="Q353" i="2"/>
  <c r="BK353" i="2"/>
  <c r="BL353" i="2"/>
  <c r="B354" i="2"/>
  <c r="H354" i="2"/>
  <c r="I354" i="2"/>
  <c r="J354" i="2"/>
  <c r="K354" i="2"/>
  <c r="M354" i="2"/>
  <c r="N354" i="2"/>
  <c r="O354" i="2"/>
  <c r="P354" i="2"/>
  <c r="Q354" i="2"/>
  <c r="BK354" i="2"/>
  <c r="BL354" i="2"/>
  <c r="B355" i="2"/>
  <c r="H355" i="2"/>
  <c r="I355" i="2"/>
  <c r="J355" i="2"/>
  <c r="K355" i="2"/>
  <c r="M355" i="2"/>
  <c r="N355" i="2"/>
  <c r="O355" i="2"/>
  <c r="P355" i="2"/>
  <c r="Q355" i="2"/>
  <c r="BK355" i="2"/>
  <c r="BL355" i="2"/>
  <c r="B356" i="2"/>
  <c r="H356" i="2"/>
  <c r="I356" i="2"/>
  <c r="J356" i="2"/>
  <c r="K356" i="2"/>
  <c r="M356" i="2"/>
  <c r="N356" i="2"/>
  <c r="O356" i="2"/>
  <c r="P356" i="2"/>
  <c r="Q356" i="2"/>
  <c r="BK356" i="2"/>
  <c r="BL356" i="2"/>
  <c r="B357" i="2"/>
  <c r="H357" i="2"/>
  <c r="I357" i="2"/>
  <c r="J357" i="2"/>
  <c r="K357" i="2"/>
  <c r="M357" i="2"/>
  <c r="N357" i="2"/>
  <c r="O357" i="2"/>
  <c r="P357" i="2"/>
  <c r="Q357" i="2"/>
  <c r="BK357" i="2"/>
  <c r="BL357" i="2"/>
  <c r="B358" i="2"/>
  <c r="H358" i="2"/>
  <c r="I358" i="2"/>
  <c r="J358" i="2"/>
  <c r="K358" i="2"/>
  <c r="M358" i="2"/>
  <c r="N358" i="2"/>
  <c r="O358" i="2"/>
  <c r="P358" i="2"/>
  <c r="Q358" i="2"/>
  <c r="BK358" i="2"/>
  <c r="BL358" i="2"/>
  <c r="B359" i="2"/>
  <c r="H359" i="2"/>
  <c r="I359" i="2"/>
  <c r="J359" i="2"/>
  <c r="K359" i="2"/>
  <c r="M359" i="2"/>
  <c r="N359" i="2"/>
  <c r="O359" i="2"/>
  <c r="P359" i="2"/>
  <c r="Q359" i="2"/>
  <c r="BK359" i="2"/>
  <c r="BL359" i="2"/>
  <c r="B360" i="2"/>
  <c r="H360" i="2"/>
  <c r="I360" i="2"/>
  <c r="J360" i="2"/>
  <c r="K360" i="2"/>
  <c r="M360" i="2"/>
  <c r="N360" i="2"/>
  <c r="O360" i="2"/>
  <c r="P360" i="2"/>
  <c r="Q360" i="2"/>
  <c r="BK360" i="2"/>
  <c r="BL360" i="2"/>
  <c r="B361" i="2"/>
  <c r="H361" i="2"/>
  <c r="I361" i="2"/>
  <c r="J361" i="2"/>
  <c r="K361" i="2"/>
  <c r="M361" i="2"/>
  <c r="N361" i="2"/>
  <c r="O361" i="2"/>
  <c r="P361" i="2"/>
  <c r="Q361" i="2"/>
  <c r="BK361" i="2"/>
  <c r="BL361" i="2"/>
  <c r="B362" i="2"/>
  <c r="H362" i="2"/>
  <c r="I362" i="2"/>
  <c r="J362" i="2"/>
  <c r="K362" i="2"/>
  <c r="M362" i="2"/>
  <c r="N362" i="2"/>
  <c r="O362" i="2"/>
  <c r="P362" i="2"/>
  <c r="Q362" i="2"/>
  <c r="BK362" i="2"/>
  <c r="BL362" i="2"/>
  <c r="B363" i="2"/>
  <c r="H363" i="2"/>
  <c r="I363" i="2"/>
  <c r="J363" i="2"/>
  <c r="K363" i="2"/>
  <c r="M363" i="2"/>
  <c r="N363" i="2"/>
  <c r="O363" i="2"/>
  <c r="P363" i="2"/>
  <c r="Q363" i="2"/>
  <c r="BK363" i="2"/>
  <c r="BL363" i="2"/>
  <c r="B364" i="2"/>
  <c r="H364" i="2"/>
  <c r="I364" i="2"/>
  <c r="J364" i="2"/>
  <c r="K364" i="2"/>
  <c r="M364" i="2"/>
  <c r="N364" i="2"/>
  <c r="O364" i="2"/>
  <c r="P364" i="2"/>
  <c r="Q364" i="2"/>
  <c r="BK364" i="2"/>
  <c r="BL364" i="2"/>
  <c r="B365" i="2"/>
  <c r="H365" i="2"/>
  <c r="I365" i="2"/>
  <c r="J365" i="2"/>
  <c r="K365" i="2"/>
  <c r="M365" i="2"/>
  <c r="N365" i="2"/>
  <c r="O365" i="2"/>
  <c r="P365" i="2"/>
  <c r="Q365" i="2"/>
  <c r="BK365" i="2"/>
  <c r="BL365" i="2"/>
  <c r="B366" i="2"/>
  <c r="H366" i="2"/>
  <c r="I366" i="2"/>
  <c r="J366" i="2"/>
  <c r="K366" i="2"/>
  <c r="M366" i="2"/>
  <c r="N366" i="2"/>
  <c r="O366" i="2"/>
  <c r="P366" i="2"/>
  <c r="Q366" i="2"/>
  <c r="BK366" i="2"/>
  <c r="BL366" i="2"/>
  <c r="B367" i="2"/>
  <c r="H367" i="2"/>
  <c r="I367" i="2"/>
  <c r="J367" i="2"/>
  <c r="K367" i="2"/>
  <c r="M367" i="2"/>
  <c r="N367" i="2"/>
  <c r="O367" i="2"/>
  <c r="P367" i="2"/>
  <c r="Q367" i="2"/>
  <c r="BK367" i="2"/>
  <c r="BL367" i="2"/>
  <c r="B368" i="2"/>
  <c r="H368" i="2"/>
  <c r="I368" i="2"/>
  <c r="J368" i="2"/>
  <c r="K368" i="2"/>
  <c r="M368" i="2"/>
  <c r="N368" i="2"/>
  <c r="O368" i="2"/>
  <c r="P368" i="2"/>
  <c r="Q368" i="2"/>
  <c r="BK368" i="2"/>
  <c r="BL368" i="2"/>
  <c r="B369" i="2"/>
  <c r="H369" i="2"/>
  <c r="I369" i="2"/>
  <c r="J369" i="2"/>
  <c r="K369" i="2"/>
  <c r="M369" i="2"/>
  <c r="N369" i="2"/>
  <c r="O369" i="2"/>
  <c r="P369" i="2"/>
  <c r="Q369" i="2"/>
  <c r="BK369" i="2"/>
  <c r="BL369" i="2"/>
  <c r="B370" i="2"/>
  <c r="H370" i="2"/>
  <c r="I370" i="2"/>
  <c r="J370" i="2"/>
  <c r="K370" i="2"/>
  <c r="M370" i="2"/>
  <c r="N370" i="2"/>
  <c r="O370" i="2"/>
  <c r="P370" i="2"/>
  <c r="Q370" i="2"/>
  <c r="BK370" i="2"/>
  <c r="BL370" i="2"/>
  <c r="B371" i="2"/>
  <c r="H371" i="2"/>
  <c r="I371" i="2"/>
  <c r="J371" i="2"/>
  <c r="K371" i="2"/>
  <c r="M371" i="2"/>
  <c r="N371" i="2"/>
  <c r="O371" i="2"/>
  <c r="P371" i="2"/>
  <c r="Q371" i="2"/>
  <c r="BK371" i="2"/>
  <c r="BL371" i="2"/>
  <c r="B372" i="2"/>
  <c r="H372" i="2"/>
  <c r="I372" i="2"/>
  <c r="J372" i="2"/>
  <c r="K372" i="2"/>
  <c r="M372" i="2"/>
  <c r="N372" i="2"/>
  <c r="O372" i="2"/>
  <c r="P372" i="2"/>
  <c r="Q372" i="2"/>
  <c r="BK372" i="2"/>
  <c r="BL372" i="2"/>
  <c r="B373" i="2"/>
  <c r="H373" i="2"/>
  <c r="I373" i="2"/>
  <c r="J373" i="2"/>
  <c r="K373" i="2"/>
  <c r="M373" i="2"/>
  <c r="N373" i="2"/>
  <c r="O373" i="2"/>
  <c r="P373" i="2"/>
  <c r="Q373" i="2"/>
  <c r="BK373" i="2"/>
  <c r="BL373" i="2"/>
  <c r="B374" i="2"/>
  <c r="H374" i="2"/>
  <c r="I374" i="2"/>
  <c r="J374" i="2"/>
  <c r="K374" i="2"/>
  <c r="M374" i="2"/>
  <c r="N374" i="2"/>
  <c r="O374" i="2"/>
  <c r="P374" i="2"/>
  <c r="Q374" i="2"/>
  <c r="BK374" i="2"/>
  <c r="BL374" i="2"/>
  <c r="B375" i="2"/>
  <c r="H375" i="2"/>
  <c r="I375" i="2"/>
  <c r="J375" i="2"/>
  <c r="K375" i="2"/>
  <c r="M375" i="2"/>
  <c r="N375" i="2"/>
  <c r="O375" i="2"/>
  <c r="P375" i="2"/>
  <c r="Q375" i="2"/>
  <c r="BK375" i="2"/>
  <c r="BL375" i="2"/>
  <c r="B376" i="2"/>
  <c r="H376" i="2"/>
  <c r="I376" i="2"/>
  <c r="J376" i="2"/>
  <c r="K376" i="2"/>
  <c r="M376" i="2"/>
  <c r="N376" i="2"/>
  <c r="O376" i="2"/>
  <c r="P376" i="2"/>
  <c r="Q376" i="2"/>
  <c r="BK376" i="2"/>
  <c r="BL376" i="2"/>
  <c r="B377" i="2"/>
  <c r="H377" i="2"/>
  <c r="I377" i="2"/>
  <c r="J377" i="2"/>
  <c r="K377" i="2"/>
  <c r="M377" i="2"/>
  <c r="N377" i="2"/>
  <c r="O377" i="2"/>
  <c r="P377" i="2"/>
  <c r="Q377" i="2"/>
  <c r="BK377" i="2"/>
  <c r="BL377" i="2"/>
  <c r="B378" i="2"/>
  <c r="H378" i="2"/>
  <c r="I378" i="2"/>
  <c r="J378" i="2"/>
  <c r="K378" i="2"/>
  <c r="M378" i="2"/>
  <c r="N378" i="2"/>
  <c r="O378" i="2"/>
  <c r="P378" i="2"/>
  <c r="Q378" i="2"/>
  <c r="BK378" i="2"/>
  <c r="BL378" i="2"/>
  <c r="B379" i="2"/>
  <c r="H379" i="2"/>
  <c r="I379" i="2"/>
  <c r="J379" i="2"/>
  <c r="K379" i="2"/>
  <c r="M379" i="2"/>
  <c r="N379" i="2"/>
  <c r="O379" i="2"/>
  <c r="P379" i="2"/>
  <c r="Q379" i="2"/>
  <c r="BK379" i="2"/>
  <c r="BL379" i="2"/>
  <c r="B380" i="2"/>
  <c r="H380" i="2"/>
  <c r="I380" i="2"/>
  <c r="J380" i="2"/>
  <c r="K380" i="2"/>
  <c r="M380" i="2"/>
  <c r="N380" i="2"/>
  <c r="O380" i="2"/>
  <c r="P380" i="2"/>
  <c r="Q380" i="2"/>
  <c r="BK380" i="2"/>
  <c r="BL380" i="2"/>
  <c r="B381" i="2"/>
  <c r="H381" i="2"/>
  <c r="I381" i="2"/>
  <c r="J381" i="2"/>
  <c r="K381" i="2"/>
  <c r="M381" i="2"/>
  <c r="N381" i="2"/>
  <c r="O381" i="2"/>
  <c r="P381" i="2"/>
  <c r="Q381" i="2"/>
  <c r="BK381" i="2"/>
  <c r="BL381" i="2"/>
  <c r="B382" i="2"/>
  <c r="H382" i="2"/>
  <c r="I382" i="2"/>
  <c r="J382" i="2"/>
  <c r="K382" i="2"/>
  <c r="M382" i="2"/>
  <c r="N382" i="2"/>
  <c r="O382" i="2"/>
  <c r="P382" i="2"/>
  <c r="Q382" i="2"/>
  <c r="BK382" i="2"/>
  <c r="BL382" i="2"/>
  <c r="B383" i="2"/>
  <c r="H383" i="2"/>
  <c r="I383" i="2"/>
  <c r="J383" i="2"/>
  <c r="K383" i="2"/>
  <c r="M383" i="2"/>
  <c r="N383" i="2"/>
  <c r="O383" i="2"/>
  <c r="P383" i="2"/>
  <c r="Q383" i="2"/>
  <c r="BK383" i="2"/>
  <c r="BL383" i="2"/>
  <c r="B384" i="2"/>
  <c r="H384" i="2"/>
  <c r="I384" i="2"/>
  <c r="J384" i="2"/>
  <c r="K384" i="2"/>
  <c r="M384" i="2"/>
  <c r="N384" i="2"/>
  <c r="O384" i="2"/>
  <c r="P384" i="2"/>
  <c r="Q384" i="2"/>
  <c r="BK384" i="2"/>
  <c r="BL384" i="2"/>
  <c r="B385" i="2"/>
  <c r="H385" i="2"/>
  <c r="I385" i="2"/>
  <c r="J385" i="2"/>
  <c r="K385" i="2"/>
  <c r="M385" i="2"/>
  <c r="N385" i="2"/>
  <c r="O385" i="2"/>
  <c r="P385" i="2"/>
  <c r="Q385" i="2"/>
  <c r="BK385" i="2"/>
  <c r="BL385" i="2"/>
  <c r="B386" i="2"/>
  <c r="H386" i="2"/>
  <c r="I386" i="2"/>
  <c r="J386" i="2"/>
  <c r="K386" i="2"/>
  <c r="M386" i="2"/>
  <c r="N386" i="2"/>
  <c r="O386" i="2"/>
  <c r="P386" i="2"/>
  <c r="Q386" i="2"/>
  <c r="BK386" i="2"/>
  <c r="BL386" i="2"/>
  <c r="B387" i="2"/>
  <c r="H387" i="2"/>
  <c r="I387" i="2"/>
  <c r="J387" i="2"/>
  <c r="K387" i="2"/>
  <c r="M387" i="2"/>
  <c r="N387" i="2"/>
  <c r="O387" i="2"/>
  <c r="P387" i="2"/>
  <c r="Q387" i="2"/>
  <c r="BK387" i="2"/>
  <c r="BL387" i="2"/>
  <c r="B388" i="2"/>
  <c r="H388" i="2"/>
  <c r="I388" i="2"/>
  <c r="J388" i="2"/>
  <c r="K388" i="2"/>
  <c r="M388" i="2"/>
  <c r="N388" i="2"/>
  <c r="O388" i="2"/>
  <c r="P388" i="2"/>
  <c r="Q388" i="2"/>
  <c r="BK388" i="2"/>
  <c r="BL388" i="2"/>
  <c r="B389" i="2"/>
  <c r="H389" i="2"/>
  <c r="I389" i="2"/>
  <c r="J389" i="2"/>
  <c r="K389" i="2"/>
  <c r="M389" i="2"/>
  <c r="N389" i="2"/>
  <c r="O389" i="2"/>
  <c r="P389" i="2"/>
  <c r="Q389" i="2"/>
  <c r="BK389" i="2"/>
  <c r="BL389" i="2"/>
  <c r="B390" i="2"/>
  <c r="H390" i="2"/>
  <c r="I390" i="2"/>
  <c r="J390" i="2"/>
  <c r="K390" i="2"/>
  <c r="M390" i="2"/>
  <c r="N390" i="2"/>
  <c r="O390" i="2"/>
  <c r="P390" i="2"/>
  <c r="Q390" i="2"/>
  <c r="BK390" i="2"/>
  <c r="BL390" i="2"/>
  <c r="B391" i="2"/>
  <c r="H391" i="2"/>
  <c r="I391" i="2"/>
  <c r="J391" i="2"/>
  <c r="K391" i="2"/>
  <c r="M391" i="2"/>
  <c r="N391" i="2"/>
  <c r="O391" i="2"/>
  <c r="P391" i="2"/>
  <c r="Q391" i="2"/>
  <c r="BK391" i="2"/>
  <c r="BL391" i="2"/>
  <c r="B392" i="2"/>
  <c r="H392" i="2"/>
  <c r="I392" i="2"/>
  <c r="J392" i="2"/>
  <c r="K392" i="2"/>
  <c r="M392" i="2"/>
  <c r="N392" i="2"/>
  <c r="O392" i="2"/>
  <c r="P392" i="2"/>
  <c r="Q392" i="2"/>
  <c r="BK392" i="2"/>
  <c r="BL392" i="2"/>
  <c r="B393" i="2"/>
  <c r="H393" i="2"/>
  <c r="I393" i="2"/>
  <c r="J393" i="2"/>
  <c r="K393" i="2"/>
  <c r="M393" i="2"/>
  <c r="N393" i="2"/>
  <c r="O393" i="2"/>
  <c r="P393" i="2"/>
  <c r="Q393" i="2"/>
  <c r="BK393" i="2"/>
  <c r="BL393" i="2"/>
  <c r="B394" i="2"/>
  <c r="H394" i="2"/>
  <c r="I394" i="2"/>
  <c r="J394" i="2"/>
  <c r="K394" i="2"/>
  <c r="M394" i="2"/>
  <c r="N394" i="2"/>
  <c r="O394" i="2"/>
  <c r="P394" i="2"/>
  <c r="Q394" i="2"/>
  <c r="BK394" i="2"/>
  <c r="BL394" i="2"/>
  <c r="B395" i="2"/>
  <c r="H395" i="2"/>
  <c r="I395" i="2"/>
  <c r="J395" i="2"/>
  <c r="K395" i="2"/>
  <c r="M395" i="2"/>
  <c r="N395" i="2"/>
  <c r="O395" i="2"/>
  <c r="P395" i="2"/>
  <c r="Q395" i="2"/>
  <c r="BK395" i="2"/>
  <c r="BL395" i="2"/>
  <c r="B396" i="2"/>
  <c r="H396" i="2"/>
  <c r="I396" i="2"/>
  <c r="J396" i="2"/>
  <c r="K396" i="2"/>
  <c r="M396" i="2"/>
  <c r="N396" i="2"/>
  <c r="O396" i="2"/>
  <c r="P396" i="2"/>
  <c r="Q396" i="2"/>
  <c r="BK396" i="2"/>
  <c r="BL396" i="2"/>
  <c r="B397" i="2"/>
  <c r="H397" i="2"/>
  <c r="I397" i="2"/>
  <c r="J397" i="2"/>
  <c r="K397" i="2"/>
  <c r="M397" i="2"/>
  <c r="N397" i="2"/>
  <c r="O397" i="2"/>
  <c r="P397" i="2"/>
  <c r="Q397" i="2"/>
  <c r="BK397" i="2"/>
  <c r="BL397" i="2"/>
  <c r="B398" i="2"/>
  <c r="H398" i="2"/>
  <c r="I398" i="2"/>
  <c r="J398" i="2"/>
  <c r="K398" i="2"/>
  <c r="M398" i="2"/>
  <c r="N398" i="2"/>
  <c r="O398" i="2"/>
  <c r="P398" i="2"/>
  <c r="Q398" i="2"/>
  <c r="BK398" i="2"/>
  <c r="BL398" i="2"/>
  <c r="N15" i="16"/>
  <c r="O15" i="16" s="1"/>
  <c r="G15" i="16" s="1"/>
  <c r="N386" i="16"/>
  <c r="O386" i="16" s="1"/>
  <c r="N385" i="16"/>
  <c r="O385" i="16" s="1"/>
  <c r="N384" i="16"/>
  <c r="O384" i="16" s="1"/>
  <c r="N383" i="16"/>
  <c r="O383" i="16" s="1"/>
  <c r="N382" i="16"/>
  <c r="O382" i="16" s="1"/>
  <c r="N381" i="16"/>
  <c r="O381" i="16" s="1"/>
  <c r="N380" i="16"/>
  <c r="O380" i="16" s="1"/>
  <c r="N379" i="16"/>
  <c r="O379" i="16" s="1"/>
  <c r="N378" i="16"/>
  <c r="O378" i="16" s="1"/>
  <c r="N377" i="16"/>
  <c r="O377" i="16" s="1"/>
  <c r="N376" i="16"/>
  <c r="O376" i="16" s="1"/>
  <c r="N375" i="16"/>
  <c r="O375" i="16" s="1"/>
  <c r="N374" i="16"/>
  <c r="O374" i="16" s="1"/>
  <c r="N373" i="16"/>
  <c r="O373" i="16" s="1"/>
  <c r="N372" i="16"/>
  <c r="O372" i="16" s="1"/>
  <c r="N371" i="16"/>
  <c r="O371" i="16" s="1"/>
  <c r="N370" i="16"/>
  <c r="O370" i="16" s="1"/>
  <c r="N369" i="16"/>
  <c r="O369" i="16" s="1"/>
  <c r="N368" i="16"/>
  <c r="O368" i="16" s="1"/>
  <c r="N367" i="16"/>
  <c r="O367" i="16" s="1"/>
  <c r="N366" i="16"/>
  <c r="O366" i="16" s="1"/>
  <c r="N365" i="16"/>
  <c r="O365" i="16" s="1"/>
  <c r="N364" i="16"/>
  <c r="O364" i="16" s="1"/>
  <c r="N363" i="16"/>
  <c r="O363" i="16" s="1"/>
  <c r="N362" i="16"/>
  <c r="O362" i="16" s="1"/>
  <c r="N361" i="16"/>
  <c r="O361" i="16" s="1"/>
  <c r="N360" i="16"/>
  <c r="O360" i="16" s="1"/>
  <c r="N359" i="16"/>
  <c r="O359" i="16" s="1"/>
  <c r="N358" i="16"/>
  <c r="O358" i="16" s="1"/>
  <c r="N357" i="16"/>
  <c r="O357" i="16" s="1"/>
  <c r="N356" i="16"/>
  <c r="O356" i="16" s="1"/>
  <c r="N355" i="16"/>
  <c r="O355" i="16" s="1"/>
  <c r="N354" i="16"/>
  <c r="O354" i="16" s="1"/>
  <c r="N353" i="16"/>
  <c r="O353" i="16" s="1"/>
  <c r="N352" i="16"/>
  <c r="O352" i="16" s="1"/>
  <c r="N351" i="16"/>
  <c r="O351" i="16" s="1"/>
  <c r="N350" i="16"/>
  <c r="O350" i="16" s="1"/>
  <c r="G350" i="16" s="1"/>
  <c r="BM230" i="2" s="1"/>
  <c r="N349" i="16"/>
  <c r="O349" i="16"/>
  <c r="G349" i="16" s="1"/>
  <c r="BM229" i="2" s="1"/>
  <c r="N348" i="16"/>
  <c r="O348" i="16" s="1"/>
  <c r="G348" i="16" s="1"/>
  <c r="BM228" i="2" s="1"/>
  <c r="N347" i="16"/>
  <c r="O347" i="16"/>
  <c r="G347" i="16" s="1"/>
  <c r="BM227" i="2" s="1"/>
  <c r="N346" i="16"/>
  <c r="O346" i="16" s="1"/>
  <c r="G346" i="16" s="1"/>
  <c r="BM226" i="2" s="1"/>
  <c r="N345" i="16"/>
  <c r="O345" i="16" s="1"/>
  <c r="G345" i="16" s="1"/>
  <c r="BM225" i="2" s="1"/>
  <c r="N344" i="16"/>
  <c r="O344" i="16" s="1"/>
  <c r="G344" i="16" s="1"/>
  <c r="BM224" i="2" s="1"/>
  <c r="N343" i="16"/>
  <c r="O343" i="16"/>
  <c r="G343" i="16" s="1"/>
  <c r="BM223" i="2" s="1"/>
  <c r="N342" i="16"/>
  <c r="O342" i="16" s="1"/>
  <c r="G342" i="16" s="1"/>
  <c r="BM222" i="2" s="1"/>
  <c r="N341" i="16"/>
  <c r="O341" i="16"/>
  <c r="G341" i="16" s="1"/>
  <c r="BM221" i="2" s="1"/>
  <c r="N340" i="16"/>
  <c r="O340" i="16" s="1"/>
  <c r="G340" i="16" s="1"/>
  <c r="BM220" i="2" s="1"/>
  <c r="N339" i="16"/>
  <c r="O339" i="16" s="1"/>
  <c r="G339" i="16" s="1"/>
  <c r="BM219" i="2" s="1"/>
  <c r="N338" i="16"/>
  <c r="O338" i="16"/>
  <c r="G338" i="16" s="1"/>
  <c r="BM218" i="2" s="1"/>
  <c r="N337" i="16"/>
  <c r="O337" i="16"/>
  <c r="G337" i="16"/>
  <c r="BM217" i="2" s="1"/>
  <c r="N336" i="16"/>
  <c r="O336" i="16" s="1"/>
  <c r="G336" i="16" s="1"/>
  <c r="BM216" i="2" s="1"/>
  <c r="N335" i="16"/>
  <c r="O335" i="16" s="1"/>
  <c r="G335" i="16" s="1"/>
  <c r="BM215" i="2" s="1"/>
  <c r="N334" i="16"/>
  <c r="O334" i="16"/>
  <c r="G334" i="16" s="1"/>
  <c r="BM214" i="2" s="1"/>
  <c r="N333" i="16"/>
  <c r="O333" i="16" s="1"/>
  <c r="G333" i="16" s="1"/>
  <c r="BM213" i="2" s="1"/>
  <c r="N332" i="16"/>
  <c r="O332" i="16" s="1"/>
  <c r="G332" i="16" s="1"/>
  <c r="BM212" i="2" s="1"/>
  <c r="N331" i="16"/>
  <c r="O331" i="16" s="1"/>
  <c r="G331" i="16" s="1"/>
  <c r="BM211" i="2" s="1"/>
  <c r="N330" i="16"/>
  <c r="O330" i="16" s="1"/>
  <c r="G330" i="16" s="1"/>
  <c r="BM210" i="2" s="1"/>
  <c r="N329" i="16"/>
  <c r="O329" i="16" s="1"/>
  <c r="G329" i="16" s="1"/>
  <c r="BM209" i="2" s="1"/>
  <c r="N328" i="16"/>
  <c r="O328" i="16" s="1"/>
  <c r="G328" i="16" s="1"/>
  <c r="BM208" i="2" s="1"/>
  <c r="N327" i="16"/>
  <c r="O327" i="16" s="1"/>
  <c r="G327" i="16" s="1"/>
  <c r="BM207" i="2" s="1"/>
  <c r="N326" i="16"/>
  <c r="O326" i="16"/>
  <c r="G326" i="16" s="1"/>
  <c r="BM206" i="2" s="1"/>
  <c r="N325" i="16"/>
  <c r="O325" i="16" s="1"/>
  <c r="G325" i="16" s="1"/>
  <c r="BM205" i="2" s="1"/>
  <c r="N324" i="16"/>
  <c r="O324" i="16" s="1"/>
  <c r="G324" i="16" s="1"/>
  <c r="BM204" i="2" s="1"/>
  <c r="N323" i="16"/>
  <c r="O323" i="16" s="1"/>
  <c r="G323" i="16" s="1"/>
  <c r="BM203" i="2" s="1"/>
  <c r="N322" i="16"/>
  <c r="O322" i="16"/>
  <c r="G322" i="16" s="1"/>
  <c r="BM202" i="2" s="1"/>
  <c r="N321" i="16"/>
  <c r="O321" i="16" s="1"/>
  <c r="G321" i="16" s="1"/>
  <c r="BM201" i="2" s="1"/>
  <c r="N320" i="16"/>
  <c r="O320" i="16" s="1"/>
  <c r="G320" i="16" s="1"/>
  <c r="BM200" i="2" s="1"/>
  <c r="N319" i="16"/>
  <c r="O319" i="16" s="1"/>
  <c r="G319" i="16" s="1"/>
  <c r="BM199" i="2" s="1"/>
  <c r="N318" i="16"/>
  <c r="O318" i="16"/>
  <c r="G318" i="16" s="1"/>
  <c r="BM198" i="2" s="1"/>
  <c r="N317" i="16"/>
  <c r="O317" i="16" s="1"/>
  <c r="G317" i="16" s="1"/>
  <c r="BM197" i="2" s="1"/>
  <c r="N316" i="16"/>
  <c r="O316" i="16" s="1"/>
  <c r="G316" i="16" s="1"/>
  <c r="BM196" i="2" s="1"/>
  <c r="N315" i="16"/>
  <c r="O315" i="16" s="1"/>
  <c r="G315" i="16" s="1"/>
  <c r="BM195" i="2" s="1"/>
  <c r="N314" i="16"/>
  <c r="O314" i="16" s="1"/>
  <c r="G314" i="16" s="1"/>
  <c r="BM194" i="2" s="1"/>
  <c r="N313" i="16"/>
  <c r="O313" i="16" s="1"/>
  <c r="G313" i="16" s="1"/>
  <c r="BM193" i="2" s="1"/>
  <c r="N312" i="16"/>
  <c r="O312" i="16" s="1"/>
  <c r="G312" i="16" s="1"/>
  <c r="BM192" i="2" s="1"/>
  <c r="N311" i="16"/>
  <c r="O311" i="16" s="1"/>
  <c r="G311" i="16" s="1"/>
  <c r="BM191" i="2" s="1"/>
  <c r="N310" i="16"/>
  <c r="O310" i="16"/>
  <c r="G310" i="16" s="1"/>
  <c r="BM190" i="2" s="1"/>
  <c r="N309" i="16"/>
  <c r="O309" i="16" s="1"/>
  <c r="G309" i="16" s="1"/>
  <c r="BM189" i="2" s="1"/>
  <c r="N308" i="16"/>
  <c r="O308" i="16" s="1"/>
  <c r="G308" i="16" s="1"/>
  <c r="BM188" i="2" s="1"/>
  <c r="N307" i="16"/>
  <c r="O307" i="16" s="1"/>
  <c r="G307" i="16" s="1"/>
  <c r="BM187" i="2" s="1"/>
  <c r="N306" i="16"/>
  <c r="O306" i="16"/>
  <c r="G306" i="16" s="1"/>
  <c r="BM186" i="2" s="1"/>
  <c r="N305" i="16"/>
  <c r="O305" i="16" s="1"/>
  <c r="G305" i="16" s="1"/>
  <c r="BM185" i="2" s="1"/>
  <c r="N304" i="16"/>
  <c r="O304" i="16" s="1"/>
  <c r="G304" i="16" s="1"/>
  <c r="BM184" i="2" s="1"/>
  <c r="N303" i="16"/>
  <c r="O303" i="16" s="1"/>
  <c r="G303" i="16" s="1"/>
  <c r="BM183" i="2" s="1"/>
  <c r="N302" i="16"/>
  <c r="O302" i="16"/>
  <c r="G302" i="16" s="1"/>
  <c r="BM182" i="2" s="1"/>
  <c r="N301" i="16"/>
  <c r="O301" i="16" s="1"/>
  <c r="G301" i="16" s="1"/>
  <c r="BM181" i="2" s="1"/>
  <c r="N300" i="16"/>
  <c r="O300" i="16" s="1"/>
  <c r="G300" i="16" s="1"/>
  <c r="BM180" i="2" s="1"/>
  <c r="N299" i="16"/>
  <c r="O299" i="16" s="1"/>
  <c r="G299" i="16" s="1"/>
  <c r="BM179" i="2" s="1"/>
  <c r="N298" i="16"/>
  <c r="O298" i="16" s="1"/>
  <c r="G298" i="16" s="1"/>
  <c r="BM178" i="2" s="1"/>
  <c r="N297" i="16"/>
  <c r="O297" i="16" s="1"/>
  <c r="G297" i="16" s="1"/>
  <c r="BM177" i="2" s="1"/>
  <c r="N296" i="16"/>
  <c r="O296" i="16" s="1"/>
  <c r="G296" i="16" s="1"/>
  <c r="BM176" i="2" s="1"/>
  <c r="N295" i="16"/>
  <c r="O295" i="16" s="1"/>
  <c r="G295" i="16" s="1"/>
  <c r="BM175" i="2" s="1"/>
  <c r="N294" i="16"/>
  <c r="O294" i="16"/>
  <c r="G294" i="16" s="1"/>
  <c r="BM174" i="2" s="1"/>
  <c r="N293" i="16"/>
  <c r="O293" i="16" s="1"/>
  <c r="G293" i="16" s="1"/>
  <c r="BM173" i="2" s="1"/>
  <c r="N292" i="16"/>
  <c r="O292" i="16" s="1"/>
  <c r="G292" i="16" s="1"/>
  <c r="BM172" i="2" s="1"/>
  <c r="N291" i="16"/>
  <c r="O291" i="16" s="1"/>
  <c r="G291" i="16" s="1"/>
  <c r="BM171" i="2" s="1"/>
  <c r="N290" i="16"/>
  <c r="O290" i="16"/>
  <c r="G290" i="16" s="1"/>
  <c r="BM170" i="2" s="1"/>
  <c r="N289" i="16"/>
  <c r="O289" i="16" s="1"/>
  <c r="G289" i="16" s="1"/>
  <c r="BM169" i="2" s="1"/>
  <c r="N288" i="16"/>
  <c r="O288" i="16" s="1"/>
  <c r="G288" i="16" s="1"/>
  <c r="BM168" i="2" s="1"/>
  <c r="N287" i="16"/>
  <c r="O287" i="16" s="1"/>
  <c r="G287" i="16" s="1"/>
  <c r="BM167" i="2" s="1"/>
  <c r="N286" i="16"/>
  <c r="O286" i="16"/>
  <c r="G286" i="16" s="1"/>
  <c r="BM166" i="2" s="1"/>
  <c r="N285" i="16"/>
  <c r="O285" i="16" s="1"/>
  <c r="G285" i="16" s="1"/>
  <c r="BM165" i="2" s="1"/>
  <c r="N284" i="16"/>
  <c r="O284" i="16" s="1"/>
  <c r="G284" i="16" s="1"/>
  <c r="BM164" i="2" s="1"/>
  <c r="N283" i="16"/>
  <c r="O283" i="16" s="1"/>
  <c r="G283" i="16" s="1"/>
  <c r="BM163" i="2" s="1"/>
  <c r="N282" i="16"/>
  <c r="O282" i="16" s="1"/>
  <c r="G282" i="16" s="1"/>
  <c r="BM162" i="2" s="1"/>
  <c r="N281" i="16"/>
  <c r="O281" i="16" s="1"/>
  <c r="G281" i="16" s="1"/>
  <c r="BM161" i="2" s="1"/>
  <c r="N280" i="16"/>
  <c r="O280" i="16" s="1"/>
  <c r="G280" i="16" s="1"/>
  <c r="BM160" i="2" s="1"/>
  <c r="N279" i="16"/>
  <c r="O279" i="16" s="1"/>
  <c r="G279" i="16" s="1"/>
  <c r="BM159" i="2" s="1"/>
  <c r="N278" i="16"/>
  <c r="O278" i="16"/>
  <c r="G278" i="16" s="1"/>
  <c r="BM158" i="2" s="1"/>
  <c r="N277" i="16"/>
  <c r="O277" i="16" s="1"/>
  <c r="G277" i="16" s="1"/>
  <c r="BM157" i="2" s="1"/>
  <c r="N276" i="16"/>
  <c r="O276" i="16" s="1"/>
  <c r="G276" i="16" s="1"/>
  <c r="BM156" i="2" s="1"/>
  <c r="N275" i="16"/>
  <c r="O275" i="16" s="1"/>
  <c r="G275" i="16" s="1"/>
  <c r="BM155" i="2" s="1"/>
  <c r="N274" i="16"/>
  <c r="O274" i="16"/>
  <c r="G274" i="16" s="1"/>
  <c r="BM154" i="2" s="1"/>
  <c r="N273" i="16"/>
  <c r="O273" i="16" s="1"/>
  <c r="G273" i="16" s="1"/>
  <c r="BM153" i="2" s="1"/>
  <c r="N272" i="16"/>
  <c r="O272" i="16" s="1"/>
  <c r="G272" i="16" s="1"/>
  <c r="BM152" i="2" s="1"/>
  <c r="N271" i="16"/>
  <c r="O271" i="16" s="1"/>
  <c r="G271" i="16" s="1"/>
  <c r="BM151" i="2" s="1"/>
  <c r="N270" i="16"/>
  <c r="O270" i="16"/>
  <c r="G270" i="16" s="1"/>
  <c r="BM150" i="2" s="1"/>
  <c r="N269" i="16"/>
  <c r="O269" i="16" s="1"/>
  <c r="G269" i="16" s="1"/>
  <c r="BM149" i="2" s="1"/>
  <c r="N268" i="16"/>
  <c r="O268" i="16" s="1"/>
  <c r="G268" i="16" s="1"/>
  <c r="BM148" i="2" s="1"/>
  <c r="N267" i="16"/>
  <c r="O267" i="16" s="1"/>
  <c r="G267" i="16" s="1"/>
  <c r="BM147" i="2" s="1"/>
  <c r="N266" i="16"/>
  <c r="O266" i="16" s="1"/>
  <c r="G266" i="16" s="1"/>
  <c r="BM146" i="2" s="1"/>
  <c r="N265" i="16"/>
  <c r="O265" i="16" s="1"/>
  <c r="G265" i="16" s="1"/>
  <c r="BM145" i="2" s="1"/>
  <c r="N264" i="16"/>
  <c r="O264" i="16" s="1"/>
  <c r="G264" i="16" s="1"/>
  <c r="BM144" i="2" s="1"/>
  <c r="N263" i="16"/>
  <c r="O263" i="16" s="1"/>
  <c r="G263" i="16" s="1"/>
  <c r="BM143" i="2" s="1"/>
  <c r="N262" i="16"/>
  <c r="O262" i="16"/>
  <c r="G262" i="16" s="1"/>
  <c r="BM142" i="2" s="1"/>
  <c r="N261" i="16"/>
  <c r="O261" i="16" s="1"/>
  <c r="G261" i="16" s="1"/>
  <c r="BM141" i="2" s="1"/>
  <c r="N260" i="16"/>
  <c r="O260" i="16" s="1"/>
  <c r="G260" i="16" s="1"/>
  <c r="BM140" i="2" s="1"/>
  <c r="N259" i="16"/>
  <c r="O259" i="16" s="1"/>
  <c r="G259" i="16" s="1"/>
  <c r="BM139" i="2" s="1"/>
  <c r="N258" i="16"/>
  <c r="O258" i="16"/>
  <c r="G258" i="16" s="1"/>
  <c r="BM138" i="2" s="1"/>
  <c r="N257" i="16"/>
  <c r="O257" i="16" s="1"/>
  <c r="G257" i="16" s="1"/>
  <c r="BM137" i="2" s="1"/>
  <c r="N256" i="16"/>
  <c r="O256" i="16" s="1"/>
  <c r="G256" i="16" s="1"/>
  <c r="BM136" i="2" s="1"/>
  <c r="N255" i="16"/>
  <c r="O255" i="16" s="1"/>
  <c r="G255" i="16" s="1"/>
  <c r="BM135" i="2" s="1"/>
  <c r="N254" i="16"/>
  <c r="O254" i="16"/>
  <c r="G254" i="16" s="1"/>
  <c r="BM134" i="2" s="1"/>
  <c r="N253" i="16"/>
  <c r="O253" i="16" s="1"/>
  <c r="G253" i="16" s="1"/>
  <c r="BM133" i="2" s="1"/>
  <c r="N252" i="16"/>
  <c r="O252" i="16" s="1"/>
  <c r="G252" i="16" s="1"/>
  <c r="BM132" i="2" s="1"/>
  <c r="N251" i="16"/>
  <c r="O251" i="16" s="1"/>
  <c r="G251" i="16" s="1"/>
  <c r="BM131" i="2" s="1"/>
  <c r="N250" i="16"/>
  <c r="O250" i="16" s="1"/>
  <c r="G250" i="16" s="1"/>
  <c r="BM130" i="2" s="1"/>
  <c r="N249" i="16"/>
  <c r="O249" i="16" s="1"/>
  <c r="G249" i="16" s="1"/>
  <c r="BM129" i="2" s="1"/>
  <c r="N248" i="16"/>
  <c r="O248" i="16" s="1"/>
  <c r="G248" i="16" s="1"/>
  <c r="BM128" i="2" s="1"/>
  <c r="N247" i="16"/>
  <c r="O247" i="16" s="1"/>
  <c r="G247" i="16" s="1"/>
  <c r="BM127" i="2" s="1"/>
  <c r="N246" i="16"/>
  <c r="O246" i="16"/>
  <c r="G246" i="16" s="1"/>
  <c r="BM126" i="2" s="1"/>
  <c r="N245" i="16"/>
  <c r="O245" i="16" s="1"/>
  <c r="G245" i="16" s="1"/>
  <c r="BM125" i="2" s="1"/>
  <c r="N244" i="16"/>
  <c r="O244" i="16" s="1"/>
  <c r="G244" i="16" s="1"/>
  <c r="BM124" i="2" s="1"/>
  <c r="N243" i="16"/>
  <c r="O243" i="16" s="1"/>
  <c r="G243" i="16" s="1"/>
  <c r="BM123" i="2" s="1"/>
  <c r="N242" i="16"/>
  <c r="O242" i="16"/>
  <c r="G242" i="16" s="1"/>
  <c r="BM122" i="2" s="1"/>
  <c r="N241" i="16"/>
  <c r="O241" i="16" s="1"/>
  <c r="G241" i="16" s="1"/>
  <c r="BM121" i="2" s="1"/>
  <c r="N240" i="16"/>
  <c r="O240" i="16" s="1"/>
  <c r="G240" i="16" s="1"/>
  <c r="BM120" i="2" s="1"/>
  <c r="N239" i="16"/>
  <c r="O239" i="16" s="1"/>
  <c r="G239" i="16" s="1"/>
  <c r="BM119" i="2" s="1"/>
  <c r="N238" i="16"/>
  <c r="O238" i="16"/>
  <c r="G238" i="16" s="1"/>
  <c r="BM118" i="2" s="1"/>
  <c r="N237" i="16"/>
  <c r="O237" i="16" s="1"/>
  <c r="G237" i="16" s="1"/>
  <c r="BM117" i="2" s="1"/>
  <c r="N236" i="16"/>
  <c r="O236" i="16" s="1"/>
  <c r="G236" i="16" s="1"/>
  <c r="BM116" i="2" s="1"/>
  <c r="N235" i="16"/>
  <c r="O235" i="16" s="1"/>
  <c r="G235" i="16" s="1"/>
  <c r="BM115" i="2" s="1"/>
  <c r="N234" i="16"/>
  <c r="O234" i="16" s="1"/>
  <c r="G234" i="16" s="1"/>
  <c r="BM114" i="2" s="1"/>
  <c r="N233" i="16"/>
  <c r="O233" i="16" s="1"/>
  <c r="G233" i="16" s="1"/>
  <c r="BM113" i="2" s="1"/>
  <c r="N232" i="16"/>
  <c r="O232" i="16" s="1"/>
  <c r="G232" i="16" s="1"/>
  <c r="BM112" i="2" s="1"/>
  <c r="N231" i="16"/>
  <c r="O231" i="16" s="1"/>
  <c r="G231" i="16" s="1"/>
  <c r="BM111" i="2" s="1"/>
  <c r="N230" i="16"/>
  <c r="O230" i="16"/>
  <c r="G230" i="16" s="1"/>
  <c r="BM110" i="2" s="1"/>
  <c r="N229" i="16"/>
  <c r="O229" i="16" s="1"/>
  <c r="G229" i="16" s="1"/>
  <c r="BM109" i="2" s="1"/>
  <c r="N228" i="16"/>
  <c r="O228" i="16" s="1"/>
  <c r="G228" i="16" s="1"/>
  <c r="BM108" i="2" s="1"/>
  <c r="N227" i="16"/>
  <c r="O227" i="16" s="1"/>
  <c r="G227" i="16" s="1"/>
  <c r="BM107" i="2" s="1"/>
  <c r="N226" i="16"/>
  <c r="O226" i="16"/>
  <c r="G226" i="16" s="1"/>
  <c r="BM106" i="2" s="1"/>
  <c r="N225" i="16"/>
  <c r="O225" i="16" s="1"/>
  <c r="G225" i="16" s="1"/>
  <c r="BM105" i="2" s="1"/>
  <c r="N224" i="16"/>
  <c r="O224" i="16" s="1"/>
  <c r="G224" i="16" s="1"/>
  <c r="BM104" i="2" s="1"/>
  <c r="N223" i="16"/>
  <c r="O223" i="16" s="1"/>
  <c r="G223" i="16" s="1"/>
  <c r="BM103" i="2" s="1"/>
  <c r="N222" i="16"/>
  <c r="O222" i="16"/>
  <c r="G222" i="16" s="1"/>
  <c r="BM102" i="2" s="1"/>
  <c r="N221" i="16"/>
  <c r="O221" i="16" s="1"/>
  <c r="G221" i="16" s="1"/>
  <c r="BM101" i="2" s="1"/>
  <c r="N220" i="16"/>
  <c r="O220" i="16" s="1"/>
  <c r="G220" i="16" s="1"/>
  <c r="BM100" i="2" s="1"/>
  <c r="N219" i="16"/>
  <c r="O219" i="16" s="1"/>
  <c r="G219" i="16" s="1"/>
  <c r="BM99" i="2" s="1"/>
  <c r="N218" i="16"/>
  <c r="O218" i="16" s="1"/>
  <c r="G218" i="16" s="1"/>
  <c r="BM98" i="2" s="1"/>
  <c r="N217" i="16"/>
  <c r="O217" i="16" s="1"/>
  <c r="G217" i="16" s="1"/>
  <c r="BM97" i="2" s="1"/>
  <c r="N216" i="16"/>
  <c r="O216" i="16" s="1"/>
  <c r="G216" i="16" s="1"/>
  <c r="BM96" i="2" s="1"/>
  <c r="N215" i="16"/>
  <c r="O215" i="16" s="1"/>
  <c r="G215" i="16" s="1"/>
  <c r="BM95" i="2" s="1"/>
  <c r="N214" i="16"/>
  <c r="O214" i="16"/>
  <c r="G214" i="16" s="1"/>
  <c r="BM94" i="2" s="1"/>
  <c r="N213" i="16"/>
  <c r="O213" i="16" s="1"/>
  <c r="G213" i="16" s="1"/>
  <c r="BM93" i="2" s="1"/>
  <c r="N212" i="16"/>
  <c r="O212" i="16" s="1"/>
  <c r="G212" i="16" s="1"/>
  <c r="BM92" i="2" s="1"/>
  <c r="N211" i="16"/>
  <c r="O211" i="16" s="1"/>
  <c r="G211" i="16" s="1"/>
  <c r="BM91" i="2" s="1"/>
  <c r="N210" i="16"/>
  <c r="O210" i="16"/>
  <c r="G210" i="16" s="1"/>
  <c r="BM90" i="2" s="1"/>
  <c r="N209" i="16"/>
  <c r="O209" i="16" s="1"/>
  <c r="G209" i="16" s="1"/>
  <c r="BM89" i="2" s="1"/>
  <c r="N208" i="16"/>
  <c r="O208" i="16" s="1"/>
  <c r="G208" i="16" s="1"/>
  <c r="BM88" i="2" s="1"/>
  <c r="N207" i="16"/>
  <c r="O207" i="16" s="1"/>
  <c r="G207" i="16" s="1"/>
  <c r="BM87" i="2" s="1"/>
  <c r="N206" i="16"/>
  <c r="O206" i="16"/>
  <c r="G206" i="16" s="1"/>
  <c r="BM86" i="2" s="1"/>
  <c r="N205" i="16"/>
  <c r="O205" i="16" s="1"/>
  <c r="G205" i="16" s="1"/>
  <c r="BM85" i="2" s="1"/>
  <c r="N204" i="16"/>
  <c r="O204" i="16" s="1"/>
  <c r="G204" i="16" s="1"/>
  <c r="BM84" i="2" s="1"/>
  <c r="N203" i="16"/>
  <c r="O203" i="16" s="1"/>
  <c r="G203" i="16" s="1"/>
  <c r="BM83" i="2" s="1"/>
  <c r="N202" i="16"/>
  <c r="O202" i="16" s="1"/>
  <c r="G202" i="16" s="1"/>
  <c r="BM82" i="2" s="1"/>
  <c r="N201" i="16"/>
  <c r="O201" i="16" s="1"/>
  <c r="G201" i="16" s="1"/>
  <c r="BM81" i="2" s="1"/>
  <c r="N200" i="16"/>
  <c r="O200" i="16" s="1"/>
  <c r="G200" i="16" s="1"/>
  <c r="BM80" i="2" s="1"/>
  <c r="N199" i="16"/>
  <c r="O199" i="16" s="1"/>
  <c r="G199" i="16" s="1"/>
  <c r="BM79" i="2" s="1"/>
  <c r="N198" i="16"/>
  <c r="O198" i="16"/>
  <c r="G198" i="16" s="1"/>
  <c r="BM78" i="2" s="1"/>
  <c r="N197" i="16"/>
  <c r="O197" i="16" s="1"/>
  <c r="G197" i="16" s="1"/>
  <c r="BM77" i="2" s="1"/>
  <c r="N196" i="16"/>
  <c r="O196" i="16" s="1"/>
  <c r="G196" i="16" s="1"/>
  <c r="BM76" i="2" s="1"/>
  <c r="N195" i="16"/>
  <c r="O195" i="16" s="1"/>
  <c r="G195" i="16" s="1"/>
  <c r="BM75" i="2" s="1"/>
  <c r="N194" i="16"/>
  <c r="O194" i="16"/>
  <c r="G194" i="16" s="1"/>
  <c r="BM74" i="2" s="1"/>
  <c r="N193" i="16"/>
  <c r="O193" i="16" s="1"/>
  <c r="G193" i="16" s="1"/>
  <c r="BM73" i="2" s="1"/>
  <c r="N192" i="16"/>
  <c r="O192" i="16" s="1"/>
  <c r="G192" i="16" s="1"/>
  <c r="BM72" i="2" s="1"/>
  <c r="N191" i="16"/>
  <c r="O191" i="16" s="1"/>
  <c r="G191" i="16" s="1"/>
  <c r="BM71" i="2" s="1"/>
  <c r="N190" i="16"/>
  <c r="O190" i="16"/>
  <c r="G190" i="16" s="1"/>
  <c r="BM70" i="2" s="1"/>
  <c r="N189" i="16"/>
  <c r="O189" i="16" s="1"/>
  <c r="G189" i="16" s="1"/>
  <c r="BM69" i="2" s="1"/>
  <c r="N188" i="16"/>
  <c r="O188" i="16" s="1"/>
  <c r="G188" i="16" s="1"/>
  <c r="BM68" i="2" s="1"/>
  <c r="N187" i="16"/>
  <c r="O187" i="16" s="1"/>
  <c r="G187" i="16" s="1"/>
  <c r="BM67" i="2" s="1"/>
  <c r="N186" i="16"/>
  <c r="O186" i="16" s="1"/>
  <c r="G186" i="16" s="1"/>
  <c r="BM66" i="2" s="1"/>
  <c r="N185" i="16"/>
  <c r="O185" i="16" s="1"/>
  <c r="G185" i="16" s="1"/>
  <c r="BM65" i="2" s="1"/>
  <c r="N184" i="16"/>
  <c r="O184" i="16" s="1"/>
  <c r="G184" i="16" s="1"/>
  <c r="BM64" i="2" s="1"/>
  <c r="N183" i="16"/>
  <c r="O183" i="16" s="1"/>
  <c r="G183" i="16" s="1"/>
  <c r="BM63" i="2" s="1"/>
  <c r="N182" i="16"/>
  <c r="O182" i="16"/>
  <c r="G182" i="16" s="1"/>
  <c r="BM62" i="2" s="1"/>
  <c r="N181" i="16"/>
  <c r="O181" i="16" s="1"/>
  <c r="G181" i="16" s="1"/>
  <c r="BM61" i="2" s="1"/>
  <c r="N180" i="16"/>
  <c r="O180" i="16" s="1"/>
  <c r="G180" i="16" s="1"/>
  <c r="BM60" i="2" s="1"/>
  <c r="N179" i="16"/>
  <c r="O179" i="16" s="1"/>
  <c r="G179" i="16" s="1"/>
  <c r="BM59" i="2" s="1"/>
  <c r="N178" i="16"/>
  <c r="O178" i="16"/>
  <c r="G178" i="16" s="1"/>
  <c r="BM58" i="2" s="1"/>
  <c r="N177" i="16"/>
  <c r="O177" i="16" s="1"/>
  <c r="G177" i="16" s="1"/>
  <c r="BM57" i="2" s="1"/>
  <c r="N176" i="16"/>
  <c r="O176" i="16" s="1"/>
  <c r="G176" i="16" s="1"/>
  <c r="BM56" i="2" s="1"/>
  <c r="N175" i="16"/>
  <c r="O175" i="16" s="1"/>
  <c r="G175" i="16" s="1"/>
  <c r="BM55" i="2" s="1"/>
  <c r="N174" i="16"/>
  <c r="O174" i="16"/>
  <c r="G174" i="16" s="1"/>
  <c r="BM54" i="2" s="1"/>
  <c r="N173" i="16"/>
  <c r="O173" i="16" s="1"/>
  <c r="G173" i="16" s="1"/>
  <c r="BM53" i="2" s="1"/>
  <c r="N172" i="16"/>
  <c r="O172" i="16" s="1"/>
  <c r="G172" i="16" s="1"/>
  <c r="BM52" i="2" s="1"/>
  <c r="N171" i="16"/>
  <c r="O171" i="16" s="1"/>
  <c r="G171" i="16" s="1"/>
  <c r="BM51" i="2" s="1"/>
  <c r="N170" i="16"/>
  <c r="O170" i="16" s="1"/>
  <c r="G170" i="16" s="1"/>
  <c r="BM50" i="2" s="1"/>
  <c r="N169" i="16"/>
  <c r="O169" i="16" s="1"/>
  <c r="G169" i="16" s="1"/>
  <c r="BM49" i="2" s="1"/>
  <c r="N168" i="16"/>
  <c r="O168" i="16" s="1"/>
  <c r="G168" i="16" s="1"/>
  <c r="BM48" i="2" s="1"/>
  <c r="N167" i="16"/>
  <c r="O167" i="16" s="1"/>
  <c r="G167" i="16" s="1"/>
  <c r="BM47" i="2" s="1"/>
  <c r="N166" i="16"/>
  <c r="O166" i="16"/>
  <c r="G166" i="16" s="1"/>
  <c r="BM46" i="2" s="1"/>
  <c r="N165" i="16"/>
  <c r="O165" i="16" s="1"/>
  <c r="G165" i="16" s="1"/>
  <c r="BM45" i="2" s="1"/>
  <c r="N164" i="16"/>
  <c r="O164" i="16" s="1"/>
  <c r="G164" i="16" s="1"/>
  <c r="BM44" i="2" s="1"/>
  <c r="N163" i="16"/>
  <c r="O163" i="16" s="1"/>
  <c r="G163" i="16" s="1"/>
  <c r="BM43" i="2" s="1"/>
  <c r="N162" i="16"/>
  <c r="O162" i="16"/>
  <c r="G162" i="16" s="1"/>
  <c r="BM42" i="2" s="1"/>
  <c r="N161" i="16"/>
  <c r="O161" i="16" s="1"/>
  <c r="G161" i="16" s="1"/>
  <c r="BM41" i="2" s="1"/>
  <c r="N160" i="16"/>
  <c r="O160" i="16" s="1"/>
  <c r="G160" i="16" s="1"/>
  <c r="BM40" i="2" s="1"/>
  <c r="N159" i="16"/>
  <c r="O159" i="16" s="1"/>
  <c r="G159" i="16" s="1"/>
  <c r="BM39" i="2" s="1"/>
  <c r="N158" i="16"/>
  <c r="O158" i="16"/>
  <c r="G158" i="16" s="1"/>
  <c r="BM38" i="2" s="1"/>
  <c r="N157" i="16"/>
  <c r="O157" i="16" s="1"/>
  <c r="G157" i="16" s="1"/>
  <c r="BM37" i="2" s="1"/>
  <c r="N156" i="16"/>
  <c r="O156" i="16" s="1"/>
  <c r="G156" i="16" s="1"/>
  <c r="BM36" i="2" s="1"/>
  <c r="N155" i="16"/>
  <c r="O155" i="16" s="1"/>
  <c r="G155" i="16" s="1"/>
  <c r="BM35" i="2" s="1"/>
  <c r="N154" i="16"/>
  <c r="O154" i="16" s="1"/>
  <c r="G154" i="16" s="1"/>
  <c r="BM34" i="2" s="1"/>
  <c r="N153" i="16"/>
  <c r="O153" i="16" s="1"/>
  <c r="G153" i="16" s="1"/>
  <c r="BM33" i="2" s="1"/>
  <c r="N152" i="16"/>
  <c r="O152" i="16" s="1"/>
  <c r="G152" i="16" s="1"/>
  <c r="BM32" i="2" s="1"/>
  <c r="N151" i="16"/>
  <c r="O151" i="16" s="1"/>
  <c r="G151" i="16" s="1"/>
  <c r="BM31" i="2" s="1"/>
  <c r="N150" i="16"/>
  <c r="O150" i="16"/>
  <c r="G150" i="16" s="1"/>
  <c r="BM30" i="2" s="1"/>
  <c r="N149" i="16"/>
  <c r="O149" i="16" s="1"/>
  <c r="G149" i="16" s="1"/>
  <c r="BM29" i="2" s="1"/>
  <c r="N148" i="16"/>
  <c r="O148" i="16" s="1"/>
  <c r="G148" i="16" s="1"/>
  <c r="BM28" i="2" s="1"/>
  <c r="N147" i="16"/>
  <c r="O147" i="16" s="1"/>
  <c r="G147" i="16" s="1"/>
  <c r="BM27" i="2" s="1"/>
  <c r="N146" i="16"/>
  <c r="O146" i="16"/>
  <c r="G146" i="16" s="1"/>
  <c r="BM26" i="2" s="1"/>
  <c r="N145" i="16"/>
  <c r="O145" i="16" s="1"/>
  <c r="G145" i="16" s="1"/>
  <c r="BM25" i="2" s="1"/>
  <c r="N144" i="16"/>
  <c r="O144" i="16" s="1"/>
  <c r="G144" i="16" s="1"/>
  <c r="BM24" i="2" s="1"/>
  <c r="N143" i="16"/>
  <c r="O143" i="16" s="1"/>
  <c r="G143" i="16" s="1"/>
  <c r="BM23" i="2" s="1"/>
  <c r="N142" i="16"/>
  <c r="O142" i="16"/>
  <c r="G142" i="16" s="1"/>
  <c r="BM22" i="2" s="1"/>
  <c r="N141" i="16"/>
  <c r="O141" i="16" s="1"/>
  <c r="G141" i="16" s="1"/>
  <c r="BM21" i="2" s="1"/>
  <c r="N140" i="16"/>
  <c r="O140" i="16" s="1"/>
  <c r="G140" i="16" s="1"/>
  <c r="BM20" i="2" s="1"/>
  <c r="N139" i="16"/>
  <c r="O139" i="16" s="1"/>
  <c r="G139" i="16" s="1"/>
  <c r="BM19" i="2" s="1"/>
  <c r="N138" i="16"/>
  <c r="O138" i="16" s="1"/>
  <c r="G138" i="16" s="1"/>
  <c r="BM18" i="2" s="1"/>
  <c r="N137" i="16"/>
  <c r="O137" i="16" s="1"/>
  <c r="G137" i="16" s="1"/>
  <c r="BM17" i="2" s="1"/>
  <c r="N136" i="16"/>
  <c r="O136" i="16" s="1"/>
  <c r="G136" i="16" s="1"/>
  <c r="BM16" i="2" s="1"/>
  <c r="N135" i="16"/>
  <c r="O135" i="16" s="1"/>
  <c r="G135" i="16" s="1"/>
  <c r="BM15" i="2" s="1"/>
  <c r="N134" i="16"/>
  <c r="O134" i="16"/>
  <c r="G134" i="16" s="1"/>
  <c r="BM14" i="2" s="1"/>
  <c r="N133" i="16"/>
  <c r="O133" i="16" s="1"/>
  <c r="G133" i="16" s="1"/>
  <c r="BM13" i="2" s="1"/>
  <c r="N132" i="16"/>
  <c r="O132" i="16" s="1"/>
  <c r="G132" i="16" s="1"/>
  <c r="BM12" i="2" s="1"/>
  <c r="N131" i="16"/>
  <c r="O131" i="16" s="1"/>
  <c r="G131" i="16" s="1"/>
  <c r="BM11" i="2" s="1"/>
  <c r="N130" i="16"/>
  <c r="O130" i="16"/>
  <c r="G130" i="16" s="1"/>
  <c r="BM10" i="2" s="1"/>
  <c r="N129" i="16"/>
  <c r="O129" i="16" s="1"/>
  <c r="G129" i="16" s="1"/>
  <c r="BM9" i="2" s="1"/>
  <c r="N128" i="16"/>
  <c r="O128" i="16" s="1"/>
  <c r="G128" i="16" s="1"/>
  <c r="BM8" i="2" s="1"/>
  <c r="N127" i="16"/>
  <c r="O127" i="16" s="1"/>
  <c r="G127" i="16" s="1"/>
  <c r="BM7" i="2" s="1"/>
  <c r="N126" i="16"/>
  <c r="O126" i="16"/>
  <c r="G126" i="16" s="1"/>
  <c r="BM6" i="2" s="1"/>
  <c r="N125" i="16"/>
  <c r="O125" i="16" s="1"/>
  <c r="G125" i="16" s="1"/>
  <c r="BM5" i="2" s="1"/>
  <c r="N124" i="16"/>
  <c r="O124" i="16" s="1"/>
  <c r="G124" i="16" s="1"/>
  <c r="BM4" i="2" s="1"/>
  <c r="N123" i="16"/>
  <c r="O123" i="16" s="1"/>
  <c r="G123" i="16" s="1"/>
  <c r="BM3" i="2" s="1"/>
  <c r="N122" i="16"/>
  <c r="O122" i="16" s="1"/>
  <c r="G122" i="16" s="1"/>
  <c r="N121" i="16"/>
  <c r="O121" i="16" s="1"/>
  <c r="G121" i="16" s="1"/>
  <c r="N120" i="16"/>
  <c r="O120" i="16" s="1"/>
  <c r="G120" i="16" s="1"/>
  <c r="N119" i="16"/>
  <c r="O119" i="16" s="1"/>
  <c r="G119" i="16" s="1"/>
  <c r="N118" i="16"/>
  <c r="O118" i="16"/>
  <c r="G118" i="16" s="1"/>
  <c r="N117" i="16"/>
  <c r="O117" i="16" s="1"/>
  <c r="G117" i="16" s="1"/>
  <c r="N116" i="16"/>
  <c r="O116" i="16" s="1"/>
  <c r="G116" i="16" s="1"/>
  <c r="N115" i="16"/>
  <c r="O115" i="16" s="1"/>
  <c r="G115" i="16" s="1"/>
  <c r="N114" i="16"/>
  <c r="O114" i="16"/>
  <c r="G114" i="16" s="1"/>
  <c r="N113" i="16"/>
  <c r="O113" i="16" s="1"/>
  <c r="G113" i="16" s="1"/>
  <c r="N112" i="16"/>
  <c r="O112" i="16" s="1"/>
  <c r="G112" i="16" s="1"/>
  <c r="N111" i="16"/>
  <c r="O111" i="16" s="1"/>
  <c r="G111" i="16" s="1"/>
  <c r="N110" i="16"/>
  <c r="O110" i="16"/>
  <c r="G110" i="16" s="1"/>
  <c r="N109" i="16"/>
  <c r="O109" i="16" s="1"/>
  <c r="G109" i="16" s="1"/>
  <c r="N108" i="16"/>
  <c r="O108" i="16" s="1"/>
  <c r="G108" i="16" s="1"/>
  <c r="N107" i="16"/>
  <c r="O107" i="16" s="1"/>
  <c r="G107" i="16" s="1"/>
  <c r="N106" i="16"/>
  <c r="O106" i="16" s="1"/>
  <c r="G106" i="16" s="1"/>
  <c r="N105" i="16"/>
  <c r="O105" i="16" s="1"/>
  <c r="G105" i="16" s="1"/>
  <c r="N104" i="16"/>
  <c r="O104" i="16" s="1"/>
  <c r="G104" i="16" s="1"/>
  <c r="N103" i="16"/>
  <c r="O103" i="16" s="1"/>
  <c r="G103" i="16" s="1"/>
  <c r="N102" i="16"/>
  <c r="O102" i="16"/>
  <c r="G102" i="16" s="1"/>
  <c r="N101" i="16"/>
  <c r="O101" i="16" s="1"/>
  <c r="G101" i="16" s="1"/>
  <c r="N100" i="16"/>
  <c r="O100" i="16" s="1"/>
  <c r="G100" i="16" s="1"/>
  <c r="N99" i="16"/>
  <c r="O99" i="16" s="1"/>
  <c r="G99" i="16" s="1"/>
  <c r="N98" i="16"/>
  <c r="O98" i="16"/>
  <c r="G98" i="16" s="1"/>
  <c r="N97" i="16"/>
  <c r="O97" i="16" s="1"/>
  <c r="G97" i="16" s="1"/>
  <c r="N96" i="16"/>
  <c r="O96" i="16" s="1"/>
  <c r="G96" i="16" s="1"/>
  <c r="N95" i="16"/>
  <c r="O95" i="16" s="1"/>
  <c r="G95" i="16" s="1"/>
  <c r="N94" i="16"/>
  <c r="O94" i="16"/>
  <c r="G94" i="16" s="1"/>
  <c r="N93" i="16"/>
  <c r="O93" i="16" s="1"/>
  <c r="G93" i="16" s="1"/>
  <c r="N92" i="16"/>
  <c r="O92" i="16" s="1"/>
  <c r="G92" i="16" s="1"/>
  <c r="N91" i="16"/>
  <c r="O91" i="16" s="1"/>
  <c r="G91" i="16" s="1"/>
  <c r="N90" i="16"/>
  <c r="O90" i="16" s="1"/>
  <c r="G90" i="16" s="1"/>
  <c r="N89" i="16"/>
  <c r="O89" i="16" s="1"/>
  <c r="G89" i="16" s="1"/>
  <c r="N88" i="16"/>
  <c r="O88" i="16" s="1"/>
  <c r="G88" i="16" s="1"/>
  <c r="N87" i="16"/>
  <c r="O87" i="16" s="1"/>
  <c r="G87" i="16" s="1"/>
  <c r="N86" i="16"/>
  <c r="O86" i="16"/>
  <c r="G86" i="16" s="1"/>
  <c r="N85" i="16"/>
  <c r="O85" i="16" s="1"/>
  <c r="G85" i="16" s="1"/>
  <c r="N84" i="16"/>
  <c r="O84" i="16" s="1"/>
  <c r="G84" i="16" s="1"/>
  <c r="N83" i="16"/>
  <c r="O83" i="16" s="1"/>
  <c r="G83" i="16" s="1"/>
  <c r="N82" i="16"/>
  <c r="O82" i="16"/>
  <c r="G82" i="16" s="1"/>
  <c r="N81" i="16"/>
  <c r="O81" i="16" s="1"/>
  <c r="G81" i="16" s="1"/>
  <c r="N80" i="16"/>
  <c r="O80" i="16" s="1"/>
  <c r="G80" i="16" s="1"/>
  <c r="N79" i="16"/>
  <c r="O79" i="16" s="1"/>
  <c r="G79" i="16" s="1"/>
  <c r="N78" i="16"/>
  <c r="O78" i="16"/>
  <c r="G78" i="16" s="1"/>
  <c r="N77" i="16"/>
  <c r="O77" i="16" s="1"/>
  <c r="G77" i="16" s="1"/>
  <c r="N76" i="16"/>
  <c r="O76" i="16" s="1"/>
  <c r="G76" i="16" s="1"/>
  <c r="N75" i="16"/>
  <c r="O75" i="16" s="1"/>
  <c r="G75" i="16" s="1"/>
  <c r="N74" i="16"/>
  <c r="O74" i="16" s="1"/>
  <c r="G74" i="16" s="1"/>
  <c r="N73" i="16"/>
  <c r="O73" i="16" s="1"/>
  <c r="G73" i="16" s="1"/>
  <c r="N72" i="16"/>
  <c r="O72" i="16"/>
  <c r="G72" i="16" s="1"/>
  <c r="N71" i="16"/>
  <c r="O71" i="16" s="1"/>
  <c r="G71" i="16" s="1"/>
  <c r="N70" i="16"/>
  <c r="O70" i="16"/>
  <c r="G70" i="16" s="1"/>
  <c r="N69" i="16"/>
  <c r="O69" i="16" s="1"/>
  <c r="G69" i="16" s="1"/>
  <c r="N68" i="16"/>
  <c r="O68" i="16"/>
  <c r="G68" i="16" s="1"/>
  <c r="N67" i="16"/>
  <c r="O67" i="16" s="1"/>
  <c r="G67" i="16" s="1"/>
  <c r="N66" i="16"/>
  <c r="O66" i="16" s="1"/>
  <c r="G66" i="16" s="1"/>
  <c r="N65" i="16"/>
  <c r="O65" i="16" s="1"/>
  <c r="G65" i="16" s="1"/>
  <c r="N64" i="16"/>
  <c r="O64" i="16"/>
  <c r="G64" i="16" s="1"/>
  <c r="N63" i="16"/>
  <c r="O63" i="16" s="1"/>
  <c r="G63" i="16" s="1"/>
  <c r="N62" i="16"/>
  <c r="O62" i="16"/>
  <c r="G62" i="16" s="1"/>
  <c r="N61" i="16"/>
  <c r="O61" i="16" s="1"/>
  <c r="G61" i="16" s="1"/>
  <c r="N60" i="16"/>
  <c r="O60" i="16"/>
  <c r="G60" i="16" s="1"/>
  <c r="N59" i="16"/>
  <c r="O59" i="16" s="1"/>
  <c r="G59" i="16" s="1"/>
  <c r="N58" i="16"/>
  <c r="O58" i="16" s="1"/>
  <c r="G58" i="16" s="1"/>
  <c r="N57" i="16"/>
  <c r="O57" i="16" s="1"/>
  <c r="G57" i="16" s="1"/>
  <c r="N56" i="16"/>
  <c r="O56" i="16"/>
  <c r="G56" i="16" s="1"/>
  <c r="N55" i="16"/>
  <c r="O55" i="16" s="1"/>
  <c r="G55" i="16" s="1"/>
  <c r="N54" i="16"/>
  <c r="O54" i="16"/>
  <c r="G54" i="16" s="1"/>
  <c r="N53" i="16"/>
  <c r="O53" i="16" s="1"/>
  <c r="G53" i="16" s="1"/>
  <c r="N52" i="16"/>
  <c r="O52" i="16"/>
  <c r="G52" i="16" s="1"/>
  <c r="N51" i="16"/>
  <c r="O51" i="16" s="1"/>
  <c r="G51" i="16" s="1"/>
  <c r="N50" i="16"/>
  <c r="O50" i="16" s="1"/>
  <c r="G50" i="16" s="1"/>
  <c r="N49" i="16"/>
  <c r="O49" i="16" s="1"/>
  <c r="G49" i="16" s="1"/>
  <c r="N48" i="16"/>
  <c r="O48" i="16"/>
  <c r="G48" i="16" s="1"/>
  <c r="N47" i="16"/>
  <c r="O47" i="16" s="1"/>
  <c r="G47" i="16" s="1"/>
  <c r="N46" i="16"/>
  <c r="O46" i="16"/>
  <c r="G46" i="16" s="1"/>
  <c r="N45" i="16"/>
  <c r="O45" i="16" s="1"/>
  <c r="G45" i="16" s="1"/>
  <c r="N44" i="16"/>
  <c r="O44" i="16"/>
  <c r="G44" i="16" s="1"/>
  <c r="N43" i="16"/>
  <c r="O43" i="16" s="1"/>
  <c r="G43" i="16" s="1"/>
  <c r="N42" i="16"/>
  <c r="O42" i="16" s="1"/>
  <c r="G42" i="16" s="1"/>
  <c r="N41" i="16"/>
  <c r="O41" i="16" s="1"/>
  <c r="G41" i="16" s="1"/>
  <c r="N40" i="16"/>
  <c r="O40" i="16"/>
  <c r="G40" i="16" s="1"/>
  <c r="N39" i="16"/>
  <c r="O39" i="16" s="1"/>
  <c r="G39" i="16" s="1"/>
  <c r="N38" i="16"/>
  <c r="O38" i="16"/>
  <c r="G38" i="16" s="1"/>
  <c r="N37" i="16"/>
  <c r="O37" i="16" s="1"/>
  <c r="G37" i="16" s="1"/>
  <c r="N36" i="16"/>
  <c r="O36" i="16"/>
  <c r="G36" i="16" s="1"/>
  <c r="N35" i="16"/>
  <c r="O35" i="16" s="1"/>
  <c r="G35" i="16" s="1"/>
  <c r="N34" i="16"/>
  <c r="O34" i="16" s="1"/>
  <c r="G34" i="16" s="1"/>
  <c r="N33" i="16"/>
  <c r="O33" i="16" s="1"/>
  <c r="G33" i="16" s="1"/>
  <c r="N32" i="16"/>
  <c r="O32" i="16"/>
  <c r="G32" i="16" s="1"/>
  <c r="N31" i="16"/>
  <c r="O31" i="16" s="1"/>
  <c r="G31" i="16" s="1"/>
  <c r="N30" i="16"/>
  <c r="O30" i="16"/>
  <c r="G30" i="16" s="1"/>
  <c r="N29" i="16"/>
  <c r="O29" i="16" s="1"/>
  <c r="G29" i="16" s="1"/>
  <c r="N28" i="16"/>
  <c r="O28" i="16"/>
  <c r="G28" i="16" s="1"/>
  <c r="N27" i="16"/>
  <c r="O27" i="16" s="1"/>
  <c r="G27" i="16" s="1"/>
  <c r="N26" i="16"/>
  <c r="O26" i="16" s="1"/>
  <c r="G26" i="16" s="1"/>
  <c r="N25" i="16"/>
  <c r="O25" i="16" s="1"/>
  <c r="G25" i="16" s="1"/>
  <c r="N24" i="16"/>
  <c r="O24" i="16"/>
  <c r="G24" i="16" s="1"/>
  <c r="N23" i="16"/>
  <c r="O23" i="16" s="1"/>
  <c r="G23" i="16" s="1"/>
  <c r="N22" i="16"/>
  <c r="O22" i="16"/>
  <c r="G22" i="16" s="1"/>
  <c r="N21" i="16"/>
  <c r="O21" i="16" s="1"/>
  <c r="G21" i="16" s="1"/>
  <c r="N20" i="16"/>
  <c r="O20" i="16"/>
  <c r="G20" i="16" s="1"/>
  <c r="N19" i="16"/>
  <c r="O19" i="16" s="1"/>
  <c r="G19" i="16" s="1"/>
  <c r="N18" i="16"/>
  <c r="O18" i="16" s="1"/>
  <c r="G18" i="16" s="1"/>
  <c r="N17" i="16"/>
  <c r="O17" i="16" s="1"/>
  <c r="G17" i="16" s="1"/>
  <c r="N16" i="16"/>
  <c r="O16" i="16"/>
  <c r="G16" i="16" s="1"/>
  <c r="BL3" i="2"/>
  <c r="BK3" i="2"/>
  <c r="Q3" i="2"/>
  <c r="M3" i="2"/>
  <c r="N3" i="2"/>
  <c r="O3" i="2"/>
  <c r="P3" i="2"/>
  <c r="H3" i="2"/>
  <c r="I3" i="2"/>
  <c r="J3" i="2"/>
  <c r="K3" i="2"/>
  <c r="B3" i="2"/>
  <c r="D145" i="24" l="1"/>
  <c r="D141" i="24"/>
  <c r="E75" i="28"/>
  <c r="E71" i="28"/>
  <c r="E67" i="28"/>
  <c r="E63" i="28"/>
  <c r="E59" i="28"/>
  <c r="E55" i="28"/>
  <c r="E72" i="28"/>
  <c r="E68" i="28"/>
  <c r="E64" i="28"/>
  <c r="E56" i="28"/>
  <c r="E52" i="28"/>
  <c r="E60" i="28"/>
  <c r="E31" i="28"/>
  <c r="E74" i="28"/>
  <c r="E70" i="28"/>
  <c r="E66" i="28"/>
  <c r="E62" i="28"/>
  <c r="E58" i="28"/>
  <c r="E54" i="28"/>
  <c r="E73" i="28"/>
  <c r="E69" i="28"/>
  <c r="E65" i="28"/>
  <c r="E61" i="28"/>
  <c r="E57" i="28"/>
  <c r="E53" i="28"/>
  <c r="D4" i="24"/>
  <c r="D142" i="24"/>
  <c r="D138" i="24"/>
  <c r="D134" i="24"/>
  <c r="D130" i="24"/>
  <c r="D126" i="24"/>
  <c r="D122" i="24"/>
  <c r="D118" i="24"/>
  <c r="D114" i="24"/>
  <c r="D110" i="24"/>
  <c r="D106" i="24"/>
  <c r="D102" i="24"/>
  <c r="D98" i="24"/>
  <c r="D94" i="24"/>
  <c r="D90" i="24"/>
  <c r="D86" i="24"/>
  <c r="D82" i="24"/>
  <c r="D78" i="24"/>
  <c r="D74" i="24"/>
  <c r="D70" i="24"/>
  <c r="D66" i="24"/>
  <c r="D62" i="24"/>
  <c r="D58" i="24"/>
  <c r="D54" i="24"/>
  <c r="D50" i="24"/>
  <c r="D46" i="24"/>
  <c r="D42" i="24"/>
  <c r="D38" i="24"/>
  <c r="D34" i="24"/>
  <c r="D30" i="24"/>
  <c r="D26" i="24"/>
  <c r="D22" i="24"/>
  <c r="D18" i="24"/>
  <c r="D14" i="24"/>
  <c r="D10" i="24"/>
  <c r="D6" i="24"/>
  <c r="D137" i="24"/>
  <c r="D133" i="24"/>
  <c r="D129" i="24"/>
  <c r="D125" i="24"/>
  <c r="D121" i="24"/>
  <c r="D117" i="24"/>
  <c r="D113" i="24"/>
  <c r="D109" i="24"/>
  <c r="D105" i="24"/>
  <c r="D101" i="24"/>
  <c r="D97" i="24"/>
  <c r="D93" i="24"/>
  <c r="D89" i="24"/>
  <c r="D85" i="24"/>
  <c r="D81" i="24"/>
  <c r="D77" i="24"/>
  <c r="D73" i="24"/>
  <c r="D69" i="24"/>
  <c r="D65" i="24"/>
  <c r="D61" i="24"/>
  <c r="D57" i="24"/>
  <c r="D53" i="24"/>
  <c r="D49" i="24"/>
  <c r="D45" i="24"/>
  <c r="D41" i="24"/>
  <c r="D37" i="24"/>
  <c r="D33" i="24"/>
  <c r="D29" i="24"/>
  <c r="D25" i="24"/>
  <c r="D21" i="24"/>
  <c r="D17" i="24"/>
  <c r="D13" i="24"/>
  <c r="D9" i="24"/>
  <c r="D5" i="24"/>
</calcChain>
</file>

<file path=xl/sharedStrings.xml><?xml version="1.0" encoding="utf-8"?>
<sst xmlns="http://schemas.openxmlformats.org/spreadsheetml/2006/main" count="1552" uniqueCount="1200">
  <si>
    <t>INDPRO</t>
  </si>
  <si>
    <t>CAPUTLB00004S</t>
  </si>
  <si>
    <t>UNRATE</t>
  </si>
  <si>
    <t>HOUST</t>
  </si>
  <si>
    <t>NONREVSL</t>
  </si>
  <si>
    <t>S&amp;P 500</t>
  </si>
  <si>
    <t>CPIAUCSL</t>
  </si>
  <si>
    <t>PCEPI</t>
  </si>
  <si>
    <t>EBP</t>
  </si>
  <si>
    <t>BISREER</t>
  </si>
  <si>
    <t>MORTG_SPREAD</t>
  </si>
  <si>
    <t>DGS1</t>
  </si>
  <si>
    <t>DGS10</t>
  </si>
  <si>
    <t>YCSLOPE</t>
  </si>
  <si>
    <t>GZSPREAD</t>
  </si>
  <si>
    <t>BASPREAD</t>
  </si>
  <si>
    <t>CSHPI</t>
  </si>
  <si>
    <t>Industrial Production</t>
  </si>
  <si>
    <t>Capacity Utilization</t>
  </si>
  <si>
    <t>Unemployment Rate</t>
  </si>
  <si>
    <t>Housing Starts</t>
  </si>
  <si>
    <t>Total Nonrevolving Credit</t>
  </si>
  <si>
    <t>CPI All</t>
  </si>
  <si>
    <t>PCE Deflator</t>
  </si>
  <si>
    <t>GZ Excess Bond Premium</t>
  </si>
  <si>
    <t>BIS Real EER</t>
  </si>
  <si>
    <t>Mortgage Spread</t>
  </si>
  <si>
    <t>1Y Treasury Rate</t>
  </si>
  <si>
    <t>10Y Treasury Rate</t>
  </si>
  <si>
    <t>Term Spread 10Y-1Y</t>
  </si>
  <si>
    <t>GZ Credit Spread</t>
  </si>
  <si>
    <t>BAA-AAA Spread</t>
  </si>
  <si>
    <t>House Price Index</t>
  </si>
  <si>
    <t>NAME</t>
  </si>
  <si>
    <t>LABEL</t>
  </si>
  <si>
    <t xml:space="preserve">    'BNP PARIBAS - TOTAL ASSETS (U.S.$)'</t>
  </si>
  <si>
    <t xml:space="preserve">    'CREDIT AGRICOLE SA - TOTAL ASSETS (U.S.$)'</t>
  </si>
  <si>
    <t xml:space="preserve">    'STE. GENL. DE FRANCE - TOTAL ASSETS (U.S.$)'</t>
  </si>
  <si>
    <t xml:space="preserve">    'COMMERZBANK AG - TOTAL ASSETS (U.S.$)'</t>
  </si>
  <si>
    <t xml:space="preserve">    'DEUTSCHE BANK AG - TOTAL ASSETS (U.S.$)'</t>
  </si>
  <si>
    <t xml:space="preserve">    'UBS AG - TOTAL ASSETS (U.S.$)'</t>
  </si>
  <si>
    <t xml:space="preserve">    'BARCLAYS PLC - TOTAL ASSETS (U.S.$)'</t>
  </si>
  <si>
    <t>Global Domestic Credit Excluding US (Bil USD)</t>
  </si>
  <si>
    <t>BROKER-DEALERS LEVERAGE</t>
  </si>
  <si>
    <t>G-Sifis</t>
  </si>
  <si>
    <t>CALCULATION: original data from Bankscope (Worldscope Database Datastream)</t>
  </si>
  <si>
    <t>% LeverageRatio=TotalAssets/ShareholdersEquity weighted by MarketCapitalization</t>
  </si>
  <si>
    <t>banks included:</t>
  </si>
  <si>
    <t>CODE</t>
  </si>
  <si>
    <t>ISIN</t>
  </si>
  <si>
    <t>GICS_INDUSTRY_NAME</t>
  </si>
  <si>
    <t>COUNTRY</t>
  </si>
  <si>
    <t xml:space="preserve">BNP Paribas </t>
  </si>
  <si>
    <t>F:BNP</t>
  </si>
  <si>
    <t xml:space="preserve">FR0000131104 </t>
  </si>
  <si>
    <t>Commercial Banks</t>
  </si>
  <si>
    <t>France</t>
  </si>
  <si>
    <t>Crédit Agricole</t>
  </si>
  <si>
    <t>14866R</t>
  </si>
  <si>
    <t>FR0000045072</t>
  </si>
  <si>
    <t xml:space="preserve">Societe Generale </t>
  </si>
  <si>
    <t>F:SGE</t>
  </si>
  <si>
    <t xml:space="preserve">FR0000130809 </t>
  </si>
  <si>
    <t xml:space="preserve">Commerzbank </t>
  </si>
  <si>
    <t>D:CBK</t>
  </si>
  <si>
    <t xml:space="preserve">DE0008032004 </t>
  </si>
  <si>
    <t>Germany</t>
  </si>
  <si>
    <t xml:space="preserve">Deutsche Bank </t>
  </si>
  <si>
    <t>D:DBK</t>
  </si>
  <si>
    <t xml:space="preserve">DE0005140008 </t>
  </si>
  <si>
    <t>Capital Markets</t>
  </si>
  <si>
    <t xml:space="preserve">Unicredit </t>
  </si>
  <si>
    <t>I:UCG</t>
  </si>
  <si>
    <t xml:space="preserve">IT0004781412 </t>
  </si>
  <si>
    <t>Italy</t>
  </si>
  <si>
    <t>ING Bank</t>
  </si>
  <si>
    <t>39024Q</t>
  </si>
  <si>
    <t>NL0000113892</t>
  </si>
  <si>
    <t>Netherlands</t>
  </si>
  <si>
    <t>Banco Bilbao Vizcaya Argentaria</t>
  </si>
  <si>
    <t>E:BBVA</t>
  </si>
  <si>
    <t xml:space="preserve">ES0113211835 </t>
  </si>
  <si>
    <t>Spain</t>
  </si>
  <si>
    <t xml:space="preserve">Banco Santander </t>
  </si>
  <si>
    <t>E:SCH</t>
  </si>
  <si>
    <t xml:space="preserve">ES0113900J37 </t>
  </si>
  <si>
    <t xml:space="preserve">Nordea Group </t>
  </si>
  <si>
    <t>W:NDA</t>
  </si>
  <si>
    <t xml:space="preserve">SE0000427361 </t>
  </si>
  <si>
    <t>Sweden</t>
  </si>
  <si>
    <t xml:space="preserve">Credit Suisse Group </t>
  </si>
  <si>
    <t>S:CSGN</t>
  </si>
  <si>
    <t xml:space="preserve">CH0012138530 </t>
  </si>
  <si>
    <t>Switzerland</t>
  </si>
  <si>
    <t xml:space="preserve">UBS </t>
  </si>
  <si>
    <t>S:UBSN</t>
  </si>
  <si>
    <t xml:space="preserve">CH0024899483 </t>
  </si>
  <si>
    <t xml:space="preserve">Royal Bank of Scotland </t>
  </si>
  <si>
    <t>RBS</t>
  </si>
  <si>
    <t xml:space="preserve">GB00B7T77214 </t>
  </si>
  <si>
    <t>UK</t>
  </si>
  <si>
    <t xml:space="preserve">Barclays </t>
  </si>
  <si>
    <t>BARC</t>
  </si>
  <si>
    <t xml:space="preserve">GB0031348658 </t>
  </si>
  <si>
    <t xml:space="preserve">HSBC Holdings </t>
  </si>
  <si>
    <t>HSBA</t>
  </si>
  <si>
    <t xml:space="preserve">GB0005405286 </t>
  </si>
  <si>
    <t xml:space="preserve">Lloyds Banking Group </t>
  </si>
  <si>
    <t>LLOY</t>
  </si>
  <si>
    <t xml:space="preserve">GB0008706128 </t>
  </si>
  <si>
    <t>Standard Chartered</t>
  </si>
  <si>
    <t>STAN</t>
  </si>
  <si>
    <t>GB0004082847</t>
  </si>
  <si>
    <t>Diversified Fin'l</t>
  </si>
  <si>
    <t>List Source:</t>
  </si>
  <si>
    <t>https://www.financialstabilityboard.org/publications/r_131111.pdf</t>
  </si>
  <si>
    <t>CALCULATION :: original data in local currency from IFS (IMF)</t>
  </si>
  <si>
    <t>% DomesticCredit=ClaimsOnPrivateSectors/(DemandDeposits+TimeSavingsOtherFXdeposits)</t>
  </si>
  <si>
    <t>%------------ Deposit Money Banks Survey (Old Classification) ------------%</t>
  </si>
  <si>
    <t>% ClaimsOnPrivateSectors</t>
  </si>
  <si>
    <t>% DemandDeposits</t>
  </si>
  <si>
    <t>% Time, Savings, and Foreign Currency Deposits</t>
  </si>
  <si>
    <t>%------- Other Depository Corporation Survey (New Classification) --------%</t>
  </si>
  <si>
    <t>% ClaimsOnOtherSectors</t>
  </si>
  <si>
    <t>% Transferable Deposits Included In Broad Money</t>
  </si>
  <si>
    <t>% Other Deposits Included In Broad Money</t>
  </si>
  <si>
    <t>countries included:</t>
  </si>
  <si>
    <t>Austria</t>
  </si>
  <si>
    <t>Belgium</t>
  </si>
  <si>
    <t>Denmark</t>
  </si>
  <si>
    <t>Finland</t>
  </si>
  <si>
    <t>Greece</t>
  </si>
  <si>
    <t>Ireland</t>
  </si>
  <si>
    <t>Luxembourg</t>
  </si>
  <si>
    <t>Portugal</t>
  </si>
  <si>
    <t>CALCULATION: original data from FRB Flow of Funds Accounts</t>
  </si>
  <si>
    <t>% Leverage=TotalFinancialAssets/(TotalFinancialAssets-TotalLiabilities)</t>
  </si>
  <si>
    <t>source:</t>
  </si>
  <si>
    <t>Federal Reserve Board Financial Accounts of the United States (Z.1)</t>
  </si>
  <si>
    <t>Flow of Funds Accounts - Security Brokers and Dealers (S 126)</t>
  </si>
  <si>
    <t>GLOBAL CROSS BORDER CREDIT TO ALL SECTORS (Bil USD)</t>
  </si>
  <si>
    <t>GLOBAL CROSS BORDER CREDIT TO NON-BANKS (Bil USD)</t>
  </si>
  <si>
    <t xml:space="preserve">CALCULATION: original data in Mil USD from BIS Locational - International Banks Positions Dataset </t>
  </si>
  <si>
    <t>% GlobalCrossBorderCredit=CrossSumOfInflows</t>
  </si>
  <si>
    <t>% Inflows=Outstanding Claims Of All Reporting Countries to Countries Listed</t>
  </si>
  <si>
    <t>in All Currencies, All Instruments</t>
  </si>
  <si>
    <t>Argentina</t>
  </si>
  <si>
    <t>Australia</t>
  </si>
  <si>
    <t>Belarus</t>
  </si>
  <si>
    <t>Bolivia</t>
  </si>
  <si>
    <t>Brazil</t>
  </si>
  <si>
    <t>Bulgaria</t>
  </si>
  <si>
    <t>Canada</t>
  </si>
  <si>
    <t>Chile</t>
  </si>
  <si>
    <t>Colombia</t>
  </si>
  <si>
    <t>Costa Rica</t>
  </si>
  <si>
    <t>Croatia</t>
  </si>
  <si>
    <t>Cyprus</t>
  </si>
  <si>
    <t>Czech Republic</t>
  </si>
  <si>
    <t>Ecuador</t>
  </si>
  <si>
    <t>Hong Kong SAR</t>
  </si>
  <si>
    <t>Hungary</t>
  </si>
  <si>
    <t>Iceland</t>
  </si>
  <si>
    <t>Indonesia</t>
  </si>
  <si>
    <t>Japan</t>
  </si>
  <si>
    <t>Latvia</t>
  </si>
  <si>
    <t>Lithuania</t>
  </si>
  <si>
    <t>Malaysia</t>
  </si>
  <si>
    <t>Malta</t>
  </si>
  <si>
    <t>Mexico</t>
  </si>
  <si>
    <t>New Zealand</t>
  </si>
  <si>
    <t>Norway</t>
  </si>
  <si>
    <t>Poland</t>
  </si>
  <si>
    <t>Romania</t>
  </si>
  <si>
    <t>Russia</t>
  </si>
  <si>
    <t>Serbia</t>
  </si>
  <si>
    <t>Singapore</t>
  </si>
  <si>
    <t>Slovakia</t>
  </si>
  <si>
    <t>Slovenia</t>
  </si>
  <si>
    <t>South Africa</t>
  </si>
  <si>
    <t>South Korea</t>
  </si>
  <si>
    <t>Thailand</t>
  </si>
  <si>
    <t>Turkey</t>
  </si>
  <si>
    <t>United Kingdom</t>
  </si>
  <si>
    <t>United States</t>
  </si>
  <si>
    <t>GLOBAL DOMESTIC CREDIT     (Bil USD)</t>
  </si>
  <si>
    <t>% DomesticCredit=ClaimsOnOtherSectors-NetClaimsOnCentralGovernment</t>
  </si>
  <si>
    <t>% ClaimsOnOtherSectors=ClaimsOnPrivate(1)+</t>
  </si>
  <si>
    <t>%                      ClaimsOnPublicNonFinancial(2)+</t>
  </si>
  <si>
    <t>%                      ClaimsOnOtherFinancial(3)</t>
  </si>
  <si>
    <t>% NetClaimsOnCentralGovernment(6)=ClaimsOnCentralGovernment(4)+</t>
  </si>
  <si>
    <t>%                                 CentralGovernmentDeposits(5)</t>
  </si>
  <si>
    <t>% ClaimsOnOtherSectors(5)=ClaimsOnPrivate(1)+</t>
  </si>
  <si>
    <t>%                         ClaimsOnPublicNonFinancial(2)+</t>
  </si>
  <si>
    <t>%                         ClaimsOnOtherFinancial(3)+</t>
  </si>
  <si>
    <t>%                         ClaimsOnStateAndLocal(4)</t>
  </si>
  <si>
    <t>% NetClaimsOnCentralGovernment(8)=ClaimsOnCentralGovernment(6)+</t>
  </si>
  <si>
    <t>%                                 LiabilitiesToCentralGovernment(7)</t>
  </si>
  <si>
    <t>China, P.R.: Hong Kong</t>
  </si>
  <si>
    <t>Israel</t>
  </si>
  <si>
    <t>Russian Federation</t>
  </si>
  <si>
    <t>Slovak Republic</t>
  </si>
  <si>
    <t>GLOBAL FACTOR 1975-2010</t>
  </si>
  <si>
    <t>GLOBAL FACTOR 1990-2012</t>
  </si>
  <si>
    <t>Raw Returns Realized Variance</t>
  </si>
  <si>
    <t>Large</t>
  </si>
  <si>
    <t>% LARGE EU</t>
  </si>
  <si>
    <t>Bank of England Official Bank Rate</t>
  </si>
  <si>
    <t>European Central Bank Base Rate</t>
  </si>
  <si>
    <t>Deutsche Bundesbank Base Rate</t>
  </si>
  <si>
    <t>European Central Bank Base Rate (&lt;90=GER)</t>
  </si>
  <si>
    <t>ORIGINAL DATA</t>
  </si>
  <si>
    <t>INTERPOLATED MONTHLY</t>
  </si>
  <si>
    <t>NARRATIVE</t>
  </si>
  <si>
    <t>FF4</t>
  </si>
  <si>
    <t>Romer &amp; Romer Narrative MP Changes</t>
  </si>
  <si>
    <t>High Frequency FF4 Surprise</t>
  </si>
  <si>
    <t>CAPUTIL</t>
  </si>
  <si>
    <t>SP500</t>
  </si>
  <si>
    <t>MTGSPR</t>
  </si>
  <si>
    <t>Global Factor</t>
  </si>
  <si>
    <t>GLOBALF</t>
  </si>
  <si>
    <t>GLOBALV</t>
  </si>
  <si>
    <t>USBDLEV</t>
  </si>
  <si>
    <t>EUBDLEV</t>
  </si>
  <si>
    <t>Leverage EU G-Sifi</t>
  </si>
  <si>
    <t>EUGSIFLEV</t>
  </si>
  <si>
    <t>US BANKING SECTOR LEVERAGE</t>
  </si>
  <si>
    <t>USBANKSL</t>
  </si>
  <si>
    <t>EUBANKSL</t>
  </si>
  <si>
    <t>Global Inflows All Sectors</t>
  </si>
  <si>
    <t>GLOBAL CROSS BORDER CREDIT TO BANKS (Bil USD)</t>
  </si>
  <si>
    <t>EA Policy Rate</t>
  </si>
  <si>
    <t>UK Policy Rate</t>
  </si>
  <si>
    <t>EARATE</t>
  </si>
  <si>
    <t>UKRATE</t>
  </si>
  <si>
    <t>Series ID:</t>
  </si>
  <si>
    <t>EXUSUK</t>
  </si>
  <si>
    <t>EXUSEU</t>
  </si>
  <si>
    <t>EXGEUS</t>
  </si>
  <si>
    <t>Title:</t>
  </si>
  <si>
    <t>U.S. / U.K. Foreign Exchange Rate</t>
  </si>
  <si>
    <t>U.S. / Euro Foreign Exchange Rate</t>
  </si>
  <si>
    <t>Germany / U.S. Foreign Exchange Rate</t>
  </si>
  <si>
    <t>Source:</t>
  </si>
  <si>
    <t>Board of Governors of the Federal Reserve System (US)</t>
  </si>
  <si>
    <t>Federal Reserve Bank of St. Louis</t>
  </si>
  <si>
    <t>Release:</t>
  </si>
  <si>
    <t>G.5 Foreign Exchange Rates</t>
  </si>
  <si>
    <t>Transitional Euro Country Exchange Rates</t>
  </si>
  <si>
    <t>Units:</t>
  </si>
  <si>
    <t>U.S. Dollars to One British Pound</t>
  </si>
  <si>
    <t>U.S. Dollars to One Euro</t>
  </si>
  <si>
    <t>German Deutsche Marks to One U.S. Dollar</t>
  </si>
  <si>
    <t>Frequency:</t>
  </si>
  <si>
    <t>Monthly</t>
  </si>
  <si>
    <t>Seasonal Adjustment:</t>
  </si>
  <si>
    <t>Not Seasonally Adjusted</t>
  </si>
  <si>
    <t>Notes:</t>
  </si>
  <si>
    <t>Averages of daily figures. Noon buying rates in New York City for</t>
  </si>
  <si>
    <t>cable transfers payable in foreign currencies.</t>
  </si>
  <si>
    <t>cable transfers payable in foreign currencies. Starting January 1999</t>
  </si>
  <si>
    <t/>
  </si>
  <si>
    <t>derived using the official fixed euro conversion rates.</t>
  </si>
  <si>
    <t>**DISCONTINUED**</t>
  </si>
  <si>
    <t>USD for 1 GBP</t>
  </si>
  <si>
    <t>USD for 1 EUR</t>
  </si>
  <si>
    <t>EUR for 1 GER</t>
  </si>
  <si>
    <t>GER for 1USD</t>
  </si>
  <si>
    <t>EUR for 1 USD</t>
  </si>
  <si>
    <t>Global Credit Ex US</t>
  </si>
  <si>
    <t xml:space="preserve">Leverage US Banks </t>
  </si>
  <si>
    <t xml:space="preserve">Leverage EU Global Banks </t>
  </si>
  <si>
    <t>Leverage US Brokers &amp; Dealers</t>
  </si>
  <si>
    <t>Global Inflows  Banks</t>
  </si>
  <si>
    <t>Global Inflows Non-Banks</t>
  </si>
  <si>
    <t>Global Risk Aversion</t>
  </si>
  <si>
    <t>GLOBALRA</t>
  </si>
  <si>
    <t>Global Mkt Volatility</t>
  </si>
  <si>
    <t>UK 1 Year Rate</t>
  </si>
  <si>
    <t>https://www.bankofengland.co.uk/statistics/yield-curves</t>
  </si>
  <si>
    <t>EUR to 1 USD</t>
  </si>
  <si>
    <t>EURUSD</t>
  </si>
  <si>
    <t>GBP to 1 USD</t>
  </si>
  <si>
    <t>GBPUSD</t>
  </si>
  <si>
    <t>UK Corporate Bond Spread</t>
  </si>
  <si>
    <t>CALCULATION:</t>
  </si>
  <si>
    <t>GER Corporate Bond Spread</t>
  </si>
  <si>
    <t>UK:  corporate bond yield (INGBRW) 10-year government (IGGBR10D).</t>
  </si>
  <si>
    <t>GER:  corporate bond yield (INDEUD) 10-year government (IGDEU10D).</t>
  </si>
  <si>
    <t>Spreads are constructed using end of month GFD data as the difference between a corporate bond yield and the 10-year government bond yield</t>
  </si>
  <si>
    <t>Date</t>
  </si>
  <si>
    <t>31/01/1957</t>
  </si>
  <si>
    <t>INDEUD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</si>
  <si>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</si>
  <si>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</si>
  <si>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</si>
  <si>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</si>
  <si>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</si>
  <si>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</si>
  <si>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</si>
  <si>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</si>
  <si>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</si>
  <si>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</si>
  <si>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</si>
  <si>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</si>
  <si>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</si>
  <si>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</si>
  <si>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</si>
  <si>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</si>
  <si>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</si>
  <si>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</si>
  <si>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</si>
  <si>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</si>
  <si>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</si>
  <si>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</si>
  <si>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</si>
  <si>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</si>
  <si>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</si>
  <si>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</si>
  <si>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</si>
  <si>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</si>
  <si>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</si>
  <si>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</si>
  <si>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</si>
  <si>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</si>
  <si>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</si>
  <si>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</si>
  <si>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</si>
  <si>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</si>
  <si>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</si>
  <si>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</si>
  <si>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</si>
  <si>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</si>
  <si>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</si>
  <si>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</si>
  <si>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</si>
  <si>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</si>
  <si>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</si>
  <si>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</si>
  <si>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</si>
  <si>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</si>
  <si>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</si>
  <si>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</si>
  <si>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</si>
  <si>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</si>
  <si>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</si>
  <si>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</si>
  <si>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</si>
  <si>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</si>
  <si>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</si>
  <si>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</si>
  <si>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</si>
  <si>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</si>
  <si>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</si>
  <si>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</si>
  <si>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</si>
  <si>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</si>
  <si>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</si>
  <si>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</si>
  <si>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</si>
  <si>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</si>
  <si>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</si>
  <si>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</si>
  <si>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</si>
  <si>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</si>
  <si>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</si>
  <si>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</si>
  <si>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</si>
  <si>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</si>
  <si>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</si>
  <si>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</si>
  <si>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</si>
  <si>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</si>
  <si>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</si>
  <si>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</si>
  <si>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</si>
  <si>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</si>
  <si>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</si>
  <si>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</si>
  <si>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</si>
  <si>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</si>
  <si>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</si>
  <si>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</si>
  <si>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</si>
  <si>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</si>
  <si>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</si>
  <si>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</si>
  <si>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</si>
  <si>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</si>
  <si>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</si>
  <si>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</si>
  <si>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</si>
  <si>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</si>
  <si>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</si>
  <si>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</si>
  <si>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</si>
  <si>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</si>
  <si>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</si>
  <si>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</si>
  <si>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</si>
  <si>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</si>
  <si>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</si>
  <si>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</si>
  <si>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</si>
  <si>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</si>
  <si>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</si>
  <si>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</si>
  <si>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</si>
  <si>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</si>
  <si>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</si>
  <si>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</si>
  <si>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</si>
  <si>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</si>
  <si>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</si>
  <si>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</si>
  <si>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</si>
  <si>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</si>
  <si>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</si>
  <si>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</si>
  <si>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</si>
  <si>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</si>
  <si>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</si>
  <si>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</si>
  <si>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</si>
  <si>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</si>
  <si>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</si>
  <si>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</si>
  <si>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</si>
  <si>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</si>
  <si>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</si>
  <si>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</si>
  <si>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</si>
  <si>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</si>
  <si>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</si>
  <si>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</si>
  <si>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</si>
  <si>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</si>
  <si>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</si>
  <si>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</si>
  <si>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</si>
  <si>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</si>
  <si>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</si>
  <si>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</si>
  <si>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</si>
  <si>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</si>
  <si>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</si>
  <si>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</si>
  <si>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</si>
  <si>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</si>
  <si>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</si>
  <si>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</si>
  <si>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</si>
  <si>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</si>
  <si>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</si>
  <si>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</si>
  <si>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</si>
  <si>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</si>
  <si>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</si>
  <si>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</si>
  <si>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</si>
  <si>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</si>
  <si>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</si>
  <si>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</si>
  <si>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</si>
  <si>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</si>
  <si>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</si>
  <si>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</si>
  <si>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</si>
  <si>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</si>
  <si>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</si>
  <si>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</si>
  <si>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</si>
  <si>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</si>
  <si>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</si>
  <si>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</si>
  <si>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</si>
  <si>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</si>
  <si>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</si>
  <si>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</si>
  <si>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</si>
  <si>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</si>
  <si>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</si>
  <si>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</si>
  <si>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</si>
  <si>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</si>
  <si>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</si>
  <si>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</si>
  <si>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</si>
  <si>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</si>
  <si>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</si>
  <si>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</si>
  <si>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</si>
  <si>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</si>
  <si>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</si>
  <si>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</si>
  <si>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</si>
  <si>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</si>
  <si>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</si>
  <si>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</si>
  <si>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</si>
  <si>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</si>
  <si>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</si>
  <si>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</si>
  <si>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</si>
  <si>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</si>
  <si>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</si>
  <si>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</si>
  <si>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</si>
  <si>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</si>
  <si>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</si>
  <si>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</si>
  <si>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</si>
  <si>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</si>
  <si>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</si>
  <si>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</si>
  <si>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</si>
  <si>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</si>
  <si>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</si>
  <si>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</si>
  <si>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</si>
  <si>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</si>
  <si>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</si>
  <si>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</si>
  <si>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</si>
  <si>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</si>
  <si>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</si>
  <si>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</si>
  <si>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</si>
  <si>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</si>
  <si>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</si>
  <si>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</si>
  <si>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</si>
  <si>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</si>
  <si>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</si>
  <si>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</si>
  <si>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</si>
  <si>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</si>
  <si>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</si>
  <si>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</si>
  <si>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</si>
  <si>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</si>
  <si>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</si>
  <si>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</si>
  <si>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</si>
  <si>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</si>
  <si>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</si>
  <si>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</si>
  <si>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</si>
  <si>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</si>
  <si>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</si>
  <si>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</si>
  <si>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</si>
  <si>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</si>
  <si>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</si>
  <si>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</si>
  <si>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</si>
  <si>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</si>
  <si>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</si>
  <si>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</si>
  <si>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</si>
  <si>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</si>
  <si>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</si>
  <si>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</si>
  <si>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</si>
  <si>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</si>
  <si>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</si>
  <si>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</si>
  <si>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</si>
  <si>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</si>
  <si>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</si>
  <si>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</si>
  <si>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</si>
  <si>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</si>
  <si>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</si>
  <si>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</si>
  <si>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</si>
  <si>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</si>
  <si>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</si>
  <si>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</si>
  <si>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</si>
  <si>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</si>
  <si>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</si>
  <si>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</si>
  <si>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</si>
  <si>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</si>
  <si>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</si>
  <si>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</si>
  <si>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</si>
  <si>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</si>
  <si>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</si>
  <si>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</si>
  <si>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</si>
  <si>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</si>
  <si>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</si>
  <si>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</si>
  <si>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</si>
  <si>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</si>
  <si>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</si>
  <si>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</si>
  <si>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</si>
  <si>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</si>
  <si>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</si>
  <si>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</si>
  <si>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</si>
  <si>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</si>
  <si>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</si>
  <si>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</si>
  <si>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</si>
  <si>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</si>
  <si>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</si>
  <si>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</si>
  <si>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</si>
  <si>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</si>
  <si>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</si>
  <si>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</si>
  <si>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</si>
  <si>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</si>
  <si>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</si>
  <si>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</si>
  <si>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</si>
  <si>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</si>
  <si>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</si>
  <si>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</si>
  <si>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</si>
  <si>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</si>
  <si>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</si>
  <si>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</si>
  <si>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</si>
  <si>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</si>
  <si>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</si>
  <si>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</si>
  <si>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</si>
  <si>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</si>
  <si>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</si>
  <si>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</si>
  <si>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</si>
  <si>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</si>
  <si>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</si>
  <si>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</si>
  <si>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</si>
  <si>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</si>
  <si>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</si>
  <si>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</si>
  <si>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</si>
  <si>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</si>
  <si>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</si>
  <si>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</si>
  <si>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</si>
  <si>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</si>
  <si>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</si>
  <si>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</si>
  <si>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</si>
  <si>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</si>
  <si>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</si>
  <si>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</si>
  <si>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</si>
  <si>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</si>
  <si>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</si>
  <si>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</si>
  <si>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</si>
  <si>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</si>
  <si>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</si>
  <si>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</si>
  <si>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</si>
  <si>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</si>
  <si>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</si>
  <si>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</si>
  <si>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</si>
  <si>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</si>
  <si>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</si>
  <si>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</si>
  <si>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</si>
  <si>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</si>
  <si>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</si>
  <si>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</si>
  <si>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</si>
  <si>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</si>
  <si>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</si>
  <si>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</si>
  <si>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</si>
  <si>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</si>
  <si>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</si>
  <si>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</si>
  <si>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</si>
  <si>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</si>
  <si>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</si>
  <si>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</si>
  <si>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</si>
  <si>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</si>
  <si>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</si>
  <si>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</si>
  <si>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</si>
  <si>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</si>
  <si>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</si>
  <si>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</si>
  <si>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</si>
  <si>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</si>
  <si>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</si>
  <si>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</si>
  <si>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</si>
  <si>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</si>
  <si>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</si>
  <si>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</si>
  <si>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</si>
  <si>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</si>
  <si>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</si>
  <si>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</si>
  <si>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</si>
  <si>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</si>
  <si>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</si>
  <si>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</si>
  <si>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</si>
  <si>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</si>
  <si>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</si>
  <si>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</si>
  <si>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</si>
  <si>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</si>
  <si>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</si>
  <si>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</si>
  <si>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</si>
  <si>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</si>
  <si>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</si>
  <si>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</si>
  <si>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</si>
  <si>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</si>
  <si>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</si>
  <si>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</si>
  <si>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</si>
  <si>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</si>
  <si>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</si>
  <si>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</si>
  <si>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</si>
  <si>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</si>
  <si>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</si>
  <si>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</si>
  <si>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</si>
  <si>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</si>
  <si>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</si>
  <si>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</si>
  <si>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</si>
  <si>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</si>
  <si>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</si>
  <si>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</si>
  <si>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</si>
  <si>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</si>
  <si>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</si>
  <si>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</si>
  <si>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</si>
  <si>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</si>
  <si>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</si>
  <si>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</si>
  <si>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</si>
  <si>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</si>
  <si>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</si>
  <si>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</si>
  <si>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</si>
  <si>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</si>
  <si>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</si>
  <si>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</si>
  <si>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</si>
  <si>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</si>
  <si>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</si>
  <si>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</si>
  <si>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</si>
  <si>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</si>
  <si>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</si>
  <si>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</si>
  <si>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</si>
  <si>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</si>
  <si>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</si>
  <si>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</si>
  <si>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</si>
  <si>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</si>
  <si>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</si>
  <si>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</si>
  <si>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</si>
  <si>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</si>
  <si>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</si>
  <si>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</si>
  <si>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</si>
  <si>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</si>
  <si>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</si>
  <si>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</si>
  <si>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</si>
  <si>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</si>
  <si>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</si>
  <si>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</si>
  <si>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</si>
  <si>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</si>
  <si>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</si>
  <si>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</si>
  <si>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</si>
  <si>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</si>
  <si>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</si>
  <si>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</si>
  <si>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</si>
  <si>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</si>
  <si>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</si>
  <si>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</si>
  <si>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</si>
  <si>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</si>
  <si>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</si>
  <si>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</si>
  <si>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</si>
  <si>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</si>
  <si>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</si>
  <si>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</si>
  <si>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</si>
  <si>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</si>
  <si>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</si>
  <si>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</si>
  <si>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</si>
  <si>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</si>
  <si>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</si>
  <si>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</si>
  <si>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</si>
  <si>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</si>
  <si>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</si>
  <si>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</si>
  <si>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</si>
  <si>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</si>
  <si>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</si>
  <si>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</si>
  <si>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</si>
  <si>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</si>
  <si>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</si>
  <si>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</si>
  <si>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</si>
  <si>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</si>
  <si>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</si>
  <si>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</si>
  <si>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</si>
  <si>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</si>
  <si>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</si>
  <si>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</si>
  <si>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</si>
  <si>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</si>
  <si>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</si>
  <si>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</si>
  <si>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</si>
  <si>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</si>
  <si>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</si>
  <si>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</si>
  <si>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</si>
  <si>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</si>
  <si>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</si>
  <si>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</si>
  <si>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</si>
  <si>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</si>
  <si>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</si>
  <si>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</si>
  <si>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</si>
  <si>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</si>
  <si>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</si>
  <si>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</si>
  <si>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</si>
  <si>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</si>
  <si>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</si>
  <si>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</si>
  <si>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</si>
  <si>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</si>
  <si>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</si>
  <si>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</si>
  <si>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</si>
  <si>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</si>
  <si>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</si>
  <si>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</si>
  <si>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</si>
  <si>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</si>
  <si>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</si>
  <si>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</si>
  <si>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</si>
  <si>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</si>
  <si>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</si>
  <si>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</si>
  <si>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</si>
  <si>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</si>
  <si>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</si>
  <si>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</si>
  <si>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</si>
  <si>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</si>
  <si>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</si>
  <si>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</si>
  <si>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</si>
  <si>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</si>
  <si>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</si>
  <si>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</si>
  <si>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</si>
  <si>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</si>
  <si>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</si>
  <si>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</si>
  <si>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</si>
  <si>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</si>
  <si>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</si>
  <si>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</si>
  <si>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</si>
  <si>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</si>
  <si>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</si>
  <si>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</si>
  <si>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</si>
  <si>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</si>
  <si>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</si>
  <si>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</si>
  <si>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</si>
  <si>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</si>
  <si>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</si>
  <si>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</si>
  <si>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</si>
  <si>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</si>
  <si>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</si>
  <si>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</si>
  <si>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</si>
  <si>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</si>
  <si>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</si>
  <si>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</si>
  <si>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</si>
  <si>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</si>
  <si>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</si>
  <si>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</si>
  <si>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</si>
  <si>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</si>
  <si>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</si>
  <si>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</si>
  <si>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</si>
  <si>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</si>
  <si>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</si>
  <si>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</si>
  <si>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</si>
  <si>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</si>
  <si>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</si>
  <si>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</si>
  <si>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</si>
  <si>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</si>
  <si>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</si>
  <si>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</si>
  <si>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</si>
  <si>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</si>
  <si>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</si>
  <si>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</si>
  <si>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</si>
  <si>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</si>
  <si>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</si>
  <si>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</si>
  <si>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</si>
  <si>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</si>
  <si>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</si>
  <si>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</si>
  <si>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</si>
  <si>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</si>
  <si>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</si>
  <si>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</si>
  <si>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</si>
  <si>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</si>
  <si>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</si>
  <si>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</si>
  <si>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</si>
  <si>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</si>
  <si>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</si>
  <si>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</si>
  <si>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</si>
  <si>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</si>
  <si>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</si>
  <si>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</si>
  <si>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</si>
  <si>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</si>
  <si>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</si>
  <si>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</si>
  <si>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</si>
  <si>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</si>
  <si>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</si>
  <si>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</si>
  <si>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</si>
  <si>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</si>
  <si>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</si>
  <si>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</si>
  <si>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</si>
  <si>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</si>
  <si>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</si>
  <si>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</si>
  <si>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</si>
  <si>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</si>
  <si>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</si>
  <si>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</si>
  <si>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</si>
  <si>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</si>
  <si>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</si>
  <si>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</si>
  <si>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</si>
  <si>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</si>
  <si>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</si>
  <si>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</si>
  <si>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</si>
  <si>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</si>
  <si>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</si>
  <si>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</si>
  <si>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</si>
  <si>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</si>
  <si>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</si>
  <si>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</si>
  <si>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</si>
  <si>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</si>
  <si>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</si>
  <si>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</si>
  <si>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</si>
  <si>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</si>
  <si>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</si>
  <si>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</si>
  <si>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</si>
  <si>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</si>
  <si>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</si>
  <si>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</si>
  <si>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</si>
  <si>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</si>
  <si>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</si>
  <si>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</si>
  <si>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</si>
  <si>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</si>
  <si>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</si>
  <si>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</si>
  <si>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</si>
  <si>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</si>
  <si>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</si>
  <si>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</si>
  <si>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</si>
  <si>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</si>
  <si>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</si>
  <si>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</si>
  <si>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</si>
  <si>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</si>
  <si>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</si>
  <si>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</si>
  <si>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</si>
  <si>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</si>
  <si>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Germany Corporate Bond Yield</t>
  </si>
  <si>
    <t>Germany 10-year Benchmark Bond (with GFD extension)</t>
  </si>
  <si>
    <t>IGDEU10D</t>
  </si>
  <si>
    <t>'AR:Argentina'</t>
  </si>
  <si>
    <t>'AU:Australia'</t>
  </si>
  <si>
    <t>'AT:Austria'</t>
  </si>
  <si>
    <t>'BY:Belarus'</t>
  </si>
  <si>
    <t>'BE:Belgium'</t>
  </si>
  <si>
    <t>'BO:Bolivia'</t>
  </si>
  <si>
    <t>'BR:Brazil'</t>
  </si>
  <si>
    <t>'BG:Bulgaria'</t>
  </si>
  <si>
    <t>'CA:Canada'</t>
  </si>
  <si>
    <t>'CL:Chile'</t>
  </si>
  <si>
    <t>'CO:Colombia'</t>
  </si>
  <si>
    <t>'CR:Costa Rica'</t>
  </si>
  <si>
    <t>'HR:Croatia'</t>
  </si>
  <si>
    <t>'CY:Cyprus'</t>
  </si>
  <si>
    <t>'CZ:Czech Republic'</t>
  </si>
  <si>
    <t>'DK:Denmark'</t>
  </si>
  <si>
    <t>'EC:Ecuador'</t>
  </si>
  <si>
    <t>'FI:Finland'</t>
  </si>
  <si>
    <t>'FR:France'</t>
  </si>
  <si>
    <t>'DE:Germany'</t>
  </si>
  <si>
    <t>'GR:Greece'</t>
  </si>
  <si>
    <t>'HK:Hong Kong SAR'</t>
  </si>
  <si>
    <t>'HU:Hungary'</t>
  </si>
  <si>
    <t>'IS:Iceland'</t>
  </si>
  <si>
    <t>'ID:Indonesia'</t>
  </si>
  <si>
    <t>'IE:Ireland'</t>
  </si>
  <si>
    <t>'IT:Italy'</t>
  </si>
  <si>
    <t>'JP:Japan'</t>
  </si>
  <si>
    <t>'LV:Latvia'</t>
  </si>
  <si>
    <t>'LT:Lithuania'</t>
  </si>
  <si>
    <t>'LU:Luxembourg'</t>
  </si>
  <si>
    <t>'MY:Malaysia'</t>
  </si>
  <si>
    <t>'MT:Malta'</t>
  </si>
  <si>
    <t>'MX:Mexico'</t>
  </si>
  <si>
    <t>'NL:Netherlands'</t>
  </si>
  <si>
    <t>'NZ:New Zealand'</t>
  </si>
  <si>
    <t>'NO:Norway'</t>
  </si>
  <si>
    <t>'PL:Poland'</t>
  </si>
  <si>
    <t>'PT:Portugal'</t>
  </si>
  <si>
    <t>'RO:Romania'</t>
  </si>
  <si>
    <t>'RU:Russia'</t>
  </si>
  <si>
    <t>'RS:Serbia'</t>
  </si>
  <si>
    <t>'SG:Singapore'</t>
  </si>
  <si>
    <t>'SK:Slovakia'</t>
  </si>
  <si>
    <t>'SI:Slovenia'</t>
  </si>
  <si>
    <t>'ZA:South Africa'</t>
  </si>
  <si>
    <t>'KR:South Korea'</t>
  </si>
  <si>
    <t>'ES:Spain'</t>
  </si>
  <si>
    <t>'SE:Sweden'</t>
  </si>
  <si>
    <t>'CH:Switzerland'</t>
  </si>
  <si>
    <t>'TH:Thailand'</t>
  </si>
  <si>
    <t>'TR:Turkey'</t>
  </si>
  <si>
    <t>'GB:United Kingdom'</t>
  </si>
  <si>
    <t>'US:United States'</t>
  </si>
  <si>
    <t>Global Domestic Credit</t>
  </si>
  <si>
    <t>GER Corporate Spread</t>
  </si>
  <si>
    <t>UK Corporate Spread</t>
  </si>
  <si>
    <t>GERCORPSP</t>
  </si>
  <si>
    <t>UKCORPSP</t>
  </si>
  <si>
    <r>
      <rPr>
        <sz val="12"/>
        <color theme="1"/>
        <rFont val="Calibri"/>
        <family val="2"/>
        <scheme val="minor"/>
      </rPr>
      <t>Leverage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EU Banks </t>
    </r>
  </si>
  <si>
    <t xml:space="preserve">FTSE All Share </t>
  </si>
  <si>
    <t>DAX Stock Market</t>
  </si>
  <si>
    <t>DAX</t>
  </si>
  <si>
    <t>FTSEAS</t>
  </si>
  <si>
    <t>EA Domestic Credit (Bil USD)</t>
  </si>
  <si>
    <t>UK Domestic Credit (Bil USD)</t>
  </si>
  <si>
    <t>Floaters Domestic Credit (Bil USD)</t>
  </si>
  <si>
    <t>FLOATERS CROSS BORDER CREDIT TO ALL SECTORS (Bil USD)</t>
  </si>
  <si>
    <t>FLOATERS CROSS BORDER CREDIT TO BANKS (Bil USD)</t>
  </si>
  <si>
    <t>FLOATERS CROSS BORDER CREDIT TO NON-BANKS (Bil USD)</t>
  </si>
  <si>
    <t>EA CROSS BORDER CREDIT TO ALL SECTORS (Bil USD)</t>
  </si>
  <si>
    <t>EA CROSS BORDER CREDIT TO BANKS (Bil USD)</t>
  </si>
  <si>
    <t>EA CROSS BORDER CREDIT TO NON-BANKS (Bil USD)</t>
  </si>
  <si>
    <t>UK CROSS BORDER CREDIT TO ALL SECTORS (Bil USD)</t>
  </si>
  <si>
    <t>UK CROSS BORDER CREDIT TO BANKS (Bil USD)</t>
  </si>
  <si>
    <t>UK CROSS BORDER CREDIT TO NON-BANKS (Bil USD)</t>
  </si>
  <si>
    <t xml:space="preserve">Italy </t>
  </si>
  <si>
    <t>&amp;</t>
  </si>
  <si>
    <t xml:space="preserve">Belgium </t>
  </si>
  <si>
    <t xml:space="preserve">Brazil </t>
  </si>
  <si>
    <t>Cyrpus</t>
  </si>
  <si>
    <t xml:space="preserve">Luxembourg </t>
  </si>
  <si>
    <t>EA Domestic Credit</t>
  </si>
  <si>
    <t>UK Domestic Credit</t>
  </si>
  <si>
    <t>Floaters Domestic Credit</t>
  </si>
  <si>
    <t>EACREDIT</t>
  </si>
  <si>
    <t>UKCREDIT</t>
  </si>
  <si>
    <t>Floaters Inflows All Sectors</t>
  </si>
  <si>
    <t>Floaters Inflows  Banks</t>
  </si>
  <si>
    <t>Floaters Inflows Non-Banks</t>
  </si>
  <si>
    <t>FLTCREDIT</t>
  </si>
  <si>
    <t>GLBCREDIT</t>
  </si>
  <si>
    <t>https://www.imf.org/external/np/mfd/er/2008/eng/0408.htm</t>
  </si>
  <si>
    <t>Global Real Economic Activity</t>
  </si>
  <si>
    <t>GREA</t>
  </si>
  <si>
    <t>EUROPEAN BANKING SECTOR LEVERAGE</t>
  </si>
  <si>
    <t>eom</t>
  </si>
  <si>
    <t>EU CROSS BORDER CREDIT TO ALL SECTORS (Bil USD)</t>
  </si>
  <si>
    <t>EU CROSS BORDER CREDIT TO BANKS (Bil USD)</t>
  </si>
  <si>
    <t>EU CROSS BORDER CREDIT TO NON-BANKS (Bil USD)</t>
  </si>
  <si>
    <t>EU Domestic Credit (Bil USD)</t>
  </si>
  <si>
    <t>Korea</t>
  </si>
  <si>
    <t>GLBCREXUS</t>
  </si>
  <si>
    <t>EU Domestic Credit</t>
  </si>
  <si>
    <t>EUCREDIT</t>
  </si>
  <si>
    <t>EU Inflows All Sectors</t>
  </si>
  <si>
    <t>EU Inflows  Banks</t>
  </si>
  <si>
    <t>EU Inflows Non-Banks</t>
  </si>
  <si>
    <t>World Industrial Production</t>
  </si>
  <si>
    <t>GLBINFLALL</t>
  </si>
  <si>
    <t>GLBINFLB</t>
  </si>
  <si>
    <t>GLBINFLNB</t>
  </si>
  <si>
    <t>EUINFLALL</t>
  </si>
  <si>
    <t>EUINFLB</t>
  </si>
  <si>
    <t>EUINFLNB</t>
  </si>
  <si>
    <t>FLTINFLALL</t>
  </si>
  <si>
    <t>FLTINFLB</t>
  </si>
  <si>
    <t>US Industrial Production</t>
  </si>
  <si>
    <t>US IP Cyclical Component (Hamilton)</t>
  </si>
  <si>
    <t>World IP Cyclical Component (Hamilton)</t>
  </si>
  <si>
    <t>Global Real Economic Activity Ex US</t>
  </si>
  <si>
    <t>GREAEXUS</t>
  </si>
  <si>
    <t>Global Real Activity Ex US</t>
  </si>
  <si>
    <t>FLTINFLNB</t>
  </si>
  <si>
    <t>EA Inflows All Sectors</t>
  </si>
  <si>
    <t>EA Inflows Banks</t>
  </si>
  <si>
    <t>EA Inflows Non-Banks</t>
  </si>
  <si>
    <t>UK Inflows All Sectors</t>
  </si>
  <si>
    <t>UK Inflows Banks</t>
  </si>
  <si>
    <t>UK Inflows Non-Banks</t>
  </si>
  <si>
    <t>EAINFLALL</t>
  </si>
  <si>
    <t>EAINFLB</t>
  </si>
  <si>
    <t>EAINFLNB</t>
  </si>
  <si>
    <t>UKINFLALL</t>
  </si>
  <si>
    <t>UKINFLB</t>
  </si>
  <si>
    <t>UKINFLNB</t>
  </si>
  <si>
    <t>OECD+6NME Industrial Production. Note: The 6 major non-member countries are: Brazil, China, India, Indonesia, Russian Federation and South Africa. The index until Oct 2011 is from the OECD MEI database (discontinued) and afterwards constructed following the OECD methodology using country/zone IP indices and the composite leading indicators (CLI) country/zone weights for aggregation. Source: Baumeister and Hamilton</t>
  </si>
  <si>
    <t>Risk Aversion Index BEX</t>
  </si>
  <si>
    <t>Risk Aversion Index BHD</t>
  </si>
  <si>
    <t>Risk Appetite Index CBC</t>
  </si>
  <si>
    <t>CBOE VIX Index</t>
  </si>
  <si>
    <t>GLOBALRA2</t>
  </si>
  <si>
    <t>RAI</t>
  </si>
  <si>
    <t>RAV</t>
  </si>
  <si>
    <t>RAPP</t>
  </si>
  <si>
    <t>VIX</t>
  </si>
  <si>
    <t>Global Private Liquidity</t>
  </si>
  <si>
    <t>Global Cross Border Flows</t>
  </si>
  <si>
    <t>GLBPLIQ</t>
  </si>
  <si>
    <t>GLBCBLIQ</t>
  </si>
  <si>
    <t>OECD + 6 IP (Baumeister &amp; Hamilton)</t>
  </si>
  <si>
    <t>Index of Global Real Activity (Kilian)</t>
  </si>
  <si>
    <t>World GDP (WB, interpolated from annual)</t>
  </si>
  <si>
    <t>World Production (CPB-NBEPA)</t>
  </si>
  <si>
    <t>EA Industrial Production</t>
  </si>
  <si>
    <t>UK Industrial Production</t>
  </si>
  <si>
    <t>BHWORLDIP</t>
  </si>
  <si>
    <t>KGLOBALREA</t>
  </si>
  <si>
    <t>WBWORLDGPD</t>
  </si>
  <si>
    <t>CPBWORLDIP</t>
  </si>
  <si>
    <t>EAIP</t>
  </si>
  <si>
    <t>UKIP</t>
  </si>
  <si>
    <t>Global Risk Aversion (w\ Controls)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</si>
</sst>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yyyy\-mm\-dd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ourier"/>
      <family val="1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9" fillId="0" borderId="0" xfId="1" applyFont="1"/>
    <xf numFmtId="0" fontId="8" fillId="0" borderId="0" xfId="1"/>
    <xf numFmtId="164" fontId="0" fillId="0" borderId="0" xfId="0" applyNumberFormat="1"/>
    <xf numFmtId="0" fontId="6" fillId="0" borderId="0" xfId="2" applyFont="1"/>
    <xf numFmtId="0" fontId="13" fillId="0" borderId="0" xfId="2" applyFont="1" applyAlignment="1">
      <alignment wrapText="1"/>
    </xf>
    <xf numFmtId="14" fontId="6" fillId="0" borderId="0" xfId="2" applyNumberFormat="1" applyFont="1"/>
    <xf numFmtId="0" fontId="13" fillId="0" borderId="0" xfId="2" applyFont="1"/>
    <xf numFmtId="0" fontId="7" fillId="0" borderId="0" xfId="2" applyFont="1"/>
    <xf numFmtId="2" fontId="13" fillId="0" borderId="0" xfId="2" applyNumberFormat="1" applyFont="1"/>
    <xf numFmtId="0" fontId="6" fillId="0" borderId="0" xfId="2" applyFont="1" applyAlignment="1">
      <alignment wrapText="1"/>
    </xf>
    <xf numFmtId="164" fontId="13" fillId="0" borderId="0" xfId="2" applyNumberFormat="1" applyFont="1" applyAlignment="1" applyProtection="1">
      <alignment horizontal="right" vertical="center" wrapText="1"/>
      <protection locked="0"/>
    </xf>
    <xf numFmtId="0" fontId="13" fillId="0" borderId="0" xfId="4" applyFont="1"/>
    <xf numFmtId="0" fontId="13" fillId="0" borderId="0" xfId="4" applyFont="1" applyAlignment="1">
      <alignment wrapText="1"/>
    </xf>
    <xf numFmtId="14" fontId="13" fillId="0" borderId="0" xfId="4" applyNumberFormat="1" applyFont="1"/>
    <xf numFmtId="0" fontId="7" fillId="0" borderId="0" xfId="4" applyFont="1"/>
    <xf numFmtId="0" fontId="14" fillId="0" borderId="0" xfId="4" applyFont="1"/>
    <xf numFmtId="0" fontId="15" fillId="0" borderId="0" xfId="2" applyFont="1"/>
    <xf numFmtId="0" fontId="16" fillId="0" borderId="0" xfId="2" applyFont="1"/>
    <xf numFmtId="0" fontId="6" fillId="0" borderId="0" xfId="2" applyFont="1" applyAlignment="1">
      <alignment vertical="top"/>
    </xf>
    <xf numFmtId="0" fontId="16" fillId="0" borderId="0" xfId="2" applyFont="1" applyAlignment="1">
      <alignment wrapText="1"/>
    </xf>
    <xf numFmtId="0" fontId="6" fillId="0" borderId="0" xfId="2" applyFont="1" applyAlignment="1">
      <alignment vertical="top" wrapText="1"/>
    </xf>
    <xf numFmtId="0" fontId="0" fillId="0" borderId="0" xfId="2" applyFont="1" applyAlignment="1">
      <alignment wrapText="1"/>
    </xf>
    <xf numFmtId="14" fontId="9" fillId="0" borderId="0" xfId="1" applyNumberFormat="1" applyFont="1"/>
    <xf numFmtId="0" fontId="0" fillId="0" borderId="0" xfId="0" quotePrefix="1"/>
    <xf numFmtId="0" fontId="13" fillId="0" borderId="0" xfId="1" applyFont="1"/>
    <xf numFmtId="0" fontId="17" fillId="0" borderId="0" xfId="4" applyFont="1"/>
    <xf numFmtId="0" fontId="7" fillId="0" borderId="0" xfId="0" applyFont="1"/>
    <xf numFmtId="0" fontId="5" fillId="0" borderId="0" xfId="2" applyFont="1"/>
    <xf numFmtId="0" fontId="5" fillId="0" borderId="0" xfId="0" applyFont="1"/>
    <xf numFmtId="2" fontId="5" fillId="0" borderId="0" xfId="0" applyNumberFormat="1" applyFont="1" applyAlignment="1">
      <alignment wrapText="1"/>
    </xf>
    <xf numFmtId="14" fontId="5" fillId="0" borderId="0" xfId="2" applyNumberFormat="1" applyFont="1"/>
    <xf numFmtId="11" fontId="5" fillId="0" borderId="0" xfId="2" applyNumberFormat="1" applyFont="1"/>
    <xf numFmtId="0" fontId="18" fillId="0" borderId="0" xfId="0" applyFont="1" applyAlignment="1">
      <alignment wrapText="1"/>
    </xf>
    <xf numFmtId="0" fontId="18" fillId="0" borderId="0" xfId="0" applyFont="1"/>
    <xf numFmtId="14" fontId="18" fillId="0" borderId="0" xfId="0" applyNumberFormat="1" applyFont="1"/>
    <xf numFmtId="11" fontId="18" fillId="0" borderId="0" xfId="0" applyNumberFormat="1" applyFont="1"/>
    <xf numFmtId="0" fontId="19" fillId="0" borderId="0" xfId="0" applyFont="1" applyAlignment="1">
      <alignment wrapText="1"/>
    </xf>
    <xf numFmtId="0" fontId="19" fillId="0" borderId="0" xfId="0" applyFont="1"/>
    <xf numFmtId="14" fontId="19" fillId="0" borderId="0" xfId="0" applyNumberFormat="1" applyFont="1"/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horizontal="left"/>
    </xf>
    <xf numFmtId="166" fontId="0" fillId="0" borderId="0" xfId="0" applyNumberFormat="1"/>
    <xf numFmtId="165" fontId="0" fillId="0" borderId="0" xfId="0" applyNumberFormat="1"/>
    <xf numFmtId="165" fontId="20" fillId="0" borderId="0" xfId="0" applyNumberFormat="1" applyFont="1"/>
    <xf numFmtId="2" fontId="0" fillId="0" borderId="0" xfId="0" applyNumberFormat="1"/>
    <xf numFmtId="0" fontId="4" fillId="0" borderId="0" xfId="2" applyFont="1"/>
    <xf numFmtId="2" fontId="0" fillId="0" borderId="0" xfId="0" applyNumberFormat="1" applyAlignment="1">
      <alignment wrapText="1"/>
    </xf>
    <xf numFmtId="165" fontId="5" fillId="0" borderId="0" xfId="0" applyNumberFormat="1" applyFont="1" applyAlignment="1">
      <alignment wrapText="1"/>
    </xf>
    <xf numFmtId="165" fontId="5" fillId="0" borderId="0" xfId="0" applyNumberFormat="1" applyFont="1"/>
    <xf numFmtId="0" fontId="3" fillId="0" borderId="0" xfId="2" applyFont="1"/>
    <xf numFmtId="0" fontId="0" fillId="0" borderId="0" xfId="2" applyFont="1"/>
    <xf numFmtId="0" fontId="2" fillId="0" borderId="0" xfId="0" applyFont="1"/>
    <xf numFmtId="165" fontId="0" fillId="0" borderId="0" xfId="0" applyNumberFormat="1" applyAlignment="1">
      <alignment wrapText="1"/>
    </xf>
    <xf numFmtId="165" fontId="1" fillId="0" borderId="0" xfId="0" applyNumberFormat="1" applyFont="1"/>
    <xf numFmtId="0" fontId="1" fillId="0" borderId="0" xfId="2" applyFont="1"/>
    <xf numFmtId="17" fontId="0" fillId="0" borderId="0" xfId="0" applyNumberFormat="1"/>
    <xf numFmtId="11" fontId="0" fillId="0" borderId="0" xfId="0" applyNumberFormat="1"/>
    <xf numFmtId="0" fontId="13" fillId="0" borderId="0" xfId="4" applyFont="1" applyAlignment="1" applyProtection="1">
      <alignment horizontal="left" vertical="top"/>
      <protection locked="0"/>
    </xf>
    <xf numFmtId="0" fontId="0" fillId="3" borderId="0" xfId="0" applyFill="1" applyAlignment="1">
      <alignment wrapText="1"/>
    </xf>
    <xf numFmtId="0" fontId="0" fillId="0" borderId="0" xfId="0" applyAlignment="1">
      <alignment horizontal="left" wrapText="1"/>
    </xf>
  </cellXfs>
  <cellStyles count="17">
    <cellStyle name="Followed Hyperlink" xfId="12" builtinId="9" hidden="1"/>
    <cellStyle name="Followed Hyperlink" xfId="14" builtinId="9" hidden="1"/>
    <cellStyle name="Followed Hyperlink" xfId="16" builtinId="9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 xr:uid="{00000000-0005-0000-0000-000007000000}"/>
    <cellStyle name="Normal 2 2" xfId="3" xr:uid="{00000000-0005-0000-0000-000008000000}"/>
    <cellStyle name="Normal 2 3" xfId="4" xr:uid="{00000000-0005-0000-0000-000009000000}"/>
    <cellStyle name="Normal 3" xfId="5" xr:uid="{00000000-0005-0000-0000-00000A000000}"/>
    <cellStyle name="Normal 3 2" xfId="6" xr:uid="{00000000-0005-0000-0000-00000B000000}"/>
    <cellStyle name="Normal 4" xfId="1" xr:uid="{00000000-0005-0000-0000-00000C000000}"/>
    <cellStyle name="Normal 5" xfId="7" xr:uid="{00000000-0005-0000-0000-00000D000000}"/>
    <cellStyle name="Normal 5 2" xfId="8" xr:uid="{00000000-0005-0000-0000-00000E000000}"/>
    <cellStyle name="Normal 6" xfId="9" xr:uid="{00000000-0005-0000-0000-00000F000000}"/>
    <cellStyle name="Normal 7" xfId="10" xr:uid="{00000000-0005-0000-0000-000010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51377909203702E-2"/>
          <c:y val="4.5252894298761802E-2"/>
          <c:w val="0.87965180361951101"/>
          <c:h val="0.91796278894038597"/>
        </c:manualLayout>
      </c:layout>
      <c:lineChart>
        <c:grouping val="standard"/>
        <c:varyColors val="0"/>
        <c:ser>
          <c:idx val="0"/>
          <c:order val="0"/>
          <c:tx>
            <c:strRef>
              <c:f>FACTOR!$C$3</c:f>
              <c:strCache>
                <c:ptCount val="1"/>
                <c:pt idx="0">
                  <c:v>GLOBAL FACTOR 1975-2010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FACTOR!$B$4:$B$459</c:f>
              <c:numCache>
                <c:formatCode>m/d/yy</c:formatCode>
                <c:ptCount val="456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>
                  <c:v>36892</c:v>
                </c:pt>
                <c:pt idx="313">
                  <c:v>36923</c:v>
                </c:pt>
                <c:pt idx="314">
                  <c:v>36951</c:v>
                </c:pt>
                <c:pt idx="315">
                  <c:v>36982</c:v>
                </c:pt>
                <c:pt idx="316">
                  <c:v>37012</c:v>
                </c:pt>
                <c:pt idx="317">
                  <c:v>37043</c:v>
                </c:pt>
                <c:pt idx="318">
                  <c:v>37073</c:v>
                </c:pt>
                <c:pt idx="319">
                  <c:v>37104</c:v>
                </c:pt>
                <c:pt idx="320">
                  <c:v>37135</c:v>
                </c:pt>
                <c:pt idx="321">
                  <c:v>37165</c:v>
                </c:pt>
                <c:pt idx="322">
                  <c:v>37196</c:v>
                </c:pt>
                <c:pt idx="323">
                  <c:v>37226</c:v>
                </c:pt>
                <c:pt idx="324">
                  <c:v>37257</c:v>
                </c:pt>
                <c:pt idx="325">
                  <c:v>37288</c:v>
                </c:pt>
                <c:pt idx="326">
                  <c:v>37316</c:v>
                </c:pt>
                <c:pt idx="327">
                  <c:v>37347</c:v>
                </c:pt>
                <c:pt idx="328">
                  <c:v>37377</c:v>
                </c:pt>
                <c:pt idx="329">
                  <c:v>37408</c:v>
                </c:pt>
                <c:pt idx="330">
                  <c:v>37438</c:v>
                </c:pt>
                <c:pt idx="331">
                  <c:v>37469</c:v>
                </c:pt>
                <c:pt idx="332">
                  <c:v>37500</c:v>
                </c:pt>
                <c:pt idx="333">
                  <c:v>37530</c:v>
                </c:pt>
                <c:pt idx="334">
                  <c:v>37561</c:v>
                </c:pt>
                <c:pt idx="335">
                  <c:v>37591</c:v>
                </c:pt>
                <c:pt idx="336">
                  <c:v>37622</c:v>
                </c:pt>
                <c:pt idx="337">
                  <c:v>37653</c:v>
                </c:pt>
                <c:pt idx="338">
                  <c:v>37681</c:v>
                </c:pt>
                <c:pt idx="339">
                  <c:v>37712</c:v>
                </c:pt>
                <c:pt idx="340">
                  <c:v>37742</c:v>
                </c:pt>
                <c:pt idx="341">
                  <c:v>37773</c:v>
                </c:pt>
                <c:pt idx="342">
                  <c:v>37803</c:v>
                </c:pt>
                <c:pt idx="343">
                  <c:v>37834</c:v>
                </c:pt>
                <c:pt idx="344">
                  <c:v>37865</c:v>
                </c:pt>
                <c:pt idx="345">
                  <c:v>37895</c:v>
                </c:pt>
                <c:pt idx="346">
                  <c:v>37926</c:v>
                </c:pt>
                <c:pt idx="347">
                  <c:v>37956</c:v>
                </c:pt>
                <c:pt idx="348">
                  <c:v>37987</c:v>
                </c:pt>
                <c:pt idx="349">
                  <c:v>38018</c:v>
                </c:pt>
                <c:pt idx="350">
                  <c:v>38047</c:v>
                </c:pt>
                <c:pt idx="351">
                  <c:v>38078</c:v>
                </c:pt>
                <c:pt idx="352">
                  <c:v>38108</c:v>
                </c:pt>
                <c:pt idx="353">
                  <c:v>38139</c:v>
                </c:pt>
                <c:pt idx="354">
                  <c:v>38169</c:v>
                </c:pt>
                <c:pt idx="355">
                  <c:v>38200</c:v>
                </c:pt>
                <c:pt idx="356">
                  <c:v>38231</c:v>
                </c:pt>
                <c:pt idx="357">
                  <c:v>38261</c:v>
                </c:pt>
                <c:pt idx="358">
                  <c:v>38292</c:v>
                </c:pt>
                <c:pt idx="359">
                  <c:v>38322</c:v>
                </c:pt>
                <c:pt idx="360">
                  <c:v>38353</c:v>
                </c:pt>
                <c:pt idx="361">
                  <c:v>38384</c:v>
                </c:pt>
                <c:pt idx="362">
                  <c:v>38412</c:v>
                </c:pt>
                <c:pt idx="363">
                  <c:v>38443</c:v>
                </c:pt>
                <c:pt idx="364">
                  <c:v>38473</c:v>
                </c:pt>
                <c:pt idx="365">
                  <c:v>38504</c:v>
                </c:pt>
                <c:pt idx="366">
                  <c:v>38534</c:v>
                </c:pt>
                <c:pt idx="367">
                  <c:v>38565</c:v>
                </c:pt>
                <c:pt idx="368">
                  <c:v>38596</c:v>
                </c:pt>
                <c:pt idx="369">
                  <c:v>38626</c:v>
                </c:pt>
                <c:pt idx="370">
                  <c:v>38657</c:v>
                </c:pt>
                <c:pt idx="371">
                  <c:v>38687</c:v>
                </c:pt>
                <c:pt idx="372">
                  <c:v>38718</c:v>
                </c:pt>
                <c:pt idx="373">
                  <c:v>38749</c:v>
                </c:pt>
                <c:pt idx="374">
                  <c:v>38777</c:v>
                </c:pt>
                <c:pt idx="375">
                  <c:v>38808</c:v>
                </c:pt>
                <c:pt idx="376">
                  <c:v>38838</c:v>
                </c:pt>
                <c:pt idx="377">
                  <c:v>38869</c:v>
                </c:pt>
                <c:pt idx="378">
                  <c:v>38899</c:v>
                </c:pt>
                <c:pt idx="379">
                  <c:v>38930</c:v>
                </c:pt>
                <c:pt idx="380">
                  <c:v>38961</c:v>
                </c:pt>
                <c:pt idx="381">
                  <c:v>38991</c:v>
                </c:pt>
                <c:pt idx="382">
                  <c:v>39022</c:v>
                </c:pt>
                <c:pt idx="383">
                  <c:v>39052</c:v>
                </c:pt>
                <c:pt idx="384">
                  <c:v>39083</c:v>
                </c:pt>
                <c:pt idx="385">
                  <c:v>39114</c:v>
                </c:pt>
                <c:pt idx="386">
                  <c:v>39142</c:v>
                </c:pt>
                <c:pt idx="387">
                  <c:v>39173</c:v>
                </c:pt>
                <c:pt idx="388">
                  <c:v>39203</c:v>
                </c:pt>
                <c:pt idx="389">
                  <c:v>39234</c:v>
                </c:pt>
                <c:pt idx="390">
                  <c:v>39264</c:v>
                </c:pt>
                <c:pt idx="391">
                  <c:v>39295</c:v>
                </c:pt>
                <c:pt idx="392">
                  <c:v>39326</c:v>
                </c:pt>
                <c:pt idx="393">
                  <c:v>39356</c:v>
                </c:pt>
                <c:pt idx="394">
                  <c:v>39387</c:v>
                </c:pt>
                <c:pt idx="395">
                  <c:v>39417</c:v>
                </c:pt>
                <c:pt idx="396">
                  <c:v>39448</c:v>
                </c:pt>
                <c:pt idx="397">
                  <c:v>39479</c:v>
                </c:pt>
                <c:pt idx="398">
                  <c:v>39508</c:v>
                </c:pt>
                <c:pt idx="399">
                  <c:v>39539</c:v>
                </c:pt>
                <c:pt idx="400">
                  <c:v>39569</c:v>
                </c:pt>
                <c:pt idx="401">
                  <c:v>39600</c:v>
                </c:pt>
                <c:pt idx="402">
                  <c:v>39630</c:v>
                </c:pt>
                <c:pt idx="403">
                  <c:v>39661</c:v>
                </c:pt>
                <c:pt idx="404">
                  <c:v>39692</c:v>
                </c:pt>
                <c:pt idx="405">
                  <c:v>39722</c:v>
                </c:pt>
                <c:pt idx="406">
                  <c:v>39753</c:v>
                </c:pt>
                <c:pt idx="407">
                  <c:v>39783</c:v>
                </c:pt>
                <c:pt idx="408">
                  <c:v>39814</c:v>
                </c:pt>
                <c:pt idx="409">
                  <c:v>39845</c:v>
                </c:pt>
                <c:pt idx="410">
                  <c:v>39873</c:v>
                </c:pt>
                <c:pt idx="411">
                  <c:v>39904</c:v>
                </c:pt>
                <c:pt idx="412">
                  <c:v>39934</c:v>
                </c:pt>
                <c:pt idx="413">
                  <c:v>39965</c:v>
                </c:pt>
                <c:pt idx="414">
                  <c:v>39995</c:v>
                </c:pt>
                <c:pt idx="415">
                  <c:v>40026</c:v>
                </c:pt>
                <c:pt idx="416">
                  <c:v>40057</c:v>
                </c:pt>
                <c:pt idx="417">
                  <c:v>40087</c:v>
                </c:pt>
                <c:pt idx="418">
                  <c:v>40118</c:v>
                </c:pt>
                <c:pt idx="419">
                  <c:v>40148</c:v>
                </c:pt>
                <c:pt idx="420">
                  <c:v>40179</c:v>
                </c:pt>
                <c:pt idx="421">
                  <c:v>40210</c:v>
                </c:pt>
                <c:pt idx="422">
                  <c:v>40238</c:v>
                </c:pt>
                <c:pt idx="423">
                  <c:v>40269</c:v>
                </c:pt>
                <c:pt idx="424">
                  <c:v>40299</c:v>
                </c:pt>
                <c:pt idx="425">
                  <c:v>40330</c:v>
                </c:pt>
                <c:pt idx="426">
                  <c:v>40360</c:v>
                </c:pt>
                <c:pt idx="427">
                  <c:v>40391</c:v>
                </c:pt>
                <c:pt idx="428">
                  <c:v>40422</c:v>
                </c:pt>
                <c:pt idx="429">
                  <c:v>40452</c:v>
                </c:pt>
                <c:pt idx="430">
                  <c:v>40483</c:v>
                </c:pt>
                <c:pt idx="431">
                  <c:v>40513</c:v>
                </c:pt>
                <c:pt idx="432">
                  <c:v>40544</c:v>
                </c:pt>
                <c:pt idx="433">
                  <c:v>40575</c:v>
                </c:pt>
                <c:pt idx="434">
                  <c:v>40603</c:v>
                </c:pt>
                <c:pt idx="435">
                  <c:v>40634</c:v>
                </c:pt>
                <c:pt idx="436">
                  <c:v>40664</c:v>
                </c:pt>
                <c:pt idx="437">
                  <c:v>40695</c:v>
                </c:pt>
                <c:pt idx="438">
                  <c:v>40725</c:v>
                </c:pt>
                <c:pt idx="439">
                  <c:v>40756</c:v>
                </c:pt>
                <c:pt idx="440">
                  <c:v>40787</c:v>
                </c:pt>
                <c:pt idx="441">
                  <c:v>40817</c:v>
                </c:pt>
                <c:pt idx="442">
                  <c:v>40848</c:v>
                </c:pt>
                <c:pt idx="443">
                  <c:v>40878</c:v>
                </c:pt>
                <c:pt idx="444">
                  <c:v>40909</c:v>
                </c:pt>
                <c:pt idx="445">
                  <c:v>40940</c:v>
                </c:pt>
                <c:pt idx="446">
                  <c:v>40969</c:v>
                </c:pt>
                <c:pt idx="447">
                  <c:v>41000</c:v>
                </c:pt>
                <c:pt idx="448">
                  <c:v>41030</c:v>
                </c:pt>
                <c:pt idx="449">
                  <c:v>41061</c:v>
                </c:pt>
                <c:pt idx="450">
                  <c:v>41091</c:v>
                </c:pt>
                <c:pt idx="451">
                  <c:v>41122</c:v>
                </c:pt>
                <c:pt idx="452">
                  <c:v>41153</c:v>
                </c:pt>
                <c:pt idx="453">
                  <c:v>41183</c:v>
                </c:pt>
                <c:pt idx="454">
                  <c:v>41214</c:v>
                </c:pt>
                <c:pt idx="455">
                  <c:v>41244</c:v>
                </c:pt>
              </c:numCache>
            </c:numRef>
          </c:cat>
          <c:val>
            <c:numRef>
              <c:f>FACTOR!$C$4:$C$459</c:f>
              <c:numCache>
                <c:formatCode>0.000</c:formatCode>
                <c:ptCount val="456"/>
                <c:pt idx="0">
                  <c:v>17.2559160339637</c:v>
                </c:pt>
                <c:pt idx="1">
                  <c:v>29.998946682904702</c:v>
                </c:pt>
                <c:pt idx="2">
                  <c:v>37.522187280150291</c:v>
                </c:pt>
                <c:pt idx="3">
                  <c:v>47.596213386472691</c:v>
                </c:pt>
                <c:pt idx="4">
                  <c:v>48.048118256315298</c:v>
                </c:pt>
                <c:pt idx="5">
                  <c:v>46.648881306328306</c:v>
                </c:pt>
                <c:pt idx="6">
                  <c:v>36.149833780299709</c:v>
                </c:pt>
                <c:pt idx="7">
                  <c:v>32.902674030193261</c:v>
                </c:pt>
                <c:pt idx="8">
                  <c:v>23.448100261171611</c:v>
                </c:pt>
                <c:pt idx="9">
                  <c:v>29.340720726339342</c:v>
                </c:pt>
                <c:pt idx="10">
                  <c:v>32.74433166305888</c:v>
                </c:pt>
                <c:pt idx="11">
                  <c:v>30.96664145674961</c:v>
                </c:pt>
                <c:pt idx="12">
                  <c:v>48.370254321066213</c:v>
                </c:pt>
                <c:pt idx="13">
                  <c:v>52.778675412320965</c:v>
                </c:pt>
                <c:pt idx="14">
                  <c:v>54.305414505991294</c:v>
                </c:pt>
                <c:pt idx="15">
                  <c:v>55.659123610314701</c:v>
                </c:pt>
                <c:pt idx="16">
                  <c:v>55.682354606160999</c:v>
                </c:pt>
                <c:pt idx="17">
                  <c:v>58.485712095312799</c:v>
                </c:pt>
                <c:pt idx="18">
                  <c:v>54.107984120136891</c:v>
                </c:pt>
                <c:pt idx="19">
                  <c:v>49.409859574482539</c:v>
                </c:pt>
                <c:pt idx="20">
                  <c:v>43.808968813519598</c:v>
                </c:pt>
                <c:pt idx="21">
                  <c:v>38.358097907855296</c:v>
                </c:pt>
                <c:pt idx="22">
                  <c:v>40.977558190389779</c:v>
                </c:pt>
                <c:pt idx="23">
                  <c:v>50.756090038437769</c:v>
                </c:pt>
                <c:pt idx="24">
                  <c:v>43.151770526927159</c:v>
                </c:pt>
                <c:pt idx="25">
                  <c:v>41.416238296758692</c:v>
                </c:pt>
                <c:pt idx="26">
                  <c:v>40.902593981864307</c:v>
                </c:pt>
                <c:pt idx="27">
                  <c:v>41.842342934889288</c:v>
                </c:pt>
                <c:pt idx="28">
                  <c:v>38.303131771342947</c:v>
                </c:pt>
                <c:pt idx="29">
                  <c:v>37.907807996210202</c:v>
                </c:pt>
                <c:pt idx="30">
                  <c:v>32.08007970710937</c:v>
                </c:pt>
                <c:pt idx="31">
                  <c:v>29.215700403750599</c:v>
                </c:pt>
                <c:pt idx="32">
                  <c:v>26.992893773926738</c:v>
                </c:pt>
                <c:pt idx="33">
                  <c:v>17.071796997172207</c:v>
                </c:pt>
                <c:pt idx="34">
                  <c:v>20.299972140249597</c:v>
                </c:pt>
                <c:pt idx="35">
                  <c:v>19.495600670730973</c:v>
                </c:pt>
                <c:pt idx="36">
                  <c:v>18.835207319866488</c:v>
                </c:pt>
                <c:pt idx="37">
                  <c:v>16.967155582335689</c:v>
                </c:pt>
                <c:pt idx="38">
                  <c:v>19.515993358960809</c:v>
                </c:pt>
                <c:pt idx="39">
                  <c:v>34.158658953887112</c:v>
                </c:pt>
                <c:pt idx="40">
                  <c:v>33.714481525182336</c:v>
                </c:pt>
                <c:pt idx="41">
                  <c:v>29.934854262727747</c:v>
                </c:pt>
                <c:pt idx="42">
                  <c:v>37.152159963696555</c:v>
                </c:pt>
                <c:pt idx="43">
                  <c:v>44.596802590347693</c:v>
                </c:pt>
                <c:pt idx="44">
                  <c:v>43.757962071524886</c:v>
                </c:pt>
                <c:pt idx="45">
                  <c:v>34.941040396520762</c:v>
                </c:pt>
                <c:pt idx="46">
                  <c:v>33.247526115744151</c:v>
                </c:pt>
                <c:pt idx="47">
                  <c:v>31.088514301904951</c:v>
                </c:pt>
                <c:pt idx="48">
                  <c:v>35.21243252730239</c:v>
                </c:pt>
                <c:pt idx="49">
                  <c:v>31.447948168822499</c:v>
                </c:pt>
                <c:pt idx="50">
                  <c:v>38.900527750178242</c:v>
                </c:pt>
                <c:pt idx="51">
                  <c:v>42.292530731053553</c:v>
                </c:pt>
                <c:pt idx="52">
                  <c:v>35.095484873707072</c:v>
                </c:pt>
                <c:pt idx="53">
                  <c:v>33.78664551466003</c:v>
                </c:pt>
                <c:pt idx="54">
                  <c:v>36.630344282284959</c:v>
                </c:pt>
                <c:pt idx="55">
                  <c:v>44.938681703064915</c:v>
                </c:pt>
                <c:pt idx="56">
                  <c:v>46.816194520469239</c:v>
                </c:pt>
                <c:pt idx="57">
                  <c:v>35.170065807493643</c:v>
                </c:pt>
                <c:pt idx="58">
                  <c:v>34.511907173541267</c:v>
                </c:pt>
                <c:pt idx="59">
                  <c:v>40.383457840215399</c:v>
                </c:pt>
                <c:pt idx="60">
                  <c:v>48.95739069433175</c:v>
                </c:pt>
                <c:pt idx="61">
                  <c:v>45.91707497548159</c:v>
                </c:pt>
                <c:pt idx="62">
                  <c:v>27.445771435280189</c:v>
                </c:pt>
                <c:pt idx="63">
                  <c:v>22.96943228667989</c:v>
                </c:pt>
                <c:pt idx="64">
                  <c:v>28.924834676999161</c:v>
                </c:pt>
                <c:pt idx="65">
                  <c:v>33.623509662711342</c:v>
                </c:pt>
                <c:pt idx="66">
                  <c:v>47.488202935041741</c:v>
                </c:pt>
                <c:pt idx="67">
                  <c:v>47.021093685345377</c:v>
                </c:pt>
                <c:pt idx="68">
                  <c:v>54.09718976019402</c:v>
                </c:pt>
                <c:pt idx="69">
                  <c:v>55.362564194518228</c:v>
                </c:pt>
                <c:pt idx="70">
                  <c:v>58.270298152650447</c:v>
                </c:pt>
                <c:pt idx="71">
                  <c:v>50.693691750451748</c:v>
                </c:pt>
                <c:pt idx="72">
                  <c:v>46.790143633864098</c:v>
                </c:pt>
                <c:pt idx="73">
                  <c:v>52.228115329765437</c:v>
                </c:pt>
                <c:pt idx="74">
                  <c:v>61.091800044035878</c:v>
                </c:pt>
                <c:pt idx="75">
                  <c:v>64.173821584843878</c:v>
                </c:pt>
                <c:pt idx="76">
                  <c:v>63.53547221369265</c:v>
                </c:pt>
                <c:pt idx="77">
                  <c:v>57.315798307455317</c:v>
                </c:pt>
                <c:pt idx="78">
                  <c:v>49.632881024344378</c:v>
                </c:pt>
                <c:pt idx="79">
                  <c:v>40.184464693880876</c:v>
                </c:pt>
                <c:pt idx="80">
                  <c:v>26.887474038227477</c:v>
                </c:pt>
                <c:pt idx="81">
                  <c:v>28.566901936859786</c:v>
                </c:pt>
                <c:pt idx="82">
                  <c:v>27.769616187466834</c:v>
                </c:pt>
                <c:pt idx="83">
                  <c:v>27.680610143484845</c:v>
                </c:pt>
                <c:pt idx="84">
                  <c:v>23.174663492230465</c:v>
                </c:pt>
                <c:pt idx="85">
                  <c:v>11.998163870427465</c:v>
                </c:pt>
                <c:pt idx="86">
                  <c:v>8.1339701769526762</c:v>
                </c:pt>
                <c:pt idx="87">
                  <c:v>10.504451150961906</c:v>
                </c:pt>
                <c:pt idx="88">
                  <c:v>6.6189013635572653</c:v>
                </c:pt>
                <c:pt idx="89">
                  <c:v>-0.32415034332687487</c:v>
                </c:pt>
                <c:pt idx="90">
                  <c:v>-0.87084911471136983</c:v>
                </c:pt>
                <c:pt idx="91">
                  <c:v>9.0558759964176616</c:v>
                </c:pt>
                <c:pt idx="92">
                  <c:v>7.2666068041455212</c:v>
                </c:pt>
                <c:pt idx="93">
                  <c:v>24.370405524826822</c:v>
                </c:pt>
                <c:pt idx="94">
                  <c:v>30.836558413458683</c:v>
                </c:pt>
                <c:pt idx="95">
                  <c:v>32.153045497991442</c:v>
                </c:pt>
                <c:pt idx="96">
                  <c:v>38.716201676320033</c:v>
                </c:pt>
                <c:pt idx="97">
                  <c:v>42.3993799058128</c:v>
                </c:pt>
                <c:pt idx="98">
                  <c:v>47.117372102612734</c:v>
                </c:pt>
                <c:pt idx="99">
                  <c:v>52.317357653834172</c:v>
                </c:pt>
                <c:pt idx="100">
                  <c:v>56.231269554026198</c:v>
                </c:pt>
                <c:pt idx="101">
                  <c:v>63.161668648929066</c:v>
                </c:pt>
                <c:pt idx="102">
                  <c:v>58.925985458811994</c:v>
                </c:pt>
                <c:pt idx="103">
                  <c:v>58.461443385630211</c:v>
                </c:pt>
                <c:pt idx="104">
                  <c:v>54.442857391518004</c:v>
                </c:pt>
                <c:pt idx="105">
                  <c:v>46.813508817543337</c:v>
                </c:pt>
                <c:pt idx="106">
                  <c:v>55.017581556349057</c:v>
                </c:pt>
                <c:pt idx="107">
                  <c:v>57.00917328302431</c:v>
                </c:pt>
                <c:pt idx="108">
                  <c:v>53.90997100306862</c:v>
                </c:pt>
                <c:pt idx="109">
                  <c:v>47.30183061821441</c:v>
                </c:pt>
                <c:pt idx="110">
                  <c:v>51.572008649376421</c:v>
                </c:pt>
                <c:pt idx="111">
                  <c:v>49.885865945334508</c:v>
                </c:pt>
                <c:pt idx="112">
                  <c:v>32.552091792830211</c:v>
                </c:pt>
                <c:pt idx="113">
                  <c:v>30.628421153107222</c:v>
                </c:pt>
                <c:pt idx="114">
                  <c:v>26.755490477159622</c:v>
                </c:pt>
                <c:pt idx="115">
                  <c:v>39.204357593746224</c:v>
                </c:pt>
                <c:pt idx="116">
                  <c:v>32.745767683767482</c:v>
                </c:pt>
                <c:pt idx="117">
                  <c:v>28.116524580972563</c:v>
                </c:pt>
                <c:pt idx="118">
                  <c:v>22.770983667056051</c:v>
                </c:pt>
                <c:pt idx="119">
                  <c:v>21.641286465900581</c:v>
                </c:pt>
                <c:pt idx="120">
                  <c:v>31.024010773419231</c:v>
                </c:pt>
                <c:pt idx="121">
                  <c:v>30.241993341972091</c:v>
                </c:pt>
                <c:pt idx="122">
                  <c:v>21.557501542336311</c:v>
                </c:pt>
                <c:pt idx="123">
                  <c:v>18.561334802083302</c:v>
                </c:pt>
                <c:pt idx="124">
                  <c:v>16.746726027813523</c:v>
                </c:pt>
                <c:pt idx="125">
                  <c:v>17.207983114244705</c:v>
                </c:pt>
                <c:pt idx="126">
                  <c:v>22.244298825608944</c:v>
                </c:pt>
                <c:pt idx="127">
                  <c:v>19.655345825028462</c:v>
                </c:pt>
                <c:pt idx="128">
                  <c:v>11.748711411335742</c:v>
                </c:pt>
                <c:pt idx="129">
                  <c:v>20.967519727363602</c:v>
                </c:pt>
                <c:pt idx="130">
                  <c:v>30.507270230882391</c:v>
                </c:pt>
                <c:pt idx="131">
                  <c:v>33.625221271694159</c:v>
                </c:pt>
                <c:pt idx="132">
                  <c:v>35.463495194188212</c:v>
                </c:pt>
                <c:pt idx="133">
                  <c:v>42.441156011605514</c:v>
                </c:pt>
                <c:pt idx="134">
                  <c:v>47.101968331200112</c:v>
                </c:pt>
                <c:pt idx="135">
                  <c:v>51.688896006023974</c:v>
                </c:pt>
                <c:pt idx="136">
                  <c:v>54.727629839207133</c:v>
                </c:pt>
                <c:pt idx="137">
                  <c:v>47.60989890496883</c:v>
                </c:pt>
                <c:pt idx="138">
                  <c:v>26.171856026125329</c:v>
                </c:pt>
                <c:pt idx="139">
                  <c:v>36.257683244044429</c:v>
                </c:pt>
                <c:pt idx="140">
                  <c:v>31.135632213151368</c:v>
                </c:pt>
                <c:pt idx="141">
                  <c:v>36.052526716208774</c:v>
                </c:pt>
                <c:pt idx="142">
                  <c:v>36.280370482269767</c:v>
                </c:pt>
                <c:pt idx="143">
                  <c:v>36.457852953159041</c:v>
                </c:pt>
                <c:pt idx="144">
                  <c:v>49.19397109808704</c:v>
                </c:pt>
                <c:pt idx="145">
                  <c:v>55.334530957818856</c:v>
                </c:pt>
                <c:pt idx="146">
                  <c:v>57.043343152851754</c:v>
                </c:pt>
                <c:pt idx="147">
                  <c:v>61.459035295417067</c:v>
                </c:pt>
                <c:pt idx="148">
                  <c:v>67.378450191287186</c:v>
                </c:pt>
                <c:pt idx="149">
                  <c:v>74.87710181539272</c:v>
                </c:pt>
                <c:pt idx="150">
                  <c:v>87.277989061892825</c:v>
                </c:pt>
                <c:pt idx="151">
                  <c:v>88.281544399567977</c:v>
                </c:pt>
                <c:pt idx="152">
                  <c:v>94.757364265188073</c:v>
                </c:pt>
                <c:pt idx="153">
                  <c:v>38.758612126614771</c:v>
                </c:pt>
                <c:pt idx="154">
                  <c:v>31.05213450140344</c:v>
                </c:pt>
                <c:pt idx="155">
                  <c:v>44.139935135074737</c:v>
                </c:pt>
                <c:pt idx="156">
                  <c:v>41.860370502934245</c:v>
                </c:pt>
                <c:pt idx="157">
                  <c:v>51.316972702322374</c:v>
                </c:pt>
                <c:pt idx="158">
                  <c:v>53.436014656697367</c:v>
                </c:pt>
                <c:pt idx="159">
                  <c:v>57.589058520980856</c:v>
                </c:pt>
                <c:pt idx="160">
                  <c:v>55.231603040579614</c:v>
                </c:pt>
                <c:pt idx="161">
                  <c:v>57.043210154790664</c:v>
                </c:pt>
                <c:pt idx="162">
                  <c:v>56.657251967833268</c:v>
                </c:pt>
                <c:pt idx="163">
                  <c:v>46.47002812455797</c:v>
                </c:pt>
                <c:pt idx="164">
                  <c:v>46.612082507590785</c:v>
                </c:pt>
                <c:pt idx="165">
                  <c:v>43.762331266983438</c:v>
                </c:pt>
                <c:pt idx="166">
                  <c:v>41.27702485137425</c:v>
                </c:pt>
                <c:pt idx="167">
                  <c:v>44.86287848437135</c:v>
                </c:pt>
                <c:pt idx="168">
                  <c:v>50.761358858821964</c:v>
                </c:pt>
                <c:pt idx="169">
                  <c:v>47.992473652344074</c:v>
                </c:pt>
                <c:pt idx="170">
                  <c:v>49.701140743233964</c:v>
                </c:pt>
                <c:pt idx="171">
                  <c:v>53.365621564312903</c:v>
                </c:pt>
                <c:pt idx="172">
                  <c:v>56.061063670748624</c:v>
                </c:pt>
                <c:pt idx="173">
                  <c:v>49.928469723337066</c:v>
                </c:pt>
                <c:pt idx="174">
                  <c:v>55.730697801633283</c:v>
                </c:pt>
                <c:pt idx="175">
                  <c:v>63.634855162063857</c:v>
                </c:pt>
                <c:pt idx="176">
                  <c:v>60.777706526726789</c:v>
                </c:pt>
                <c:pt idx="177">
                  <c:v>50.29723733003059</c:v>
                </c:pt>
                <c:pt idx="178">
                  <c:v>53.376748887955721</c:v>
                </c:pt>
                <c:pt idx="179">
                  <c:v>53.928223656282832</c:v>
                </c:pt>
                <c:pt idx="180">
                  <c:v>48.851781352876522</c:v>
                </c:pt>
                <c:pt idx="181">
                  <c:v>48.867620978326237</c:v>
                </c:pt>
                <c:pt idx="182">
                  <c:v>51.647459344312139</c:v>
                </c:pt>
                <c:pt idx="183">
                  <c:v>48.129076862923412</c:v>
                </c:pt>
                <c:pt idx="184">
                  <c:v>57.034956051887988</c:v>
                </c:pt>
                <c:pt idx="185">
                  <c:v>54.909404760100045</c:v>
                </c:pt>
                <c:pt idx="186">
                  <c:v>49.090023360286722</c:v>
                </c:pt>
                <c:pt idx="187">
                  <c:v>31.633179262709522</c:v>
                </c:pt>
                <c:pt idx="188">
                  <c:v>13.59764538993312</c:v>
                </c:pt>
                <c:pt idx="189">
                  <c:v>2.1235132975549202</c:v>
                </c:pt>
                <c:pt idx="190">
                  <c:v>8.1749957944277796</c:v>
                </c:pt>
                <c:pt idx="191">
                  <c:v>8.2890654978260176</c:v>
                </c:pt>
                <c:pt idx="192">
                  <c:v>15.712609819604777</c:v>
                </c:pt>
                <c:pt idx="193">
                  <c:v>31.565887524314277</c:v>
                </c:pt>
                <c:pt idx="194">
                  <c:v>27.644593659616397</c:v>
                </c:pt>
                <c:pt idx="195">
                  <c:v>28.744663080710257</c:v>
                </c:pt>
                <c:pt idx="196">
                  <c:v>33.535762598972809</c:v>
                </c:pt>
                <c:pt idx="197">
                  <c:v>26.545346245719958</c:v>
                </c:pt>
                <c:pt idx="198">
                  <c:v>26.20666473109236</c:v>
                </c:pt>
                <c:pt idx="199">
                  <c:v>22.499088666225781</c:v>
                </c:pt>
                <c:pt idx="200">
                  <c:v>18.457715968649619</c:v>
                </c:pt>
                <c:pt idx="201">
                  <c:v>18.945538320926932</c:v>
                </c:pt>
                <c:pt idx="202">
                  <c:v>8.7582341867852325</c:v>
                </c:pt>
                <c:pt idx="203">
                  <c:v>15.544645173692142</c:v>
                </c:pt>
                <c:pt idx="204">
                  <c:v>24.776681034844763</c:v>
                </c:pt>
                <c:pt idx="205">
                  <c:v>28.742156599504995</c:v>
                </c:pt>
                <c:pt idx="206">
                  <c:v>23.703218174895007</c:v>
                </c:pt>
                <c:pt idx="207">
                  <c:v>30.871191762247925</c:v>
                </c:pt>
                <c:pt idx="208">
                  <c:v>32.043148402007347</c:v>
                </c:pt>
                <c:pt idx="209">
                  <c:v>23.989686306013908</c:v>
                </c:pt>
                <c:pt idx="210">
                  <c:v>20.954466418353658</c:v>
                </c:pt>
                <c:pt idx="211">
                  <c:v>13.445703897661238</c:v>
                </c:pt>
                <c:pt idx="212">
                  <c:v>17.341580058601838</c:v>
                </c:pt>
                <c:pt idx="213">
                  <c:v>19.745294245640768</c:v>
                </c:pt>
                <c:pt idx="214">
                  <c:v>21.276100615369469</c:v>
                </c:pt>
                <c:pt idx="215">
                  <c:v>23.11623089177376</c:v>
                </c:pt>
                <c:pt idx="216">
                  <c:v>26.24835953818771</c:v>
                </c:pt>
                <c:pt idx="217">
                  <c:v>23.084847677091862</c:v>
                </c:pt>
                <c:pt idx="218">
                  <c:v>28.135153802568691</c:v>
                </c:pt>
                <c:pt idx="219">
                  <c:v>32.927226355013929</c:v>
                </c:pt>
                <c:pt idx="220">
                  <c:v>35.787758666326191</c:v>
                </c:pt>
                <c:pt idx="221">
                  <c:v>34.175043335286503</c:v>
                </c:pt>
                <c:pt idx="222">
                  <c:v>35.434847532255112</c:v>
                </c:pt>
                <c:pt idx="223">
                  <c:v>40.199473062030954</c:v>
                </c:pt>
                <c:pt idx="224">
                  <c:v>40.6638938039792</c:v>
                </c:pt>
                <c:pt idx="225">
                  <c:v>44.525487612443989</c:v>
                </c:pt>
                <c:pt idx="226">
                  <c:v>41.812987027441018</c:v>
                </c:pt>
                <c:pt idx="227">
                  <c:v>46.311741780079707</c:v>
                </c:pt>
                <c:pt idx="228">
                  <c:v>58.700010392141209</c:v>
                </c:pt>
                <c:pt idx="229">
                  <c:v>58.388871537710664</c:v>
                </c:pt>
                <c:pt idx="230">
                  <c:v>55.311163176894617</c:v>
                </c:pt>
                <c:pt idx="231">
                  <c:v>53.471759747376886</c:v>
                </c:pt>
                <c:pt idx="232">
                  <c:v>56.94732590602861</c:v>
                </c:pt>
                <c:pt idx="233">
                  <c:v>54.175433513657183</c:v>
                </c:pt>
                <c:pt idx="234">
                  <c:v>57.333530138753751</c:v>
                </c:pt>
                <c:pt idx="235">
                  <c:v>61.216894931845552</c:v>
                </c:pt>
                <c:pt idx="236">
                  <c:v>56.41344475521894</c:v>
                </c:pt>
                <c:pt idx="237">
                  <c:v>59.865707132823971</c:v>
                </c:pt>
                <c:pt idx="238">
                  <c:v>51.307058509598271</c:v>
                </c:pt>
                <c:pt idx="239">
                  <c:v>52.442120609964022</c:v>
                </c:pt>
                <c:pt idx="240">
                  <c:v>45.928814533323944</c:v>
                </c:pt>
                <c:pt idx="241">
                  <c:v>47.823007131861146</c:v>
                </c:pt>
                <c:pt idx="242">
                  <c:v>54.360309944840829</c:v>
                </c:pt>
                <c:pt idx="243">
                  <c:v>59.865684759962591</c:v>
                </c:pt>
                <c:pt idx="244">
                  <c:v>60.459074798096317</c:v>
                </c:pt>
                <c:pt idx="245">
                  <c:v>62.989799655764678</c:v>
                </c:pt>
                <c:pt idx="246">
                  <c:v>70.713663352188178</c:v>
                </c:pt>
                <c:pt idx="247">
                  <c:v>72.866184369382964</c:v>
                </c:pt>
                <c:pt idx="248">
                  <c:v>66.261997379338311</c:v>
                </c:pt>
                <c:pt idx="249">
                  <c:v>63.143983511102981</c:v>
                </c:pt>
                <c:pt idx="250">
                  <c:v>68.11361628233729</c:v>
                </c:pt>
                <c:pt idx="251">
                  <c:v>64.955472628302914</c:v>
                </c:pt>
                <c:pt idx="252">
                  <c:v>68.735424849887949</c:v>
                </c:pt>
                <c:pt idx="253">
                  <c:v>70.738820471938453</c:v>
                </c:pt>
                <c:pt idx="254">
                  <c:v>72.548311591543538</c:v>
                </c:pt>
                <c:pt idx="255">
                  <c:v>77.848177756725164</c:v>
                </c:pt>
                <c:pt idx="256">
                  <c:v>78.058129782116438</c:v>
                </c:pt>
                <c:pt idx="257">
                  <c:v>74.785123120923302</c:v>
                </c:pt>
                <c:pt idx="258">
                  <c:v>69.819877158581846</c:v>
                </c:pt>
                <c:pt idx="259">
                  <c:v>73.28329448830263</c:v>
                </c:pt>
                <c:pt idx="260">
                  <c:v>79.88097826154106</c:v>
                </c:pt>
                <c:pt idx="261">
                  <c:v>76.838648719910935</c:v>
                </c:pt>
                <c:pt idx="262">
                  <c:v>88.597567030184635</c:v>
                </c:pt>
                <c:pt idx="263">
                  <c:v>87.041456922420778</c:v>
                </c:pt>
                <c:pt idx="264">
                  <c:v>92.873210458733155</c:v>
                </c:pt>
                <c:pt idx="265">
                  <c:v>94.51019921678845</c:v>
                </c:pt>
                <c:pt idx="266">
                  <c:v>91.096470428791918</c:v>
                </c:pt>
                <c:pt idx="267">
                  <c:v>101.91079522979872</c:v>
                </c:pt>
                <c:pt idx="268">
                  <c:v>109.26535499479013</c:v>
                </c:pt>
                <c:pt idx="269">
                  <c:v>115.29100725372149</c:v>
                </c:pt>
                <c:pt idx="270">
                  <c:v>125.64541774837049</c:v>
                </c:pt>
                <c:pt idx="271">
                  <c:v>115.28181030118449</c:v>
                </c:pt>
                <c:pt idx="272">
                  <c:v>120.42285902627039</c:v>
                </c:pt>
                <c:pt idx="273">
                  <c:v>107.26018898052219</c:v>
                </c:pt>
                <c:pt idx="274">
                  <c:v>103.94524703099412</c:v>
                </c:pt>
                <c:pt idx="275">
                  <c:v>97.951060138899877</c:v>
                </c:pt>
                <c:pt idx="276">
                  <c:v>101.72219162847853</c:v>
                </c:pt>
                <c:pt idx="277">
                  <c:v>106.67028891077578</c:v>
                </c:pt>
                <c:pt idx="278">
                  <c:v>109.10379026810767</c:v>
                </c:pt>
                <c:pt idx="279">
                  <c:v>114.26208803021261</c:v>
                </c:pt>
                <c:pt idx="280">
                  <c:v>104.59901593179339</c:v>
                </c:pt>
                <c:pt idx="281">
                  <c:v>103.25761216158045</c:v>
                </c:pt>
                <c:pt idx="282">
                  <c:v>96.419277023364273</c:v>
                </c:pt>
                <c:pt idx="283">
                  <c:v>68.248056818447367</c:v>
                </c:pt>
                <c:pt idx="284">
                  <c:v>57.007010583652068</c:v>
                </c:pt>
                <c:pt idx="285">
                  <c:v>83.104252800491068</c:v>
                </c:pt>
                <c:pt idx="286">
                  <c:v>85.69910573346975</c:v>
                </c:pt>
                <c:pt idx="287">
                  <c:v>88.060391807864747</c:v>
                </c:pt>
                <c:pt idx="288">
                  <c:v>94.484829034743413</c:v>
                </c:pt>
                <c:pt idx="289">
                  <c:v>94.458445463052797</c:v>
                </c:pt>
                <c:pt idx="290">
                  <c:v>101.8460939661466</c:v>
                </c:pt>
                <c:pt idx="291">
                  <c:v>120.5661537630443</c:v>
                </c:pt>
                <c:pt idx="292">
                  <c:v>112.25661347417297</c:v>
                </c:pt>
                <c:pt idx="293">
                  <c:v>123.30508512466207</c:v>
                </c:pt>
                <c:pt idx="294">
                  <c:v>120.70220798836981</c:v>
                </c:pt>
                <c:pt idx="295">
                  <c:v>120.0181207469725</c:v>
                </c:pt>
                <c:pt idx="296">
                  <c:v>113.14212135795154</c:v>
                </c:pt>
                <c:pt idx="297">
                  <c:v>112.44426044254264</c:v>
                </c:pt>
                <c:pt idx="298">
                  <c:v>117.8762730214513</c:v>
                </c:pt>
                <c:pt idx="299">
                  <c:v>127.52044930654867</c:v>
                </c:pt>
                <c:pt idx="300">
                  <c:v>115.66058062108227</c:v>
                </c:pt>
                <c:pt idx="301">
                  <c:v>112.29841180552197</c:v>
                </c:pt>
                <c:pt idx="302">
                  <c:v>122.1947020264511</c:v>
                </c:pt>
                <c:pt idx="303">
                  <c:v>121.00565121591849</c:v>
                </c:pt>
                <c:pt idx="304">
                  <c:v>112.28864518636496</c:v>
                </c:pt>
                <c:pt idx="305">
                  <c:v>107.87601149409744</c:v>
                </c:pt>
                <c:pt idx="306">
                  <c:v>102.76037057308596</c:v>
                </c:pt>
                <c:pt idx="307">
                  <c:v>104.12310511853208</c:v>
                </c:pt>
                <c:pt idx="308">
                  <c:v>85.037681547509081</c:v>
                </c:pt>
                <c:pt idx="309">
                  <c:v>86.632978312685694</c:v>
                </c:pt>
                <c:pt idx="310">
                  <c:v>78.424482499045766</c:v>
                </c:pt>
                <c:pt idx="311">
                  <c:v>82.537021545804762</c:v>
                </c:pt>
                <c:pt idx="312">
                  <c:v>92.010992367687265</c:v>
                </c:pt>
                <c:pt idx="313">
                  <c:v>80.022789128403872</c:v>
                </c:pt>
                <c:pt idx="314">
                  <c:v>72.39865723566264</c:v>
                </c:pt>
                <c:pt idx="315">
                  <c:v>84.716141590807638</c:v>
                </c:pt>
                <c:pt idx="316">
                  <c:v>84.796062891683988</c:v>
                </c:pt>
                <c:pt idx="317">
                  <c:v>75.754540535284178</c:v>
                </c:pt>
                <c:pt idx="318">
                  <c:v>72.37391059976872</c:v>
                </c:pt>
                <c:pt idx="319">
                  <c:v>62.792452793374899</c:v>
                </c:pt>
                <c:pt idx="320">
                  <c:v>35.149658996866201</c:v>
                </c:pt>
                <c:pt idx="321">
                  <c:v>45.322916758294703</c:v>
                </c:pt>
                <c:pt idx="322">
                  <c:v>58.431140773470602</c:v>
                </c:pt>
                <c:pt idx="323">
                  <c:v>61.412611927922725</c:v>
                </c:pt>
                <c:pt idx="324">
                  <c:v>59.018175871096595</c:v>
                </c:pt>
                <c:pt idx="325">
                  <c:v>64.317032874559473</c:v>
                </c:pt>
                <c:pt idx="326">
                  <c:v>68.65119122740154</c:v>
                </c:pt>
                <c:pt idx="327">
                  <c:v>64.755490960778403</c:v>
                </c:pt>
                <c:pt idx="328">
                  <c:v>61.638105216604913</c:v>
                </c:pt>
                <c:pt idx="329">
                  <c:v>50.967439208524212</c:v>
                </c:pt>
                <c:pt idx="330">
                  <c:v>35.608338440631115</c:v>
                </c:pt>
                <c:pt idx="331">
                  <c:v>33.223846228709327</c:v>
                </c:pt>
                <c:pt idx="332">
                  <c:v>17.646116394024929</c:v>
                </c:pt>
                <c:pt idx="333">
                  <c:v>19.196494789267419</c:v>
                </c:pt>
                <c:pt idx="334">
                  <c:v>35.673475434470816</c:v>
                </c:pt>
                <c:pt idx="335">
                  <c:v>20.268371285674416</c:v>
                </c:pt>
                <c:pt idx="336">
                  <c:v>15.538297872210956</c:v>
                </c:pt>
                <c:pt idx="337">
                  <c:v>10.597502703416595</c:v>
                </c:pt>
                <c:pt idx="338">
                  <c:v>6.0179137460583547</c:v>
                </c:pt>
                <c:pt idx="339">
                  <c:v>13.566285721707525</c:v>
                </c:pt>
                <c:pt idx="340">
                  <c:v>23.141053515079022</c:v>
                </c:pt>
                <c:pt idx="341">
                  <c:v>25.544754391877174</c:v>
                </c:pt>
                <c:pt idx="342">
                  <c:v>38.367896981035074</c:v>
                </c:pt>
                <c:pt idx="343">
                  <c:v>47.826360365885684</c:v>
                </c:pt>
                <c:pt idx="344">
                  <c:v>41.250854905903971</c:v>
                </c:pt>
                <c:pt idx="345">
                  <c:v>52.346274133345169</c:v>
                </c:pt>
                <c:pt idx="346">
                  <c:v>54.065460392984157</c:v>
                </c:pt>
                <c:pt idx="347">
                  <c:v>59.806916883068219</c:v>
                </c:pt>
                <c:pt idx="348">
                  <c:v>60.665441952758613</c:v>
                </c:pt>
                <c:pt idx="349">
                  <c:v>63.177580100064596</c:v>
                </c:pt>
                <c:pt idx="350">
                  <c:v>57.182017736145163</c:v>
                </c:pt>
                <c:pt idx="351">
                  <c:v>56.216914521610235</c:v>
                </c:pt>
                <c:pt idx="352">
                  <c:v>54.627973694471926</c:v>
                </c:pt>
                <c:pt idx="353">
                  <c:v>59.521471815230214</c:v>
                </c:pt>
                <c:pt idx="354">
                  <c:v>54.115214381069954</c:v>
                </c:pt>
                <c:pt idx="355">
                  <c:v>49.899100544380872</c:v>
                </c:pt>
                <c:pt idx="356">
                  <c:v>54.856200065191715</c:v>
                </c:pt>
                <c:pt idx="357">
                  <c:v>52.459257453330267</c:v>
                </c:pt>
                <c:pt idx="358">
                  <c:v>62.041067882729308</c:v>
                </c:pt>
                <c:pt idx="359">
                  <c:v>63.248891279063407</c:v>
                </c:pt>
                <c:pt idx="360">
                  <c:v>60.049117666252577</c:v>
                </c:pt>
                <c:pt idx="361">
                  <c:v>63.696117580227757</c:v>
                </c:pt>
                <c:pt idx="362">
                  <c:v>58.892114008811646</c:v>
                </c:pt>
                <c:pt idx="363">
                  <c:v>48.009430181066648</c:v>
                </c:pt>
                <c:pt idx="364">
                  <c:v>51.334951353942266</c:v>
                </c:pt>
                <c:pt idx="365">
                  <c:v>47.623538610988334</c:v>
                </c:pt>
                <c:pt idx="366">
                  <c:v>53.817216147535156</c:v>
                </c:pt>
                <c:pt idx="367">
                  <c:v>54.178842383923573</c:v>
                </c:pt>
                <c:pt idx="368">
                  <c:v>54.13627910915838</c:v>
                </c:pt>
                <c:pt idx="369">
                  <c:v>51.270021522200238</c:v>
                </c:pt>
                <c:pt idx="370">
                  <c:v>60.89448854579625</c:v>
                </c:pt>
                <c:pt idx="371">
                  <c:v>60.586025929125938</c:v>
                </c:pt>
                <c:pt idx="372">
                  <c:v>66.165097625664842</c:v>
                </c:pt>
                <c:pt idx="373">
                  <c:v>64.889731524294248</c:v>
                </c:pt>
                <c:pt idx="374">
                  <c:v>70.620429600341254</c:v>
                </c:pt>
                <c:pt idx="375">
                  <c:v>73.77437129933675</c:v>
                </c:pt>
                <c:pt idx="376">
                  <c:v>67.146624809279103</c:v>
                </c:pt>
                <c:pt idx="377">
                  <c:v>62.026000175070692</c:v>
                </c:pt>
                <c:pt idx="378">
                  <c:v>53.682894385183353</c:v>
                </c:pt>
                <c:pt idx="379">
                  <c:v>58.168648876194872</c:v>
                </c:pt>
                <c:pt idx="380">
                  <c:v>58.946737022087738</c:v>
                </c:pt>
                <c:pt idx="381">
                  <c:v>58.060485368596304</c:v>
                </c:pt>
                <c:pt idx="382">
                  <c:v>57.788288965264769</c:v>
                </c:pt>
                <c:pt idx="383">
                  <c:v>60.733057728241036</c:v>
                </c:pt>
                <c:pt idx="384">
                  <c:v>63.359401506124065</c:v>
                </c:pt>
                <c:pt idx="385">
                  <c:v>58.208210032988795</c:v>
                </c:pt>
                <c:pt idx="386">
                  <c:v>59.816223627114148</c:v>
                </c:pt>
                <c:pt idx="387">
                  <c:v>67.336292942908074</c:v>
                </c:pt>
                <c:pt idx="388">
                  <c:v>75.844765072990924</c:v>
                </c:pt>
                <c:pt idx="389">
                  <c:v>78.385259059164937</c:v>
                </c:pt>
                <c:pt idx="390">
                  <c:v>72.798843137897961</c:v>
                </c:pt>
                <c:pt idx="391">
                  <c:v>68.437861350361416</c:v>
                </c:pt>
                <c:pt idx="392">
                  <c:v>73.260486889719871</c:v>
                </c:pt>
                <c:pt idx="393">
                  <c:v>69.440952954871946</c:v>
                </c:pt>
                <c:pt idx="394">
                  <c:v>59.867311272767658</c:v>
                </c:pt>
                <c:pt idx="395">
                  <c:v>58.090735997793075</c:v>
                </c:pt>
                <c:pt idx="396">
                  <c:v>49.168457147034637</c:v>
                </c:pt>
                <c:pt idx="397">
                  <c:v>47.628291713413134</c:v>
                </c:pt>
                <c:pt idx="398">
                  <c:v>46.262938106697007</c:v>
                </c:pt>
                <c:pt idx="399">
                  <c:v>53.58630291359988</c:v>
                </c:pt>
                <c:pt idx="400">
                  <c:v>51.834490272256339</c:v>
                </c:pt>
                <c:pt idx="401">
                  <c:v>30.816519855577241</c:v>
                </c:pt>
                <c:pt idx="402">
                  <c:v>26.683281226864811</c:v>
                </c:pt>
                <c:pt idx="403">
                  <c:v>27.175229409547132</c:v>
                </c:pt>
                <c:pt idx="404">
                  <c:v>-1.3551900595743689</c:v>
                </c:pt>
                <c:pt idx="405">
                  <c:v>-52.366340365958571</c:v>
                </c:pt>
                <c:pt idx="406">
                  <c:v>-87.12286665098938</c:v>
                </c:pt>
                <c:pt idx="407">
                  <c:v>-73.830510491068281</c:v>
                </c:pt>
                <c:pt idx="408">
                  <c:v>-96.315913912140189</c:v>
                </c:pt>
                <c:pt idx="409">
                  <c:v>-127.70681477691899</c:v>
                </c:pt>
                <c:pt idx="410">
                  <c:v>-95.401110882097299</c:v>
                </c:pt>
                <c:pt idx="411">
                  <c:v>-56.767876481544697</c:v>
                </c:pt>
                <c:pt idx="412">
                  <c:v>-42.328532940185895</c:v>
                </c:pt>
                <c:pt idx="413">
                  <c:v>-50.866278360490874</c:v>
                </c:pt>
                <c:pt idx="414">
                  <c:v>-27.991394385833473</c:v>
                </c:pt>
                <c:pt idx="415">
                  <c:v>-25.976060311905783</c:v>
                </c:pt>
                <c:pt idx="416">
                  <c:v>-21.776308802281815</c:v>
                </c:pt>
                <c:pt idx="417">
                  <c:v>-19.131989050232075</c:v>
                </c:pt>
                <c:pt idx="418">
                  <c:v>-13.286866900648295</c:v>
                </c:pt>
                <c:pt idx="419">
                  <c:v>-10.816619650428015</c:v>
                </c:pt>
                <c:pt idx="420">
                  <c:v>-16.318951636481614</c:v>
                </c:pt>
                <c:pt idx="421">
                  <c:v>-14.218358103891713</c:v>
                </c:pt>
                <c:pt idx="422">
                  <c:v>-1.9007561284056127</c:v>
                </c:pt>
                <c:pt idx="423">
                  <c:v>1.5898325395787971</c:v>
                </c:pt>
                <c:pt idx="424">
                  <c:v>-20.650915101911103</c:v>
                </c:pt>
                <c:pt idx="425">
                  <c:v>-33.877773487216899</c:v>
                </c:pt>
                <c:pt idx="426">
                  <c:v>-17.331276798983499</c:v>
                </c:pt>
                <c:pt idx="427">
                  <c:v>-30.426835508608598</c:v>
                </c:pt>
                <c:pt idx="428">
                  <c:v>-18.682117253362598</c:v>
                </c:pt>
                <c:pt idx="429">
                  <c:v>-13.709871889104818</c:v>
                </c:pt>
                <c:pt idx="430">
                  <c:v>-8.3732084699182288</c:v>
                </c:pt>
                <c:pt idx="431">
                  <c:v>0.8599625433378808</c:v>
                </c:pt>
                <c:pt idx="432" formatCode="General">
                  <c:v>#N/A</c:v>
                </c:pt>
                <c:pt idx="433" formatCode="General">
                  <c:v>#N/A</c:v>
                </c:pt>
                <c:pt idx="434" formatCode="General">
                  <c:v>#N/A</c:v>
                </c:pt>
                <c:pt idx="435" formatCode="General">
                  <c:v>#N/A</c:v>
                </c:pt>
                <c:pt idx="436" formatCode="General">
                  <c:v>#N/A</c:v>
                </c:pt>
                <c:pt idx="437" formatCode="General">
                  <c:v>#N/A</c:v>
                </c:pt>
                <c:pt idx="438" formatCode="General">
                  <c:v>#N/A</c:v>
                </c:pt>
                <c:pt idx="439" formatCode="General">
                  <c:v>#N/A</c:v>
                </c:pt>
                <c:pt idx="440" formatCode="General">
                  <c:v>#N/A</c:v>
                </c:pt>
                <c:pt idx="441" formatCode="General">
                  <c:v>#N/A</c:v>
                </c:pt>
                <c:pt idx="442" formatCode="General">
                  <c:v>#N/A</c:v>
                </c:pt>
                <c:pt idx="443" formatCode="General">
                  <c:v>#N/A</c:v>
                </c:pt>
                <c:pt idx="444" formatCode="General">
                  <c:v>#N/A</c:v>
                </c:pt>
                <c:pt idx="445" formatCode="General">
                  <c:v>#N/A</c:v>
                </c:pt>
                <c:pt idx="446" formatCode="General">
                  <c:v>#N/A</c:v>
                </c:pt>
                <c:pt idx="447" formatCode="General">
                  <c:v>#N/A</c:v>
                </c:pt>
                <c:pt idx="448" formatCode="General">
                  <c:v>#N/A</c:v>
                </c:pt>
                <c:pt idx="449" formatCode="General">
                  <c:v>#N/A</c:v>
                </c:pt>
                <c:pt idx="450" formatCode="General">
                  <c:v>#N/A</c:v>
                </c:pt>
                <c:pt idx="451" formatCode="General">
                  <c:v>#N/A</c:v>
                </c:pt>
                <c:pt idx="452" formatCode="General">
                  <c:v>#N/A</c:v>
                </c:pt>
                <c:pt idx="453" formatCode="General">
                  <c:v>#N/A</c:v>
                </c:pt>
                <c:pt idx="454" formatCode="General">
                  <c:v>#N/A</c:v>
                </c:pt>
                <c:pt idx="455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9-2C4B-8BF8-B5D6A5041382}"/>
            </c:ext>
          </c:extLst>
        </c:ser>
        <c:ser>
          <c:idx val="2"/>
          <c:order val="1"/>
          <c:tx>
            <c:strRef>
              <c:f>FACTOR!$D$3</c:f>
              <c:strCache>
                <c:ptCount val="1"/>
                <c:pt idx="0">
                  <c:v>GLOBAL FACTOR 1990-2012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FACTOR!$B$4:$B$459</c:f>
              <c:numCache>
                <c:formatCode>m/d/yy</c:formatCode>
                <c:ptCount val="456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>
                  <c:v>36892</c:v>
                </c:pt>
                <c:pt idx="313">
                  <c:v>36923</c:v>
                </c:pt>
                <c:pt idx="314">
                  <c:v>36951</c:v>
                </c:pt>
                <c:pt idx="315">
                  <c:v>36982</c:v>
                </c:pt>
                <c:pt idx="316">
                  <c:v>37012</c:v>
                </c:pt>
                <c:pt idx="317">
                  <c:v>37043</c:v>
                </c:pt>
                <c:pt idx="318">
                  <c:v>37073</c:v>
                </c:pt>
                <c:pt idx="319">
                  <c:v>37104</c:v>
                </c:pt>
                <c:pt idx="320">
                  <c:v>37135</c:v>
                </c:pt>
                <c:pt idx="321">
                  <c:v>37165</c:v>
                </c:pt>
                <c:pt idx="322">
                  <c:v>37196</c:v>
                </c:pt>
                <c:pt idx="323">
                  <c:v>37226</c:v>
                </c:pt>
                <c:pt idx="324">
                  <c:v>37257</c:v>
                </c:pt>
                <c:pt idx="325">
                  <c:v>37288</c:v>
                </c:pt>
                <c:pt idx="326">
                  <c:v>37316</c:v>
                </c:pt>
                <c:pt idx="327">
                  <c:v>37347</c:v>
                </c:pt>
                <c:pt idx="328">
                  <c:v>37377</c:v>
                </c:pt>
                <c:pt idx="329">
                  <c:v>37408</c:v>
                </c:pt>
                <c:pt idx="330">
                  <c:v>37438</c:v>
                </c:pt>
                <c:pt idx="331">
                  <c:v>37469</c:v>
                </c:pt>
                <c:pt idx="332">
                  <c:v>37500</c:v>
                </c:pt>
                <c:pt idx="333">
                  <c:v>37530</c:v>
                </c:pt>
                <c:pt idx="334">
                  <c:v>37561</c:v>
                </c:pt>
                <c:pt idx="335">
                  <c:v>37591</c:v>
                </c:pt>
                <c:pt idx="336">
                  <c:v>37622</c:v>
                </c:pt>
                <c:pt idx="337">
                  <c:v>37653</c:v>
                </c:pt>
                <c:pt idx="338">
                  <c:v>37681</c:v>
                </c:pt>
                <c:pt idx="339">
                  <c:v>37712</c:v>
                </c:pt>
                <c:pt idx="340">
                  <c:v>37742</c:v>
                </c:pt>
                <c:pt idx="341">
                  <c:v>37773</c:v>
                </c:pt>
                <c:pt idx="342">
                  <c:v>37803</c:v>
                </c:pt>
                <c:pt idx="343">
                  <c:v>37834</c:v>
                </c:pt>
                <c:pt idx="344">
                  <c:v>37865</c:v>
                </c:pt>
                <c:pt idx="345">
                  <c:v>37895</c:v>
                </c:pt>
                <c:pt idx="346">
                  <c:v>37926</c:v>
                </c:pt>
                <c:pt idx="347">
                  <c:v>37956</c:v>
                </c:pt>
                <c:pt idx="348">
                  <c:v>37987</c:v>
                </c:pt>
                <c:pt idx="349">
                  <c:v>38018</c:v>
                </c:pt>
                <c:pt idx="350">
                  <c:v>38047</c:v>
                </c:pt>
                <c:pt idx="351">
                  <c:v>38078</c:v>
                </c:pt>
                <c:pt idx="352">
                  <c:v>38108</c:v>
                </c:pt>
                <c:pt idx="353">
                  <c:v>38139</c:v>
                </c:pt>
                <c:pt idx="354">
                  <c:v>38169</c:v>
                </c:pt>
                <c:pt idx="355">
                  <c:v>38200</c:v>
                </c:pt>
                <c:pt idx="356">
                  <c:v>38231</c:v>
                </c:pt>
                <c:pt idx="357">
                  <c:v>38261</c:v>
                </c:pt>
                <c:pt idx="358">
                  <c:v>38292</c:v>
                </c:pt>
                <c:pt idx="359">
                  <c:v>38322</c:v>
                </c:pt>
                <c:pt idx="360">
                  <c:v>38353</c:v>
                </c:pt>
                <c:pt idx="361">
                  <c:v>38384</c:v>
                </c:pt>
                <c:pt idx="362">
                  <c:v>38412</c:v>
                </c:pt>
                <c:pt idx="363">
                  <c:v>38443</c:v>
                </c:pt>
                <c:pt idx="364">
                  <c:v>38473</c:v>
                </c:pt>
                <c:pt idx="365">
                  <c:v>38504</c:v>
                </c:pt>
                <c:pt idx="366">
                  <c:v>38534</c:v>
                </c:pt>
                <c:pt idx="367">
                  <c:v>38565</c:v>
                </c:pt>
                <c:pt idx="368">
                  <c:v>38596</c:v>
                </c:pt>
                <c:pt idx="369">
                  <c:v>38626</c:v>
                </c:pt>
                <c:pt idx="370">
                  <c:v>38657</c:v>
                </c:pt>
                <c:pt idx="371">
                  <c:v>38687</c:v>
                </c:pt>
                <c:pt idx="372">
                  <c:v>38718</c:v>
                </c:pt>
                <c:pt idx="373">
                  <c:v>38749</c:v>
                </c:pt>
                <c:pt idx="374">
                  <c:v>38777</c:v>
                </c:pt>
                <c:pt idx="375">
                  <c:v>38808</c:v>
                </c:pt>
                <c:pt idx="376">
                  <c:v>38838</c:v>
                </c:pt>
                <c:pt idx="377">
                  <c:v>38869</c:v>
                </c:pt>
                <c:pt idx="378">
                  <c:v>38899</c:v>
                </c:pt>
                <c:pt idx="379">
                  <c:v>38930</c:v>
                </c:pt>
                <c:pt idx="380">
                  <c:v>38961</c:v>
                </c:pt>
                <c:pt idx="381">
                  <c:v>38991</c:v>
                </c:pt>
                <c:pt idx="382">
                  <c:v>39022</c:v>
                </c:pt>
                <c:pt idx="383">
                  <c:v>39052</c:v>
                </c:pt>
                <c:pt idx="384">
                  <c:v>39083</c:v>
                </c:pt>
                <c:pt idx="385">
                  <c:v>39114</c:v>
                </c:pt>
                <c:pt idx="386">
                  <c:v>39142</c:v>
                </c:pt>
                <c:pt idx="387">
                  <c:v>39173</c:v>
                </c:pt>
                <c:pt idx="388">
                  <c:v>39203</c:v>
                </c:pt>
                <c:pt idx="389">
                  <c:v>39234</c:v>
                </c:pt>
                <c:pt idx="390">
                  <c:v>39264</c:v>
                </c:pt>
                <c:pt idx="391">
                  <c:v>39295</c:v>
                </c:pt>
                <c:pt idx="392">
                  <c:v>39326</c:v>
                </c:pt>
                <c:pt idx="393">
                  <c:v>39356</c:v>
                </c:pt>
                <c:pt idx="394">
                  <c:v>39387</c:v>
                </c:pt>
                <c:pt idx="395">
                  <c:v>39417</c:v>
                </c:pt>
                <c:pt idx="396">
                  <c:v>39448</c:v>
                </c:pt>
                <c:pt idx="397">
                  <c:v>39479</c:v>
                </c:pt>
                <c:pt idx="398">
                  <c:v>39508</c:v>
                </c:pt>
                <c:pt idx="399">
                  <c:v>39539</c:v>
                </c:pt>
                <c:pt idx="400">
                  <c:v>39569</c:v>
                </c:pt>
                <c:pt idx="401">
                  <c:v>39600</c:v>
                </c:pt>
                <c:pt idx="402">
                  <c:v>39630</c:v>
                </c:pt>
                <c:pt idx="403">
                  <c:v>39661</c:v>
                </c:pt>
                <c:pt idx="404">
                  <c:v>39692</c:v>
                </c:pt>
                <c:pt idx="405">
                  <c:v>39722</c:v>
                </c:pt>
                <c:pt idx="406">
                  <c:v>39753</c:v>
                </c:pt>
                <c:pt idx="407">
                  <c:v>39783</c:v>
                </c:pt>
                <c:pt idx="408">
                  <c:v>39814</c:v>
                </c:pt>
                <c:pt idx="409">
                  <c:v>39845</c:v>
                </c:pt>
                <c:pt idx="410">
                  <c:v>39873</c:v>
                </c:pt>
                <c:pt idx="411">
                  <c:v>39904</c:v>
                </c:pt>
                <c:pt idx="412">
                  <c:v>39934</c:v>
                </c:pt>
                <c:pt idx="413">
                  <c:v>39965</c:v>
                </c:pt>
                <c:pt idx="414">
                  <c:v>39995</c:v>
                </c:pt>
                <c:pt idx="415">
                  <c:v>40026</c:v>
                </c:pt>
                <c:pt idx="416">
                  <c:v>40057</c:v>
                </c:pt>
                <c:pt idx="417">
                  <c:v>40087</c:v>
                </c:pt>
                <c:pt idx="418">
                  <c:v>40118</c:v>
                </c:pt>
                <c:pt idx="419">
                  <c:v>40148</c:v>
                </c:pt>
                <c:pt idx="420">
                  <c:v>40179</c:v>
                </c:pt>
                <c:pt idx="421">
                  <c:v>40210</c:v>
                </c:pt>
                <c:pt idx="422">
                  <c:v>40238</c:v>
                </c:pt>
                <c:pt idx="423">
                  <c:v>40269</c:v>
                </c:pt>
                <c:pt idx="424">
                  <c:v>40299</c:v>
                </c:pt>
                <c:pt idx="425">
                  <c:v>40330</c:v>
                </c:pt>
                <c:pt idx="426">
                  <c:v>40360</c:v>
                </c:pt>
                <c:pt idx="427">
                  <c:v>40391</c:v>
                </c:pt>
                <c:pt idx="428">
                  <c:v>40422</c:v>
                </c:pt>
                <c:pt idx="429">
                  <c:v>40452</c:v>
                </c:pt>
                <c:pt idx="430">
                  <c:v>40483</c:v>
                </c:pt>
                <c:pt idx="431">
                  <c:v>40513</c:v>
                </c:pt>
                <c:pt idx="432">
                  <c:v>40544</c:v>
                </c:pt>
                <c:pt idx="433">
                  <c:v>40575</c:v>
                </c:pt>
                <c:pt idx="434">
                  <c:v>40603</c:v>
                </c:pt>
                <c:pt idx="435">
                  <c:v>40634</c:v>
                </c:pt>
                <c:pt idx="436">
                  <c:v>40664</c:v>
                </c:pt>
                <c:pt idx="437">
                  <c:v>40695</c:v>
                </c:pt>
                <c:pt idx="438">
                  <c:v>40725</c:v>
                </c:pt>
                <c:pt idx="439">
                  <c:v>40756</c:v>
                </c:pt>
                <c:pt idx="440">
                  <c:v>40787</c:v>
                </c:pt>
                <c:pt idx="441">
                  <c:v>40817</c:v>
                </c:pt>
                <c:pt idx="442">
                  <c:v>40848</c:v>
                </c:pt>
                <c:pt idx="443">
                  <c:v>40878</c:v>
                </c:pt>
                <c:pt idx="444">
                  <c:v>40909</c:v>
                </c:pt>
                <c:pt idx="445">
                  <c:v>40940</c:v>
                </c:pt>
                <c:pt idx="446">
                  <c:v>40969</c:v>
                </c:pt>
                <c:pt idx="447">
                  <c:v>41000</c:v>
                </c:pt>
                <c:pt idx="448">
                  <c:v>41030</c:v>
                </c:pt>
                <c:pt idx="449">
                  <c:v>41061</c:v>
                </c:pt>
                <c:pt idx="450">
                  <c:v>41091</c:v>
                </c:pt>
                <c:pt idx="451">
                  <c:v>41122</c:v>
                </c:pt>
                <c:pt idx="452">
                  <c:v>41153</c:v>
                </c:pt>
                <c:pt idx="453">
                  <c:v>41183</c:v>
                </c:pt>
                <c:pt idx="454">
                  <c:v>41214</c:v>
                </c:pt>
                <c:pt idx="455">
                  <c:v>41244</c:v>
                </c:pt>
              </c:numCache>
            </c:numRef>
          </c:cat>
          <c:val>
            <c:numRef>
              <c:f>FACTOR!$D$4:$D$459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 formatCode="0.000">
                  <c:v>-14.429730809464299</c:v>
                </c:pt>
                <c:pt idx="181" formatCode="0.000">
                  <c:v>-13.156107716292269</c:v>
                </c:pt>
                <c:pt idx="182" formatCode="0.000">
                  <c:v>-6.7013406185058084</c:v>
                </c:pt>
                <c:pt idx="183" formatCode="0.000">
                  <c:v>-18.028079026595609</c:v>
                </c:pt>
                <c:pt idx="184" formatCode="0.000">
                  <c:v>4.165297651171592</c:v>
                </c:pt>
                <c:pt idx="185" formatCode="0.000">
                  <c:v>4.188882380321366</c:v>
                </c:pt>
                <c:pt idx="186" formatCode="0.000">
                  <c:v>3.5389593295369188</c:v>
                </c:pt>
                <c:pt idx="187" formatCode="0.000">
                  <c:v>-29.027141413496285</c:v>
                </c:pt>
                <c:pt idx="188" formatCode="0.000">
                  <c:v>-56.031588974758584</c:v>
                </c:pt>
                <c:pt idx="189" formatCode="0.000">
                  <c:v>-60.316584876469442</c:v>
                </c:pt>
                <c:pt idx="190" formatCode="0.000">
                  <c:v>-45.695534305574043</c:v>
                </c:pt>
                <c:pt idx="191" formatCode="0.000">
                  <c:v>-39.867281055614583</c:v>
                </c:pt>
                <c:pt idx="192" formatCode="0.000">
                  <c:v>-27.779525052851383</c:v>
                </c:pt>
                <c:pt idx="193" formatCode="0.000">
                  <c:v>-7.2448740263132834</c:v>
                </c:pt>
                <c:pt idx="194" formatCode="0.000">
                  <c:v>-6.6497126297668023</c:v>
                </c:pt>
                <c:pt idx="195" formatCode="0.000">
                  <c:v>-5.998233298032706</c:v>
                </c:pt>
                <c:pt idx="196" formatCode="0.000">
                  <c:v>1.1020391344908838</c:v>
                </c:pt>
                <c:pt idx="197" formatCode="0.000">
                  <c:v>-12.754547260937716</c:v>
                </c:pt>
                <c:pt idx="198" formatCode="0.000">
                  <c:v>-2.6217287843509158</c:v>
                </c:pt>
                <c:pt idx="199" formatCode="0.000">
                  <c:v>-0.16761100669748563</c:v>
                </c:pt>
                <c:pt idx="200" formatCode="0.000">
                  <c:v>-3.0618436709313257</c:v>
                </c:pt>
                <c:pt idx="201" formatCode="0.000">
                  <c:v>-1.3548373695490656</c:v>
                </c:pt>
                <c:pt idx="202" formatCode="0.000">
                  <c:v>-14.224505400144064</c:v>
                </c:pt>
                <c:pt idx="203" formatCode="0.000">
                  <c:v>4.1507706028320364</c:v>
                </c:pt>
                <c:pt idx="204" formatCode="0.000">
                  <c:v>7.9809804626823162</c:v>
                </c:pt>
                <c:pt idx="205" formatCode="0.000">
                  <c:v>8.0959806657710427</c:v>
                </c:pt>
                <c:pt idx="206" formatCode="0.000">
                  <c:v>-0.71054799187171724</c:v>
                </c:pt>
                <c:pt idx="207" formatCode="0.000">
                  <c:v>4.4969468439988427</c:v>
                </c:pt>
                <c:pt idx="208" formatCode="0.000">
                  <c:v>9.3246199370327822</c:v>
                </c:pt>
                <c:pt idx="209" formatCode="0.000">
                  <c:v>0.38446061912031304</c:v>
                </c:pt>
                <c:pt idx="210" formatCode="0.000">
                  <c:v>1.4386267632797229</c:v>
                </c:pt>
                <c:pt idx="211" formatCode="0.000">
                  <c:v>-7.1343248627208062</c:v>
                </c:pt>
                <c:pt idx="212" formatCode="0.000">
                  <c:v>-8.8064437066627566</c:v>
                </c:pt>
                <c:pt idx="213" formatCode="0.000">
                  <c:v>-11.710840613919936</c:v>
                </c:pt>
                <c:pt idx="214" formatCode="0.000">
                  <c:v>-6.8969035206556066</c:v>
                </c:pt>
                <c:pt idx="215" formatCode="0.000">
                  <c:v>-2.265588731506897</c:v>
                </c:pt>
                <c:pt idx="216" formatCode="0.000">
                  <c:v>-0.88918462262663689</c:v>
                </c:pt>
                <c:pt idx="217" formatCode="0.000">
                  <c:v>-0.21883565254867388</c:v>
                </c:pt>
                <c:pt idx="218" formatCode="0.000">
                  <c:v>9.8809535099038275</c:v>
                </c:pt>
                <c:pt idx="219" formatCode="0.000">
                  <c:v>8.5945783490171177</c:v>
                </c:pt>
                <c:pt idx="220" formatCode="0.000">
                  <c:v>14.982381034265098</c:v>
                </c:pt>
                <c:pt idx="221" formatCode="0.000">
                  <c:v>11.024893688714048</c:v>
                </c:pt>
                <c:pt idx="222" formatCode="0.000">
                  <c:v>10.935248449598376</c:v>
                </c:pt>
                <c:pt idx="223" formatCode="0.000">
                  <c:v>22.750876144803478</c:v>
                </c:pt>
                <c:pt idx="224" formatCode="0.000">
                  <c:v>17.942816159332587</c:v>
                </c:pt>
                <c:pt idx="225" formatCode="0.000">
                  <c:v>23.134412411119627</c:v>
                </c:pt>
                <c:pt idx="226" formatCode="0.000">
                  <c:v>15.741640497058036</c:v>
                </c:pt>
                <c:pt idx="227" formatCode="0.000">
                  <c:v>29.072116080459136</c:v>
                </c:pt>
                <c:pt idx="228" formatCode="0.000">
                  <c:v>39.763086286355133</c:v>
                </c:pt>
                <c:pt idx="229" formatCode="0.000">
                  <c:v>32.847449015026029</c:v>
                </c:pt>
                <c:pt idx="230" formatCode="0.000">
                  <c:v>18.697849976882928</c:v>
                </c:pt>
                <c:pt idx="231" formatCode="0.000">
                  <c:v>21.141639820927097</c:v>
                </c:pt>
                <c:pt idx="232" formatCode="0.000">
                  <c:v>17.741292056618317</c:v>
                </c:pt>
                <c:pt idx="233" formatCode="0.000">
                  <c:v>11.024483632434976</c:v>
                </c:pt>
                <c:pt idx="234" formatCode="0.000">
                  <c:v>18.800413526507445</c:v>
                </c:pt>
                <c:pt idx="235" formatCode="0.000">
                  <c:v>28.134695011056003</c:v>
                </c:pt>
                <c:pt idx="236" formatCode="0.000">
                  <c:v>20.945140130431781</c:v>
                </c:pt>
                <c:pt idx="237" formatCode="0.000">
                  <c:v>25.892183503799572</c:v>
                </c:pt>
                <c:pt idx="238" formatCode="0.000">
                  <c:v>12.144999447983873</c:v>
                </c:pt>
                <c:pt idx="239" formatCode="0.000">
                  <c:v>11.937812690038211</c:v>
                </c:pt>
                <c:pt idx="240" formatCode="0.000">
                  <c:v>6.9031332053875802</c:v>
                </c:pt>
                <c:pt idx="241" formatCode="0.000">
                  <c:v>15.03874119956501</c:v>
                </c:pt>
                <c:pt idx="242" formatCode="0.000">
                  <c:v>23.496743206860728</c:v>
                </c:pt>
                <c:pt idx="243" formatCode="0.000">
                  <c:v>29.462901624842178</c:v>
                </c:pt>
                <c:pt idx="244" formatCode="0.000">
                  <c:v>34.70998611080477</c:v>
                </c:pt>
                <c:pt idx="245" formatCode="0.000">
                  <c:v>37.68366850271854</c:v>
                </c:pt>
                <c:pt idx="246" formatCode="0.000">
                  <c:v>47.80635613137774</c:v>
                </c:pt>
                <c:pt idx="247" formatCode="0.000">
                  <c:v>43.366256592933759</c:v>
                </c:pt>
                <c:pt idx="248" formatCode="0.000">
                  <c:v>46.716313207494437</c:v>
                </c:pt>
                <c:pt idx="249" formatCode="0.000">
                  <c:v>39.667778104487354</c:v>
                </c:pt>
                <c:pt idx="250" formatCode="0.000">
                  <c:v>45.117839555572736</c:v>
                </c:pt>
                <c:pt idx="251" formatCode="0.000">
                  <c:v>47.909249106083529</c:v>
                </c:pt>
                <c:pt idx="252" formatCode="0.000">
                  <c:v>51.824989577457096</c:v>
                </c:pt>
                <c:pt idx="253" formatCode="0.000">
                  <c:v>54.526844915128997</c:v>
                </c:pt>
                <c:pt idx="254" formatCode="0.000">
                  <c:v>57.279929707535089</c:v>
                </c:pt>
                <c:pt idx="255" formatCode="0.000">
                  <c:v>62.774924623198288</c:v>
                </c:pt>
                <c:pt idx="256" formatCode="0.000">
                  <c:v>64.75227620280927</c:v>
                </c:pt>
                <c:pt idx="257" formatCode="0.000">
                  <c:v>61.217651969526749</c:v>
                </c:pt>
                <c:pt idx="258" formatCode="0.000">
                  <c:v>44.402269628610853</c:v>
                </c:pt>
                <c:pt idx="259" formatCode="0.000">
                  <c:v>52.06931418530624</c:v>
                </c:pt>
                <c:pt idx="260" formatCode="0.000">
                  <c:v>60.487543530315591</c:v>
                </c:pt>
                <c:pt idx="261" formatCode="0.000">
                  <c:v>61.871393458736279</c:v>
                </c:pt>
                <c:pt idx="262" formatCode="0.000">
                  <c:v>77.782759993172576</c:v>
                </c:pt>
                <c:pt idx="263" formatCode="0.000">
                  <c:v>74.692799693210631</c:v>
                </c:pt>
                <c:pt idx="264" formatCode="0.000">
                  <c:v>78.576198299965313</c:v>
                </c:pt>
                <c:pt idx="265" formatCode="0.000">
                  <c:v>77.159114417915106</c:v>
                </c:pt>
                <c:pt idx="266" formatCode="0.000">
                  <c:v>72.325506509977203</c:v>
                </c:pt>
                <c:pt idx="267" formatCode="0.000">
                  <c:v>76.8865364730149</c:v>
                </c:pt>
                <c:pt idx="268" formatCode="0.000">
                  <c:v>92.650912382521099</c:v>
                </c:pt>
                <c:pt idx="269" formatCode="0.000">
                  <c:v>101.40899388834904</c:v>
                </c:pt>
                <c:pt idx="270" formatCode="0.000">
                  <c:v>115.72773871920835</c:v>
                </c:pt>
                <c:pt idx="271" formatCode="0.000">
                  <c:v>104.55927043781514</c:v>
                </c:pt>
                <c:pt idx="272" formatCode="0.000">
                  <c:v>116.99775072685955</c:v>
                </c:pt>
                <c:pt idx="273" formatCode="0.000">
                  <c:v>98.34702764952965</c:v>
                </c:pt>
                <c:pt idx="274" formatCode="0.000">
                  <c:v>98.91364561554137</c:v>
                </c:pt>
                <c:pt idx="275" formatCode="0.000">
                  <c:v>99.073158194239269</c:v>
                </c:pt>
                <c:pt idx="276" formatCode="0.000">
                  <c:v>95.751752638344456</c:v>
                </c:pt>
                <c:pt idx="277" formatCode="0.000">
                  <c:v>112.05781477775226</c:v>
                </c:pt>
                <c:pt idx="278" formatCode="0.000">
                  <c:v>122.22745084749596</c:v>
                </c:pt>
                <c:pt idx="279" formatCode="0.000">
                  <c:v>123.00390721660835</c:v>
                </c:pt>
                <c:pt idx="280" formatCode="0.000">
                  <c:v>112.27973701410285</c:v>
                </c:pt>
                <c:pt idx="281" formatCode="0.000">
                  <c:v>104.64734663447445</c:v>
                </c:pt>
                <c:pt idx="282" formatCode="0.000">
                  <c:v>89.750326810070547</c:v>
                </c:pt>
                <c:pt idx="283" formatCode="0.000">
                  <c:v>38.420847408287948</c:v>
                </c:pt>
                <c:pt idx="284" formatCode="0.000">
                  <c:v>50.71181276723965</c:v>
                </c:pt>
                <c:pt idx="285" formatCode="0.000">
                  <c:v>72.291803540328857</c:v>
                </c:pt>
                <c:pt idx="286" formatCode="0.000">
                  <c:v>77.697526083637271</c:v>
                </c:pt>
                <c:pt idx="287" formatCode="0.000">
                  <c:v>80.129049377426156</c:v>
                </c:pt>
                <c:pt idx="288" formatCode="0.000">
                  <c:v>74.020266484161411</c:v>
                </c:pt>
                <c:pt idx="289" formatCode="0.000">
                  <c:v>65.297117485838797</c:v>
                </c:pt>
                <c:pt idx="290" formatCode="0.000">
                  <c:v>75.408867925374693</c:v>
                </c:pt>
                <c:pt idx="291" formatCode="0.000">
                  <c:v>99.347903760153201</c:v>
                </c:pt>
                <c:pt idx="292" formatCode="0.000">
                  <c:v>90.884770449723803</c:v>
                </c:pt>
                <c:pt idx="293" formatCode="0.000">
                  <c:v>99.568558481126445</c:v>
                </c:pt>
                <c:pt idx="294" formatCode="0.000">
                  <c:v>96.114525229599479</c:v>
                </c:pt>
                <c:pt idx="295" formatCode="0.000">
                  <c:v>92.204089137232273</c:v>
                </c:pt>
                <c:pt idx="296" formatCode="0.000">
                  <c:v>79.710907639146967</c:v>
                </c:pt>
                <c:pt idx="297" formatCode="0.000">
                  <c:v>76.690316688229032</c:v>
                </c:pt>
                <c:pt idx="298" formatCode="0.000">
                  <c:v>72.484344598946308</c:v>
                </c:pt>
                <c:pt idx="299" formatCode="0.000">
                  <c:v>82.161879599406177</c:v>
                </c:pt>
                <c:pt idx="300" formatCode="0.000">
                  <c:v>58.987204948553277</c:v>
                </c:pt>
                <c:pt idx="301" formatCode="0.000">
                  <c:v>40.010394534428073</c:v>
                </c:pt>
                <c:pt idx="302" formatCode="0.000">
                  <c:v>62.802594811377574</c:v>
                </c:pt>
                <c:pt idx="303" formatCode="0.000">
                  <c:v>61.364164721602762</c:v>
                </c:pt>
                <c:pt idx="304" formatCode="0.000">
                  <c:v>60.748679430601214</c:v>
                </c:pt>
                <c:pt idx="305" formatCode="0.000">
                  <c:v>56.309868691498934</c:v>
                </c:pt>
                <c:pt idx="306" formatCode="0.000">
                  <c:v>51.239094726647856</c:v>
                </c:pt>
                <c:pt idx="307" formatCode="0.000">
                  <c:v>58.415900274389813</c:v>
                </c:pt>
                <c:pt idx="308" formatCode="0.000">
                  <c:v>47.810841376604515</c:v>
                </c:pt>
                <c:pt idx="309" formatCode="0.000">
                  <c:v>48.271977284718261</c:v>
                </c:pt>
                <c:pt idx="310" formatCode="0.000">
                  <c:v>43.085712823937591</c:v>
                </c:pt>
                <c:pt idx="311" formatCode="0.000">
                  <c:v>61.17500785003319</c:v>
                </c:pt>
                <c:pt idx="312" formatCode="0.000">
                  <c:v>61.342753772815335</c:v>
                </c:pt>
                <c:pt idx="313" formatCode="0.000">
                  <c:v>53.712585668091833</c:v>
                </c:pt>
                <c:pt idx="314" formatCode="0.000">
                  <c:v>37.85271314236833</c:v>
                </c:pt>
                <c:pt idx="315" formatCode="0.000">
                  <c:v>54.845191975665927</c:v>
                </c:pt>
                <c:pt idx="316" formatCode="0.000">
                  <c:v>56.256062917848965</c:v>
                </c:pt>
                <c:pt idx="317" formatCode="0.000">
                  <c:v>45.558008490985763</c:v>
                </c:pt>
                <c:pt idx="318" formatCode="0.000">
                  <c:v>42.751473625308726</c:v>
                </c:pt>
                <c:pt idx="319" formatCode="0.000">
                  <c:v>36.871093120497207</c:v>
                </c:pt>
                <c:pt idx="320" formatCode="0.000">
                  <c:v>-1.0101607691348917</c:v>
                </c:pt>
                <c:pt idx="321" formatCode="0.000">
                  <c:v>6.7545093373625882</c:v>
                </c:pt>
                <c:pt idx="322" formatCode="0.000">
                  <c:v>23.359074220212587</c:v>
                </c:pt>
                <c:pt idx="323" formatCode="0.000">
                  <c:v>30.074452782249026</c:v>
                </c:pt>
                <c:pt idx="324" formatCode="0.000">
                  <c:v>29.099815051995744</c:v>
                </c:pt>
                <c:pt idx="325" formatCode="0.000">
                  <c:v>32.901593843048722</c:v>
                </c:pt>
                <c:pt idx="326" formatCode="0.000">
                  <c:v>46.071995900638925</c:v>
                </c:pt>
                <c:pt idx="327" formatCode="0.000">
                  <c:v>42.929748174944102</c:v>
                </c:pt>
                <c:pt idx="328" formatCode="0.000">
                  <c:v>43.07149977736556</c:v>
                </c:pt>
                <c:pt idx="329" formatCode="0.000">
                  <c:v>29.72171994225976</c:v>
                </c:pt>
                <c:pt idx="330" formatCode="0.000">
                  <c:v>-2.344910170468637</c:v>
                </c:pt>
                <c:pt idx="331" formatCode="0.000">
                  <c:v>-3.7138322270938771</c:v>
                </c:pt>
                <c:pt idx="332" formatCode="0.000">
                  <c:v>-32.592470594838375</c:v>
                </c:pt>
                <c:pt idx="333" formatCode="0.000">
                  <c:v>-23.632860339239684</c:v>
                </c:pt>
                <c:pt idx="334" formatCode="0.000">
                  <c:v>-8.764641558270684</c:v>
                </c:pt>
                <c:pt idx="335" formatCode="0.000">
                  <c:v>-17.503521818380303</c:v>
                </c:pt>
                <c:pt idx="336" formatCode="0.000">
                  <c:v>-28.017050200625004</c:v>
                </c:pt>
                <c:pt idx="337" formatCode="0.000">
                  <c:v>-35.540073614323227</c:v>
                </c:pt>
                <c:pt idx="338" formatCode="0.000">
                  <c:v>-38.243306855928743</c:v>
                </c:pt>
                <c:pt idx="339" formatCode="0.000">
                  <c:v>-18.746042259412544</c:v>
                </c:pt>
                <c:pt idx="340" formatCode="0.000">
                  <c:v>-0.73298721918284571</c:v>
                </c:pt>
                <c:pt idx="341" formatCode="0.000">
                  <c:v>0.19589314152586534</c:v>
                </c:pt>
                <c:pt idx="342" formatCode="0.000">
                  <c:v>7.2578129048820959</c:v>
                </c:pt>
                <c:pt idx="343" formatCode="0.000">
                  <c:v>15.846780285453885</c:v>
                </c:pt>
                <c:pt idx="344" formatCode="0.000">
                  <c:v>11.854937344862096</c:v>
                </c:pt>
                <c:pt idx="345" formatCode="0.000">
                  <c:v>28.886248541413295</c:v>
                </c:pt>
                <c:pt idx="346" formatCode="0.000">
                  <c:v>33.365069430284002</c:v>
                </c:pt>
                <c:pt idx="347" formatCode="0.000">
                  <c:v>50.298099296740006</c:v>
                </c:pt>
                <c:pt idx="348" formatCode="0.000">
                  <c:v>48.209471701393035</c:v>
                </c:pt>
                <c:pt idx="349" formatCode="0.000">
                  <c:v>54.822196235504592</c:v>
                </c:pt>
                <c:pt idx="350" formatCode="0.000">
                  <c:v>51.628763364783978</c:v>
                </c:pt>
                <c:pt idx="351" formatCode="0.000">
                  <c:v>44.79272542446251</c:v>
                </c:pt>
                <c:pt idx="352" formatCode="0.000">
                  <c:v>47.960944305794207</c:v>
                </c:pt>
                <c:pt idx="353" formatCode="0.000">
                  <c:v>54.406663993599558</c:v>
                </c:pt>
                <c:pt idx="354" formatCode="0.000">
                  <c:v>45.310534246477751</c:v>
                </c:pt>
                <c:pt idx="355" formatCode="0.000">
                  <c:v>43.160149178249974</c:v>
                </c:pt>
                <c:pt idx="356" formatCode="0.000">
                  <c:v>51.644278364751386</c:v>
                </c:pt>
                <c:pt idx="357" formatCode="0.000">
                  <c:v>54.73279406513133</c:v>
                </c:pt>
                <c:pt idx="358" formatCode="0.000">
                  <c:v>71.859656527257229</c:v>
                </c:pt>
                <c:pt idx="359" formatCode="0.000">
                  <c:v>78.23344261153666</c:v>
                </c:pt>
                <c:pt idx="360" formatCode="0.000">
                  <c:v>70.714070786316796</c:v>
                </c:pt>
                <c:pt idx="361" formatCode="0.000">
                  <c:v>81.839828742123402</c:v>
                </c:pt>
                <c:pt idx="362" formatCode="0.000">
                  <c:v>74.457370551387413</c:v>
                </c:pt>
                <c:pt idx="363" formatCode="0.000">
                  <c:v>61.539141188201611</c:v>
                </c:pt>
                <c:pt idx="364" formatCode="0.000">
                  <c:v>65.76984634136663</c:v>
                </c:pt>
                <c:pt idx="365" formatCode="0.000">
                  <c:v>67.234539441113554</c:v>
                </c:pt>
                <c:pt idx="366" formatCode="0.000">
                  <c:v>79.41724016371036</c:v>
                </c:pt>
                <c:pt idx="367" formatCode="0.000">
                  <c:v>77.933099294257303</c:v>
                </c:pt>
                <c:pt idx="368" formatCode="0.000">
                  <c:v>81.02156228158961</c:v>
                </c:pt>
                <c:pt idx="369" formatCode="0.000">
                  <c:v>68.88570485538331</c:v>
                </c:pt>
                <c:pt idx="370" formatCode="0.000">
                  <c:v>77.428786082118194</c:v>
                </c:pt>
                <c:pt idx="371" formatCode="0.000">
                  <c:v>79.835519669971887</c:v>
                </c:pt>
                <c:pt idx="372" formatCode="0.000">
                  <c:v>94.33217583141699</c:v>
                </c:pt>
                <c:pt idx="373" formatCode="0.000">
                  <c:v>90.936331402104315</c:v>
                </c:pt>
                <c:pt idx="374" formatCode="0.000">
                  <c:v>96.930678785092439</c:v>
                </c:pt>
                <c:pt idx="375" formatCode="0.000">
                  <c:v>105.67338889323085</c:v>
                </c:pt>
                <c:pt idx="376" formatCode="0.000">
                  <c:v>95.691139745110959</c:v>
                </c:pt>
                <c:pt idx="377" formatCode="0.000">
                  <c:v>92.286036320640733</c:v>
                </c:pt>
                <c:pt idx="378" formatCode="0.000">
                  <c:v>88.157183924407491</c:v>
                </c:pt>
                <c:pt idx="379" formatCode="0.000">
                  <c:v>92.032381500408022</c:v>
                </c:pt>
                <c:pt idx="380" formatCode="0.000">
                  <c:v>92.616621362594159</c:v>
                </c:pt>
                <c:pt idx="381" formatCode="0.000">
                  <c:v>102.40377703917974</c:v>
                </c:pt>
                <c:pt idx="382" formatCode="0.000">
                  <c:v>110.2479479044992</c:v>
                </c:pt>
                <c:pt idx="383" formatCode="0.000">
                  <c:v>111.1209892403453</c:v>
                </c:pt>
                <c:pt idx="384" formatCode="0.000">
                  <c:v>112.75688963003114</c:v>
                </c:pt>
                <c:pt idx="385" formatCode="0.000">
                  <c:v>110.76182905336073</c:v>
                </c:pt>
                <c:pt idx="386" formatCode="0.000">
                  <c:v>116.36160632749318</c:v>
                </c:pt>
                <c:pt idx="387" formatCode="0.000">
                  <c:v>127.93830590341227</c:v>
                </c:pt>
                <c:pt idx="388" formatCode="0.000">
                  <c:v>137.04680991787106</c:v>
                </c:pt>
                <c:pt idx="389" formatCode="0.000">
                  <c:v>134.78437375311626</c:v>
                </c:pt>
                <c:pt idx="390" formatCode="0.000">
                  <c:v>128.27295715454687</c:v>
                </c:pt>
                <c:pt idx="391" formatCode="0.000">
                  <c:v>124.09276888451134</c:v>
                </c:pt>
                <c:pt idx="392" formatCode="0.000">
                  <c:v>134.29414505890125</c:v>
                </c:pt>
                <c:pt idx="393" formatCode="0.000">
                  <c:v>140.38462107999393</c:v>
                </c:pt>
                <c:pt idx="394" formatCode="0.000">
                  <c:v>124.13419517082524</c:v>
                </c:pt>
                <c:pt idx="395" formatCode="0.000">
                  <c:v>121.67251034620031</c:v>
                </c:pt>
                <c:pt idx="396" formatCode="0.000">
                  <c:v>98.533631095922317</c:v>
                </c:pt>
                <c:pt idx="397" formatCode="0.000">
                  <c:v>101.42791107547151</c:v>
                </c:pt>
                <c:pt idx="398" formatCode="0.000">
                  <c:v>98.979620357160456</c:v>
                </c:pt>
                <c:pt idx="399" formatCode="0.000">
                  <c:v>110.75964056199676</c:v>
                </c:pt>
                <c:pt idx="400" formatCode="0.000">
                  <c:v>117.7023750296223</c:v>
                </c:pt>
                <c:pt idx="401" formatCode="0.000">
                  <c:v>92.676543020103111</c:v>
                </c:pt>
                <c:pt idx="402" formatCode="0.000">
                  <c:v>80.241450326479907</c:v>
                </c:pt>
                <c:pt idx="403" formatCode="0.000">
                  <c:v>76.671077244367154</c:v>
                </c:pt>
                <c:pt idx="404" formatCode="0.000">
                  <c:v>32.081681782746756</c:v>
                </c:pt>
                <c:pt idx="405" formatCode="0.000">
                  <c:v>-48.70121104381964</c:v>
                </c:pt>
                <c:pt idx="406" formatCode="0.000">
                  <c:v>-78.190203147250443</c:v>
                </c:pt>
                <c:pt idx="407" formatCode="0.000">
                  <c:v>-70.423497122750206</c:v>
                </c:pt>
                <c:pt idx="408" formatCode="0.000">
                  <c:v>-98.978283876920003</c:v>
                </c:pt>
                <c:pt idx="409" formatCode="0.000">
                  <c:v>-131.49964866729479</c:v>
                </c:pt>
                <c:pt idx="410" formatCode="0.000">
                  <c:v>-108.63068149735349</c:v>
                </c:pt>
                <c:pt idx="411" formatCode="0.000">
                  <c:v>-65.878736830390991</c:v>
                </c:pt>
                <c:pt idx="412" formatCode="0.000">
                  <c:v>-44.282444335796292</c:v>
                </c:pt>
                <c:pt idx="413" formatCode="0.000">
                  <c:v>-51.464844017114785</c:v>
                </c:pt>
                <c:pt idx="414" formatCode="0.000">
                  <c:v>-25.001342187302686</c:v>
                </c:pt>
                <c:pt idx="415" formatCode="0.000">
                  <c:v>-16.100182963782967</c:v>
                </c:pt>
                <c:pt idx="416" formatCode="0.000">
                  <c:v>-4.4711638478988665</c:v>
                </c:pt>
                <c:pt idx="417" formatCode="0.000">
                  <c:v>-10.357800579003968</c:v>
                </c:pt>
                <c:pt idx="418" formatCode="0.000">
                  <c:v>0.92057102155073167</c:v>
                </c:pt>
                <c:pt idx="419" formatCode="0.000">
                  <c:v>10.092851860362552</c:v>
                </c:pt>
                <c:pt idx="420" formatCode="0.000">
                  <c:v>-5.4285335391252474</c:v>
                </c:pt>
                <c:pt idx="421" formatCode="0.000">
                  <c:v>-1.8833220162924476</c:v>
                </c:pt>
                <c:pt idx="422" formatCode="0.000">
                  <c:v>15.075318577885151</c:v>
                </c:pt>
                <c:pt idx="423" formatCode="0.000">
                  <c:v>17.340355699849571</c:v>
                </c:pt>
                <c:pt idx="424" formatCode="0.000">
                  <c:v>-14.802080561319432</c:v>
                </c:pt>
                <c:pt idx="425" formatCode="0.000">
                  <c:v>-32.004697521128932</c:v>
                </c:pt>
                <c:pt idx="426" formatCode="0.000">
                  <c:v>-8.3653520943653312</c:v>
                </c:pt>
                <c:pt idx="427" formatCode="0.000">
                  <c:v>-24.569922489426233</c:v>
                </c:pt>
                <c:pt idx="428" formatCode="0.000">
                  <c:v>6.3175436422016666</c:v>
                </c:pt>
                <c:pt idx="429" formatCode="0.000">
                  <c:v>15.997035787500447</c:v>
                </c:pt>
                <c:pt idx="430" formatCode="0.000">
                  <c:v>10.832521044678028</c:v>
                </c:pt>
                <c:pt idx="431" formatCode="0.000">
                  <c:v>32.264855430860123</c:v>
                </c:pt>
                <c:pt idx="432" formatCode="0.000">
                  <c:v>35.294950284992225</c:v>
                </c:pt>
                <c:pt idx="433" formatCode="0.000">
                  <c:v>42.327404484977066</c:v>
                </c:pt>
                <c:pt idx="434" formatCode="0.000">
                  <c:v>42.490121195971142</c:v>
                </c:pt>
                <c:pt idx="435" formatCode="0.000">
                  <c:v>53.308481109279441</c:v>
                </c:pt>
                <c:pt idx="436" formatCode="0.000">
                  <c:v>45.478115774252949</c:v>
                </c:pt>
                <c:pt idx="437" formatCode="0.000">
                  <c:v>38.89016217787956</c:v>
                </c:pt>
                <c:pt idx="438" formatCode="0.000">
                  <c:v>25.275486424810559</c:v>
                </c:pt>
                <c:pt idx="439" formatCode="0.000">
                  <c:v>-0.70965386151284093</c:v>
                </c:pt>
                <c:pt idx="440" formatCode="0.000">
                  <c:v>-40.077624261336439</c:v>
                </c:pt>
                <c:pt idx="441" formatCode="0.000">
                  <c:v>-3.3016647179613372</c:v>
                </c:pt>
                <c:pt idx="442" formatCode="0.000">
                  <c:v>-11.059756341612768</c:v>
                </c:pt>
                <c:pt idx="443" formatCode="0.000">
                  <c:v>-17.643985593572289</c:v>
                </c:pt>
                <c:pt idx="444" formatCode="0.000">
                  <c:v>-2.3485160915802883</c:v>
                </c:pt>
                <c:pt idx="445" formatCode="0.000">
                  <c:v>9.4889890040196114</c:v>
                </c:pt>
                <c:pt idx="446" formatCode="0.000">
                  <c:v>8.9034988826177912</c:v>
                </c:pt>
                <c:pt idx="447" formatCode="0.000">
                  <c:v>3.8755187453536708</c:v>
                </c:pt>
                <c:pt idx="448" formatCode="0.000">
                  <c:v>-28.798032857692132</c:v>
                </c:pt>
                <c:pt idx="449" formatCode="0.000">
                  <c:v>-20.371070263601119</c:v>
                </c:pt>
                <c:pt idx="450" formatCode="0.000">
                  <c:v>-21.636481724042181</c:v>
                </c:pt>
                <c:pt idx="451" formatCode="0.000">
                  <c:v>-15.721994095457582</c:v>
                </c:pt>
                <c:pt idx="452" formatCode="0.000">
                  <c:v>-10.304624598134742</c:v>
                </c:pt>
                <c:pt idx="453" formatCode="0.000">
                  <c:v>-13.085693789925402</c:v>
                </c:pt>
                <c:pt idx="454" formatCode="0.000">
                  <c:v>-9.9504396828741832</c:v>
                </c:pt>
                <c:pt idx="455" formatCode="0.000">
                  <c:v>-3.8707539886147329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9-2C4B-8BF8-B5D6A504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59760"/>
        <c:axId val="2080701408"/>
      </c:lineChart>
      <c:dateAx>
        <c:axId val="2109759760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2080701408"/>
        <c:crosses val="autoZero"/>
        <c:auto val="1"/>
        <c:lblOffset val="100"/>
        <c:baseTimeUnit val="months"/>
        <c:majorUnit val="5"/>
        <c:majorTimeUnit val="years"/>
      </c:dateAx>
      <c:valAx>
        <c:axId val="2080701408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crossAx val="21097597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792993386828501"/>
          <c:y val="7.5792066862930996E-2"/>
          <c:w val="0.61675201052086404"/>
          <c:h val="9.255522711653600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72702443559796E-2"/>
          <c:y val="5.9360730593607303E-2"/>
          <c:w val="0.88454697775324198"/>
          <c:h val="0.83829540143098502"/>
        </c:manualLayout>
      </c:layout>
      <c:lineChart>
        <c:grouping val="standard"/>
        <c:varyColors val="0"/>
        <c:ser>
          <c:idx val="0"/>
          <c:order val="0"/>
          <c:tx>
            <c:strRef>
              <c:f>'GLOBAL GROWTH'!$P$6</c:f>
              <c:strCache>
                <c:ptCount val="1"/>
                <c:pt idx="0">
                  <c:v>World Industrial Production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'GLOBAL GROWTH'!$O$7:$O$726</c:f>
              <c:numCache>
                <c:formatCode>mmm\-yy</c:formatCode>
                <c:ptCount val="720"/>
                <c:pt idx="0">
                  <c:v>21186</c:v>
                </c:pt>
                <c:pt idx="1">
                  <c:v>21217</c:v>
                </c:pt>
                <c:pt idx="2">
                  <c:v>21245</c:v>
                </c:pt>
                <c:pt idx="3">
                  <c:v>21276</c:v>
                </c:pt>
                <c:pt idx="4">
                  <c:v>21306</c:v>
                </c:pt>
                <c:pt idx="5">
                  <c:v>21337</c:v>
                </c:pt>
                <c:pt idx="6">
                  <c:v>21367</c:v>
                </c:pt>
                <c:pt idx="7">
                  <c:v>21398</c:v>
                </c:pt>
                <c:pt idx="8">
                  <c:v>21429</c:v>
                </c:pt>
                <c:pt idx="9">
                  <c:v>21459</c:v>
                </c:pt>
                <c:pt idx="10">
                  <c:v>21490</c:v>
                </c:pt>
                <c:pt idx="11">
                  <c:v>21520</c:v>
                </c:pt>
                <c:pt idx="12">
                  <c:v>21551</c:v>
                </c:pt>
                <c:pt idx="13">
                  <c:v>21582</c:v>
                </c:pt>
                <c:pt idx="14">
                  <c:v>21610</c:v>
                </c:pt>
                <c:pt idx="15">
                  <c:v>21641</c:v>
                </c:pt>
                <c:pt idx="16">
                  <c:v>21671</c:v>
                </c:pt>
                <c:pt idx="17">
                  <c:v>21702</c:v>
                </c:pt>
                <c:pt idx="18">
                  <c:v>21732</c:v>
                </c:pt>
                <c:pt idx="19">
                  <c:v>21763</c:v>
                </c:pt>
                <c:pt idx="20">
                  <c:v>21794</c:v>
                </c:pt>
                <c:pt idx="21">
                  <c:v>21824</c:v>
                </c:pt>
                <c:pt idx="22">
                  <c:v>21855</c:v>
                </c:pt>
                <c:pt idx="23">
                  <c:v>21885</c:v>
                </c:pt>
                <c:pt idx="24">
                  <c:v>21916</c:v>
                </c:pt>
                <c:pt idx="25">
                  <c:v>21947</c:v>
                </c:pt>
                <c:pt idx="26">
                  <c:v>21976</c:v>
                </c:pt>
                <c:pt idx="27">
                  <c:v>22007</c:v>
                </c:pt>
                <c:pt idx="28">
                  <c:v>22037</c:v>
                </c:pt>
                <c:pt idx="29">
                  <c:v>22068</c:v>
                </c:pt>
                <c:pt idx="30">
                  <c:v>22098</c:v>
                </c:pt>
                <c:pt idx="31">
                  <c:v>22129</c:v>
                </c:pt>
                <c:pt idx="32">
                  <c:v>22160</c:v>
                </c:pt>
                <c:pt idx="33">
                  <c:v>22190</c:v>
                </c:pt>
                <c:pt idx="34">
                  <c:v>22221</c:v>
                </c:pt>
                <c:pt idx="35">
                  <c:v>22251</c:v>
                </c:pt>
                <c:pt idx="36">
                  <c:v>22282</c:v>
                </c:pt>
                <c:pt idx="37">
                  <c:v>22313</c:v>
                </c:pt>
                <c:pt idx="38">
                  <c:v>22341</c:v>
                </c:pt>
                <c:pt idx="39">
                  <c:v>22372</c:v>
                </c:pt>
                <c:pt idx="40">
                  <c:v>22402</c:v>
                </c:pt>
                <c:pt idx="41">
                  <c:v>22433</c:v>
                </c:pt>
                <c:pt idx="42">
                  <c:v>22463</c:v>
                </c:pt>
                <c:pt idx="43">
                  <c:v>22494</c:v>
                </c:pt>
                <c:pt idx="44">
                  <c:v>22525</c:v>
                </c:pt>
                <c:pt idx="45">
                  <c:v>22555</c:v>
                </c:pt>
                <c:pt idx="46">
                  <c:v>22586</c:v>
                </c:pt>
                <c:pt idx="47">
                  <c:v>22616</c:v>
                </c:pt>
                <c:pt idx="48">
                  <c:v>22647</c:v>
                </c:pt>
                <c:pt idx="49">
                  <c:v>22678</c:v>
                </c:pt>
                <c:pt idx="50">
                  <c:v>22706</c:v>
                </c:pt>
                <c:pt idx="51">
                  <c:v>22737</c:v>
                </c:pt>
                <c:pt idx="52">
                  <c:v>22767</c:v>
                </c:pt>
                <c:pt idx="53">
                  <c:v>22798</c:v>
                </c:pt>
                <c:pt idx="54">
                  <c:v>22828</c:v>
                </c:pt>
                <c:pt idx="55">
                  <c:v>22859</c:v>
                </c:pt>
                <c:pt idx="56">
                  <c:v>22890</c:v>
                </c:pt>
                <c:pt idx="57">
                  <c:v>22920</c:v>
                </c:pt>
                <c:pt idx="58">
                  <c:v>22951</c:v>
                </c:pt>
                <c:pt idx="59">
                  <c:v>22981</c:v>
                </c:pt>
                <c:pt idx="60">
                  <c:v>23012</c:v>
                </c:pt>
                <c:pt idx="61">
                  <c:v>23043</c:v>
                </c:pt>
                <c:pt idx="62">
                  <c:v>23071</c:v>
                </c:pt>
                <c:pt idx="63">
                  <c:v>23102</c:v>
                </c:pt>
                <c:pt idx="64">
                  <c:v>23132</c:v>
                </c:pt>
                <c:pt idx="65">
                  <c:v>23163</c:v>
                </c:pt>
                <c:pt idx="66">
                  <c:v>23193</c:v>
                </c:pt>
                <c:pt idx="67">
                  <c:v>23224</c:v>
                </c:pt>
                <c:pt idx="68">
                  <c:v>23255</c:v>
                </c:pt>
                <c:pt idx="69">
                  <c:v>23285</c:v>
                </c:pt>
                <c:pt idx="70">
                  <c:v>23316</c:v>
                </c:pt>
                <c:pt idx="71">
                  <c:v>23346</c:v>
                </c:pt>
                <c:pt idx="72">
                  <c:v>23377</c:v>
                </c:pt>
                <c:pt idx="73">
                  <c:v>23408</c:v>
                </c:pt>
                <c:pt idx="74">
                  <c:v>23437</c:v>
                </c:pt>
                <c:pt idx="75">
                  <c:v>23468</c:v>
                </c:pt>
                <c:pt idx="76">
                  <c:v>23498</c:v>
                </c:pt>
                <c:pt idx="77">
                  <c:v>23529</c:v>
                </c:pt>
                <c:pt idx="78">
                  <c:v>23559</c:v>
                </c:pt>
                <c:pt idx="79">
                  <c:v>23590</c:v>
                </c:pt>
                <c:pt idx="80">
                  <c:v>23621</c:v>
                </c:pt>
                <c:pt idx="81">
                  <c:v>23651</c:v>
                </c:pt>
                <c:pt idx="82">
                  <c:v>23682</c:v>
                </c:pt>
                <c:pt idx="83">
                  <c:v>23712</c:v>
                </c:pt>
                <c:pt idx="84">
                  <c:v>23743</c:v>
                </c:pt>
                <c:pt idx="85">
                  <c:v>23774</c:v>
                </c:pt>
                <c:pt idx="86">
                  <c:v>23802</c:v>
                </c:pt>
                <c:pt idx="87">
                  <c:v>23833</c:v>
                </c:pt>
                <c:pt idx="88">
                  <c:v>23863</c:v>
                </c:pt>
                <c:pt idx="89">
                  <c:v>23894</c:v>
                </c:pt>
                <c:pt idx="90">
                  <c:v>23924</c:v>
                </c:pt>
                <c:pt idx="91">
                  <c:v>23955</c:v>
                </c:pt>
                <c:pt idx="92">
                  <c:v>23986</c:v>
                </c:pt>
                <c:pt idx="93">
                  <c:v>24016</c:v>
                </c:pt>
                <c:pt idx="94">
                  <c:v>24047</c:v>
                </c:pt>
                <c:pt idx="95">
                  <c:v>24077</c:v>
                </c:pt>
                <c:pt idx="96">
                  <c:v>24108</c:v>
                </c:pt>
                <c:pt idx="97">
                  <c:v>24139</c:v>
                </c:pt>
                <c:pt idx="98">
                  <c:v>24167</c:v>
                </c:pt>
                <c:pt idx="99">
                  <c:v>24198</c:v>
                </c:pt>
                <c:pt idx="100">
                  <c:v>24228</c:v>
                </c:pt>
                <c:pt idx="101">
                  <c:v>24259</c:v>
                </c:pt>
                <c:pt idx="102">
                  <c:v>24289</c:v>
                </c:pt>
                <c:pt idx="103">
                  <c:v>24320</c:v>
                </c:pt>
                <c:pt idx="104">
                  <c:v>24351</c:v>
                </c:pt>
                <c:pt idx="105">
                  <c:v>24381</c:v>
                </c:pt>
                <c:pt idx="106">
                  <c:v>24412</c:v>
                </c:pt>
                <c:pt idx="107">
                  <c:v>24442</c:v>
                </c:pt>
                <c:pt idx="108">
                  <c:v>24473</c:v>
                </c:pt>
                <c:pt idx="109">
                  <c:v>24504</c:v>
                </c:pt>
                <c:pt idx="110">
                  <c:v>24532</c:v>
                </c:pt>
                <c:pt idx="111">
                  <c:v>24563</c:v>
                </c:pt>
                <c:pt idx="112">
                  <c:v>24593</c:v>
                </c:pt>
                <c:pt idx="113">
                  <c:v>24624</c:v>
                </c:pt>
                <c:pt idx="114">
                  <c:v>24654</c:v>
                </c:pt>
                <c:pt idx="115">
                  <c:v>24685</c:v>
                </c:pt>
                <c:pt idx="116">
                  <c:v>24716</c:v>
                </c:pt>
                <c:pt idx="117">
                  <c:v>24746</c:v>
                </c:pt>
                <c:pt idx="118">
                  <c:v>24777</c:v>
                </c:pt>
                <c:pt idx="119">
                  <c:v>24807</c:v>
                </c:pt>
                <c:pt idx="120">
                  <c:v>24838</c:v>
                </c:pt>
                <c:pt idx="121">
                  <c:v>24869</c:v>
                </c:pt>
                <c:pt idx="122">
                  <c:v>24898</c:v>
                </c:pt>
                <c:pt idx="123">
                  <c:v>24929</c:v>
                </c:pt>
                <c:pt idx="124">
                  <c:v>24959</c:v>
                </c:pt>
                <c:pt idx="125">
                  <c:v>24990</c:v>
                </c:pt>
                <c:pt idx="126">
                  <c:v>25020</c:v>
                </c:pt>
                <c:pt idx="127">
                  <c:v>25051</c:v>
                </c:pt>
                <c:pt idx="128">
                  <c:v>25082</c:v>
                </c:pt>
                <c:pt idx="129">
                  <c:v>25112</c:v>
                </c:pt>
                <c:pt idx="130">
                  <c:v>25143</c:v>
                </c:pt>
                <c:pt idx="131">
                  <c:v>25173</c:v>
                </c:pt>
                <c:pt idx="132">
                  <c:v>25204</c:v>
                </c:pt>
                <c:pt idx="133">
                  <c:v>25235</c:v>
                </c:pt>
                <c:pt idx="134">
                  <c:v>25263</c:v>
                </c:pt>
                <c:pt idx="135">
                  <c:v>25294</c:v>
                </c:pt>
                <c:pt idx="136">
                  <c:v>25324</c:v>
                </c:pt>
                <c:pt idx="137">
                  <c:v>25355</c:v>
                </c:pt>
                <c:pt idx="138">
                  <c:v>25385</c:v>
                </c:pt>
                <c:pt idx="139">
                  <c:v>25416</c:v>
                </c:pt>
                <c:pt idx="140">
                  <c:v>25447</c:v>
                </c:pt>
                <c:pt idx="141">
                  <c:v>25477</c:v>
                </c:pt>
                <c:pt idx="142">
                  <c:v>25508</c:v>
                </c:pt>
                <c:pt idx="143">
                  <c:v>25538</c:v>
                </c:pt>
                <c:pt idx="144">
                  <c:v>25569</c:v>
                </c:pt>
                <c:pt idx="145">
                  <c:v>25600</c:v>
                </c:pt>
                <c:pt idx="146">
                  <c:v>25628</c:v>
                </c:pt>
                <c:pt idx="147">
                  <c:v>25659</c:v>
                </c:pt>
                <c:pt idx="148">
                  <c:v>25689</c:v>
                </c:pt>
                <c:pt idx="149">
                  <c:v>25720</c:v>
                </c:pt>
                <c:pt idx="150">
                  <c:v>25750</c:v>
                </c:pt>
                <c:pt idx="151">
                  <c:v>25781</c:v>
                </c:pt>
                <c:pt idx="152">
                  <c:v>25812</c:v>
                </c:pt>
                <c:pt idx="153">
                  <c:v>25842</c:v>
                </c:pt>
                <c:pt idx="154">
                  <c:v>25873</c:v>
                </c:pt>
                <c:pt idx="155">
                  <c:v>25903</c:v>
                </c:pt>
                <c:pt idx="156">
                  <c:v>25934</c:v>
                </c:pt>
                <c:pt idx="157">
                  <c:v>25965</c:v>
                </c:pt>
                <c:pt idx="158">
                  <c:v>25993</c:v>
                </c:pt>
                <c:pt idx="159">
                  <c:v>26024</c:v>
                </c:pt>
                <c:pt idx="160">
                  <c:v>26054</c:v>
                </c:pt>
                <c:pt idx="161">
                  <c:v>26085</c:v>
                </c:pt>
                <c:pt idx="162">
                  <c:v>26115</c:v>
                </c:pt>
                <c:pt idx="163">
                  <c:v>26146</c:v>
                </c:pt>
                <c:pt idx="164">
                  <c:v>26177</c:v>
                </c:pt>
                <c:pt idx="165">
                  <c:v>26207</c:v>
                </c:pt>
                <c:pt idx="166">
                  <c:v>26238</c:v>
                </c:pt>
                <c:pt idx="167">
                  <c:v>26268</c:v>
                </c:pt>
                <c:pt idx="168">
                  <c:v>26299</c:v>
                </c:pt>
                <c:pt idx="169">
                  <c:v>26330</c:v>
                </c:pt>
                <c:pt idx="170">
                  <c:v>26359</c:v>
                </c:pt>
                <c:pt idx="171">
                  <c:v>26390</c:v>
                </c:pt>
                <c:pt idx="172">
                  <c:v>26420</c:v>
                </c:pt>
                <c:pt idx="173">
                  <c:v>26451</c:v>
                </c:pt>
                <c:pt idx="174">
                  <c:v>26481</c:v>
                </c:pt>
                <c:pt idx="175">
                  <c:v>26512</c:v>
                </c:pt>
                <c:pt idx="176">
                  <c:v>26543</c:v>
                </c:pt>
                <c:pt idx="177">
                  <c:v>26573</c:v>
                </c:pt>
                <c:pt idx="178">
                  <c:v>26604</c:v>
                </c:pt>
                <c:pt idx="179">
                  <c:v>26634</c:v>
                </c:pt>
                <c:pt idx="180">
                  <c:v>26665</c:v>
                </c:pt>
                <c:pt idx="181">
                  <c:v>26696</c:v>
                </c:pt>
                <c:pt idx="182">
                  <c:v>26724</c:v>
                </c:pt>
                <c:pt idx="183">
                  <c:v>26755</c:v>
                </c:pt>
                <c:pt idx="184">
                  <c:v>26785</c:v>
                </c:pt>
                <c:pt idx="185">
                  <c:v>26816</c:v>
                </c:pt>
                <c:pt idx="186">
                  <c:v>26846</c:v>
                </c:pt>
                <c:pt idx="187">
                  <c:v>26877</c:v>
                </c:pt>
                <c:pt idx="188">
                  <c:v>26908</c:v>
                </c:pt>
                <c:pt idx="189">
                  <c:v>26938</c:v>
                </c:pt>
                <c:pt idx="190">
                  <c:v>26969</c:v>
                </c:pt>
                <c:pt idx="191">
                  <c:v>26999</c:v>
                </c:pt>
                <c:pt idx="192">
                  <c:v>27030</c:v>
                </c:pt>
                <c:pt idx="193">
                  <c:v>27061</c:v>
                </c:pt>
                <c:pt idx="194">
                  <c:v>27089</c:v>
                </c:pt>
                <c:pt idx="195">
                  <c:v>27120</c:v>
                </c:pt>
                <c:pt idx="196">
                  <c:v>27150</c:v>
                </c:pt>
                <c:pt idx="197">
                  <c:v>27181</c:v>
                </c:pt>
                <c:pt idx="198">
                  <c:v>27211</c:v>
                </c:pt>
                <c:pt idx="199">
                  <c:v>27242</c:v>
                </c:pt>
                <c:pt idx="200">
                  <c:v>27273</c:v>
                </c:pt>
                <c:pt idx="201">
                  <c:v>27303</c:v>
                </c:pt>
                <c:pt idx="202">
                  <c:v>27334</c:v>
                </c:pt>
                <c:pt idx="203">
                  <c:v>27364</c:v>
                </c:pt>
                <c:pt idx="204">
                  <c:v>27395</c:v>
                </c:pt>
                <c:pt idx="205">
                  <c:v>27426</c:v>
                </c:pt>
                <c:pt idx="206">
                  <c:v>27454</c:v>
                </c:pt>
                <c:pt idx="207">
                  <c:v>27485</c:v>
                </c:pt>
                <c:pt idx="208">
                  <c:v>27515</c:v>
                </c:pt>
                <c:pt idx="209">
                  <c:v>27546</c:v>
                </c:pt>
                <c:pt idx="210">
                  <c:v>27576</c:v>
                </c:pt>
                <c:pt idx="211">
                  <c:v>27607</c:v>
                </c:pt>
                <c:pt idx="212">
                  <c:v>27638</c:v>
                </c:pt>
                <c:pt idx="213">
                  <c:v>27668</c:v>
                </c:pt>
                <c:pt idx="214">
                  <c:v>27699</c:v>
                </c:pt>
                <c:pt idx="215">
                  <c:v>27729</c:v>
                </c:pt>
                <c:pt idx="216">
                  <c:v>27760</c:v>
                </c:pt>
                <c:pt idx="217">
                  <c:v>27791</c:v>
                </c:pt>
                <c:pt idx="218">
                  <c:v>27820</c:v>
                </c:pt>
                <c:pt idx="219">
                  <c:v>27851</c:v>
                </c:pt>
                <c:pt idx="220">
                  <c:v>27881</c:v>
                </c:pt>
                <c:pt idx="221">
                  <c:v>27912</c:v>
                </c:pt>
                <c:pt idx="222">
                  <c:v>27942</c:v>
                </c:pt>
                <c:pt idx="223">
                  <c:v>27973</c:v>
                </c:pt>
                <c:pt idx="224">
                  <c:v>28004</c:v>
                </c:pt>
                <c:pt idx="225">
                  <c:v>28034</c:v>
                </c:pt>
                <c:pt idx="226">
                  <c:v>28065</c:v>
                </c:pt>
                <c:pt idx="227">
                  <c:v>28095</c:v>
                </c:pt>
                <c:pt idx="228">
                  <c:v>28126</c:v>
                </c:pt>
                <c:pt idx="229">
                  <c:v>28157</c:v>
                </c:pt>
                <c:pt idx="230">
                  <c:v>28185</c:v>
                </c:pt>
                <c:pt idx="231">
                  <c:v>28216</c:v>
                </c:pt>
                <c:pt idx="232">
                  <c:v>28246</c:v>
                </c:pt>
                <c:pt idx="233">
                  <c:v>28277</c:v>
                </c:pt>
                <c:pt idx="234">
                  <c:v>28307</c:v>
                </c:pt>
                <c:pt idx="235">
                  <c:v>28338</c:v>
                </c:pt>
                <c:pt idx="236">
                  <c:v>28369</c:v>
                </c:pt>
                <c:pt idx="237">
                  <c:v>28399</c:v>
                </c:pt>
                <c:pt idx="238">
                  <c:v>28430</c:v>
                </c:pt>
                <c:pt idx="239">
                  <c:v>28460</c:v>
                </c:pt>
                <c:pt idx="240">
                  <c:v>28491</c:v>
                </c:pt>
                <c:pt idx="241">
                  <c:v>28522</c:v>
                </c:pt>
                <c:pt idx="242">
                  <c:v>28550</c:v>
                </c:pt>
                <c:pt idx="243">
                  <c:v>28581</c:v>
                </c:pt>
                <c:pt idx="244">
                  <c:v>28611</c:v>
                </c:pt>
                <c:pt idx="245">
                  <c:v>28642</c:v>
                </c:pt>
                <c:pt idx="246">
                  <c:v>28672</c:v>
                </c:pt>
                <c:pt idx="247">
                  <c:v>28703</c:v>
                </c:pt>
                <c:pt idx="248">
                  <c:v>28734</c:v>
                </c:pt>
                <c:pt idx="249">
                  <c:v>28764</c:v>
                </c:pt>
                <c:pt idx="250">
                  <c:v>28795</c:v>
                </c:pt>
                <c:pt idx="251">
                  <c:v>28825</c:v>
                </c:pt>
                <c:pt idx="252">
                  <c:v>28856</c:v>
                </c:pt>
                <c:pt idx="253">
                  <c:v>28887</c:v>
                </c:pt>
                <c:pt idx="254">
                  <c:v>28915</c:v>
                </c:pt>
                <c:pt idx="255">
                  <c:v>28946</c:v>
                </c:pt>
                <c:pt idx="256">
                  <c:v>28976</c:v>
                </c:pt>
                <c:pt idx="257">
                  <c:v>29007</c:v>
                </c:pt>
                <c:pt idx="258">
                  <c:v>29037</c:v>
                </c:pt>
                <c:pt idx="259">
                  <c:v>29068</c:v>
                </c:pt>
                <c:pt idx="260">
                  <c:v>29099</c:v>
                </c:pt>
                <c:pt idx="261">
                  <c:v>29129</c:v>
                </c:pt>
                <c:pt idx="262">
                  <c:v>29160</c:v>
                </c:pt>
                <c:pt idx="263">
                  <c:v>29190</c:v>
                </c:pt>
                <c:pt idx="264">
                  <c:v>29221</c:v>
                </c:pt>
                <c:pt idx="265">
                  <c:v>29252</c:v>
                </c:pt>
                <c:pt idx="266">
                  <c:v>29281</c:v>
                </c:pt>
                <c:pt idx="267">
                  <c:v>29312</c:v>
                </c:pt>
                <c:pt idx="268">
                  <c:v>29342</c:v>
                </c:pt>
                <c:pt idx="269">
                  <c:v>29373</c:v>
                </c:pt>
                <c:pt idx="270">
                  <c:v>29403</c:v>
                </c:pt>
                <c:pt idx="271">
                  <c:v>29434</c:v>
                </c:pt>
                <c:pt idx="272">
                  <c:v>29465</c:v>
                </c:pt>
                <c:pt idx="273">
                  <c:v>29495</c:v>
                </c:pt>
                <c:pt idx="274">
                  <c:v>29526</c:v>
                </c:pt>
                <c:pt idx="275">
                  <c:v>29556</c:v>
                </c:pt>
                <c:pt idx="276">
                  <c:v>29587</c:v>
                </c:pt>
                <c:pt idx="277">
                  <c:v>29618</c:v>
                </c:pt>
                <c:pt idx="278">
                  <c:v>29646</c:v>
                </c:pt>
                <c:pt idx="279">
                  <c:v>29677</c:v>
                </c:pt>
                <c:pt idx="280">
                  <c:v>29707</c:v>
                </c:pt>
                <c:pt idx="281">
                  <c:v>29738</c:v>
                </c:pt>
                <c:pt idx="282">
                  <c:v>29768</c:v>
                </c:pt>
                <c:pt idx="283">
                  <c:v>29799</c:v>
                </c:pt>
                <c:pt idx="284">
                  <c:v>29830</c:v>
                </c:pt>
                <c:pt idx="285">
                  <c:v>29860</c:v>
                </c:pt>
                <c:pt idx="286">
                  <c:v>29891</c:v>
                </c:pt>
                <c:pt idx="287">
                  <c:v>29921</c:v>
                </c:pt>
                <c:pt idx="288">
                  <c:v>29952</c:v>
                </c:pt>
                <c:pt idx="289">
                  <c:v>29983</c:v>
                </c:pt>
                <c:pt idx="290">
                  <c:v>30011</c:v>
                </c:pt>
                <c:pt idx="291">
                  <c:v>30042</c:v>
                </c:pt>
                <c:pt idx="292">
                  <c:v>30072</c:v>
                </c:pt>
                <c:pt idx="293">
                  <c:v>30103</c:v>
                </c:pt>
                <c:pt idx="294">
                  <c:v>30133</c:v>
                </c:pt>
                <c:pt idx="295">
                  <c:v>30164</c:v>
                </c:pt>
                <c:pt idx="296">
                  <c:v>30195</c:v>
                </c:pt>
                <c:pt idx="297">
                  <c:v>30225</c:v>
                </c:pt>
                <c:pt idx="298">
                  <c:v>30256</c:v>
                </c:pt>
                <c:pt idx="299">
                  <c:v>30286</c:v>
                </c:pt>
                <c:pt idx="300">
                  <c:v>30317</c:v>
                </c:pt>
                <c:pt idx="301">
                  <c:v>30348</c:v>
                </c:pt>
                <c:pt idx="302">
                  <c:v>30376</c:v>
                </c:pt>
                <c:pt idx="303">
                  <c:v>30407</c:v>
                </c:pt>
                <c:pt idx="304">
                  <c:v>30437</c:v>
                </c:pt>
                <c:pt idx="305">
                  <c:v>30468</c:v>
                </c:pt>
                <c:pt idx="306">
                  <c:v>30498</c:v>
                </c:pt>
                <c:pt idx="307">
                  <c:v>30529</c:v>
                </c:pt>
                <c:pt idx="308">
                  <c:v>30560</c:v>
                </c:pt>
                <c:pt idx="309">
                  <c:v>30590</c:v>
                </c:pt>
                <c:pt idx="310">
                  <c:v>30621</c:v>
                </c:pt>
                <c:pt idx="311">
                  <c:v>30651</c:v>
                </c:pt>
                <c:pt idx="312">
                  <c:v>30682</c:v>
                </c:pt>
                <c:pt idx="313">
                  <c:v>30713</c:v>
                </c:pt>
                <c:pt idx="314">
                  <c:v>30742</c:v>
                </c:pt>
                <c:pt idx="315">
                  <c:v>30773</c:v>
                </c:pt>
                <c:pt idx="316">
                  <c:v>30803</c:v>
                </c:pt>
                <c:pt idx="317">
                  <c:v>30834</c:v>
                </c:pt>
                <c:pt idx="318">
                  <c:v>30864</c:v>
                </c:pt>
                <c:pt idx="319">
                  <c:v>30895</c:v>
                </c:pt>
                <c:pt idx="320">
                  <c:v>30926</c:v>
                </c:pt>
                <c:pt idx="321">
                  <c:v>30956</c:v>
                </c:pt>
                <c:pt idx="322">
                  <c:v>30987</c:v>
                </c:pt>
                <c:pt idx="323">
                  <c:v>31017</c:v>
                </c:pt>
                <c:pt idx="324">
                  <c:v>31048</c:v>
                </c:pt>
                <c:pt idx="325">
                  <c:v>31079</c:v>
                </c:pt>
                <c:pt idx="326">
                  <c:v>31107</c:v>
                </c:pt>
                <c:pt idx="327">
                  <c:v>31138</c:v>
                </c:pt>
                <c:pt idx="328">
                  <c:v>31168</c:v>
                </c:pt>
                <c:pt idx="329">
                  <c:v>31199</c:v>
                </c:pt>
                <c:pt idx="330">
                  <c:v>31229</c:v>
                </c:pt>
                <c:pt idx="331">
                  <c:v>31260</c:v>
                </c:pt>
                <c:pt idx="332">
                  <c:v>31291</c:v>
                </c:pt>
                <c:pt idx="333">
                  <c:v>31321</c:v>
                </c:pt>
                <c:pt idx="334">
                  <c:v>31352</c:v>
                </c:pt>
                <c:pt idx="335">
                  <c:v>31382</c:v>
                </c:pt>
                <c:pt idx="336">
                  <c:v>31413</c:v>
                </c:pt>
                <c:pt idx="337">
                  <c:v>31444</c:v>
                </c:pt>
                <c:pt idx="338">
                  <c:v>31472</c:v>
                </c:pt>
                <c:pt idx="339">
                  <c:v>31503</c:v>
                </c:pt>
                <c:pt idx="340">
                  <c:v>31533</c:v>
                </c:pt>
                <c:pt idx="341">
                  <c:v>31564</c:v>
                </c:pt>
                <c:pt idx="342">
                  <c:v>31594</c:v>
                </c:pt>
                <c:pt idx="343">
                  <c:v>31625</c:v>
                </c:pt>
                <c:pt idx="344">
                  <c:v>31656</c:v>
                </c:pt>
                <c:pt idx="345">
                  <c:v>31686</c:v>
                </c:pt>
                <c:pt idx="346">
                  <c:v>31717</c:v>
                </c:pt>
                <c:pt idx="347">
                  <c:v>31747</c:v>
                </c:pt>
                <c:pt idx="348">
                  <c:v>31778</c:v>
                </c:pt>
                <c:pt idx="349">
                  <c:v>31809</c:v>
                </c:pt>
                <c:pt idx="350">
                  <c:v>31837</c:v>
                </c:pt>
                <c:pt idx="351">
                  <c:v>31868</c:v>
                </c:pt>
                <c:pt idx="352">
                  <c:v>31898</c:v>
                </c:pt>
                <c:pt idx="353">
                  <c:v>31929</c:v>
                </c:pt>
                <c:pt idx="354">
                  <c:v>31959</c:v>
                </c:pt>
                <c:pt idx="355">
                  <c:v>31990</c:v>
                </c:pt>
                <c:pt idx="356">
                  <c:v>32021</c:v>
                </c:pt>
                <c:pt idx="357">
                  <c:v>32051</c:v>
                </c:pt>
                <c:pt idx="358">
                  <c:v>32082</c:v>
                </c:pt>
                <c:pt idx="359">
                  <c:v>32112</c:v>
                </c:pt>
                <c:pt idx="360">
                  <c:v>32143</c:v>
                </c:pt>
                <c:pt idx="361">
                  <c:v>32174</c:v>
                </c:pt>
                <c:pt idx="362">
                  <c:v>32203</c:v>
                </c:pt>
                <c:pt idx="363">
                  <c:v>32234</c:v>
                </c:pt>
                <c:pt idx="364">
                  <c:v>32264</c:v>
                </c:pt>
                <c:pt idx="365">
                  <c:v>32295</c:v>
                </c:pt>
                <c:pt idx="366">
                  <c:v>32325</c:v>
                </c:pt>
                <c:pt idx="367">
                  <c:v>32356</c:v>
                </c:pt>
                <c:pt idx="368">
                  <c:v>32387</c:v>
                </c:pt>
                <c:pt idx="369">
                  <c:v>32417</c:v>
                </c:pt>
                <c:pt idx="370">
                  <c:v>32448</c:v>
                </c:pt>
                <c:pt idx="371">
                  <c:v>32478</c:v>
                </c:pt>
                <c:pt idx="372">
                  <c:v>32509</c:v>
                </c:pt>
                <c:pt idx="373">
                  <c:v>32540</c:v>
                </c:pt>
                <c:pt idx="374">
                  <c:v>32568</c:v>
                </c:pt>
                <c:pt idx="375">
                  <c:v>32599</c:v>
                </c:pt>
                <c:pt idx="376">
                  <c:v>32629</c:v>
                </c:pt>
                <c:pt idx="377">
                  <c:v>32660</c:v>
                </c:pt>
                <c:pt idx="378">
                  <c:v>32690</c:v>
                </c:pt>
                <c:pt idx="379">
                  <c:v>32721</c:v>
                </c:pt>
                <c:pt idx="380">
                  <c:v>32752</c:v>
                </c:pt>
                <c:pt idx="381">
                  <c:v>32782</c:v>
                </c:pt>
                <c:pt idx="382">
                  <c:v>32813</c:v>
                </c:pt>
                <c:pt idx="383">
                  <c:v>32843</c:v>
                </c:pt>
                <c:pt idx="384">
                  <c:v>32874</c:v>
                </c:pt>
                <c:pt idx="385">
                  <c:v>32905</c:v>
                </c:pt>
                <c:pt idx="386">
                  <c:v>32933</c:v>
                </c:pt>
                <c:pt idx="387">
                  <c:v>32964</c:v>
                </c:pt>
                <c:pt idx="388">
                  <c:v>32994</c:v>
                </c:pt>
                <c:pt idx="389">
                  <c:v>33025</c:v>
                </c:pt>
                <c:pt idx="390">
                  <c:v>33055</c:v>
                </c:pt>
                <c:pt idx="391">
                  <c:v>33086</c:v>
                </c:pt>
                <c:pt idx="392">
                  <c:v>33117</c:v>
                </c:pt>
                <c:pt idx="393">
                  <c:v>33147</c:v>
                </c:pt>
                <c:pt idx="394">
                  <c:v>33178</c:v>
                </c:pt>
                <c:pt idx="395">
                  <c:v>33208</c:v>
                </c:pt>
                <c:pt idx="396">
                  <c:v>33239</c:v>
                </c:pt>
                <c:pt idx="397">
                  <c:v>33270</c:v>
                </c:pt>
                <c:pt idx="398">
                  <c:v>33298</c:v>
                </c:pt>
                <c:pt idx="399">
                  <c:v>33329</c:v>
                </c:pt>
                <c:pt idx="400">
                  <c:v>33359</c:v>
                </c:pt>
                <c:pt idx="401">
                  <c:v>33390</c:v>
                </c:pt>
                <c:pt idx="402">
                  <c:v>33420</c:v>
                </c:pt>
                <c:pt idx="403">
                  <c:v>33451</c:v>
                </c:pt>
                <c:pt idx="404">
                  <c:v>33482</c:v>
                </c:pt>
                <c:pt idx="405">
                  <c:v>33512</c:v>
                </c:pt>
                <c:pt idx="406">
                  <c:v>33543</c:v>
                </c:pt>
                <c:pt idx="407">
                  <c:v>33573</c:v>
                </c:pt>
                <c:pt idx="408">
                  <c:v>33604</c:v>
                </c:pt>
                <c:pt idx="409">
                  <c:v>33635</c:v>
                </c:pt>
                <c:pt idx="410">
                  <c:v>33664</c:v>
                </c:pt>
                <c:pt idx="411">
                  <c:v>33695</c:v>
                </c:pt>
                <c:pt idx="412">
                  <c:v>33725</c:v>
                </c:pt>
                <c:pt idx="413">
                  <c:v>33756</c:v>
                </c:pt>
                <c:pt idx="414">
                  <c:v>33786</c:v>
                </c:pt>
                <c:pt idx="415">
                  <c:v>33817</c:v>
                </c:pt>
                <c:pt idx="416">
                  <c:v>33848</c:v>
                </c:pt>
                <c:pt idx="417">
                  <c:v>33878</c:v>
                </c:pt>
                <c:pt idx="418">
                  <c:v>33909</c:v>
                </c:pt>
                <c:pt idx="419">
                  <c:v>33939</c:v>
                </c:pt>
                <c:pt idx="420">
                  <c:v>33970</c:v>
                </c:pt>
                <c:pt idx="421">
                  <c:v>34001</c:v>
                </c:pt>
                <c:pt idx="422">
                  <c:v>34029</c:v>
                </c:pt>
                <c:pt idx="423">
                  <c:v>34060</c:v>
                </c:pt>
                <c:pt idx="424">
                  <c:v>34090</c:v>
                </c:pt>
                <c:pt idx="425">
                  <c:v>34121</c:v>
                </c:pt>
                <c:pt idx="426">
                  <c:v>34151</c:v>
                </c:pt>
                <c:pt idx="427">
                  <c:v>34182</c:v>
                </c:pt>
                <c:pt idx="428">
                  <c:v>34213</c:v>
                </c:pt>
                <c:pt idx="429">
                  <c:v>34243</c:v>
                </c:pt>
                <c:pt idx="430">
                  <c:v>34274</c:v>
                </c:pt>
                <c:pt idx="431">
                  <c:v>34304</c:v>
                </c:pt>
                <c:pt idx="432">
                  <c:v>34335</c:v>
                </c:pt>
                <c:pt idx="433">
                  <c:v>34366</c:v>
                </c:pt>
                <c:pt idx="434">
                  <c:v>34394</c:v>
                </c:pt>
                <c:pt idx="435">
                  <c:v>34425</c:v>
                </c:pt>
                <c:pt idx="436">
                  <c:v>34455</c:v>
                </c:pt>
                <c:pt idx="437">
                  <c:v>34486</c:v>
                </c:pt>
                <c:pt idx="438">
                  <c:v>34516</c:v>
                </c:pt>
                <c:pt idx="439">
                  <c:v>34547</c:v>
                </c:pt>
                <c:pt idx="440">
                  <c:v>34578</c:v>
                </c:pt>
                <c:pt idx="441">
                  <c:v>34608</c:v>
                </c:pt>
                <c:pt idx="442">
                  <c:v>34639</c:v>
                </c:pt>
                <c:pt idx="443">
                  <c:v>34669</c:v>
                </c:pt>
                <c:pt idx="444">
                  <c:v>34700</c:v>
                </c:pt>
                <c:pt idx="445">
                  <c:v>34731</c:v>
                </c:pt>
                <c:pt idx="446">
                  <c:v>34759</c:v>
                </c:pt>
                <c:pt idx="447">
                  <c:v>34790</c:v>
                </c:pt>
                <c:pt idx="448">
                  <c:v>34820</c:v>
                </c:pt>
                <c:pt idx="449">
                  <c:v>34851</c:v>
                </c:pt>
                <c:pt idx="450">
                  <c:v>34881</c:v>
                </c:pt>
                <c:pt idx="451">
                  <c:v>34912</c:v>
                </c:pt>
                <c:pt idx="452">
                  <c:v>34943</c:v>
                </c:pt>
                <c:pt idx="453">
                  <c:v>34973</c:v>
                </c:pt>
                <c:pt idx="454">
                  <c:v>35004</c:v>
                </c:pt>
                <c:pt idx="455">
                  <c:v>35034</c:v>
                </c:pt>
                <c:pt idx="456">
                  <c:v>35065</c:v>
                </c:pt>
                <c:pt idx="457">
                  <c:v>35096</c:v>
                </c:pt>
                <c:pt idx="458">
                  <c:v>35125</c:v>
                </c:pt>
                <c:pt idx="459">
                  <c:v>35156</c:v>
                </c:pt>
                <c:pt idx="460">
                  <c:v>35186</c:v>
                </c:pt>
                <c:pt idx="461">
                  <c:v>35217</c:v>
                </c:pt>
                <c:pt idx="462">
                  <c:v>35247</c:v>
                </c:pt>
                <c:pt idx="463">
                  <c:v>35278</c:v>
                </c:pt>
                <c:pt idx="464">
                  <c:v>35309</c:v>
                </c:pt>
                <c:pt idx="465">
                  <c:v>35339</c:v>
                </c:pt>
                <c:pt idx="466">
                  <c:v>35370</c:v>
                </c:pt>
                <c:pt idx="467">
                  <c:v>35400</c:v>
                </c:pt>
                <c:pt idx="468">
                  <c:v>35431</c:v>
                </c:pt>
                <c:pt idx="469">
                  <c:v>35462</c:v>
                </c:pt>
                <c:pt idx="470">
                  <c:v>35490</c:v>
                </c:pt>
                <c:pt idx="471">
                  <c:v>35521</c:v>
                </c:pt>
                <c:pt idx="472">
                  <c:v>35551</c:v>
                </c:pt>
                <c:pt idx="473">
                  <c:v>35582</c:v>
                </c:pt>
                <c:pt idx="474">
                  <c:v>35612</c:v>
                </c:pt>
                <c:pt idx="475">
                  <c:v>35643</c:v>
                </c:pt>
                <c:pt idx="476">
                  <c:v>35674</c:v>
                </c:pt>
                <c:pt idx="477">
                  <c:v>35704</c:v>
                </c:pt>
                <c:pt idx="478">
                  <c:v>35735</c:v>
                </c:pt>
                <c:pt idx="479">
                  <c:v>35765</c:v>
                </c:pt>
                <c:pt idx="480">
                  <c:v>35796</c:v>
                </c:pt>
                <c:pt idx="481">
                  <c:v>35827</c:v>
                </c:pt>
                <c:pt idx="482">
                  <c:v>35855</c:v>
                </c:pt>
                <c:pt idx="483">
                  <c:v>35886</c:v>
                </c:pt>
                <c:pt idx="484">
                  <c:v>35916</c:v>
                </c:pt>
                <c:pt idx="485">
                  <c:v>35947</c:v>
                </c:pt>
                <c:pt idx="486">
                  <c:v>35977</c:v>
                </c:pt>
                <c:pt idx="487">
                  <c:v>36008</c:v>
                </c:pt>
                <c:pt idx="488">
                  <c:v>36039</c:v>
                </c:pt>
                <c:pt idx="489">
                  <c:v>36069</c:v>
                </c:pt>
                <c:pt idx="490">
                  <c:v>36100</c:v>
                </c:pt>
                <c:pt idx="491">
                  <c:v>36130</c:v>
                </c:pt>
                <c:pt idx="492">
                  <c:v>36161</c:v>
                </c:pt>
                <c:pt idx="493">
                  <c:v>36192</c:v>
                </c:pt>
                <c:pt idx="494">
                  <c:v>36220</c:v>
                </c:pt>
                <c:pt idx="495">
                  <c:v>36251</c:v>
                </c:pt>
                <c:pt idx="496">
                  <c:v>36281</c:v>
                </c:pt>
                <c:pt idx="497">
                  <c:v>36312</c:v>
                </c:pt>
                <c:pt idx="498">
                  <c:v>36342</c:v>
                </c:pt>
                <c:pt idx="499">
                  <c:v>36373</c:v>
                </c:pt>
                <c:pt idx="500">
                  <c:v>36404</c:v>
                </c:pt>
                <c:pt idx="501">
                  <c:v>36434</c:v>
                </c:pt>
                <c:pt idx="502">
                  <c:v>36465</c:v>
                </c:pt>
                <c:pt idx="503">
                  <c:v>36495</c:v>
                </c:pt>
                <c:pt idx="504">
                  <c:v>36526</c:v>
                </c:pt>
                <c:pt idx="505">
                  <c:v>36557</c:v>
                </c:pt>
                <c:pt idx="506">
                  <c:v>36586</c:v>
                </c:pt>
                <c:pt idx="507">
                  <c:v>36617</c:v>
                </c:pt>
                <c:pt idx="508">
                  <c:v>36647</c:v>
                </c:pt>
                <c:pt idx="509">
                  <c:v>36678</c:v>
                </c:pt>
                <c:pt idx="510">
                  <c:v>36708</c:v>
                </c:pt>
                <c:pt idx="511">
                  <c:v>36739</c:v>
                </c:pt>
                <c:pt idx="512">
                  <c:v>36770</c:v>
                </c:pt>
                <c:pt idx="513">
                  <c:v>36800</c:v>
                </c:pt>
                <c:pt idx="514">
                  <c:v>36831</c:v>
                </c:pt>
                <c:pt idx="515">
                  <c:v>36861</c:v>
                </c:pt>
                <c:pt idx="516">
                  <c:v>36892</c:v>
                </c:pt>
                <c:pt idx="517">
                  <c:v>36923</c:v>
                </c:pt>
                <c:pt idx="518">
                  <c:v>36951</c:v>
                </c:pt>
                <c:pt idx="519">
                  <c:v>36982</c:v>
                </c:pt>
                <c:pt idx="520">
                  <c:v>37012</c:v>
                </c:pt>
                <c:pt idx="521">
                  <c:v>37043</c:v>
                </c:pt>
                <c:pt idx="522">
                  <c:v>37073</c:v>
                </c:pt>
                <c:pt idx="523">
                  <c:v>37104</c:v>
                </c:pt>
                <c:pt idx="524">
                  <c:v>37135</c:v>
                </c:pt>
                <c:pt idx="525">
                  <c:v>37165</c:v>
                </c:pt>
                <c:pt idx="526">
                  <c:v>37196</c:v>
                </c:pt>
                <c:pt idx="527">
                  <c:v>37226</c:v>
                </c:pt>
                <c:pt idx="528">
                  <c:v>37257</c:v>
                </c:pt>
                <c:pt idx="529">
                  <c:v>37288</c:v>
                </c:pt>
                <c:pt idx="530">
                  <c:v>37316</c:v>
                </c:pt>
                <c:pt idx="531">
                  <c:v>37347</c:v>
                </c:pt>
                <c:pt idx="532">
                  <c:v>37377</c:v>
                </c:pt>
                <c:pt idx="533">
                  <c:v>37408</c:v>
                </c:pt>
                <c:pt idx="534">
                  <c:v>37438</c:v>
                </c:pt>
                <c:pt idx="535">
                  <c:v>37469</c:v>
                </c:pt>
                <c:pt idx="536">
                  <c:v>37500</c:v>
                </c:pt>
                <c:pt idx="537">
                  <c:v>37530</c:v>
                </c:pt>
                <c:pt idx="538">
                  <c:v>37561</c:v>
                </c:pt>
                <c:pt idx="539">
                  <c:v>37591</c:v>
                </c:pt>
                <c:pt idx="540">
                  <c:v>37622</c:v>
                </c:pt>
                <c:pt idx="541">
                  <c:v>37653</c:v>
                </c:pt>
                <c:pt idx="542">
                  <c:v>37681</c:v>
                </c:pt>
                <c:pt idx="543">
                  <c:v>37712</c:v>
                </c:pt>
                <c:pt idx="544">
                  <c:v>37742</c:v>
                </c:pt>
                <c:pt idx="545">
                  <c:v>37773</c:v>
                </c:pt>
                <c:pt idx="546">
                  <c:v>37803</c:v>
                </c:pt>
                <c:pt idx="547">
                  <c:v>37834</c:v>
                </c:pt>
                <c:pt idx="548">
                  <c:v>37865</c:v>
                </c:pt>
                <c:pt idx="549">
                  <c:v>37895</c:v>
                </c:pt>
                <c:pt idx="550">
                  <c:v>37926</c:v>
                </c:pt>
                <c:pt idx="551">
                  <c:v>37956</c:v>
                </c:pt>
                <c:pt idx="552">
                  <c:v>37987</c:v>
                </c:pt>
                <c:pt idx="553">
                  <c:v>38018</c:v>
                </c:pt>
                <c:pt idx="554">
                  <c:v>38047</c:v>
                </c:pt>
                <c:pt idx="555">
                  <c:v>38078</c:v>
                </c:pt>
                <c:pt idx="556">
                  <c:v>38108</c:v>
                </c:pt>
                <c:pt idx="557">
                  <c:v>38139</c:v>
                </c:pt>
                <c:pt idx="558">
                  <c:v>38169</c:v>
                </c:pt>
                <c:pt idx="559">
                  <c:v>38200</c:v>
                </c:pt>
                <c:pt idx="560">
                  <c:v>38231</c:v>
                </c:pt>
                <c:pt idx="561">
                  <c:v>38261</c:v>
                </c:pt>
                <c:pt idx="562">
                  <c:v>38292</c:v>
                </c:pt>
                <c:pt idx="563">
                  <c:v>38322</c:v>
                </c:pt>
                <c:pt idx="564">
                  <c:v>38353</c:v>
                </c:pt>
                <c:pt idx="565">
                  <c:v>38384</c:v>
                </c:pt>
                <c:pt idx="566">
                  <c:v>38412</c:v>
                </c:pt>
                <c:pt idx="567">
                  <c:v>38443</c:v>
                </c:pt>
                <c:pt idx="568">
                  <c:v>38473</c:v>
                </c:pt>
                <c:pt idx="569">
                  <c:v>38504</c:v>
                </c:pt>
                <c:pt idx="570">
                  <c:v>38534</c:v>
                </c:pt>
                <c:pt idx="571">
                  <c:v>38565</c:v>
                </c:pt>
                <c:pt idx="572">
                  <c:v>38596</c:v>
                </c:pt>
                <c:pt idx="573">
                  <c:v>38626</c:v>
                </c:pt>
                <c:pt idx="574">
                  <c:v>38657</c:v>
                </c:pt>
                <c:pt idx="575">
                  <c:v>38687</c:v>
                </c:pt>
                <c:pt idx="576">
                  <c:v>38718</c:v>
                </c:pt>
                <c:pt idx="577">
                  <c:v>38749</c:v>
                </c:pt>
                <c:pt idx="578">
                  <c:v>38777</c:v>
                </c:pt>
                <c:pt idx="579">
                  <c:v>38808</c:v>
                </c:pt>
                <c:pt idx="580">
                  <c:v>38838</c:v>
                </c:pt>
                <c:pt idx="581">
                  <c:v>38869</c:v>
                </c:pt>
                <c:pt idx="582">
                  <c:v>38899</c:v>
                </c:pt>
                <c:pt idx="583">
                  <c:v>38930</c:v>
                </c:pt>
                <c:pt idx="584">
                  <c:v>38961</c:v>
                </c:pt>
                <c:pt idx="585">
                  <c:v>38991</c:v>
                </c:pt>
                <c:pt idx="586">
                  <c:v>39022</c:v>
                </c:pt>
                <c:pt idx="587">
                  <c:v>39052</c:v>
                </c:pt>
                <c:pt idx="588">
                  <c:v>39083</c:v>
                </c:pt>
                <c:pt idx="589">
                  <c:v>39114</c:v>
                </c:pt>
                <c:pt idx="590">
                  <c:v>39142</c:v>
                </c:pt>
                <c:pt idx="591">
                  <c:v>39173</c:v>
                </c:pt>
                <c:pt idx="592">
                  <c:v>39203</c:v>
                </c:pt>
                <c:pt idx="593">
                  <c:v>39234</c:v>
                </c:pt>
                <c:pt idx="594">
                  <c:v>39264</c:v>
                </c:pt>
                <c:pt idx="595">
                  <c:v>39295</c:v>
                </c:pt>
                <c:pt idx="596">
                  <c:v>39326</c:v>
                </c:pt>
                <c:pt idx="597">
                  <c:v>39356</c:v>
                </c:pt>
                <c:pt idx="598">
                  <c:v>39387</c:v>
                </c:pt>
                <c:pt idx="599">
                  <c:v>39417</c:v>
                </c:pt>
                <c:pt idx="600">
                  <c:v>39448</c:v>
                </c:pt>
                <c:pt idx="601">
                  <c:v>39479</c:v>
                </c:pt>
                <c:pt idx="602">
                  <c:v>39508</c:v>
                </c:pt>
                <c:pt idx="603">
                  <c:v>39539</c:v>
                </c:pt>
                <c:pt idx="604">
                  <c:v>39569</c:v>
                </c:pt>
                <c:pt idx="605">
                  <c:v>39600</c:v>
                </c:pt>
                <c:pt idx="606">
                  <c:v>39630</c:v>
                </c:pt>
                <c:pt idx="607">
                  <c:v>39661</c:v>
                </c:pt>
                <c:pt idx="608">
                  <c:v>39692</c:v>
                </c:pt>
                <c:pt idx="609">
                  <c:v>39722</c:v>
                </c:pt>
                <c:pt idx="610">
                  <c:v>39753</c:v>
                </c:pt>
                <c:pt idx="611">
                  <c:v>39783</c:v>
                </c:pt>
                <c:pt idx="612">
                  <c:v>39814</c:v>
                </c:pt>
                <c:pt idx="613">
                  <c:v>39845</c:v>
                </c:pt>
                <c:pt idx="614">
                  <c:v>39873</c:v>
                </c:pt>
                <c:pt idx="615">
                  <c:v>39904</c:v>
                </c:pt>
                <c:pt idx="616">
                  <c:v>39934</c:v>
                </c:pt>
                <c:pt idx="617">
                  <c:v>39965</c:v>
                </c:pt>
                <c:pt idx="618">
                  <c:v>39995</c:v>
                </c:pt>
                <c:pt idx="619">
                  <c:v>40026</c:v>
                </c:pt>
                <c:pt idx="620">
                  <c:v>40057</c:v>
                </c:pt>
                <c:pt idx="621">
                  <c:v>40087</c:v>
                </c:pt>
                <c:pt idx="622">
                  <c:v>40118</c:v>
                </c:pt>
                <c:pt idx="623">
                  <c:v>40148</c:v>
                </c:pt>
                <c:pt idx="624">
                  <c:v>40179</c:v>
                </c:pt>
                <c:pt idx="625">
                  <c:v>40210</c:v>
                </c:pt>
                <c:pt idx="626">
                  <c:v>40238</c:v>
                </c:pt>
                <c:pt idx="627">
                  <c:v>40269</c:v>
                </c:pt>
                <c:pt idx="628">
                  <c:v>40299</c:v>
                </c:pt>
                <c:pt idx="629">
                  <c:v>40330</c:v>
                </c:pt>
                <c:pt idx="630">
                  <c:v>40360</c:v>
                </c:pt>
                <c:pt idx="631">
                  <c:v>40391</c:v>
                </c:pt>
                <c:pt idx="632">
                  <c:v>40422</c:v>
                </c:pt>
                <c:pt idx="633">
                  <c:v>40452</c:v>
                </c:pt>
                <c:pt idx="634">
                  <c:v>40483</c:v>
                </c:pt>
                <c:pt idx="635">
                  <c:v>40513</c:v>
                </c:pt>
                <c:pt idx="636">
                  <c:v>40544</c:v>
                </c:pt>
                <c:pt idx="637">
                  <c:v>40575</c:v>
                </c:pt>
                <c:pt idx="638">
                  <c:v>40603</c:v>
                </c:pt>
                <c:pt idx="639">
                  <c:v>40634</c:v>
                </c:pt>
                <c:pt idx="640">
                  <c:v>40664</c:v>
                </c:pt>
                <c:pt idx="641">
                  <c:v>40695</c:v>
                </c:pt>
                <c:pt idx="642">
                  <c:v>40725</c:v>
                </c:pt>
                <c:pt idx="643">
                  <c:v>40756</c:v>
                </c:pt>
                <c:pt idx="644">
                  <c:v>40787</c:v>
                </c:pt>
                <c:pt idx="645">
                  <c:v>40817</c:v>
                </c:pt>
                <c:pt idx="646">
                  <c:v>40848</c:v>
                </c:pt>
                <c:pt idx="647">
                  <c:v>40878</c:v>
                </c:pt>
                <c:pt idx="648">
                  <c:v>40909</c:v>
                </c:pt>
                <c:pt idx="649">
                  <c:v>40940</c:v>
                </c:pt>
                <c:pt idx="650">
                  <c:v>40969</c:v>
                </c:pt>
                <c:pt idx="651">
                  <c:v>41000</c:v>
                </c:pt>
                <c:pt idx="652">
                  <c:v>41030</c:v>
                </c:pt>
                <c:pt idx="653">
                  <c:v>41061</c:v>
                </c:pt>
                <c:pt idx="654">
                  <c:v>41091</c:v>
                </c:pt>
                <c:pt idx="655">
                  <c:v>41122</c:v>
                </c:pt>
                <c:pt idx="656">
                  <c:v>41153</c:v>
                </c:pt>
                <c:pt idx="657">
                  <c:v>41183</c:v>
                </c:pt>
                <c:pt idx="658">
                  <c:v>41214</c:v>
                </c:pt>
                <c:pt idx="659">
                  <c:v>41244</c:v>
                </c:pt>
                <c:pt idx="660">
                  <c:v>41275</c:v>
                </c:pt>
                <c:pt idx="661">
                  <c:v>41306</c:v>
                </c:pt>
                <c:pt idx="662">
                  <c:v>41334</c:v>
                </c:pt>
                <c:pt idx="663">
                  <c:v>41365</c:v>
                </c:pt>
                <c:pt idx="664">
                  <c:v>41395</c:v>
                </c:pt>
                <c:pt idx="665">
                  <c:v>41426</c:v>
                </c:pt>
                <c:pt idx="666">
                  <c:v>41456</c:v>
                </c:pt>
                <c:pt idx="667">
                  <c:v>41487</c:v>
                </c:pt>
                <c:pt idx="668">
                  <c:v>41518</c:v>
                </c:pt>
                <c:pt idx="669">
                  <c:v>41548</c:v>
                </c:pt>
                <c:pt idx="670">
                  <c:v>41579</c:v>
                </c:pt>
                <c:pt idx="671">
                  <c:v>41609</c:v>
                </c:pt>
                <c:pt idx="672">
                  <c:v>41640</c:v>
                </c:pt>
                <c:pt idx="673">
                  <c:v>41671</c:v>
                </c:pt>
                <c:pt idx="674">
                  <c:v>41699</c:v>
                </c:pt>
                <c:pt idx="675">
                  <c:v>41730</c:v>
                </c:pt>
                <c:pt idx="676">
                  <c:v>41760</c:v>
                </c:pt>
                <c:pt idx="677">
                  <c:v>41791</c:v>
                </c:pt>
                <c:pt idx="678">
                  <c:v>41821</c:v>
                </c:pt>
                <c:pt idx="679">
                  <c:v>41852</c:v>
                </c:pt>
                <c:pt idx="680">
                  <c:v>41883</c:v>
                </c:pt>
                <c:pt idx="681">
                  <c:v>41913</c:v>
                </c:pt>
                <c:pt idx="682">
                  <c:v>41944</c:v>
                </c:pt>
                <c:pt idx="683">
                  <c:v>41974</c:v>
                </c:pt>
                <c:pt idx="684">
                  <c:v>42005</c:v>
                </c:pt>
                <c:pt idx="685">
                  <c:v>42036</c:v>
                </c:pt>
                <c:pt idx="686">
                  <c:v>42064</c:v>
                </c:pt>
                <c:pt idx="687">
                  <c:v>42095</c:v>
                </c:pt>
                <c:pt idx="688">
                  <c:v>42125</c:v>
                </c:pt>
                <c:pt idx="689">
                  <c:v>42156</c:v>
                </c:pt>
                <c:pt idx="690">
                  <c:v>42186</c:v>
                </c:pt>
                <c:pt idx="691">
                  <c:v>42217</c:v>
                </c:pt>
                <c:pt idx="692">
                  <c:v>42248</c:v>
                </c:pt>
                <c:pt idx="693">
                  <c:v>42278</c:v>
                </c:pt>
                <c:pt idx="694">
                  <c:v>42309</c:v>
                </c:pt>
                <c:pt idx="695">
                  <c:v>42339</c:v>
                </c:pt>
                <c:pt idx="696">
                  <c:v>42370</c:v>
                </c:pt>
                <c:pt idx="697">
                  <c:v>42401</c:v>
                </c:pt>
                <c:pt idx="698">
                  <c:v>42430</c:v>
                </c:pt>
                <c:pt idx="699">
                  <c:v>42461</c:v>
                </c:pt>
                <c:pt idx="700">
                  <c:v>42491</c:v>
                </c:pt>
                <c:pt idx="701">
                  <c:v>42522</c:v>
                </c:pt>
                <c:pt idx="702">
                  <c:v>42552</c:v>
                </c:pt>
                <c:pt idx="703">
                  <c:v>42583</c:v>
                </c:pt>
                <c:pt idx="704">
                  <c:v>42614</c:v>
                </c:pt>
                <c:pt idx="705">
                  <c:v>42644</c:v>
                </c:pt>
                <c:pt idx="706">
                  <c:v>42675</c:v>
                </c:pt>
                <c:pt idx="707">
                  <c:v>42705</c:v>
                </c:pt>
                <c:pt idx="708">
                  <c:v>42736</c:v>
                </c:pt>
                <c:pt idx="709">
                  <c:v>42767</c:v>
                </c:pt>
                <c:pt idx="710">
                  <c:v>42795</c:v>
                </c:pt>
                <c:pt idx="711">
                  <c:v>42826</c:v>
                </c:pt>
                <c:pt idx="712">
                  <c:v>42856</c:v>
                </c:pt>
                <c:pt idx="713">
                  <c:v>42887</c:v>
                </c:pt>
                <c:pt idx="714">
                  <c:v>42917</c:v>
                </c:pt>
                <c:pt idx="715">
                  <c:v>42948</c:v>
                </c:pt>
                <c:pt idx="716">
                  <c:v>42979</c:v>
                </c:pt>
                <c:pt idx="717">
                  <c:v>43009</c:v>
                </c:pt>
                <c:pt idx="718">
                  <c:v>43040</c:v>
                </c:pt>
                <c:pt idx="719">
                  <c:v>43070</c:v>
                </c:pt>
              </c:numCache>
            </c:numRef>
          </c:cat>
          <c:val>
            <c:numRef>
              <c:f>'GLOBAL GROWTH'!$P$7:$P$726</c:f>
              <c:numCache>
                <c:formatCode>General</c:formatCode>
                <c:ptCount val="720"/>
                <c:pt idx="0">
                  <c:v>17.158660000000001</c:v>
                </c:pt>
                <c:pt idx="1">
                  <c:v>17.043589999999998</c:v>
                </c:pt>
                <c:pt idx="2">
                  <c:v>16.985910000000001</c:v>
                </c:pt>
                <c:pt idx="3">
                  <c:v>16.692360000000001</c:v>
                </c:pt>
                <c:pt idx="4">
                  <c:v>16.78838</c:v>
                </c:pt>
                <c:pt idx="5">
                  <c:v>17.040120000000002</c:v>
                </c:pt>
                <c:pt idx="6">
                  <c:v>17.13739</c:v>
                </c:pt>
                <c:pt idx="7">
                  <c:v>17.376550000000002</c:v>
                </c:pt>
                <c:pt idx="8">
                  <c:v>17.40091</c:v>
                </c:pt>
                <c:pt idx="9">
                  <c:v>17.551500000000001</c:v>
                </c:pt>
                <c:pt idx="10">
                  <c:v>17.849630000000001</c:v>
                </c:pt>
                <c:pt idx="11">
                  <c:v>17.914719999999999</c:v>
                </c:pt>
                <c:pt idx="12">
                  <c:v>18.039359999999999</c:v>
                </c:pt>
                <c:pt idx="13">
                  <c:v>18.311029999999999</c:v>
                </c:pt>
                <c:pt idx="14">
                  <c:v>18.46969</c:v>
                </c:pt>
                <c:pt idx="15">
                  <c:v>18.813580000000002</c:v>
                </c:pt>
                <c:pt idx="16">
                  <c:v>19.068090000000002</c:v>
                </c:pt>
                <c:pt idx="17">
                  <c:v>19.129480000000001</c:v>
                </c:pt>
                <c:pt idx="18">
                  <c:v>18.98348</c:v>
                </c:pt>
                <c:pt idx="19">
                  <c:v>18.843520000000002</c:v>
                </c:pt>
                <c:pt idx="20">
                  <c:v>18.936309999999999</c:v>
                </c:pt>
                <c:pt idx="21">
                  <c:v>19.108969999999999</c:v>
                </c:pt>
                <c:pt idx="22">
                  <c:v>19.198080000000001</c:v>
                </c:pt>
                <c:pt idx="23">
                  <c:v>19.852070000000001</c:v>
                </c:pt>
                <c:pt idx="24">
                  <c:v>20.170929999999998</c:v>
                </c:pt>
                <c:pt idx="25">
                  <c:v>20.18242</c:v>
                </c:pt>
                <c:pt idx="26">
                  <c:v>20.192519999999998</c:v>
                </c:pt>
                <c:pt idx="27">
                  <c:v>20.197220000000002</c:v>
                </c:pt>
                <c:pt idx="28">
                  <c:v>20.208110000000001</c:v>
                </c:pt>
                <c:pt idx="29">
                  <c:v>20.152650000000001</c:v>
                </c:pt>
                <c:pt idx="30">
                  <c:v>20.275970000000001</c:v>
                </c:pt>
                <c:pt idx="31">
                  <c:v>20.259080000000001</c:v>
                </c:pt>
                <c:pt idx="32">
                  <c:v>20.293859999999999</c:v>
                </c:pt>
                <c:pt idx="33">
                  <c:v>20.37612</c:v>
                </c:pt>
                <c:pt idx="34">
                  <c:v>20.270779999999998</c:v>
                </c:pt>
                <c:pt idx="35">
                  <c:v>20.1785</c:v>
                </c:pt>
                <c:pt idx="36">
                  <c:v>20.28481</c:v>
                </c:pt>
                <c:pt idx="37">
                  <c:v>20.35952</c:v>
                </c:pt>
                <c:pt idx="38">
                  <c:v>20.500440000000001</c:v>
                </c:pt>
                <c:pt idx="39">
                  <c:v>20.724019999999999</c:v>
                </c:pt>
                <c:pt idx="40">
                  <c:v>20.808730000000001</c:v>
                </c:pt>
                <c:pt idx="41">
                  <c:v>21.031749999999999</c:v>
                </c:pt>
                <c:pt idx="42">
                  <c:v>21.308630000000001</c:v>
                </c:pt>
                <c:pt idx="43">
                  <c:v>21.370270000000001</c:v>
                </c:pt>
                <c:pt idx="44">
                  <c:v>21.403110000000002</c:v>
                </c:pt>
                <c:pt idx="45">
                  <c:v>21.65081</c:v>
                </c:pt>
                <c:pt idx="46">
                  <c:v>21.85324</c:v>
                </c:pt>
                <c:pt idx="47">
                  <c:v>22.127220000000001</c:v>
                </c:pt>
                <c:pt idx="48">
                  <c:v>22.151299999999999</c:v>
                </c:pt>
                <c:pt idx="49">
                  <c:v>22.348490000000002</c:v>
                </c:pt>
                <c:pt idx="50">
                  <c:v>22.463090000000001</c:v>
                </c:pt>
                <c:pt idx="51">
                  <c:v>22.409310000000001</c:v>
                </c:pt>
                <c:pt idx="52">
                  <c:v>22.582540000000002</c:v>
                </c:pt>
                <c:pt idx="53">
                  <c:v>22.51707</c:v>
                </c:pt>
                <c:pt idx="54">
                  <c:v>22.697220000000002</c:v>
                </c:pt>
                <c:pt idx="55">
                  <c:v>22.860900000000001</c:v>
                </c:pt>
                <c:pt idx="56">
                  <c:v>22.83672</c:v>
                </c:pt>
                <c:pt idx="57">
                  <c:v>22.804300000000001</c:v>
                </c:pt>
                <c:pt idx="58">
                  <c:v>22.978819999999999</c:v>
                </c:pt>
                <c:pt idx="59">
                  <c:v>22.90204</c:v>
                </c:pt>
                <c:pt idx="60">
                  <c:v>22.974329999999998</c:v>
                </c:pt>
                <c:pt idx="61">
                  <c:v>23.08765</c:v>
                </c:pt>
                <c:pt idx="62">
                  <c:v>23.137650000000001</c:v>
                </c:pt>
                <c:pt idx="63">
                  <c:v>23.578469999999999</c:v>
                </c:pt>
                <c:pt idx="64">
                  <c:v>23.885750000000002</c:v>
                </c:pt>
                <c:pt idx="65">
                  <c:v>23.968430000000001</c:v>
                </c:pt>
                <c:pt idx="66">
                  <c:v>24.100069999999999</c:v>
                </c:pt>
                <c:pt idx="67">
                  <c:v>24.372160000000001</c:v>
                </c:pt>
                <c:pt idx="68">
                  <c:v>24.425419999999999</c:v>
                </c:pt>
                <c:pt idx="69">
                  <c:v>24.670339999999999</c:v>
                </c:pt>
                <c:pt idx="70">
                  <c:v>24.82912</c:v>
                </c:pt>
                <c:pt idx="71">
                  <c:v>24.780670000000001</c:v>
                </c:pt>
                <c:pt idx="72">
                  <c:v>25.20992</c:v>
                </c:pt>
                <c:pt idx="73">
                  <c:v>25.382930000000002</c:v>
                </c:pt>
                <c:pt idx="74">
                  <c:v>25.322009999999999</c:v>
                </c:pt>
                <c:pt idx="75">
                  <c:v>25.568919999999999</c:v>
                </c:pt>
                <c:pt idx="76">
                  <c:v>25.666789999999999</c:v>
                </c:pt>
                <c:pt idx="77">
                  <c:v>25.773389999999999</c:v>
                </c:pt>
                <c:pt idx="78">
                  <c:v>25.902909999999999</c:v>
                </c:pt>
                <c:pt idx="79">
                  <c:v>25.931609999999999</c:v>
                </c:pt>
                <c:pt idx="80">
                  <c:v>26.160329999999998</c:v>
                </c:pt>
                <c:pt idx="81">
                  <c:v>26.099440000000001</c:v>
                </c:pt>
                <c:pt idx="82">
                  <c:v>26.464469999999999</c:v>
                </c:pt>
                <c:pt idx="83">
                  <c:v>26.722100000000001</c:v>
                </c:pt>
                <c:pt idx="84">
                  <c:v>26.96904</c:v>
                </c:pt>
                <c:pt idx="85">
                  <c:v>26.990549999999999</c:v>
                </c:pt>
                <c:pt idx="86">
                  <c:v>27.092569999999998</c:v>
                </c:pt>
                <c:pt idx="87">
                  <c:v>27.214410000000001</c:v>
                </c:pt>
                <c:pt idx="88">
                  <c:v>27.38391</c:v>
                </c:pt>
                <c:pt idx="89">
                  <c:v>27.503489999999999</c:v>
                </c:pt>
                <c:pt idx="90">
                  <c:v>27.722159999999999</c:v>
                </c:pt>
                <c:pt idx="91">
                  <c:v>27.76031</c:v>
                </c:pt>
                <c:pt idx="92">
                  <c:v>27.922609999999999</c:v>
                </c:pt>
                <c:pt idx="93">
                  <c:v>28.125209999999999</c:v>
                </c:pt>
                <c:pt idx="94">
                  <c:v>28.269310000000001</c:v>
                </c:pt>
                <c:pt idx="95">
                  <c:v>28.536010000000001</c:v>
                </c:pt>
                <c:pt idx="96">
                  <c:v>28.691279999999999</c:v>
                </c:pt>
                <c:pt idx="97">
                  <c:v>28.837700000000002</c:v>
                </c:pt>
                <c:pt idx="98">
                  <c:v>29.307739999999999</c:v>
                </c:pt>
                <c:pt idx="99">
                  <c:v>29.2317</c:v>
                </c:pt>
                <c:pt idx="100">
                  <c:v>29.44312</c:v>
                </c:pt>
                <c:pt idx="101">
                  <c:v>29.62433</c:v>
                </c:pt>
                <c:pt idx="102">
                  <c:v>29.708770000000001</c:v>
                </c:pt>
                <c:pt idx="103">
                  <c:v>29.808859999999999</c:v>
                </c:pt>
                <c:pt idx="104">
                  <c:v>30.04326</c:v>
                </c:pt>
                <c:pt idx="105">
                  <c:v>30.095580000000002</c:v>
                </c:pt>
                <c:pt idx="106">
                  <c:v>30.020050000000001</c:v>
                </c:pt>
                <c:pt idx="107">
                  <c:v>30.193909999999999</c:v>
                </c:pt>
                <c:pt idx="108">
                  <c:v>30.241689999999998</c:v>
                </c:pt>
                <c:pt idx="109">
                  <c:v>30.045559999999998</c:v>
                </c:pt>
                <c:pt idx="110">
                  <c:v>30.026330000000002</c:v>
                </c:pt>
                <c:pt idx="111">
                  <c:v>30.247800000000002</c:v>
                </c:pt>
                <c:pt idx="112">
                  <c:v>30.132079999999998</c:v>
                </c:pt>
                <c:pt idx="113">
                  <c:v>30.356210000000001</c:v>
                </c:pt>
                <c:pt idx="114">
                  <c:v>30.377379999999999</c:v>
                </c:pt>
                <c:pt idx="115">
                  <c:v>30.6799</c:v>
                </c:pt>
                <c:pt idx="116">
                  <c:v>30.850269999999998</c:v>
                </c:pt>
                <c:pt idx="117">
                  <c:v>31.029869999999999</c:v>
                </c:pt>
                <c:pt idx="118">
                  <c:v>31.41703</c:v>
                </c:pt>
                <c:pt idx="119">
                  <c:v>31.874780000000001</c:v>
                </c:pt>
                <c:pt idx="120">
                  <c:v>31.595669999999998</c:v>
                </c:pt>
                <c:pt idx="121">
                  <c:v>31.793140000000001</c:v>
                </c:pt>
                <c:pt idx="122">
                  <c:v>31.98873</c:v>
                </c:pt>
                <c:pt idx="123">
                  <c:v>32.138379999999998</c:v>
                </c:pt>
                <c:pt idx="124">
                  <c:v>31.874220000000001</c:v>
                </c:pt>
                <c:pt idx="125">
                  <c:v>32.373469999999998</c:v>
                </c:pt>
                <c:pt idx="126">
                  <c:v>32.821719999999999</c:v>
                </c:pt>
                <c:pt idx="127">
                  <c:v>33.220700000000001</c:v>
                </c:pt>
                <c:pt idx="128">
                  <c:v>33.235750000000003</c:v>
                </c:pt>
                <c:pt idx="129">
                  <c:v>33.50132</c:v>
                </c:pt>
                <c:pt idx="130">
                  <c:v>33.924790000000002</c:v>
                </c:pt>
                <c:pt idx="131">
                  <c:v>34.100949999999997</c:v>
                </c:pt>
                <c:pt idx="132">
                  <c:v>34.385779999999997</c:v>
                </c:pt>
                <c:pt idx="133">
                  <c:v>34.431240000000003</c:v>
                </c:pt>
                <c:pt idx="134">
                  <c:v>34.779620000000001</c:v>
                </c:pt>
                <c:pt idx="135">
                  <c:v>35.015309999999999</c:v>
                </c:pt>
                <c:pt idx="136">
                  <c:v>35.152529999999999</c:v>
                </c:pt>
                <c:pt idx="137">
                  <c:v>35.388500000000001</c:v>
                </c:pt>
                <c:pt idx="138">
                  <c:v>35.639789999999998</c:v>
                </c:pt>
                <c:pt idx="139">
                  <c:v>35.708260000000003</c:v>
                </c:pt>
                <c:pt idx="140">
                  <c:v>35.620429999999999</c:v>
                </c:pt>
                <c:pt idx="141">
                  <c:v>35.765790000000003</c:v>
                </c:pt>
                <c:pt idx="142">
                  <c:v>35.686819999999997</c:v>
                </c:pt>
                <c:pt idx="143">
                  <c:v>35.751609999999999</c:v>
                </c:pt>
                <c:pt idx="144">
                  <c:v>35.867959999999997</c:v>
                </c:pt>
                <c:pt idx="145">
                  <c:v>36.165300000000002</c:v>
                </c:pt>
                <c:pt idx="146">
                  <c:v>36.199579999999997</c:v>
                </c:pt>
                <c:pt idx="147">
                  <c:v>36.252929999999999</c:v>
                </c:pt>
                <c:pt idx="148">
                  <c:v>36.279870000000003</c:v>
                </c:pt>
                <c:pt idx="149">
                  <c:v>36.239289999999997</c:v>
                </c:pt>
                <c:pt idx="150">
                  <c:v>36.476840000000003</c:v>
                </c:pt>
                <c:pt idx="151">
                  <c:v>36.287140000000001</c:v>
                </c:pt>
                <c:pt idx="152">
                  <c:v>36.254809999999999</c:v>
                </c:pt>
                <c:pt idx="153">
                  <c:v>36.119340000000001</c:v>
                </c:pt>
                <c:pt idx="154">
                  <c:v>35.99727</c:v>
                </c:pt>
                <c:pt idx="155">
                  <c:v>36.523029999999999</c:v>
                </c:pt>
                <c:pt idx="156">
                  <c:v>36.797530000000002</c:v>
                </c:pt>
                <c:pt idx="157">
                  <c:v>36.528730000000003</c:v>
                </c:pt>
                <c:pt idx="158">
                  <c:v>36.495040000000003</c:v>
                </c:pt>
                <c:pt idx="159">
                  <c:v>36.664870000000001</c:v>
                </c:pt>
                <c:pt idx="160">
                  <c:v>36.628680000000003</c:v>
                </c:pt>
                <c:pt idx="161">
                  <c:v>36.942729999999997</c:v>
                </c:pt>
                <c:pt idx="162">
                  <c:v>37.047260000000001</c:v>
                </c:pt>
                <c:pt idx="163">
                  <c:v>36.907179999999997</c:v>
                </c:pt>
                <c:pt idx="164">
                  <c:v>37.312530000000002</c:v>
                </c:pt>
                <c:pt idx="165">
                  <c:v>37.458210000000001</c:v>
                </c:pt>
                <c:pt idx="166">
                  <c:v>37.525950000000002</c:v>
                </c:pt>
                <c:pt idx="167">
                  <c:v>37.624400000000001</c:v>
                </c:pt>
                <c:pt idx="168">
                  <c:v>38.138820000000003</c:v>
                </c:pt>
                <c:pt idx="169">
                  <c:v>37.963169999999998</c:v>
                </c:pt>
                <c:pt idx="170">
                  <c:v>38.585949999999997</c:v>
                </c:pt>
                <c:pt idx="171">
                  <c:v>39.153019999999998</c:v>
                </c:pt>
                <c:pt idx="172">
                  <c:v>39.173299999999998</c:v>
                </c:pt>
                <c:pt idx="173">
                  <c:v>39.354680000000002</c:v>
                </c:pt>
                <c:pt idx="174">
                  <c:v>39.32761</c:v>
                </c:pt>
                <c:pt idx="175">
                  <c:v>39.794649999999997</c:v>
                </c:pt>
                <c:pt idx="176">
                  <c:v>40.078539999999997</c:v>
                </c:pt>
                <c:pt idx="177">
                  <c:v>40.673209999999997</c:v>
                </c:pt>
                <c:pt idx="178">
                  <c:v>41.052100000000003</c:v>
                </c:pt>
                <c:pt idx="179">
                  <c:v>41.989899999999999</c:v>
                </c:pt>
                <c:pt idx="180">
                  <c:v>41.880710000000001</c:v>
                </c:pt>
                <c:pt idx="181">
                  <c:v>42.307969999999997</c:v>
                </c:pt>
                <c:pt idx="182">
                  <c:v>42.564120000000003</c:v>
                </c:pt>
                <c:pt idx="183">
                  <c:v>42.566040000000001</c:v>
                </c:pt>
                <c:pt idx="184">
                  <c:v>43.086790000000001</c:v>
                </c:pt>
                <c:pt idx="185">
                  <c:v>43.235909999999997</c:v>
                </c:pt>
                <c:pt idx="186">
                  <c:v>43.187109999999997</c:v>
                </c:pt>
                <c:pt idx="187">
                  <c:v>43.61835</c:v>
                </c:pt>
                <c:pt idx="188">
                  <c:v>43.748080000000002</c:v>
                </c:pt>
                <c:pt idx="189">
                  <c:v>43.927509999999998</c:v>
                </c:pt>
                <c:pt idx="190">
                  <c:v>44.104680000000002</c:v>
                </c:pt>
                <c:pt idx="191">
                  <c:v>44.02957</c:v>
                </c:pt>
                <c:pt idx="192">
                  <c:v>44.125749999999996</c:v>
                </c:pt>
                <c:pt idx="193">
                  <c:v>43.927309999999999</c:v>
                </c:pt>
                <c:pt idx="194">
                  <c:v>43.89911</c:v>
                </c:pt>
                <c:pt idx="195">
                  <c:v>43.91048</c:v>
                </c:pt>
                <c:pt idx="196">
                  <c:v>44.127929999999999</c:v>
                </c:pt>
                <c:pt idx="197">
                  <c:v>43.998089999999998</c:v>
                </c:pt>
                <c:pt idx="198">
                  <c:v>43.593850000000003</c:v>
                </c:pt>
                <c:pt idx="199">
                  <c:v>43.529490000000003</c:v>
                </c:pt>
                <c:pt idx="200">
                  <c:v>43.026719999999997</c:v>
                </c:pt>
                <c:pt idx="201">
                  <c:v>42.58267</c:v>
                </c:pt>
                <c:pt idx="202">
                  <c:v>41.762619999999998</c:v>
                </c:pt>
                <c:pt idx="203">
                  <c:v>40.561959999999999</c:v>
                </c:pt>
                <c:pt idx="204">
                  <c:v>40.073239999999998</c:v>
                </c:pt>
                <c:pt idx="205">
                  <c:v>39.660980000000002</c:v>
                </c:pt>
                <c:pt idx="206">
                  <c:v>39.349629999999998</c:v>
                </c:pt>
                <c:pt idx="207">
                  <c:v>39.36544</c:v>
                </c:pt>
                <c:pt idx="208">
                  <c:v>39.108080000000001</c:v>
                </c:pt>
                <c:pt idx="209">
                  <c:v>39.415390000000002</c:v>
                </c:pt>
                <c:pt idx="210">
                  <c:v>39.45966</c:v>
                </c:pt>
                <c:pt idx="211">
                  <c:v>39.632629999999999</c:v>
                </c:pt>
                <c:pt idx="212">
                  <c:v>40.017699999999998</c:v>
                </c:pt>
                <c:pt idx="213">
                  <c:v>40.422409999999999</c:v>
                </c:pt>
                <c:pt idx="214">
                  <c:v>40.619210000000002</c:v>
                </c:pt>
                <c:pt idx="215">
                  <c:v>40.929389999999998</c:v>
                </c:pt>
                <c:pt idx="216">
                  <c:v>41.389009999999999</c:v>
                </c:pt>
                <c:pt idx="217">
                  <c:v>41.840170000000001</c:v>
                </c:pt>
                <c:pt idx="218">
                  <c:v>41.971240000000002</c:v>
                </c:pt>
                <c:pt idx="219">
                  <c:v>42.454349999999998</c:v>
                </c:pt>
                <c:pt idx="220">
                  <c:v>42.869030000000002</c:v>
                </c:pt>
                <c:pt idx="221">
                  <c:v>42.861550000000001</c:v>
                </c:pt>
                <c:pt idx="222">
                  <c:v>43.07038</c:v>
                </c:pt>
                <c:pt idx="223">
                  <c:v>43.109610000000004</c:v>
                </c:pt>
                <c:pt idx="224">
                  <c:v>43.54618</c:v>
                </c:pt>
                <c:pt idx="225">
                  <c:v>43.592219999999998</c:v>
                </c:pt>
                <c:pt idx="226">
                  <c:v>44.03595</c:v>
                </c:pt>
                <c:pt idx="227">
                  <c:v>44.202730000000003</c:v>
                </c:pt>
                <c:pt idx="228">
                  <c:v>44.399749999999997</c:v>
                </c:pt>
                <c:pt idx="229">
                  <c:v>44.431049999999999</c:v>
                </c:pt>
                <c:pt idx="230">
                  <c:v>44.688920000000003</c:v>
                </c:pt>
                <c:pt idx="231">
                  <c:v>44.666130000000003</c:v>
                </c:pt>
                <c:pt idx="232">
                  <c:v>44.818150000000003</c:v>
                </c:pt>
                <c:pt idx="233">
                  <c:v>44.836280000000002</c:v>
                </c:pt>
                <c:pt idx="234">
                  <c:v>44.609050000000003</c:v>
                </c:pt>
                <c:pt idx="235">
                  <c:v>44.895209999999999</c:v>
                </c:pt>
                <c:pt idx="236">
                  <c:v>45.028599999999997</c:v>
                </c:pt>
                <c:pt idx="237">
                  <c:v>44.999859999999998</c:v>
                </c:pt>
                <c:pt idx="238">
                  <c:v>45.011220000000002</c:v>
                </c:pt>
                <c:pt idx="239">
                  <c:v>45.374969999999998</c:v>
                </c:pt>
                <c:pt idx="240">
                  <c:v>45.28913</c:v>
                </c:pt>
                <c:pt idx="241">
                  <c:v>45.133670000000002</c:v>
                </c:pt>
                <c:pt idx="242">
                  <c:v>45.484670000000001</c:v>
                </c:pt>
                <c:pt idx="243">
                  <c:v>46.526989999999998</c:v>
                </c:pt>
                <c:pt idx="244">
                  <c:v>46.19706</c:v>
                </c:pt>
                <c:pt idx="245">
                  <c:v>46.451059999999998</c:v>
                </c:pt>
                <c:pt idx="246">
                  <c:v>46.605260000000001</c:v>
                </c:pt>
                <c:pt idx="247">
                  <c:v>46.900239999999997</c:v>
                </c:pt>
                <c:pt idx="248">
                  <c:v>47.256210000000003</c:v>
                </c:pt>
                <c:pt idx="249">
                  <c:v>47.410089999999997</c:v>
                </c:pt>
                <c:pt idx="250">
                  <c:v>47.709699999999998</c:v>
                </c:pt>
                <c:pt idx="251">
                  <c:v>48.442590000000003</c:v>
                </c:pt>
                <c:pt idx="252">
                  <c:v>47.553100000000001</c:v>
                </c:pt>
                <c:pt idx="253">
                  <c:v>48.014449999999997</c:v>
                </c:pt>
                <c:pt idx="254">
                  <c:v>48.24409</c:v>
                </c:pt>
                <c:pt idx="255">
                  <c:v>48.3018</c:v>
                </c:pt>
                <c:pt idx="256">
                  <c:v>48.656480000000002</c:v>
                </c:pt>
                <c:pt idx="257">
                  <c:v>48.856630000000003</c:v>
                </c:pt>
                <c:pt idx="258">
                  <c:v>48.969990000000003</c:v>
                </c:pt>
                <c:pt idx="259">
                  <c:v>49.126100000000001</c:v>
                </c:pt>
                <c:pt idx="260">
                  <c:v>49.020589999999999</c:v>
                </c:pt>
                <c:pt idx="261">
                  <c:v>49.241840000000003</c:v>
                </c:pt>
                <c:pt idx="262">
                  <c:v>49.47119</c:v>
                </c:pt>
                <c:pt idx="263">
                  <c:v>49.640689999999999</c:v>
                </c:pt>
                <c:pt idx="264">
                  <c:v>49.815550000000002</c:v>
                </c:pt>
                <c:pt idx="265">
                  <c:v>49.991300000000003</c:v>
                </c:pt>
                <c:pt idx="266">
                  <c:v>50.015659999999997</c:v>
                </c:pt>
                <c:pt idx="267">
                  <c:v>49.377110000000002</c:v>
                </c:pt>
                <c:pt idx="268">
                  <c:v>48.744500000000002</c:v>
                </c:pt>
                <c:pt idx="269">
                  <c:v>48.589689999999997</c:v>
                </c:pt>
                <c:pt idx="270">
                  <c:v>48.331539999999997</c:v>
                </c:pt>
                <c:pt idx="271">
                  <c:v>48.287430000000001</c:v>
                </c:pt>
                <c:pt idx="272">
                  <c:v>48.242899999999999</c:v>
                </c:pt>
                <c:pt idx="273">
                  <c:v>48.521850000000001</c:v>
                </c:pt>
                <c:pt idx="274">
                  <c:v>48.96902</c:v>
                </c:pt>
                <c:pt idx="275">
                  <c:v>48.983820000000001</c:v>
                </c:pt>
                <c:pt idx="276">
                  <c:v>48.845440000000004</c:v>
                </c:pt>
                <c:pt idx="277">
                  <c:v>49.082419999999999</c:v>
                </c:pt>
                <c:pt idx="278">
                  <c:v>48.90804</c:v>
                </c:pt>
                <c:pt idx="279">
                  <c:v>48.848390000000002</c:v>
                </c:pt>
                <c:pt idx="280">
                  <c:v>48.889569999999999</c:v>
                </c:pt>
                <c:pt idx="281">
                  <c:v>49.105690000000003</c:v>
                </c:pt>
                <c:pt idx="282">
                  <c:v>49.410440000000001</c:v>
                </c:pt>
                <c:pt idx="283">
                  <c:v>49.127949999999998</c:v>
                </c:pt>
                <c:pt idx="284">
                  <c:v>49.284840000000003</c:v>
                </c:pt>
                <c:pt idx="285">
                  <c:v>49.30048</c:v>
                </c:pt>
                <c:pt idx="286">
                  <c:v>49.087879999999998</c:v>
                </c:pt>
                <c:pt idx="287">
                  <c:v>48.724229999999999</c:v>
                </c:pt>
                <c:pt idx="288">
                  <c:v>48.50826</c:v>
                </c:pt>
                <c:pt idx="289">
                  <c:v>48.707389999999997</c:v>
                </c:pt>
                <c:pt idx="290">
                  <c:v>48.738370000000003</c:v>
                </c:pt>
                <c:pt idx="291">
                  <c:v>48.595739999999999</c:v>
                </c:pt>
                <c:pt idx="292">
                  <c:v>48.335929999999998</c:v>
                </c:pt>
                <c:pt idx="293">
                  <c:v>48.062019999999997</c:v>
                </c:pt>
                <c:pt idx="294">
                  <c:v>47.847999999999999</c:v>
                </c:pt>
                <c:pt idx="295">
                  <c:v>47.622950000000003</c:v>
                </c:pt>
                <c:pt idx="296">
                  <c:v>47.736429999999999</c:v>
                </c:pt>
                <c:pt idx="297">
                  <c:v>47.084099999999999</c:v>
                </c:pt>
                <c:pt idx="298">
                  <c:v>47.00177</c:v>
                </c:pt>
                <c:pt idx="299">
                  <c:v>46.831600000000002</c:v>
                </c:pt>
                <c:pt idx="300">
                  <c:v>47.397150000000003</c:v>
                </c:pt>
                <c:pt idx="301">
                  <c:v>47.122320000000002</c:v>
                </c:pt>
                <c:pt idx="302">
                  <c:v>47.46125</c:v>
                </c:pt>
                <c:pt idx="303">
                  <c:v>47.795279999999998</c:v>
                </c:pt>
                <c:pt idx="304">
                  <c:v>47.956159999999997</c:v>
                </c:pt>
                <c:pt idx="305">
                  <c:v>48.25271</c:v>
                </c:pt>
                <c:pt idx="306">
                  <c:v>48.384399999999999</c:v>
                </c:pt>
                <c:pt idx="307">
                  <c:v>48.852400000000003</c:v>
                </c:pt>
                <c:pt idx="308">
                  <c:v>49.355849999999997</c:v>
                </c:pt>
                <c:pt idx="309">
                  <c:v>49.540480000000002</c:v>
                </c:pt>
                <c:pt idx="310">
                  <c:v>49.890920000000001</c:v>
                </c:pt>
                <c:pt idx="311">
                  <c:v>50.2986</c:v>
                </c:pt>
                <c:pt idx="312">
                  <c:v>50.739400000000003</c:v>
                </c:pt>
                <c:pt idx="313">
                  <c:v>51.004759999999997</c:v>
                </c:pt>
                <c:pt idx="314">
                  <c:v>50.919649999999997</c:v>
                </c:pt>
                <c:pt idx="315">
                  <c:v>50.998869999999997</c:v>
                </c:pt>
                <c:pt idx="316">
                  <c:v>51.621510000000001</c:v>
                </c:pt>
                <c:pt idx="317">
                  <c:v>51.330829999999999</c:v>
                </c:pt>
                <c:pt idx="318">
                  <c:v>51.912140000000001</c:v>
                </c:pt>
                <c:pt idx="319">
                  <c:v>52.300179999999997</c:v>
                </c:pt>
                <c:pt idx="320">
                  <c:v>52.22195</c:v>
                </c:pt>
                <c:pt idx="321">
                  <c:v>52.347999999999999</c:v>
                </c:pt>
                <c:pt idx="322">
                  <c:v>52.42436</c:v>
                </c:pt>
                <c:pt idx="323">
                  <c:v>52.719349999999999</c:v>
                </c:pt>
                <c:pt idx="324">
                  <c:v>52.844009999999997</c:v>
                </c:pt>
                <c:pt idx="325">
                  <c:v>53.0092</c:v>
                </c:pt>
                <c:pt idx="326">
                  <c:v>53.283329999999999</c:v>
                </c:pt>
                <c:pt idx="327">
                  <c:v>53.098439999999997</c:v>
                </c:pt>
                <c:pt idx="328">
                  <c:v>53.583889999999997</c:v>
                </c:pt>
                <c:pt idx="329">
                  <c:v>53.542560000000002</c:v>
                </c:pt>
                <c:pt idx="330">
                  <c:v>53.595880000000001</c:v>
                </c:pt>
                <c:pt idx="331">
                  <c:v>53.683480000000003</c:v>
                </c:pt>
                <c:pt idx="332">
                  <c:v>53.77346</c:v>
                </c:pt>
                <c:pt idx="333">
                  <c:v>53.881509999999999</c:v>
                </c:pt>
                <c:pt idx="334">
                  <c:v>54.198779999999999</c:v>
                </c:pt>
                <c:pt idx="335">
                  <c:v>54.096069999999997</c:v>
                </c:pt>
                <c:pt idx="336">
                  <c:v>54.409689999999998</c:v>
                </c:pt>
                <c:pt idx="337">
                  <c:v>54.23668</c:v>
                </c:pt>
                <c:pt idx="338">
                  <c:v>54.149360000000001</c:v>
                </c:pt>
                <c:pt idx="339">
                  <c:v>54.473750000000003</c:v>
                </c:pt>
                <c:pt idx="340">
                  <c:v>54.132719999999999</c:v>
                </c:pt>
                <c:pt idx="341">
                  <c:v>54.4163</c:v>
                </c:pt>
                <c:pt idx="342">
                  <c:v>54.712130000000002</c:v>
                </c:pt>
                <c:pt idx="343">
                  <c:v>54.431100000000001</c:v>
                </c:pt>
                <c:pt idx="344">
                  <c:v>54.88353</c:v>
                </c:pt>
                <c:pt idx="345">
                  <c:v>55.022260000000003</c:v>
                </c:pt>
                <c:pt idx="346">
                  <c:v>54.996259999999999</c:v>
                </c:pt>
                <c:pt idx="347">
                  <c:v>55.36692</c:v>
                </c:pt>
                <c:pt idx="348">
                  <c:v>54.7378</c:v>
                </c:pt>
                <c:pt idx="349">
                  <c:v>55.975000000000001</c:v>
                </c:pt>
                <c:pt idx="350">
                  <c:v>55.844900000000003</c:v>
                </c:pt>
                <c:pt idx="351">
                  <c:v>56.161839999999998</c:v>
                </c:pt>
                <c:pt idx="352">
                  <c:v>56.404899999999998</c:v>
                </c:pt>
                <c:pt idx="353">
                  <c:v>56.569569999999999</c:v>
                </c:pt>
                <c:pt idx="354">
                  <c:v>56.704039999999999</c:v>
                </c:pt>
                <c:pt idx="355">
                  <c:v>56.920569999999998</c:v>
                </c:pt>
                <c:pt idx="356">
                  <c:v>57.321739999999998</c:v>
                </c:pt>
                <c:pt idx="357">
                  <c:v>58.016030000000001</c:v>
                </c:pt>
                <c:pt idx="358">
                  <c:v>58.333440000000003</c:v>
                </c:pt>
                <c:pt idx="359">
                  <c:v>58.501609999999999</c:v>
                </c:pt>
                <c:pt idx="360">
                  <c:v>58.993429999999996</c:v>
                </c:pt>
                <c:pt idx="361">
                  <c:v>59.251939999999998</c:v>
                </c:pt>
                <c:pt idx="362">
                  <c:v>59.396830000000001</c:v>
                </c:pt>
                <c:pt idx="363">
                  <c:v>59.494579999999999</c:v>
                </c:pt>
                <c:pt idx="364">
                  <c:v>59.54889</c:v>
                </c:pt>
                <c:pt idx="365">
                  <c:v>59.885019999999997</c:v>
                </c:pt>
                <c:pt idx="366">
                  <c:v>59.770510000000002</c:v>
                </c:pt>
                <c:pt idx="367">
                  <c:v>60.24456</c:v>
                </c:pt>
                <c:pt idx="368">
                  <c:v>60.490200000000002</c:v>
                </c:pt>
                <c:pt idx="369">
                  <c:v>60.498629999999999</c:v>
                </c:pt>
                <c:pt idx="370">
                  <c:v>60.89434</c:v>
                </c:pt>
                <c:pt idx="371">
                  <c:v>61.43759</c:v>
                </c:pt>
                <c:pt idx="372">
                  <c:v>61.430070000000001</c:v>
                </c:pt>
                <c:pt idx="373">
                  <c:v>61.16666</c:v>
                </c:pt>
                <c:pt idx="374">
                  <c:v>61.666080000000001</c:v>
                </c:pt>
                <c:pt idx="375">
                  <c:v>62.058599999999998</c:v>
                </c:pt>
                <c:pt idx="376">
                  <c:v>61.599159999999998</c:v>
                </c:pt>
                <c:pt idx="377">
                  <c:v>62.248100000000001</c:v>
                </c:pt>
                <c:pt idx="378">
                  <c:v>61.864139999999999</c:v>
                </c:pt>
                <c:pt idx="379">
                  <c:v>62.127679999999998</c:v>
                </c:pt>
                <c:pt idx="380">
                  <c:v>62.092080000000003</c:v>
                </c:pt>
                <c:pt idx="381">
                  <c:v>62.005710000000001</c:v>
                </c:pt>
                <c:pt idx="382">
                  <c:v>62.286499999999997</c:v>
                </c:pt>
                <c:pt idx="383">
                  <c:v>62.767719999999997</c:v>
                </c:pt>
                <c:pt idx="384">
                  <c:v>62.518689999999999</c:v>
                </c:pt>
                <c:pt idx="385">
                  <c:v>62.772950000000002</c:v>
                </c:pt>
                <c:pt idx="386">
                  <c:v>63.038029999999999</c:v>
                </c:pt>
                <c:pt idx="387">
                  <c:v>62.392319999999998</c:v>
                </c:pt>
                <c:pt idx="388">
                  <c:v>63.092370000000003</c:v>
                </c:pt>
                <c:pt idx="389">
                  <c:v>63.31662</c:v>
                </c:pt>
                <c:pt idx="390">
                  <c:v>63.307160000000003</c:v>
                </c:pt>
                <c:pt idx="391">
                  <c:v>63.65352</c:v>
                </c:pt>
                <c:pt idx="392">
                  <c:v>63.781280000000002</c:v>
                </c:pt>
                <c:pt idx="393">
                  <c:v>63.738419999999998</c:v>
                </c:pt>
                <c:pt idx="394">
                  <c:v>63.43197</c:v>
                </c:pt>
                <c:pt idx="395">
                  <c:v>63.300690000000003</c:v>
                </c:pt>
                <c:pt idx="396">
                  <c:v>63.428980000000003</c:v>
                </c:pt>
                <c:pt idx="397">
                  <c:v>62.983730000000001</c:v>
                </c:pt>
                <c:pt idx="398">
                  <c:v>62.733409999999999</c:v>
                </c:pt>
                <c:pt idx="399">
                  <c:v>63.189390000000003</c:v>
                </c:pt>
                <c:pt idx="400">
                  <c:v>63.47475</c:v>
                </c:pt>
                <c:pt idx="401">
                  <c:v>63.57452</c:v>
                </c:pt>
                <c:pt idx="402">
                  <c:v>63.656730000000003</c:v>
                </c:pt>
                <c:pt idx="403">
                  <c:v>63.62811</c:v>
                </c:pt>
                <c:pt idx="404">
                  <c:v>63.817039999999999</c:v>
                </c:pt>
                <c:pt idx="405">
                  <c:v>63.996630000000003</c:v>
                </c:pt>
                <c:pt idx="406">
                  <c:v>64.01737</c:v>
                </c:pt>
                <c:pt idx="407">
                  <c:v>63.506169999999997</c:v>
                </c:pt>
                <c:pt idx="408">
                  <c:v>63.777470000000001</c:v>
                </c:pt>
                <c:pt idx="409">
                  <c:v>64.219200000000001</c:v>
                </c:pt>
                <c:pt idx="410">
                  <c:v>64.160769999999999</c:v>
                </c:pt>
                <c:pt idx="411">
                  <c:v>64.293139999999994</c:v>
                </c:pt>
                <c:pt idx="412">
                  <c:v>64.102890000000002</c:v>
                </c:pt>
                <c:pt idx="413">
                  <c:v>64.191689999999994</c:v>
                </c:pt>
                <c:pt idx="414">
                  <c:v>64.492429999999999</c:v>
                </c:pt>
                <c:pt idx="415">
                  <c:v>64.070449999999994</c:v>
                </c:pt>
                <c:pt idx="416">
                  <c:v>64.415989999999994</c:v>
                </c:pt>
                <c:pt idx="417">
                  <c:v>64.52534</c:v>
                </c:pt>
                <c:pt idx="418">
                  <c:v>64.485429999999994</c:v>
                </c:pt>
                <c:pt idx="419">
                  <c:v>64.116140000000001</c:v>
                </c:pt>
                <c:pt idx="420">
                  <c:v>64.612930000000006</c:v>
                </c:pt>
                <c:pt idx="421">
                  <c:v>65.0715</c:v>
                </c:pt>
                <c:pt idx="422">
                  <c:v>65.014880000000005</c:v>
                </c:pt>
                <c:pt idx="423">
                  <c:v>65.199529999999996</c:v>
                </c:pt>
                <c:pt idx="424">
                  <c:v>65.387119999999996</c:v>
                </c:pt>
                <c:pt idx="425">
                  <c:v>65.157420000000002</c:v>
                </c:pt>
                <c:pt idx="426">
                  <c:v>65.166439999999994</c:v>
                </c:pt>
                <c:pt idx="427">
                  <c:v>65.088549999999998</c:v>
                </c:pt>
                <c:pt idx="428">
                  <c:v>65.330889999999997</c:v>
                </c:pt>
                <c:pt idx="429">
                  <c:v>65.333449999999999</c:v>
                </c:pt>
                <c:pt idx="430">
                  <c:v>65.527630000000002</c:v>
                </c:pt>
                <c:pt idx="431">
                  <c:v>65.910409999999999</c:v>
                </c:pt>
                <c:pt idx="432">
                  <c:v>65.884119999999996</c:v>
                </c:pt>
                <c:pt idx="433">
                  <c:v>66.101510000000005</c:v>
                </c:pt>
                <c:pt idx="434">
                  <c:v>66.620170000000002</c:v>
                </c:pt>
                <c:pt idx="435">
                  <c:v>67.051519999999996</c:v>
                </c:pt>
                <c:pt idx="436">
                  <c:v>67.399140000000003</c:v>
                </c:pt>
                <c:pt idx="437">
                  <c:v>67.903859999999995</c:v>
                </c:pt>
                <c:pt idx="438">
                  <c:v>68.061660000000003</c:v>
                </c:pt>
                <c:pt idx="439">
                  <c:v>68.771000000000001</c:v>
                </c:pt>
                <c:pt idx="440">
                  <c:v>69.021960000000007</c:v>
                </c:pt>
                <c:pt idx="441">
                  <c:v>69.534499999999994</c:v>
                </c:pt>
                <c:pt idx="442">
                  <c:v>70.139189999999999</c:v>
                </c:pt>
                <c:pt idx="443">
                  <c:v>70.929060000000007</c:v>
                </c:pt>
                <c:pt idx="444">
                  <c:v>70.683120000000002</c:v>
                </c:pt>
                <c:pt idx="445">
                  <c:v>70.823220000000006</c:v>
                </c:pt>
                <c:pt idx="446">
                  <c:v>70.779039999999995</c:v>
                </c:pt>
                <c:pt idx="447">
                  <c:v>71.098240000000004</c:v>
                </c:pt>
                <c:pt idx="448">
                  <c:v>70.819339999999997</c:v>
                </c:pt>
                <c:pt idx="449">
                  <c:v>71.170810000000003</c:v>
                </c:pt>
                <c:pt idx="450">
                  <c:v>71.090500000000006</c:v>
                </c:pt>
                <c:pt idx="451">
                  <c:v>71.538480000000007</c:v>
                </c:pt>
                <c:pt idx="452">
                  <c:v>71.54795</c:v>
                </c:pt>
                <c:pt idx="453">
                  <c:v>71.546220000000005</c:v>
                </c:pt>
                <c:pt idx="454">
                  <c:v>71.914919999999995</c:v>
                </c:pt>
                <c:pt idx="455">
                  <c:v>72.477369999999993</c:v>
                </c:pt>
                <c:pt idx="456">
                  <c:v>72.337040000000002</c:v>
                </c:pt>
                <c:pt idx="457">
                  <c:v>72.316019999999995</c:v>
                </c:pt>
                <c:pt idx="458">
                  <c:v>72.677149999999997</c:v>
                </c:pt>
                <c:pt idx="459">
                  <c:v>72.969549999999998</c:v>
                </c:pt>
                <c:pt idx="460">
                  <c:v>73.454689999999999</c:v>
                </c:pt>
                <c:pt idx="461">
                  <c:v>73.561549999999997</c:v>
                </c:pt>
                <c:pt idx="462">
                  <c:v>73.791219999999996</c:v>
                </c:pt>
                <c:pt idx="463">
                  <c:v>74.097949999999997</c:v>
                </c:pt>
                <c:pt idx="464">
                  <c:v>74.469319999999996</c:v>
                </c:pt>
                <c:pt idx="465">
                  <c:v>74.681929999999994</c:v>
                </c:pt>
                <c:pt idx="466">
                  <c:v>75.021540000000002</c:v>
                </c:pt>
                <c:pt idx="467">
                  <c:v>75.424189999999996</c:v>
                </c:pt>
                <c:pt idx="468">
                  <c:v>75.668899999999994</c:v>
                </c:pt>
                <c:pt idx="469">
                  <c:v>76.092799999999997</c:v>
                </c:pt>
                <c:pt idx="470">
                  <c:v>76.708240000000004</c:v>
                </c:pt>
                <c:pt idx="471">
                  <c:v>77.120630000000006</c:v>
                </c:pt>
                <c:pt idx="472">
                  <c:v>77.291240000000002</c:v>
                </c:pt>
                <c:pt idx="473">
                  <c:v>77.985669999999999</c:v>
                </c:pt>
                <c:pt idx="474">
                  <c:v>78.268320000000003</c:v>
                </c:pt>
                <c:pt idx="475">
                  <c:v>78.614369999999994</c:v>
                </c:pt>
                <c:pt idx="476">
                  <c:v>79.010069999999999</c:v>
                </c:pt>
                <c:pt idx="477">
                  <c:v>79.543869999999998</c:v>
                </c:pt>
                <c:pt idx="478">
                  <c:v>79.424589999999995</c:v>
                </c:pt>
                <c:pt idx="479">
                  <c:v>79.373779999999996</c:v>
                </c:pt>
                <c:pt idx="480">
                  <c:v>79.205039999999997</c:v>
                </c:pt>
                <c:pt idx="481">
                  <c:v>79.827640000000002</c:v>
                </c:pt>
                <c:pt idx="482">
                  <c:v>79.579729999999998</c:v>
                </c:pt>
                <c:pt idx="483">
                  <c:v>79.520430000000005</c:v>
                </c:pt>
                <c:pt idx="484">
                  <c:v>79.713909999999998</c:v>
                </c:pt>
                <c:pt idx="485">
                  <c:v>79.553420000000003</c:v>
                </c:pt>
                <c:pt idx="486">
                  <c:v>79.470759999999999</c:v>
                </c:pt>
                <c:pt idx="487">
                  <c:v>79.742620000000002</c:v>
                </c:pt>
                <c:pt idx="488">
                  <c:v>79.930279999999996</c:v>
                </c:pt>
                <c:pt idx="489">
                  <c:v>80.166780000000003</c:v>
                </c:pt>
                <c:pt idx="490">
                  <c:v>80.297160000000005</c:v>
                </c:pt>
                <c:pt idx="491">
                  <c:v>80.201239999999999</c:v>
                </c:pt>
                <c:pt idx="492">
                  <c:v>80.96566</c:v>
                </c:pt>
                <c:pt idx="493">
                  <c:v>80.499979999999994</c:v>
                </c:pt>
                <c:pt idx="494">
                  <c:v>81.148219999999995</c:v>
                </c:pt>
                <c:pt idx="495">
                  <c:v>81.197329999999994</c:v>
                </c:pt>
                <c:pt idx="496">
                  <c:v>81.951719999999995</c:v>
                </c:pt>
                <c:pt idx="497">
                  <c:v>82.002560000000003</c:v>
                </c:pt>
                <c:pt idx="498">
                  <c:v>82.572010000000006</c:v>
                </c:pt>
                <c:pt idx="499">
                  <c:v>82.928759999999997</c:v>
                </c:pt>
                <c:pt idx="500">
                  <c:v>83.467060000000004</c:v>
                </c:pt>
                <c:pt idx="501">
                  <c:v>83.950220000000002</c:v>
                </c:pt>
                <c:pt idx="502">
                  <c:v>84.743189999999998</c:v>
                </c:pt>
                <c:pt idx="503">
                  <c:v>85.532560000000004</c:v>
                </c:pt>
                <c:pt idx="504">
                  <c:v>85.323189999999997</c:v>
                </c:pt>
                <c:pt idx="505">
                  <c:v>85.634529999999998</c:v>
                </c:pt>
                <c:pt idx="506">
                  <c:v>86.065070000000006</c:v>
                </c:pt>
                <c:pt idx="507">
                  <c:v>86.918080000000003</c:v>
                </c:pt>
                <c:pt idx="508">
                  <c:v>87.355999999999995</c:v>
                </c:pt>
                <c:pt idx="509">
                  <c:v>87.443349999999995</c:v>
                </c:pt>
                <c:pt idx="510">
                  <c:v>87.759680000000003</c:v>
                </c:pt>
                <c:pt idx="511">
                  <c:v>88.185360000000003</c:v>
                </c:pt>
                <c:pt idx="512">
                  <c:v>87.989270000000005</c:v>
                </c:pt>
                <c:pt idx="513">
                  <c:v>88.280940000000001</c:v>
                </c:pt>
                <c:pt idx="514">
                  <c:v>88.602180000000004</c:v>
                </c:pt>
                <c:pt idx="515">
                  <c:v>88.918909999999997</c:v>
                </c:pt>
                <c:pt idx="516">
                  <c:v>87.723500000000001</c:v>
                </c:pt>
                <c:pt idx="517">
                  <c:v>88.453180000000003</c:v>
                </c:pt>
                <c:pt idx="518">
                  <c:v>87.630679999999998</c:v>
                </c:pt>
                <c:pt idx="519">
                  <c:v>87.244709999999998</c:v>
                </c:pt>
                <c:pt idx="520">
                  <c:v>87.226910000000004</c:v>
                </c:pt>
                <c:pt idx="521">
                  <c:v>87.014679999999998</c:v>
                </c:pt>
                <c:pt idx="522">
                  <c:v>86.409419999999997</c:v>
                </c:pt>
                <c:pt idx="523">
                  <c:v>86.883610000000004</c:v>
                </c:pt>
                <c:pt idx="524">
                  <c:v>86.290890000000005</c:v>
                </c:pt>
                <c:pt idx="525">
                  <c:v>86.007919999999999</c:v>
                </c:pt>
                <c:pt idx="526">
                  <c:v>85.776430000000005</c:v>
                </c:pt>
                <c:pt idx="527">
                  <c:v>85.842770000000002</c:v>
                </c:pt>
                <c:pt idx="528">
                  <c:v>86.752880000000005</c:v>
                </c:pt>
                <c:pt idx="529">
                  <c:v>86.518349999999998</c:v>
                </c:pt>
                <c:pt idx="530">
                  <c:v>87.361170000000001</c:v>
                </c:pt>
                <c:pt idx="531">
                  <c:v>87.974559999999997</c:v>
                </c:pt>
                <c:pt idx="532">
                  <c:v>88.308300000000003</c:v>
                </c:pt>
                <c:pt idx="533">
                  <c:v>88.481049999999996</c:v>
                </c:pt>
                <c:pt idx="534">
                  <c:v>88.838800000000006</c:v>
                </c:pt>
                <c:pt idx="535">
                  <c:v>89.144130000000004</c:v>
                </c:pt>
                <c:pt idx="536">
                  <c:v>89.408810000000003</c:v>
                </c:pt>
                <c:pt idx="537">
                  <c:v>89.506450000000001</c:v>
                </c:pt>
                <c:pt idx="538">
                  <c:v>89.820520000000002</c:v>
                </c:pt>
                <c:pt idx="539">
                  <c:v>89.514849999999996</c:v>
                </c:pt>
                <c:pt idx="540">
                  <c:v>90.516170000000002</c:v>
                </c:pt>
                <c:pt idx="541">
                  <c:v>90.493579999999994</c:v>
                </c:pt>
                <c:pt idx="542">
                  <c:v>90.541089999999997</c:v>
                </c:pt>
                <c:pt idx="543">
                  <c:v>90.274919999999995</c:v>
                </c:pt>
                <c:pt idx="544">
                  <c:v>90.132419999999996</c:v>
                </c:pt>
                <c:pt idx="545">
                  <c:v>90.549040000000005</c:v>
                </c:pt>
                <c:pt idx="546">
                  <c:v>91.219329999999999</c:v>
                </c:pt>
                <c:pt idx="547">
                  <c:v>91.101550000000003</c:v>
                </c:pt>
                <c:pt idx="548">
                  <c:v>91.965869999999995</c:v>
                </c:pt>
                <c:pt idx="549">
                  <c:v>92.80256</c:v>
                </c:pt>
                <c:pt idx="550">
                  <c:v>93.109260000000006</c:v>
                </c:pt>
                <c:pt idx="551">
                  <c:v>93.794749999999993</c:v>
                </c:pt>
                <c:pt idx="552">
                  <c:v>93.643230000000003</c:v>
                </c:pt>
                <c:pt idx="553">
                  <c:v>94.864930000000001</c:v>
                </c:pt>
                <c:pt idx="554">
                  <c:v>94.842579999999998</c:v>
                </c:pt>
                <c:pt idx="555">
                  <c:v>95.461780000000005</c:v>
                </c:pt>
                <c:pt idx="556">
                  <c:v>95.780320000000003</c:v>
                </c:pt>
                <c:pt idx="557">
                  <c:v>95.707149999999999</c:v>
                </c:pt>
                <c:pt idx="558">
                  <c:v>96.365390000000005</c:v>
                </c:pt>
                <c:pt idx="559">
                  <c:v>96.41619</c:v>
                </c:pt>
                <c:pt idx="560">
                  <c:v>96.805130000000005</c:v>
                </c:pt>
                <c:pt idx="561">
                  <c:v>97.240899999999996</c:v>
                </c:pt>
                <c:pt idx="562">
                  <c:v>97.384119999999996</c:v>
                </c:pt>
                <c:pt idx="563">
                  <c:v>97.728980000000007</c:v>
                </c:pt>
                <c:pt idx="564">
                  <c:v>98.488140000000001</c:v>
                </c:pt>
                <c:pt idx="565">
                  <c:v>98.547129999999996</c:v>
                </c:pt>
                <c:pt idx="566">
                  <c:v>98.779730000000001</c:v>
                </c:pt>
                <c:pt idx="567">
                  <c:v>99.500789999999995</c:v>
                </c:pt>
                <c:pt idx="568">
                  <c:v>99.127110000000002</c:v>
                </c:pt>
                <c:pt idx="569">
                  <c:v>99.791139999999999</c:v>
                </c:pt>
                <c:pt idx="570">
                  <c:v>99.880129999999994</c:v>
                </c:pt>
                <c:pt idx="571">
                  <c:v>100.1999</c:v>
                </c:pt>
                <c:pt idx="572">
                  <c:v>100.28400000000001</c:v>
                </c:pt>
                <c:pt idx="573">
                  <c:v>100.8638</c:v>
                </c:pt>
                <c:pt idx="574">
                  <c:v>101.93819999999999</c:v>
                </c:pt>
                <c:pt idx="575">
                  <c:v>102.6133</c:v>
                </c:pt>
                <c:pt idx="576">
                  <c:v>102.4846</c:v>
                </c:pt>
                <c:pt idx="577">
                  <c:v>103.3763</c:v>
                </c:pt>
                <c:pt idx="578">
                  <c:v>103.7015</c:v>
                </c:pt>
                <c:pt idx="579">
                  <c:v>104.1263</c:v>
                </c:pt>
                <c:pt idx="580">
                  <c:v>104.83110000000001</c:v>
                </c:pt>
                <c:pt idx="581">
                  <c:v>105.1742</c:v>
                </c:pt>
                <c:pt idx="582">
                  <c:v>105.5162</c:v>
                </c:pt>
                <c:pt idx="583">
                  <c:v>105.93040000000001</c:v>
                </c:pt>
                <c:pt idx="584">
                  <c:v>106.3349</c:v>
                </c:pt>
                <c:pt idx="585">
                  <c:v>106.608</c:v>
                </c:pt>
                <c:pt idx="586">
                  <c:v>107.87860000000001</c:v>
                </c:pt>
                <c:pt idx="587">
                  <c:v>108.57129999999999</c:v>
                </c:pt>
                <c:pt idx="588">
                  <c:v>109.2043</c:v>
                </c:pt>
                <c:pt idx="589">
                  <c:v>109.4357</c:v>
                </c:pt>
                <c:pt idx="590">
                  <c:v>110.15179999999999</c:v>
                </c:pt>
                <c:pt idx="591">
                  <c:v>110.30110000000001</c:v>
                </c:pt>
                <c:pt idx="592">
                  <c:v>111.31270000000001</c:v>
                </c:pt>
                <c:pt idx="593">
                  <c:v>111.4787</c:v>
                </c:pt>
                <c:pt idx="594">
                  <c:v>111.97799999999999</c:v>
                </c:pt>
                <c:pt idx="595">
                  <c:v>112.4597</c:v>
                </c:pt>
                <c:pt idx="596">
                  <c:v>112.5314</c:v>
                </c:pt>
                <c:pt idx="597">
                  <c:v>113.2724</c:v>
                </c:pt>
                <c:pt idx="598">
                  <c:v>113.74290000000001</c:v>
                </c:pt>
                <c:pt idx="599">
                  <c:v>113.9851</c:v>
                </c:pt>
                <c:pt idx="600">
                  <c:v>115.6785</c:v>
                </c:pt>
                <c:pt idx="601">
                  <c:v>115.05029999999999</c:v>
                </c:pt>
                <c:pt idx="602">
                  <c:v>114.6896</c:v>
                </c:pt>
                <c:pt idx="603">
                  <c:v>115.1825</c:v>
                </c:pt>
                <c:pt idx="604">
                  <c:v>114.1686</c:v>
                </c:pt>
                <c:pt idx="605">
                  <c:v>114.4692</c:v>
                </c:pt>
                <c:pt idx="606">
                  <c:v>113.70659999999999</c:v>
                </c:pt>
                <c:pt idx="607">
                  <c:v>112.6833</c:v>
                </c:pt>
                <c:pt idx="608">
                  <c:v>111.54130000000001</c:v>
                </c:pt>
                <c:pt idx="609">
                  <c:v>109.8184</c:v>
                </c:pt>
                <c:pt idx="610">
                  <c:v>106.8489</c:v>
                </c:pt>
                <c:pt idx="611">
                  <c:v>103.4164</c:v>
                </c:pt>
                <c:pt idx="612">
                  <c:v>100.49039999999999</c:v>
                </c:pt>
                <c:pt idx="613">
                  <c:v>101.3404</c:v>
                </c:pt>
                <c:pt idx="614">
                  <c:v>100.8404</c:v>
                </c:pt>
                <c:pt idx="615">
                  <c:v>101.0283</c:v>
                </c:pt>
                <c:pt idx="616">
                  <c:v>101.6028</c:v>
                </c:pt>
                <c:pt idx="617">
                  <c:v>102.5956</c:v>
                </c:pt>
                <c:pt idx="618">
                  <c:v>103.5034</c:v>
                </c:pt>
                <c:pt idx="619">
                  <c:v>104.3562</c:v>
                </c:pt>
                <c:pt idx="620">
                  <c:v>105.5352</c:v>
                </c:pt>
                <c:pt idx="621">
                  <c:v>106.04770000000001</c:v>
                </c:pt>
                <c:pt idx="622">
                  <c:v>107.0355</c:v>
                </c:pt>
                <c:pt idx="623">
                  <c:v>107.667</c:v>
                </c:pt>
                <c:pt idx="624">
                  <c:v>109.66849999999999</c:v>
                </c:pt>
                <c:pt idx="625">
                  <c:v>109.52509999999999</c:v>
                </c:pt>
                <c:pt idx="626">
                  <c:v>111.12949999999999</c:v>
                </c:pt>
                <c:pt idx="627">
                  <c:v>111.63500000000001</c:v>
                </c:pt>
                <c:pt idx="628">
                  <c:v>112.58069999999999</c:v>
                </c:pt>
                <c:pt idx="629">
                  <c:v>112.3613</c:v>
                </c:pt>
                <c:pt idx="630">
                  <c:v>112.8854</c:v>
                </c:pt>
                <c:pt idx="631">
                  <c:v>113.30880000000001</c:v>
                </c:pt>
                <c:pt idx="632">
                  <c:v>113.5702</c:v>
                </c:pt>
                <c:pt idx="633">
                  <c:v>114.1142</c:v>
                </c:pt>
                <c:pt idx="634">
                  <c:v>114.7718</c:v>
                </c:pt>
                <c:pt idx="635">
                  <c:v>116.1199</c:v>
                </c:pt>
                <c:pt idx="636">
                  <c:v>117.7303</c:v>
                </c:pt>
                <c:pt idx="637">
                  <c:v>117.5355</c:v>
                </c:pt>
                <c:pt idx="638">
                  <c:v>117.1961</c:v>
                </c:pt>
                <c:pt idx="639">
                  <c:v>116.61060000000001</c:v>
                </c:pt>
                <c:pt idx="640">
                  <c:v>117.684</c:v>
                </c:pt>
                <c:pt idx="641">
                  <c:v>117.9905</c:v>
                </c:pt>
                <c:pt idx="642">
                  <c:v>118.34990000000001</c:v>
                </c:pt>
                <c:pt idx="643">
                  <c:v>118.6061</c:v>
                </c:pt>
                <c:pt idx="644">
                  <c:v>118.533</c:v>
                </c:pt>
                <c:pt idx="645">
                  <c:v>118.5491</c:v>
                </c:pt>
                <c:pt idx="646">
                  <c:v>118.39526587056</c:v>
                </c:pt>
                <c:pt idx="647">
                  <c:v>118.754049071363</c:v>
                </c:pt>
                <c:pt idx="648">
                  <c:v>118.7763273752589</c:v>
                </c:pt>
                <c:pt idx="649">
                  <c:v>119.31902907244057</c:v>
                </c:pt>
                <c:pt idx="650">
                  <c:v>118.40326783790363</c:v>
                </c:pt>
                <c:pt idx="651">
                  <c:v>117.90491902849396</c:v>
                </c:pt>
                <c:pt idx="652">
                  <c:v>118.60757793129756</c:v>
                </c:pt>
                <c:pt idx="653">
                  <c:v>118.11294192847089</c:v>
                </c:pt>
                <c:pt idx="654">
                  <c:v>118.24890974984052</c:v>
                </c:pt>
                <c:pt idx="655">
                  <c:v>118.10928465653575</c:v>
                </c:pt>
                <c:pt idx="656">
                  <c:v>117.46735126479797</c:v>
                </c:pt>
                <c:pt idx="657">
                  <c:v>118.05844453323438</c:v>
                </c:pt>
                <c:pt idx="658">
                  <c:v>118.0718181483272</c:v>
                </c:pt>
                <c:pt idx="659">
                  <c:v>118.25072177017799</c:v>
                </c:pt>
                <c:pt idx="660">
                  <c:v>118.36783941617962</c:v>
                </c:pt>
                <c:pt idx="661">
                  <c:v>118.50082055301034</c:v>
                </c:pt>
                <c:pt idx="662">
                  <c:v>118.55755793606346</c:v>
                </c:pt>
                <c:pt idx="663">
                  <c:v>118.61015994150699</c:v>
                </c:pt>
                <c:pt idx="664">
                  <c:v>118.65020170929802</c:v>
                </c:pt>
                <c:pt idx="665">
                  <c:v>118.5084096489953</c:v>
                </c:pt>
                <c:pt idx="666">
                  <c:v>119.00341918238931</c:v>
                </c:pt>
                <c:pt idx="667">
                  <c:v>119.345440321156</c:v>
                </c:pt>
                <c:pt idx="668">
                  <c:v>119.60830406604413</c:v>
                </c:pt>
                <c:pt idx="669">
                  <c:v>119.54309907197671</c:v>
                </c:pt>
                <c:pt idx="670">
                  <c:v>120.08070958847674</c:v>
                </c:pt>
                <c:pt idx="671">
                  <c:v>120.07165865895918</c:v>
                </c:pt>
                <c:pt idx="672">
                  <c:v>120.20247961878449</c:v>
                </c:pt>
                <c:pt idx="673">
                  <c:v>120.4656778065128</c:v>
                </c:pt>
                <c:pt idx="674">
                  <c:v>120.53148884874359</c:v>
                </c:pt>
                <c:pt idx="675">
                  <c:v>120.99854137369292</c:v>
                </c:pt>
                <c:pt idx="676">
                  <c:v>120.66130836959401</c:v>
                </c:pt>
                <c:pt idx="677">
                  <c:v>120.69817080129019</c:v>
                </c:pt>
                <c:pt idx="678">
                  <c:v>120.79158425172187</c:v>
                </c:pt>
                <c:pt idx="679">
                  <c:v>119.71758117376491</c:v>
                </c:pt>
                <c:pt idx="680">
                  <c:v>121.04267382121522</c:v>
                </c:pt>
                <c:pt idx="681">
                  <c:v>120.2291676072136</c:v>
                </c:pt>
                <c:pt idx="682">
                  <c:v>120.92360810983531</c:v>
                </c:pt>
                <c:pt idx="683">
                  <c:v>121.66381202697232</c:v>
                </c:pt>
                <c:pt idx="684">
                  <c:v>121.35525111076709</c:v>
                </c:pt>
                <c:pt idx="685">
                  <c:v>121.01057961759795</c:v>
                </c:pt>
                <c:pt idx="686">
                  <c:v>121.1057314320762</c:v>
                </c:pt>
                <c:pt idx="687">
                  <c:v>120.9041429030888</c:v>
                </c:pt>
                <c:pt idx="688">
                  <c:v>120.39099882489333</c:v>
                </c:pt>
                <c:pt idx="689">
                  <c:v>121.07901403421801</c:v>
                </c:pt>
                <c:pt idx="690">
                  <c:v>120.85193945682002</c:v>
                </c:pt>
                <c:pt idx="691">
                  <c:v>121.14383502311145</c:v>
                </c:pt>
                <c:pt idx="692">
                  <c:v>121.21975127138093</c:v>
                </c:pt>
                <c:pt idx="693">
                  <c:v>121.58637945877034</c:v>
                </c:pt>
                <c:pt idx="694">
                  <c:v>121.00424505286207</c:v>
                </c:pt>
                <c:pt idx="695">
                  <c:v>120.6917967517976</c:v>
                </c:pt>
                <c:pt idx="696">
                  <c:v>121.3757466755355</c:v>
                </c:pt>
                <c:pt idx="697">
                  <c:v>121.21615544342286</c:v>
                </c:pt>
                <c:pt idx="698">
                  <c:v>121.33930574749755</c:v>
                </c:pt>
                <c:pt idx="699">
                  <c:v>121.57049383213837</c:v>
                </c:pt>
                <c:pt idx="700">
                  <c:v>121.47392681766547</c:v>
                </c:pt>
                <c:pt idx="701">
                  <c:v>122.23206573570508</c:v>
                </c:pt>
                <c:pt idx="702">
                  <c:v>121.5933861259132</c:v>
                </c:pt>
                <c:pt idx="703">
                  <c:v>122.13140313992935</c:v>
                </c:pt>
                <c:pt idx="704">
                  <c:v>121.9177777751984</c:v>
                </c:pt>
                <c:pt idx="705">
                  <c:v>122.41356107418159</c:v>
                </c:pt>
                <c:pt idx="706">
                  <c:v>122.99159978631413</c:v>
                </c:pt>
                <c:pt idx="707">
                  <c:v>122.81966926517651</c:v>
                </c:pt>
                <c:pt idx="708">
                  <c:v>122.9383000070963</c:v>
                </c:pt>
                <c:pt idx="709">
                  <c:v>123.43987620383739</c:v>
                </c:pt>
                <c:pt idx="710">
                  <c:v>123.9891728833929</c:v>
                </c:pt>
                <c:pt idx="711">
                  <c:v>124.41119375076629</c:v>
                </c:pt>
                <c:pt idx="712">
                  <c:v>124.65541469567732</c:v>
                </c:pt>
                <c:pt idx="713">
                  <c:v>124.66306955122677</c:v>
                </c:pt>
                <c:pt idx="714">
                  <c:v>124.41866166726133</c:v>
                </c:pt>
                <c:pt idx="715">
                  <c:v>125.33694163922034</c:v>
                </c:pt>
                <c:pt idx="716">
                  <c:v>125.41058499121037</c:v>
                </c:pt>
                <c:pt idx="717">
                  <c:v>125.69602815484762</c:v>
                </c:pt>
                <c:pt idx="718">
                  <c:v>126.74625396692791</c:v>
                </c:pt>
                <c:pt idx="719">
                  <c:v>126.94230789284532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6E42-B896-14162DA1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1328"/>
        <c:axId val="2107032656"/>
      </c:lineChart>
      <c:dateAx>
        <c:axId val="-2124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07032656"/>
        <c:crosses val="autoZero"/>
        <c:auto val="1"/>
        <c:lblOffset val="100"/>
        <c:baseTimeUnit val="months"/>
        <c:majorUnit val="60"/>
        <c:majorTimeUnit val="months"/>
      </c:dateAx>
      <c:valAx>
        <c:axId val="2107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-21247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924911138875"/>
          <c:y val="0.11929169812677499"/>
          <c:w val="0.43768273430765797"/>
          <c:h val="9.7240499047208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'GLOBAL GROWTH'!$C$6</c:f>
              <c:strCache>
                <c:ptCount val="1"/>
                <c:pt idx="0">
                  <c:v>US IP Cyclical Component (Hamilton)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'GLOBAL GROWTH'!$A$7:$A$678</c:f>
              <c:numCache>
                <c:formatCode>m/d/yy</c:formatCode>
                <c:ptCount val="672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</c:numCache>
            </c:numRef>
          </c:cat>
          <c:val>
            <c:numRef>
              <c:f>'GLOBAL GROWTH'!$C$7:$C$678</c:f>
              <c:numCache>
                <c:formatCode>General</c:formatCode>
                <c:ptCount val="672"/>
                <c:pt idx="24">
                  <c:v>0.73196158589869165</c:v>
                </c:pt>
                <c:pt idx="25">
                  <c:v>-1.3295559584846959</c:v>
                </c:pt>
                <c:pt idx="26">
                  <c:v>-2.1534864611821192</c:v>
                </c:pt>
                <c:pt idx="27">
                  <c:v>-2.226330134298546</c:v>
                </c:pt>
                <c:pt idx="28">
                  <c:v>-2.1929288952769443</c:v>
                </c:pt>
                <c:pt idx="29">
                  <c:v>-0.91670153725483261</c:v>
                </c:pt>
                <c:pt idx="30">
                  <c:v>2.6512922187071353</c:v>
                </c:pt>
                <c:pt idx="31">
                  <c:v>7.0042598217659275</c:v>
                </c:pt>
                <c:pt idx="32">
                  <c:v>7.0120161103198182</c:v>
                </c:pt>
                <c:pt idx="33">
                  <c:v>9.641900814739591</c:v>
                </c:pt>
                <c:pt idx="34">
                  <c:v>10.572624295125408</c:v>
                </c:pt>
                <c:pt idx="35">
                  <c:v>5.4427770719308022</c:v>
                </c:pt>
                <c:pt idx="36">
                  <c:v>1.9827167474588132</c:v>
                </c:pt>
                <c:pt idx="37">
                  <c:v>4.4989571661574139</c:v>
                </c:pt>
                <c:pt idx="38">
                  <c:v>5.9358018592055837</c:v>
                </c:pt>
                <c:pt idx="39">
                  <c:v>6.9450679134949</c:v>
                </c:pt>
                <c:pt idx="40">
                  <c:v>6.9523266405210657</c:v>
                </c:pt>
                <c:pt idx="41">
                  <c:v>8.0045361287958325</c:v>
                </c:pt>
                <c:pt idx="42">
                  <c:v>9.3089461476697046</c:v>
                </c:pt>
                <c:pt idx="43">
                  <c:v>9.530978597026964</c:v>
                </c:pt>
                <c:pt idx="44">
                  <c:v>11.21521888149965</c:v>
                </c:pt>
                <c:pt idx="45">
                  <c:v>11.437836559826229</c:v>
                </c:pt>
                <c:pt idx="46">
                  <c:v>13.278308892063695</c:v>
                </c:pt>
                <c:pt idx="47">
                  <c:v>15.206292535516299</c:v>
                </c:pt>
                <c:pt idx="48">
                  <c:v>15.813291029530527</c:v>
                </c:pt>
                <c:pt idx="49">
                  <c:v>17.069954438314841</c:v>
                </c:pt>
                <c:pt idx="50">
                  <c:v>17.076869677940302</c:v>
                </c:pt>
                <c:pt idx="51">
                  <c:v>15.955430343269644</c:v>
                </c:pt>
                <c:pt idx="52">
                  <c:v>15.631889906187846</c:v>
                </c:pt>
                <c:pt idx="53">
                  <c:v>14.540191353961546</c:v>
                </c:pt>
                <c:pt idx="54">
                  <c:v>12.997104183059013</c:v>
                </c:pt>
                <c:pt idx="55">
                  <c:v>12.290453676606454</c:v>
                </c:pt>
                <c:pt idx="56">
                  <c:v>13.395548763867119</c:v>
                </c:pt>
                <c:pt idx="57">
                  <c:v>12.183651781758337</c:v>
                </c:pt>
                <c:pt idx="58">
                  <c:v>11.134024490888901</c:v>
                </c:pt>
                <c:pt idx="59">
                  <c:v>10.070124104817504</c:v>
                </c:pt>
                <c:pt idx="60">
                  <c:v>11.814682417018515</c:v>
                </c:pt>
                <c:pt idx="61">
                  <c:v>10.868251532701672</c:v>
                </c:pt>
                <c:pt idx="62">
                  <c:v>10.333220136032347</c:v>
                </c:pt>
                <c:pt idx="63">
                  <c:v>11.742896571130455</c:v>
                </c:pt>
                <c:pt idx="64">
                  <c:v>12.416101062164193</c:v>
                </c:pt>
                <c:pt idx="65">
                  <c:v>12.911233675040224</c:v>
                </c:pt>
                <c:pt idx="66">
                  <c:v>12.609731517851195</c:v>
                </c:pt>
                <c:pt idx="67">
                  <c:v>13.154646910786798</c:v>
                </c:pt>
                <c:pt idx="68">
                  <c:v>12.892730809431169</c:v>
                </c:pt>
                <c:pt idx="69">
                  <c:v>11.392483239446179</c:v>
                </c:pt>
                <c:pt idx="70">
                  <c:v>14.01718166618611</c:v>
                </c:pt>
                <c:pt idx="71">
                  <c:v>15.190909193862501</c:v>
                </c:pt>
                <c:pt idx="72">
                  <c:v>15.533536993101807</c:v>
                </c:pt>
                <c:pt idx="73">
                  <c:v>15.018515767219432</c:v>
                </c:pt>
                <c:pt idx="74">
                  <c:v>15.720381295809013</c:v>
                </c:pt>
                <c:pt idx="75">
                  <c:v>15.241590601042523</c:v>
                </c:pt>
                <c:pt idx="76">
                  <c:v>14.814366381127966</c:v>
                </c:pt>
                <c:pt idx="77">
                  <c:v>15.286824790654254</c:v>
                </c:pt>
                <c:pt idx="78">
                  <c:v>16.620913029341693</c:v>
                </c:pt>
                <c:pt idx="79">
                  <c:v>16.84335096380758</c:v>
                </c:pt>
                <c:pt idx="80">
                  <c:v>16.103657190092488</c:v>
                </c:pt>
                <c:pt idx="81">
                  <c:v>16.418350381816825</c:v>
                </c:pt>
                <c:pt idx="82">
                  <c:v>16.344464894011981</c:v>
                </c:pt>
                <c:pt idx="83">
                  <c:v>17.774901614522612</c:v>
                </c:pt>
                <c:pt idx="84">
                  <c:v>17.876103553684221</c:v>
                </c:pt>
                <c:pt idx="85">
                  <c:v>17.846474777154686</c:v>
                </c:pt>
                <c:pt idx="86">
                  <c:v>19.20567387876758</c:v>
                </c:pt>
                <c:pt idx="87">
                  <c:v>17.741489361280184</c:v>
                </c:pt>
                <c:pt idx="88">
                  <c:v>18.122231132485755</c:v>
                </c:pt>
                <c:pt idx="89">
                  <c:v>18.310311896137126</c:v>
                </c:pt>
                <c:pt idx="90">
                  <c:v>18.200987672580503</c:v>
                </c:pt>
                <c:pt idx="91">
                  <c:v>17.62797655038548</c:v>
                </c:pt>
                <c:pt idx="92">
                  <c:v>18.185932475556825</c:v>
                </c:pt>
                <c:pt idx="93">
                  <c:v>20.271221659068779</c:v>
                </c:pt>
                <c:pt idx="94">
                  <c:v>16.537373863241221</c:v>
                </c:pt>
                <c:pt idx="95">
                  <c:v>15.594549653611972</c:v>
                </c:pt>
                <c:pt idx="96">
                  <c:v>14.993541448037265</c:v>
                </c:pt>
                <c:pt idx="97">
                  <c:v>13.233166697386888</c:v>
                </c:pt>
                <c:pt idx="98">
                  <c:v>11.352616928756849</c:v>
                </c:pt>
                <c:pt idx="99">
                  <c:v>11.856900707671979</c:v>
                </c:pt>
                <c:pt idx="100">
                  <c:v>10.202944235093833</c:v>
                </c:pt>
                <c:pt idx="101">
                  <c:v>9.4191647872856894</c:v>
                </c:pt>
                <c:pt idx="102">
                  <c:v>8.2558722250675451</c:v>
                </c:pt>
                <c:pt idx="103">
                  <c:v>9.7316953336184842</c:v>
                </c:pt>
                <c:pt idx="104">
                  <c:v>9.3168968810721697</c:v>
                </c:pt>
                <c:pt idx="105">
                  <c:v>9.1245445750686542</c:v>
                </c:pt>
                <c:pt idx="106">
                  <c:v>10.129507209594104</c:v>
                </c:pt>
                <c:pt idx="107">
                  <c:v>9.9656675604483986</c:v>
                </c:pt>
                <c:pt idx="108">
                  <c:v>8.8807437326862857</c:v>
                </c:pt>
                <c:pt idx="109">
                  <c:v>8.5919878612305052</c:v>
                </c:pt>
                <c:pt idx="110">
                  <c:v>7.5444653302970979</c:v>
                </c:pt>
                <c:pt idx="111">
                  <c:v>7.5304689234179492</c:v>
                </c:pt>
                <c:pt idx="112">
                  <c:v>7.6986405455556284</c:v>
                </c:pt>
                <c:pt idx="113">
                  <c:v>7.5953295463859138</c:v>
                </c:pt>
                <c:pt idx="114">
                  <c:v>6.8960037075712712</c:v>
                </c:pt>
                <c:pt idx="115">
                  <c:v>7.0967717004742203</c:v>
                </c:pt>
                <c:pt idx="116">
                  <c:v>6.5465386381235096</c:v>
                </c:pt>
                <c:pt idx="117">
                  <c:v>6.0546037006503042</c:v>
                </c:pt>
                <c:pt idx="118">
                  <c:v>8.0304554391464809</c:v>
                </c:pt>
                <c:pt idx="119">
                  <c:v>8.1148176423970302</c:v>
                </c:pt>
                <c:pt idx="120">
                  <c:v>8.2475284334182533</c:v>
                </c:pt>
                <c:pt idx="121">
                  <c:v>10.025985404325171</c:v>
                </c:pt>
                <c:pt idx="122">
                  <c:v>11.372405757396512</c:v>
                </c:pt>
                <c:pt idx="123">
                  <c:v>10.064923523238697</c:v>
                </c:pt>
                <c:pt idx="124">
                  <c:v>10.562655475556305</c:v>
                </c:pt>
                <c:pt idx="125">
                  <c:v>11.54725581978713</c:v>
                </c:pt>
                <c:pt idx="126">
                  <c:v>12.301848300228151</c:v>
                </c:pt>
                <c:pt idx="127">
                  <c:v>10.633593708118076</c:v>
                </c:pt>
                <c:pt idx="128">
                  <c:v>10.773508792277056</c:v>
                </c:pt>
                <c:pt idx="129">
                  <c:v>9.9916652885202826</c:v>
                </c:pt>
                <c:pt idx="130">
                  <c:v>7.6247121091717469</c:v>
                </c:pt>
                <c:pt idx="131">
                  <c:v>6.2845942486274105</c:v>
                </c:pt>
                <c:pt idx="132">
                  <c:v>4.5232558935103331</c:v>
                </c:pt>
                <c:pt idx="133">
                  <c:v>4.0995513345941603</c:v>
                </c:pt>
                <c:pt idx="134">
                  <c:v>3.6580590390411629</c:v>
                </c:pt>
                <c:pt idx="135">
                  <c:v>3.2557849426752932</c:v>
                </c:pt>
                <c:pt idx="136">
                  <c:v>2.0239451921229032</c:v>
                </c:pt>
                <c:pt idx="137">
                  <c:v>1.3331975292161347</c:v>
                </c:pt>
                <c:pt idx="138">
                  <c:v>1.7317378441838476</c:v>
                </c:pt>
                <c:pt idx="139">
                  <c:v>1.2745818278883807</c:v>
                </c:pt>
                <c:pt idx="140">
                  <c:v>0.20502753852476649</c:v>
                </c:pt>
                <c:pt idx="141">
                  <c:v>-2.0140334115652885</c:v>
                </c:pt>
                <c:pt idx="142">
                  <c:v>-3.9068375062361014</c:v>
                </c:pt>
                <c:pt idx="143">
                  <c:v>-1.9513282129121881</c:v>
                </c:pt>
                <c:pt idx="144">
                  <c:v>-1.7882473341280518</c:v>
                </c:pt>
                <c:pt idx="145">
                  <c:v>-2.6169372251055076</c:v>
                </c:pt>
                <c:pt idx="146">
                  <c:v>-3.5063986174310093</c:v>
                </c:pt>
                <c:pt idx="147">
                  <c:v>-2.57779293698044</c:v>
                </c:pt>
                <c:pt idx="148">
                  <c:v>-1.6932035664774705</c:v>
                </c:pt>
                <c:pt idx="149">
                  <c:v>-2.2468106613189947</c:v>
                </c:pt>
                <c:pt idx="150">
                  <c:v>-3.0639102339442892</c:v>
                </c:pt>
                <c:pt idx="151">
                  <c:v>-3.875574904958365</c:v>
                </c:pt>
                <c:pt idx="152">
                  <c:v>-2.2409415320696646</c:v>
                </c:pt>
                <c:pt idx="153">
                  <c:v>-1.5244036399391168</c:v>
                </c:pt>
                <c:pt idx="154">
                  <c:v>-0.15390169626581762</c:v>
                </c:pt>
                <c:pt idx="155">
                  <c:v>1.2626336075392353</c:v>
                </c:pt>
                <c:pt idx="156">
                  <c:v>5.5049262497418194</c:v>
                </c:pt>
                <c:pt idx="157">
                  <c:v>6.5156107306630382</c:v>
                </c:pt>
                <c:pt idx="158">
                  <c:v>7.3816533364483101</c:v>
                </c:pt>
                <c:pt idx="159">
                  <c:v>8.6717796929035131</c:v>
                </c:pt>
                <c:pt idx="160">
                  <c:v>8.7367155338163549</c:v>
                </c:pt>
                <c:pt idx="161">
                  <c:v>9.3236289533807462</c:v>
                </c:pt>
                <c:pt idx="162">
                  <c:v>9.040935785555746</c:v>
                </c:pt>
                <c:pt idx="163">
                  <c:v>10.539459352148823</c:v>
                </c:pt>
                <c:pt idx="164">
                  <c:v>11.993761155492153</c:v>
                </c:pt>
                <c:pt idx="165">
                  <c:v>15.378130812431817</c:v>
                </c:pt>
                <c:pt idx="166">
                  <c:v>17.119863039122713</c:v>
                </c:pt>
                <c:pt idx="167">
                  <c:v>15.9916968970273</c:v>
                </c:pt>
                <c:pt idx="168">
                  <c:v>15.879507485123531</c:v>
                </c:pt>
                <c:pt idx="169">
                  <c:v>17.569053769536634</c:v>
                </c:pt>
                <c:pt idx="170">
                  <c:v>17.725461177062769</c:v>
                </c:pt>
                <c:pt idx="171">
                  <c:v>16.999132098433126</c:v>
                </c:pt>
                <c:pt idx="172">
                  <c:v>17.130486366577795</c:v>
                </c:pt>
                <c:pt idx="173">
                  <c:v>16.77710826999224</c:v>
                </c:pt>
                <c:pt idx="174">
                  <c:v>17.494964922888041</c:v>
                </c:pt>
                <c:pt idx="175">
                  <c:v>17.896187892813977</c:v>
                </c:pt>
                <c:pt idx="176">
                  <c:v>17.190842507922611</c:v>
                </c:pt>
                <c:pt idx="177">
                  <c:v>17.131487724045275</c:v>
                </c:pt>
                <c:pt idx="178">
                  <c:v>17.204056716629911</c:v>
                </c:pt>
                <c:pt idx="179">
                  <c:v>15.813118900530998</c:v>
                </c:pt>
                <c:pt idx="180">
                  <c:v>12.715390732547846</c:v>
                </c:pt>
                <c:pt idx="181">
                  <c:v>11.478288148392078</c:v>
                </c:pt>
                <c:pt idx="182">
                  <c:v>10.752433990318353</c:v>
                </c:pt>
                <c:pt idx="183">
                  <c:v>9.4380235671098021</c:v>
                </c:pt>
                <c:pt idx="184">
                  <c:v>10.215720680845534</c:v>
                </c:pt>
                <c:pt idx="185">
                  <c:v>9.8575974692305106</c:v>
                </c:pt>
                <c:pt idx="186">
                  <c:v>9.8925837800241965</c:v>
                </c:pt>
                <c:pt idx="187">
                  <c:v>7.605287750536327</c:v>
                </c:pt>
                <c:pt idx="188">
                  <c:v>6.9152492113287041</c:v>
                </c:pt>
                <c:pt idx="189">
                  <c:v>5.1761259400844324</c:v>
                </c:pt>
                <c:pt idx="190">
                  <c:v>0.687591329921307</c:v>
                </c:pt>
                <c:pt idx="191">
                  <c:v>-4.0271480658406942</c:v>
                </c:pt>
                <c:pt idx="192">
                  <c:v>-6.0785368993578563</c:v>
                </c:pt>
                <c:pt idx="193">
                  <c:v>-9.9158879881513524</c:v>
                </c:pt>
                <c:pt idx="194">
                  <c:v>-11.029617190586084</c:v>
                </c:pt>
                <c:pt idx="195">
                  <c:v>-10.727876468057392</c:v>
                </c:pt>
                <c:pt idx="196">
                  <c:v>-11.598617614940778</c:v>
                </c:pt>
                <c:pt idx="197">
                  <c:v>-10.988691610143523</c:v>
                </c:pt>
                <c:pt idx="198">
                  <c:v>-10.347407857698553</c:v>
                </c:pt>
                <c:pt idx="199">
                  <c:v>-9.2653407309531275</c:v>
                </c:pt>
                <c:pt idx="200">
                  <c:v>-8.9230428011889771</c:v>
                </c:pt>
                <c:pt idx="201">
                  <c:v>-9.203713361250248</c:v>
                </c:pt>
                <c:pt idx="202">
                  <c:v>-9.4387178256483164</c:v>
                </c:pt>
                <c:pt idx="203">
                  <c:v>-7.9630603753445106</c:v>
                </c:pt>
                <c:pt idx="204">
                  <c:v>-5.79036699890547</c:v>
                </c:pt>
                <c:pt idx="205">
                  <c:v>-4.5447951190706268</c:v>
                </c:pt>
                <c:pt idx="206">
                  <c:v>-4.4540541981893398</c:v>
                </c:pt>
                <c:pt idx="207">
                  <c:v>-3.6010009661987641</c:v>
                </c:pt>
                <c:pt idx="208">
                  <c:v>-3.8729833924445138</c:v>
                </c:pt>
                <c:pt idx="209">
                  <c:v>-3.7821446278530955</c:v>
                </c:pt>
                <c:pt idx="210">
                  <c:v>-3.1919825959618868</c:v>
                </c:pt>
                <c:pt idx="211">
                  <c:v>-1.5350457271354143</c:v>
                </c:pt>
                <c:pt idx="212">
                  <c:v>-1.3142448990149829</c:v>
                </c:pt>
                <c:pt idx="213">
                  <c:v>-0.90481144064161989</c:v>
                </c:pt>
                <c:pt idx="214">
                  <c:v>3.903607746448559</c:v>
                </c:pt>
                <c:pt idx="215">
                  <c:v>8.5099299109216666</c:v>
                </c:pt>
                <c:pt idx="216">
                  <c:v>9.3600836223218895</c:v>
                </c:pt>
                <c:pt idx="217">
                  <c:v>13.209129601379008</c:v>
                </c:pt>
                <c:pt idx="218">
                  <c:v>15.512623662996244</c:v>
                </c:pt>
                <c:pt idx="219">
                  <c:v>16.27860106920452</c:v>
                </c:pt>
                <c:pt idx="220">
                  <c:v>17.358737470446105</c:v>
                </c:pt>
                <c:pt idx="221">
                  <c:v>17.418335065226572</c:v>
                </c:pt>
                <c:pt idx="222">
                  <c:v>16.519992428403661</c:v>
                </c:pt>
                <c:pt idx="223">
                  <c:v>15.639573444039259</c:v>
                </c:pt>
                <c:pt idx="224">
                  <c:v>14.861720484948371</c:v>
                </c:pt>
                <c:pt idx="225">
                  <c:v>14.689127728546952</c:v>
                </c:pt>
                <c:pt idx="226">
                  <c:v>14.493449995424971</c:v>
                </c:pt>
                <c:pt idx="227">
                  <c:v>13.401893120449735</c:v>
                </c:pt>
                <c:pt idx="228">
                  <c:v>10.582210900229292</c:v>
                </c:pt>
                <c:pt idx="229">
                  <c:v>10.14045028586648</c:v>
                </c:pt>
                <c:pt idx="230">
                  <c:v>11.905921874879752</c:v>
                </c:pt>
                <c:pt idx="231">
                  <c:v>13.402653475146428</c:v>
                </c:pt>
                <c:pt idx="232">
                  <c:v>13.291628371457737</c:v>
                </c:pt>
                <c:pt idx="233">
                  <c:v>13.983452879361637</c:v>
                </c:pt>
                <c:pt idx="234">
                  <c:v>13.359383064770988</c:v>
                </c:pt>
                <c:pt idx="235">
                  <c:v>13.035760863514234</c:v>
                </c:pt>
                <c:pt idx="236">
                  <c:v>13.0226509034126</c:v>
                </c:pt>
                <c:pt idx="237">
                  <c:v>13.793143022305919</c:v>
                </c:pt>
                <c:pt idx="238">
                  <c:v>13.065146490316003</c:v>
                </c:pt>
                <c:pt idx="239">
                  <c:v>12.598106457001423</c:v>
                </c:pt>
                <c:pt idx="240">
                  <c:v>12.476212801251165</c:v>
                </c:pt>
                <c:pt idx="241">
                  <c:v>11.530611689863335</c:v>
                </c:pt>
                <c:pt idx="242">
                  <c:v>10.627391522343011</c:v>
                </c:pt>
                <c:pt idx="243">
                  <c:v>8.6355664878488057</c:v>
                </c:pt>
                <c:pt idx="244">
                  <c:v>8.5605603915654047</c:v>
                </c:pt>
                <c:pt idx="245">
                  <c:v>7.8125228261416213</c:v>
                </c:pt>
                <c:pt idx="246">
                  <c:v>7.4787534525021684</c:v>
                </c:pt>
                <c:pt idx="247">
                  <c:v>6.794831478536369</c:v>
                </c:pt>
                <c:pt idx="248">
                  <c:v>6.4472405988988308</c:v>
                </c:pt>
                <c:pt idx="249">
                  <c:v>6.7429020804022413</c:v>
                </c:pt>
                <c:pt idx="250">
                  <c:v>6.5893733398401748</c:v>
                </c:pt>
                <c:pt idx="251">
                  <c:v>6.5443599292393584</c:v>
                </c:pt>
                <c:pt idx="252">
                  <c:v>8.3484053766916482</c:v>
                </c:pt>
                <c:pt idx="253">
                  <c:v>7.8941466642341558</c:v>
                </c:pt>
                <c:pt idx="254">
                  <c:v>5.7080686390244475</c:v>
                </c:pt>
                <c:pt idx="255">
                  <c:v>1.5963619475672604</c:v>
                </c:pt>
                <c:pt idx="256">
                  <c:v>-1.2015364232313741</c:v>
                </c:pt>
                <c:pt idx="257">
                  <c:v>-3.1373374048586409</c:v>
                </c:pt>
                <c:pt idx="258">
                  <c:v>-3.755383397603365</c:v>
                </c:pt>
                <c:pt idx="259">
                  <c:v>-3.8524226819392542</c:v>
                </c:pt>
                <c:pt idx="260">
                  <c:v>-2.510951747475239</c:v>
                </c:pt>
                <c:pt idx="261">
                  <c:v>-2.0823142832615882</c:v>
                </c:pt>
                <c:pt idx="262">
                  <c:v>-1.0801640728570534</c:v>
                </c:pt>
                <c:pt idx="263">
                  <c:v>-1.0667938903121494</c:v>
                </c:pt>
                <c:pt idx="264">
                  <c:v>-0.94642895044075726</c:v>
                </c:pt>
                <c:pt idx="265">
                  <c:v>-2.0035416362762981</c:v>
                </c:pt>
                <c:pt idx="266">
                  <c:v>-1.8065313729469494</c:v>
                </c:pt>
                <c:pt idx="267">
                  <c:v>-1.1600425781051682</c:v>
                </c:pt>
                <c:pt idx="268">
                  <c:v>-1.3028504478916481</c:v>
                </c:pt>
                <c:pt idx="269">
                  <c:v>-0.83505277343605289</c:v>
                </c:pt>
                <c:pt idx="270">
                  <c:v>-2.9267564866483697E-2</c:v>
                </c:pt>
                <c:pt idx="271">
                  <c:v>0.61709922844038723</c:v>
                </c:pt>
                <c:pt idx="272">
                  <c:v>-0.13511868808830671</c:v>
                </c:pt>
                <c:pt idx="273">
                  <c:v>-1.3565774292004655</c:v>
                </c:pt>
                <c:pt idx="274">
                  <c:v>-2.3897432841275306</c:v>
                </c:pt>
                <c:pt idx="275">
                  <c:v>-3.5953280426064604</c:v>
                </c:pt>
                <c:pt idx="276">
                  <c:v>-6.0042638014170286</c:v>
                </c:pt>
                <c:pt idx="277">
                  <c:v>-4.1326519197708178</c:v>
                </c:pt>
                <c:pt idx="278">
                  <c:v>-4.5577879402448493</c:v>
                </c:pt>
                <c:pt idx="279">
                  <c:v>-3.3976251572964618</c:v>
                </c:pt>
                <c:pt idx="280">
                  <c:v>-1.5592476380704505</c:v>
                </c:pt>
                <c:pt idx="281">
                  <c:v>-0.63871184214829602</c:v>
                </c:pt>
                <c:pt idx="282">
                  <c:v>-0.30925272105498575</c:v>
                </c:pt>
                <c:pt idx="283">
                  <c:v>-1.4066065817613498</c:v>
                </c:pt>
                <c:pt idx="284">
                  <c:v>-3.3457558404274232</c:v>
                </c:pt>
                <c:pt idx="285">
                  <c:v>-5.4726948859383819</c:v>
                </c:pt>
                <c:pt idx="286">
                  <c:v>-7.5900539419471018</c:v>
                </c:pt>
                <c:pt idx="287">
                  <c:v>-8.8958662259257011</c:v>
                </c:pt>
                <c:pt idx="288">
                  <c:v>-6.4687688755692543</c:v>
                </c:pt>
                <c:pt idx="289">
                  <c:v>-6.5831011606539107</c:v>
                </c:pt>
                <c:pt idx="290">
                  <c:v>-6.3104204629843546</c:v>
                </c:pt>
                <c:pt idx="291">
                  <c:v>-4.6584539244287102</c:v>
                </c:pt>
                <c:pt idx="292">
                  <c:v>-4.5942849292803078</c:v>
                </c:pt>
                <c:pt idx="293">
                  <c:v>-4.4807000266060255</c:v>
                </c:pt>
                <c:pt idx="294">
                  <c:v>-3.6141794684023889</c:v>
                </c:pt>
                <c:pt idx="295">
                  <c:v>-2.4895922332104927</c:v>
                </c:pt>
                <c:pt idx="296">
                  <c:v>-0.34182788875742781</c:v>
                </c:pt>
                <c:pt idx="297">
                  <c:v>1.1579113749329744</c:v>
                </c:pt>
                <c:pt idx="298">
                  <c:v>2.61858099163888</c:v>
                </c:pt>
                <c:pt idx="299">
                  <c:v>4.2257135280580442</c:v>
                </c:pt>
                <c:pt idx="300">
                  <c:v>8.1811693566660484</c:v>
                </c:pt>
                <c:pt idx="301">
                  <c:v>6.7293846297541897</c:v>
                </c:pt>
                <c:pt idx="302">
                  <c:v>7.9402619497769198</c:v>
                </c:pt>
                <c:pt idx="303">
                  <c:v>9.4642108354541659</c:v>
                </c:pt>
                <c:pt idx="304">
                  <c:v>10.546554870376506</c:v>
                </c:pt>
                <c:pt idx="305">
                  <c:v>11.222047018690114</c:v>
                </c:pt>
                <c:pt idx="306">
                  <c:v>11.877888483560628</c:v>
                </c:pt>
                <c:pt idx="307">
                  <c:v>12.7683068665227</c:v>
                </c:pt>
                <c:pt idx="308">
                  <c:v>12.930615921329242</c:v>
                </c:pt>
                <c:pt idx="309">
                  <c:v>13.693274390002555</c:v>
                </c:pt>
                <c:pt idx="310">
                  <c:v>14.464461934235667</c:v>
                </c:pt>
                <c:pt idx="311">
                  <c:v>15.294991478292189</c:v>
                </c:pt>
                <c:pt idx="312">
                  <c:v>13.170369174481012</c:v>
                </c:pt>
                <c:pt idx="313">
                  <c:v>14.197323772588025</c:v>
                </c:pt>
                <c:pt idx="314">
                  <c:v>13.537668989419268</c:v>
                </c:pt>
                <c:pt idx="315">
                  <c:v>12.071223394127104</c:v>
                </c:pt>
                <c:pt idx="316">
                  <c:v>11.513535015959093</c:v>
                </c:pt>
                <c:pt idx="317">
                  <c:v>11.014426758652249</c:v>
                </c:pt>
                <c:pt idx="318">
                  <c:v>8.8145309148527424</c:v>
                </c:pt>
                <c:pt idx="319">
                  <c:v>8.1321072030451038</c:v>
                </c:pt>
                <c:pt idx="320">
                  <c:v>7.0568933413269797</c:v>
                </c:pt>
                <c:pt idx="321">
                  <c:v>5.844191673647706</c:v>
                </c:pt>
                <c:pt idx="322">
                  <c:v>5.8344460666797486</c:v>
                </c:pt>
                <c:pt idx="323">
                  <c:v>6.3711510948844223</c:v>
                </c:pt>
                <c:pt idx="324">
                  <c:v>4.8697373066953125</c:v>
                </c:pt>
                <c:pt idx="325">
                  <c:v>3.6761175249760956</c:v>
                </c:pt>
                <c:pt idx="326">
                  <c:v>2.560772145900077</c:v>
                </c:pt>
                <c:pt idx="327">
                  <c:v>1.9786739338638906</c:v>
                </c:pt>
                <c:pt idx="328">
                  <c:v>1.7107758100631403</c:v>
                </c:pt>
                <c:pt idx="329">
                  <c:v>1.0421431377903736</c:v>
                </c:pt>
                <c:pt idx="330">
                  <c:v>1.3497121737804649</c:v>
                </c:pt>
                <c:pt idx="331">
                  <c:v>1.0666046980045798</c:v>
                </c:pt>
                <c:pt idx="332">
                  <c:v>1.4115398029746766</c:v>
                </c:pt>
                <c:pt idx="333">
                  <c:v>1.9887112279024228</c:v>
                </c:pt>
                <c:pt idx="334">
                  <c:v>2.0793464640123078</c:v>
                </c:pt>
                <c:pt idx="335">
                  <c:v>2.8221115788168287</c:v>
                </c:pt>
                <c:pt idx="336">
                  <c:v>2.7732405389596875</c:v>
                </c:pt>
                <c:pt idx="337">
                  <c:v>3.6128045485437079</c:v>
                </c:pt>
                <c:pt idx="338">
                  <c:v>3.6210671788101214</c:v>
                </c:pt>
                <c:pt idx="339">
                  <c:v>4.4989241980528751</c:v>
                </c:pt>
                <c:pt idx="340">
                  <c:v>5.0206805421527685</c:v>
                </c:pt>
                <c:pt idx="341">
                  <c:v>5.4327383128966105</c:v>
                </c:pt>
                <c:pt idx="342">
                  <c:v>6.7823229884071035</c:v>
                </c:pt>
                <c:pt idx="343">
                  <c:v>7.1572002972976776</c:v>
                </c:pt>
                <c:pt idx="344">
                  <c:v>6.9757961954302043</c:v>
                </c:pt>
                <c:pt idx="345">
                  <c:v>8.8369332717102864</c:v>
                </c:pt>
                <c:pt idx="346">
                  <c:v>9.0507055608284084</c:v>
                </c:pt>
                <c:pt idx="347">
                  <c:v>8.5039684396953241</c:v>
                </c:pt>
                <c:pt idx="348">
                  <c:v>8.0758752118797421</c:v>
                </c:pt>
                <c:pt idx="349">
                  <c:v>9.1988185840777899</c:v>
                </c:pt>
                <c:pt idx="350">
                  <c:v>10.076141850677063</c:v>
                </c:pt>
                <c:pt idx="351">
                  <c:v>10.545543880886161</c:v>
                </c:pt>
                <c:pt idx="352">
                  <c:v>10.232824839644103</c:v>
                </c:pt>
                <c:pt idx="353">
                  <c:v>10.813593328495548</c:v>
                </c:pt>
                <c:pt idx="354">
                  <c:v>10.22409587433169</c:v>
                </c:pt>
                <c:pt idx="355">
                  <c:v>10.909135074567834</c:v>
                </c:pt>
                <c:pt idx="356">
                  <c:v>10.43006671412514</c:v>
                </c:pt>
                <c:pt idx="357">
                  <c:v>10.45494902188495</c:v>
                </c:pt>
                <c:pt idx="358">
                  <c:v>10.161072321561633</c:v>
                </c:pt>
                <c:pt idx="359">
                  <c:v>9.7687562460798851</c:v>
                </c:pt>
                <c:pt idx="360">
                  <c:v>10.350702325151499</c:v>
                </c:pt>
                <c:pt idx="361">
                  <c:v>8.6623140548763704</c:v>
                </c:pt>
                <c:pt idx="362">
                  <c:v>8.7599309537271512</c:v>
                </c:pt>
                <c:pt idx="363">
                  <c:v>8.2302046294216744</c:v>
                </c:pt>
                <c:pt idx="364">
                  <c:v>6.839076714255893</c:v>
                </c:pt>
                <c:pt idx="365">
                  <c:v>6.4227220617905587</c:v>
                </c:pt>
                <c:pt idx="366">
                  <c:v>4.7975632246550344</c:v>
                </c:pt>
                <c:pt idx="367">
                  <c:v>4.8977309799494249</c:v>
                </c:pt>
                <c:pt idx="368">
                  <c:v>4.3459626196494945</c:v>
                </c:pt>
                <c:pt idx="369">
                  <c:v>2.7698497449920803</c:v>
                </c:pt>
                <c:pt idx="370">
                  <c:v>2.5590200685699798</c:v>
                </c:pt>
                <c:pt idx="371">
                  <c:v>2.6587968719735562</c:v>
                </c:pt>
                <c:pt idx="372">
                  <c:v>1.9791828534550266</c:v>
                </c:pt>
                <c:pt idx="373">
                  <c:v>2.5111355334512586</c:v>
                </c:pt>
                <c:pt idx="374">
                  <c:v>2.8147799866102297</c:v>
                </c:pt>
                <c:pt idx="375">
                  <c:v>2.1858811538655769</c:v>
                </c:pt>
                <c:pt idx="376">
                  <c:v>2.4619741088821887</c:v>
                </c:pt>
                <c:pt idx="377">
                  <c:v>2.5264103399444453</c:v>
                </c:pt>
                <c:pt idx="378">
                  <c:v>2.3643789552675565</c:v>
                </c:pt>
                <c:pt idx="379">
                  <c:v>2.1607019674646257</c:v>
                </c:pt>
                <c:pt idx="380">
                  <c:v>2.655990544682914</c:v>
                </c:pt>
                <c:pt idx="381">
                  <c:v>1.4139725405926737</c:v>
                </c:pt>
                <c:pt idx="382">
                  <c:v>4.0243669467561409E-2</c:v>
                </c:pt>
                <c:pt idx="383">
                  <c:v>-1.0946115170820876</c:v>
                </c:pt>
                <c:pt idx="384">
                  <c:v>-1.8375870487309092</c:v>
                </c:pt>
                <c:pt idx="385">
                  <c:v>-2.0707706206123735</c:v>
                </c:pt>
                <c:pt idx="386">
                  <c:v>-2.8593628495043197</c:v>
                </c:pt>
                <c:pt idx="387">
                  <c:v>-2.7320682803485909</c:v>
                </c:pt>
                <c:pt idx="388">
                  <c:v>-1.0092487794947156</c:v>
                </c:pt>
                <c:pt idx="389">
                  <c:v>-0.14945524729954682</c:v>
                </c:pt>
                <c:pt idx="390">
                  <c:v>0.8246486660550596</c:v>
                </c:pt>
                <c:pt idx="391">
                  <c:v>6.1057894847475973E-2</c:v>
                </c:pt>
                <c:pt idx="392">
                  <c:v>1.2095785595546007</c:v>
                </c:pt>
                <c:pt idx="393">
                  <c:v>1.1059102643213814</c:v>
                </c:pt>
                <c:pt idx="394">
                  <c:v>0.67769959045087513</c:v>
                </c:pt>
                <c:pt idx="395">
                  <c:v>-0.29132456658216233</c:v>
                </c:pt>
                <c:pt idx="396">
                  <c:v>-0.28012043944680542</c:v>
                </c:pt>
                <c:pt idx="397">
                  <c:v>-0.49309517718310664</c:v>
                </c:pt>
                <c:pt idx="398">
                  <c:v>-0.15557265893503611</c:v>
                </c:pt>
                <c:pt idx="399">
                  <c:v>0.63852102315106463</c:v>
                </c:pt>
                <c:pt idx="400">
                  <c:v>0.81557842528288738</c:v>
                </c:pt>
                <c:pt idx="401">
                  <c:v>0.46841551732223746</c:v>
                </c:pt>
                <c:pt idx="402">
                  <c:v>1.4727601086974227</c:v>
                </c:pt>
                <c:pt idx="403">
                  <c:v>0.73361631449955012</c:v>
                </c:pt>
                <c:pt idx="404">
                  <c:v>0.75532339746057942</c:v>
                </c:pt>
                <c:pt idx="405">
                  <c:v>2.2935483933606298</c:v>
                </c:pt>
                <c:pt idx="406">
                  <c:v>3.90712537887108</c:v>
                </c:pt>
                <c:pt idx="407">
                  <c:v>4.6533602947016517</c:v>
                </c:pt>
                <c:pt idx="408">
                  <c:v>5.5856129586838978</c:v>
                </c:pt>
                <c:pt idx="409">
                  <c:v>6.6156201634688454</c:v>
                </c:pt>
                <c:pt idx="410">
                  <c:v>7.1076578849678214</c:v>
                </c:pt>
                <c:pt idx="411">
                  <c:v>7.1901434774794808</c:v>
                </c:pt>
                <c:pt idx="412">
                  <c:v>5.8351038947402563</c:v>
                </c:pt>
                <c:pt idx="413">
                  <c:v>5.0883689596781263</c:v>
                </c:pt>
                <c:pt idx="414">
                  <c:v>5.3695657768392007</c:v>
                </c:pt>
                <c:pt idx="415">
                  <c:v>5.1711309692542855</c:v>
                </c:pt>
                <c:pt idx="416">
                  <c:v>4.7833743717372066</c:v>
                </c:pt>
                <c:pt idx="417">
                  <c:v>5.7702242061693951</c:v>
                </c:pt>
                <c:pt idx="418">
                  <c:v>6.2714927924277104</c:v>
                </c:pt>
                <c:pt idx="419">
                  <c:v>7.1690827514646376</c:v>
                </c:pt>
                <c:pt idx="420">
                  <c:v>8.1950032927471472</c:v>
                </c:pt>
                <c:pt idx="421">
                  <c:v>7.500570998649934</c:v>
                </c:pt>
                <c:pt idx="422">
                  <c:v>7.6502534205851305</c:v>
                </c:pt>
                <c:pt idx="423">
                  <c:v>7.4879287634198697</c:v>
                </c:pt>
                <c:pt idx="424">
                  <c:v>7.7116713817158118</c:v>
                </c:pt>
                <c:pt idx="425">
                  <c:v>8.4067560424652363</c:v>
                </c:pt>
                <c:pt idx="426">
                  <c:v>7.683084196270924</c:v>
                </c:pt>
                <c:pt idx="427">
                  <c:v>8.7219578865240326</c:v>
                </c:pt>
                <c:pt idx="428">
                  <c:v>8.8475736511299647</c:v>
                </c:pt>
                <c:pt idx="429">
                  <c:v>8.9193740445562106</c:v>
                </c:pt>
                <c:pt idx="430">
                  <c:v>9.1172824829075054</c:v>
                </c:pt>
                <c:pt idx="431">
                  <c:v>10.072445105736231</c:v>
                </c:pt>
                <c:pt idx="432">
                  <c:v>9.8002422746026436</c:v>
                </c:pt>
                <c:pt idx="433">
                  <c:v>9.3373177887193375</c:v>
                </c:pt>
                <c:pt idx="434">
                  <c:v>9.5289086985374301</c:v>
                </c:pt>
                <c:pt idx="435">
                  <c:v>9.1999002897760729</c:v>
                </c:pt>
                <c:pt idx="436">
                  <c:v>9.8625600799056201</c:v>
                </c:pt>
                <c:pt idx="437">
                  <c:v>10.081261495155253</c:v>
                </c:pt>
                <c:pt idx="438">
                  <c:v>9.3837380488270767</c:v>
                </c:pt>
                <c:pt idx="439">
                  <c:v>10.770865204784926</c:v>
                </c:pt>
                <c:pt idx="440">
                  <c:v>10.670842654285339</c:v>
                </c:pt>
                <c:pt idx="441">
                  <c:v>9.7624163508523676</c:v>
                </c:pt>
                <c:pt idx="442">
                  <c:v>9.6059324854873189</c:v>
                </c:pt>
                <c:pt idx="443">
                  <c:v>9.4715713128570762</c:v>
                </c:pt>
                <c:pt idx="444">
                  <c:v>8.4014651053705531</c:v>
                </c:pt>
                <c:pt idx="445">
                  <c:v>9.9203695937377852</c:v>
                </c:pt>
                <c:pt idx="446">
                  <c:v>8.7625887495500461</c:v>
                </c:pt>
                <c:pt idx="447">
                  <c:v>9.0959303019450868</c:v>
                </c:pt>
                <c:pt idx="448">
                  <c:v>9.2467528019866467</c:v>
                </c:pt>
                <c:pt idx="449">
                  <c:v>9.4082700461504523</c:v>
                </c:pt>
                <c:pt idx="450">
                  <c:v>9.0441280271132065</c:v>
                </c:pt>
                <c:pt idx="451">
                  <c:v>9.1028652541078436</c:v>
                </c:pt>
                <c:pt idx="452">
                  <c:v>9.3889500734370479</c:v>
                </c:pt>
                <c:pt idx="453">
                  <c:v>8.4744175233113221</c:v>
                </c:pt>
                <c:pt idx="454">
                  <c:v>8.7171595228575836</c:v>
                </c:pt>
                <c:pt idx="455">
                  <c:v>8.3195555612044068</c:v>
                </c:pt>
                <c:pt idx="456">
                  <c:v>8.2719518856824568</c:v>
                </c:pt>
                <c:pt idx="457">
                  <c:v>9.5706843660463754</c:v>
                </c:pt>
                <c:pt idx="458">
                  <c:v>10.124524437099256</c:v>
                </c:pt>
                <c:pt idx="459">
                  <c:v>10.227357428848746</c:v>
                </c:pt>
                <c:pt idx="460">
                  <c:v>10.556595402581175</c:v>
                </c:pt>
                <c:pt idx="461">
                  <c:v>10.653043790349354</c:v>
                </c:pt>
                <c:pt idx="462">
                  <c:v>11.913332458504687</c:v>
                </c:pt>
                <c:pt idx="463">
                  <c:v>11.558750312784266</c:v>
                </c:pt>
                <c:pt idx="464">
                  <c:v>12.070154363347866</c:v>
                </c:pt>
                <c:pt idx="465">
                  <c:v>13.107080722420209</c:v>
                </c:pt>
                <c:pt idx="466">
                  <c:v>13.739944122872009</c:v>
                </c:pt>
                <c:pt idx="467">
                  <c:v>13.677193833215876</c:v>
                </c:pt>
                <c:pt idx="468">
                  <c:v>14.847345299712455</c:v>
                </c:pt>
                <c:pt idx="469">
                  <c:v>13.381326354888708</c:v>
                </c:pt>
                <c:pt idx="470">
                  <c:v>13.599959290002914</c:v>
                </c:pt>
                <c:pt idx="471">
                  <c:v>13.083300173830148</c:v>
                </c:pt>
                <c:pt idx="472">
                  <c:v>12.986003145783201</c:v>
                </c:pt>
                <c:pt idx="473">
                  <c:v>11.498382139559029</c:v>
                </c:pt>
                <c:pt idx="474">
                  <c:v>11.316289456138248</c:v>
                </c:pt>
                <c:pt idx="475">
                  <c:v>12.756549918130883</c:v>
                </c:pt>
                <c:pt idx="476">
                  <c:v>11.860687628763451</c:v>
                </c:pt>
                <c:pt idx="477">
                  <c:v>12.706125705159794</c:v>
                </c:pt>
                <c:pt idx="478">
                  <c:v>11.806176739687233</c:v>
                </c:pt>
                <c:pt idx="479">
                  <c:v>11.531839878389718</c:v>
                </c:pt>
                <c:pt idx="480">
                  <c:v>11.840512466969999</c:v>
                </c:pt>
                <c:pt idx="481">
                  <c:v>11.08810616851744</c:v>
                </c:pt>
                <c:pt idx="482">
                  <c:v>10.580545132038143</c:v>
                </c:pt>
                <c:pt idx="483">
                  <c:v>10.700377378896697</c:v>
                </c:pt>
                <c:pt idx="484">
                  <c:v>10.841418206533147</c:v>
                </c:pt>
                <c:pt idx="485">
                  <c:v>10.191409331828767</c:v>
                </c:pt>
                <c:pt idx="486">
                  <c:v>9.9723025941436649</c:v>
                </c:pt>
                <c:pt idx="487">
                  <c:v>9.4064565721334805</c:v>
                </c:pt>
                <c:pt idx="488">
                  <c:v>8.1684693340675789</c:v>
                </c:pt>
                <c:pt idx="489">
                  <c:v>8.6059884690493949</c:v>
                </c:pt>
                <c:pt idx="490">
                  <c:v>8.2134070104536363</c:v>
                </c:pt>
                <c:pt idx="491">
                  <c:v>8.6556041101714438</c:v>
                </c:pt>
                <c:pt idx="492">
                  <c:v>8.1852023666248233</c:v>
                </c:pt>
                <c:pt idx="493">
                  <c:v>8.3997538260592481</c:v>
                </c:pt>
                <c:pt idx="494">
                  <c:v>8.7474357157803304</c:v>
                </c:pt>
                <c:pt idx="495">
                  <c:v>9.1314797988352119</c:v>
                </c:pt>
                <c:pt idx="496">
                  <c:v>8.7307090335471731</c:v>
                </c:pt>
                <c:pt idx="497">
                  <c:v>9.4631335228160278</c:v>
                </c:pt>
                <c:pt idx="498">
                  <c:v>9.724026450618787</c:v>
                </c:pt>
                <c:pt idx="499">
                  <c:v>7.3239040549624921</c:v>
                </c:pt>
                <c:pt idx="500">
                  <c:v>7.9595611009554394</c:v>
                </c:pt>
                <c:pt idx="501">
                  <c:v>6.842484417110799</c:v>
                </c:pt>
                <c:pt idx="502">
                  <c:v>6.8760378044794752</c:v>
                </c:pt>
                <c:pt idx="503">
                  <c:v>6.22738978593254</c:v>
                </c:pt>
                <c:pt idx="504">
                  <c:v>5.0304676534657675</c:v>
                </c:pt>
                <c:pt idx="505">
                  <c:v>3.9548774428625708</c:v>
                </c:pt>
                <c:pt idx="506">
                  <c:v>3.4672579843377411</c:v>
                </c:pt>
                <c:pt idx="507">
                  <c:v>2.9749797393935209</c:v>
                </c:pt>
                <c:pt idx="508">
                  <c:v>1.4779867576907053</c:v>
                </c:pt>
                <c:pt idx="509">
                  <c:v>0.96922905023245531</c:v>
                </c:pt>
                <c:pt idx="510">
                  <c:v>-0.19740670486621553</c:v>
                </c:pt>
                <c:pt idx="511">
                  <c:v>-0.80358103500427247</c:v>
                </c:pt>
                <c:pt idx="512">
                  <c:v>-0.80066018176544806</c:v>
                </c:pt>
                <c:pt idx="513">
                  <c:v>-2.6271041547735985</c:v>
                </c:pt>
                <c:pt idx="514">
                  <c:v>-3.6600027263805552</c:v>
                </c:pt>
                <c:pt idx="515">
                  <c:v>-4.4032933703192638</c:v>
                </c:pt>
                <c:pt idx="516">
                  <c:v>-3.8239040244192952</c:v>
                </c:pt>
                <c:pt idx="517">
                  <c:v>-4.1081172694390293</c:v>
                </c:pt>
                <c:pt idx="518">
                  <c:v>-3.7571409827815803</c:v>
                </c:pt>
                <c:pt idx="519">
                  <c:v>-4.0386371939107031</c:v>
                </c:pt>
                <c:pt idx="520">
                  <c:v>-3.823732917297785</c:v>
                </c:pt>
                <c:pt idx="521">
                  <c:v>-2.9490217798490792</c:v>
                </c:pt>
                <c:pt idx="522">
                  <c:v>-3.0669177803312264</c:v>
                </c:pt>
                <c:pt idx="523">
                  <c:v>-2.7061584387319813</c:v>
                </c:pt>
                <c:pt idx="524">
                  <c:v>-2.9847567669043609</c:v>
                </c:pt>
                <c:pt idx="525">
                  <c:v>-2.9512348907564672</c:v>
                </c:pt>
                <c:pt idx="526">
                  <c:v>-2.4349166283071164</c:v>
                </c:pt>
                <c:pt idx="527">
                  <c:v>-2.6163982466797902</c:v>
                </c:pt>
                <c:pt idx="528">
                  <c:v>-1.2123001750555422</c:v>
                </c:pt>
                <c:pt idx="529">
                  <c:v>-0.30820165441133512</c:v>
                </c:pt>
                <c:pt idx="530">
                  <c:v>-0.22131631385390077</c:v>
                </c:pt>
                <c:pt idx="531">
                  <c:v>-0.70366743855489366</c:v>
                </c:pt>
                <c:pt idx="532">
                  <c:v>7.3942186826995271E-2</c:v>
                </c:pt>
                <c:pt idx="533">
                  <c:v>0.77777001364397491</c:v>
                </c:pt>
                <c:pt idx="534">
                  <c:v>1.9049132379842899</c:v>
                </c:pt>
                <c:pt idx="535">
                  <c:v>1.8514148378164257</c:v>
                </c:pt>
                <c:pt idx="536">
                  <c:v>2.7721656249815005</c:v>
                </c:pt>
                <c:pt idx="537">
                  <c:v>3.3412402236370138</c:v>
                </c:pt>
                <c:pt idx="538">
                  <c:v>4.6436415727935829</c:v>
                </c:pt>
                <c:pt idx="539">
                  <c:v>4.5136595756766216</c:v>
                </c:pt>
                <c:pt idx="540">
                  <c:v>4.1621718433869344</c:v>
                </c:pt>
                <c:pt idx="541">
                  <c:v>4.6732168744955542</c:v>
                </c:pt>
                <c:pt idx="542">
                  <c:v>3.3766721089203795</c:v>
                </c:pt>
                <c:pt idx="543">
                  <c:v>3.3047020892960917</c:v>
                </c:pt>
                <c:pt idx="544">
                  <c:v>3.6328763651925846</c:v>
                </c:pt>
                <c:pt idx="545">
                  <c:v>1.8709222384232487</c:v>
                </c:pt>
                <c:pt idx="546">
                  <c:v>2.8728493394931252</c:v>
                </c:pt>
                <c:pt idx="547">
                  <c:v>2.8837536776776309</c:v>
                </c:pt>
                <c:pt idx="548">
                  <c:v>2.8526957923481171</c:v>
                </c:pt>
                <c:pt idx="549">
                  <c:v>4.1230284735075218</c:v>
                </c:pt>
                <c:pt idx="550">
                  <c:v>3.8206260555303122</c:v>
                </c:pt>
                <c:pt idx="551">
                  <c:v>4.981359735303073</c:v>
                </c:pt>
                <c:pt idx="552">
                  <c:v>4.7783265778320798</c:v>
                </c:pt>
                <c:pt idx="553">
                  <c:v>5.1410076840608836</c:v>
                </c:pt>
                <c:pt idx="554">
                  <c:v>5.2614816975004883</c:v>
                </c:pt>
                <c:pt idx="555">
                  <c:v>6.1771823885891619</c:v>
                </c:pt>
                <c:pt idx="556">
                  <c:v>6.3026541728968208</c:v>
                </c:pt>
                <c:pt idx="557">
                  <c:v>6.6605883116047346</c:v>
                </c:pt>
                <c:pt idx="558">
                  <c:v>5.8719135970607885</c:v>
                </c:pt>
                <c:pt idx="559">
                  <c:v>6.2794082672010632</c:v>
                </c:pt>
                <c:pt idx="560">
                  <c:v>3.7040729533953543</c:v>
                </c:pt>
                <c:pt idx="561">
                  <c:v>4.9170723773175915</c:v>
                </c:pt>
                <c:pt idx="562">
                  <c:v>5.13777886662072</c:v>
                </c:pt>
                <c:pt idx="563">
                  <c:v>5.8222524112473959</c:v>
                </c:pt>
                <c:pt idx="564">
                  <c:v>5.6781301961893993</c:v>
                </c:pt>
                <c:pt idx="565">
                  <c:v>5.1948998082791293</c:v>
                </c:pt>
                <c:pt idx="566">
                  <c:v>5.9687633680580277</c:v>
                </c:pt>
                <c:pt idx="567">
                  <c:v>5.9670259015767</c:v>
                </c:pt>
                <c:pt idx="568">
                  <c:v>5.0654023690237633</c:v>
                </c:pt>
                <c:pt idx="569">
                  <c:v>6.2587831068114896</c:v>
                </c:pt>
                <c:pt idx="570">
                  <c:v>5.5047531755376298</c:v>
                </c:pt>
                <c:pt idx="571">
                  <c:v>5.8081278681860384</c:v>
                </c:pt>
                <c:pt idx="572">
                  <c:v>5.5633892115816703</c:v>
                </c:pt>
                <c:pt idx="573">
                  <c:v>4.5697442212820114</c:v>
                </c:pt>
                <c:pt idx="574">
                  <c:v>4.2350837867538562</c:v>
                </c:pt>
                <c:pt idx="575">
                  <c:v>4.5256938922935097</c:v>
                </c:pt>
                <c:pt idx="576">
                  <c:v>3.5838993846261</c:v>
                </c:pt>
                <c:pt idx="577">
                  <c:v>4.0207944955863919</c:v>
                </c:pt>
                <c:pt idx="578">
                  <c:v>4.2454173690234933</c:v>
                </c:pt>
                <c:pt idx="579">
                  <c:v>4.834562206257341</c:v>
                </c:pt>
                <c:pt idx="580">
                  <c:v>4.7053481801185901</c:v>
                </c:pt>
                <c:pt idx="581">
                  <c:v>4.3033243793452112</c:v>
                </c:pt>
                <c:pt idx="582">
                  <c:v>4.5454504214197531</c:v>
                </c:pt>
                <c:pt idx="583">
                  <c:v>4.5191162160399996</c:v>
                </c:pt>
                <c:pt idx="584">
                  <c:v>6.9080629782924809</c:v>
                </c:pt>
                <c:pt idx="585">
                  <c:v>5.1360112494610091</c:v>
                </c:pt>
                <c:pt idx="586">
                  <c:v>4.7212628907576448</c:v>
                </c:pt>
                <c:pt idx="587">
                  <c:v>4.1257116921738088</c:v>
                </c:pt>
                <c:pt idx="588">
                  <c:v>3.7580894558229514</c:v>
                </c:pt>
                <c:pt idx="589">
                  <c:v>3.4464154871650234</c:v>
                </c:pt>
                <c:pt idx="590">
                  <c:v>2.9235446082306584</c:v>
                </c:pt>
                <c:pt idx="591">
                  <c:v>1.8248932125073347</c:v>
                </c:pt>
                <c:pt idx="592">
                  <c:v>1.5054627968298933</c:v>
                </c:pt>
                <c:pt idx="593">
                  <c:v>0.92105686344377391</c:v>
                </c:pt>
                <c:pt idx="594">
                  <c:v>0.41821788437782625</c:v>
                </c:pt>
                <c:pt idx="595">
                  <c:v>-1.459786918042959</c:v>
                </c:pt>
                <c:pt idx="596">
                  <c:v>-5.5835970716434762</c:v>
                </c:pt>
                <c:pt idx="597">
                  <c:v>-4.7007201497555542</c:v>
                </c:pt>
                <c:pt idx="598">
                  <c:v>-5.860516070074592</c:v>
                </c:pt>
                <c:pt idx="599">
                  <c:v>-9.7100706021942731</c:v>
                </c:pt>
                <c:pt idx="600">
                  <c:v>-11.462132560903699</c:v>
                </c:pt>
                <c:pt idx="601">
                  <c:v>-13.260214474907874</c:v>
                </c:pt>
                <c:pt idx="602">
                  <c:v>-14.898761771982363</c:v>
                </c:pt>
                <c:pt idx="603">
                  <c:v>-16.404692690140255</c:v>
                </c:pt>
                <c:pt idx="604">
                  <c:v>-17.51179755514244</c:v>
                </c:pt>
                <c:pt idx="605">
                  <c:v>-17.884312596653118</c:v>
                </c:pt>
                <c:pt idx="606">
                  <c:v>-16.938152467645395</c:v>
                </c:pt>
                <c:pt idx="607">
                  <c:v>-16.115686565735885</c:v>
                </c:pt>
                <c:pt idx="608">
                  <c:v>-15.768136604164143</c:v>
                </c:pt>
                <c:pt idx="609">
                  <c:v>-14.921975155842112</c:v>
                </c:pt>
                <c:pt idx="610">
                  <c:v>-15.102104577613213</c:v>
                </c:pt>
                <c:pt idx="611">
                  <c:v>-14.74466917828944</c:v>
                </c:pt>
                <c:pt idx="612">
                  <c:v>-13.285594578679758</c:v>
                </c:pt>
                <c:pt idx="613">
                  <c:v>-12.751077393730709</c:v>
                </c:pt>
                <c:pt idx="614">
                  <c:v>-11.728555601993955</c:v>
                </c:pt>
                <c:pt idx="615">
                  <c:v>-10.61238704120538</c:v>
                </c:pt>
                <c:pt idx="616">
                  <c:v>-8.6014117415800957</c:v>
                </c:pt>
                <c:pt idx="617">
                  <c:v>-8.1750834116216478</c:v>
                </c:pt>
                <c:pt idx="618">
                  <c:v>-7.0560780486438395</c:v>
                </c:pt>
                <c:pt idx="619">
                  <c:v>-5.2282518382099088</c:v>
                </c:pt>
                <c:pt idx="620">
                  <c:v>-0.66611430754124024</c:v>
                </c:pt>
                <c:pt idx="621">
                  <c:v>-1.8224359769575256</c:v>
                </c:pt>
                <c:pt idx="622">
                  <c:v>-0.33729925341613221</c:v>
                </c:pt>
                <c:pt idx="623">
                  <c:v>3.3851163567130191</c:v>
                </c:pt>
                <c:pt idx="624">
                  <c:v>5.6347772451781397</c:v>
                </c:pt>
                <c:pt idx="625">
                  <c:v>5.7998569050672408</c:v>
                </c:pt>
                <c:pt idx="626">
                  <c:v>8.2939396004521129</c:v>
                </c:pt>
                <c:pt idx="627">
                  <c:v>8.604758165811349</c:v>
                </c:pt>
                <c:pt idx="628">
                  <c:v>9.9850519348444458</c:v>
                </c:pt>
                <c:pt idx="629">
                  <c:v>10.598743895893682</c:v>
                </c:pt>
                <c:pt idx="630">
                  <c:v>10.244413831591878</c:v>
                </c:pt>
                <c:pt idx="631">
                  <c:v>9.7816331500486982</c:v>
                </c:pt>
                <c:pt idx="632">
                  <c:v>9.1538965989044225</c:v>
                </c:pt>
                <c:pt idx="633">
                  <c:v>9.309207091938557</c:v>
                </c:pt>
                <c:pt idx="634">
                  <c:v>9.0346057731458522</c:v>
                </c:pt>
                <c:pt idx="635">
                  <c:v>9.0873593440877318</c:v>
                </c:pt>
                <c:pt idx="636">
                  <c:v>8.7281257604607045</c:v>
                </c:pt>
                <c:pt idx="637">
                  <c:v>8.8376864910568891</c:v>
                </c:pt>
                <c:pt idx="638">
                  <c:v>7.6992456103771296</c:v>
                </c:pt>
                <c:pt idx="639">
                  <c:v>8.1250004024121907</c:v>
                </c:pt>
                <c:pt idx="640">
                  <c:v>6.9026485566502451</c:v>
                </c:pt>
                <c:pt idx="641">
                  <c:v>6.7270207040691599</c:v>
                </c:pt>
                <c:pt idx="642">
                  <c:v>6.6574104964536458</c:v>
                </c:pt>
                <c:pt idx="643">
                  <c:v>5.7663826926534698</c:v>
                </c:pt>
                <c:pt idx="644">
                  <c:v>5.7827712267460178</c:v>
                </c:pt>
                <c:pt idx="645">
                  <c:v>6.0158699264675199</c:v>
                </c:pt>
                <c:pt idx="646">
                  <c:v>6.7884035846081545</c:v>
                </c:pt>
                <c:pt idx="647">
                  <c:v>6.0431149163762621</c:v>
                </c:pt>
                <c:pt idx="648">
                  <c:v>6.070312429406667</c:v>
                </c:pt>
                <c:pt idx="649">
                  <c:v>7.2670946762679671</c:v>
                </c:pt>
                <c:pt idx="650">
                  <c:v>6.7228960326952958</c:v>
                </c:pt>
                <c:pt idx="651">
                  <c:v>7.0167936413367364</c:v>
                </c:pt>
                <c:pt idx="652">
                  <c:v>6.8056268357568479</c:v>
                </c:pt>
                <c:pt idx="653">
                  <c:v>6.7636833260646263</c:v>
                </c:pt>
                <c:pt idx="654">
                  <c:v>5.9598368985196517</c:v>
                </c:pt>
                <c:pt idx="655">
                  <c:v>6.0305106212615875</c:v>
                </c:pt>
                <c:pt idx="656">
                  <c:v>6.6449245234730085</c:v>
                </c:pt>
                <c:pt idx="657">
                  <c:v>6.231825856434809</c:v>
                </c:pt>
                <c:pt idx="658">
                  <c:v>6.6715389413500041</c:v>
                </c:pt>
                <c:pt idx="659">
                  <c:v>6.4645396015157246</c:v>
                </c:pt>
                <c:pt idx="660">
                  <c:v>5.3642197356282724</c:v>
                </c:pt>
                <c:pt idx="661">
                  <c:v>5.9239486565076032</c:v>
                </c:pt>
                <c:pt idx="662">
                  <c:v>7.1338634680572222</c:v>
                </c:pt>
                <c:pt idx="663">
                  <c:v>6.3945543030965499</c:v>
                </c:pt>
                <c:pt idx="664">
                  <c:v>6.5478806829945473</c:v>
                </c:pt>
                <c:pt idx="665">
                  <c:v>6.9022375102347322</c:v>
                </c:pt>
                <c:pt idx="666">
                  <c:v>6.6908196170464578</c:v>
                </c:pt>
                <c:pt idx="667">
                  <c:v>7.1865617246868894</c:v>
                </c:pt>
                <c:pt idx="668">
                  <c:v>7.7995708866161335</c:v>
                </c:pt>
                <c:pt idx="669">
                  <c:v>7.8538467454487986</c:v>
                </c:pt>
                <c:pt idx="670">
                  <c:v>8.174248398160227</c:v>
                </c:pt>
                <c:pt idx="671">
                  <c:v>7.9647288290933735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E14F-8773-96B10912A3A1}"/>
            </c:ext>
          </c:extLst>
        </c:ser>
        <c:ser>
          <c:idx val="3"/>
          <c:order val="1"/>
          <c:tx>
            <c:strRef>
              <c:f>'GLOBAL GROWTH'!$E$6</c:f>
              <c:strCache>
                <c:ptCount val="1"/>
                <c:pt idx="0">
                  <c:v>World IP Cyclical Component (Hamilton)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'GLOBAL GROWTH'!$A$7:$A$678</c:f>
              <c:numCache>
                <c:formatCode>m/d/yy</c:formatCode>
                <c:ptCount val="672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</c:numCache>
            </c:numRef>
          </c:cat>
          <c:val>
            <c:numRef>
              <c:f>'GLOBAL GROWTH'!$E$7:$E$678</c:f>
              <c:numCache>
                <c:formatCode>General</c:formatCode>
                <c:ptCount val="672"/>
                <c:pt idx="24">
                  <c:v>11.731629280079371</c:v>
                </c:pt>
                <c:pt idx="25">
                  <c:v>10.604500524821468</c:v>
                </c:pt>
                <c:pt idx="26">
                  <c:v>10.431533923237678</c:v>
                </c:pt>
                <c:pt idx="27">
                  <c:v>9.6714464517579994</c:v>
                </c:pt>
                <c:pt idx="28">
                  <c:v>8.7356352910389319</c:v>
                </c:pt>
                <c:pt idx="29">
                  <c:v>9.4802600061269295</c:v>
                </c:pt>
                <c:pt idx="30">
                  <c:v>11.554302770698868</c:v>
                </c:pt>
                <c:pt idx="31">
                  <c:v>12.583161557114003</c:v>
                </c:pt>
                <c:pt idx="32">
                  <c:v>12.245499556029744</c:v>
                </c:pt>
                <c:pt idx="33">
                  <c:v>12.488500882641809</c:v>
                </c:pt>
                <c:pt idx="34">
                  <c:v>12.953892026810806</c:v>
                </c:pt>
                <c:pt idx="35">
                  <c:v>10.850024103135851</c:v>
                </c:pt>
                <c:pt idx="36">
                  <c:v>9.3653726529346955</c:v>
                </c:pt>
                <c:pt idx="37">
                  <c:v>10.194682880681599</c:v>
                </c:pt>
                <c:pt idx="38">
                  <c:v>10.656127896303811</c:v>
                </c:pt>
                <c:pt idx="39">
                  <c:v>10.393152633908487</c:v>
                </c:pt>
                <c:pt idx="40">
                  <c:v>11.109303234128889</c:v>
                </c:pt>
                <c:pt idx="41">
                  <c:v>11.093789484178632</c:v>
                </c:pt>
                <c:pt idx="42">
                  <c:v>11.28060090000773</c:v>
                </c:pt>
                <c:pt idx="43">
                  <c:v>12.082493955517171</c:v>
                </c:pt>
                <c:pt idx="44">
                  <c:v>11.805138952707702</c:v>
                </c:pt>
                <c:pt idx="45">
                  <c:v>11.258548772821898</c:v>
                </c:pt>
                <c:pt idx="46">
                  <c:v>12.539248186644878</c:v>
                </c:pt>
                <c:pt idx="47">
                  <c:v>12.660830842001117</c:v>
                </c:pt>
                <c:pt idx="48">
                  <c:v>12.450517559622037</c:v>
                </c:pt>
                <c:pt idx="49">
                  <c:v>12.574922676054554</c:v>
                </c:pt>
                <c:pt idx="50">
                  <c:v>12.10148115321123</c:v>
                </c:pt>
                <c:pt idx="51">
                  <c:v>12.904059349115121</c:v>
                </c:pt>
                <c:pt idx="52">
                  <c:v>13.790943661799762</c:v>
                </c:pt>
                <c:pt idx="53">
                  <c:v>13.070434705331124</c:v>
                </c:pt>
                <c:pt idx="54">
                  <c:v>12.310259007897733</c:v>
                </c:pt>
                <c:pt idx="55">
                  <c:v>13.144079348961689</c:v>
                </c:pt>
                <c:pt idx="56">
                  <c:v>13.208815470577401</c:v>
                </c:pt>
                <c:pt idx="57">
                  <c:v>13.055884522410304</c:v>
                </c:pt>
                <c:pt idx="58">
                  <c:v>12.766796359172595</c:v>
                </c:pt>
                <c:pt idx="59">
                  <c:v>11.325538892587062</c:v>
                </c:pt>
                <c:pt idx="60">
                  <c:v>12.934138233705106</c:v>
                </c:pt>
                <c:pt idx="61">
                  <c:v>12.731814359947743</c:v>
                </c:pt>
                <c:pt idx="62">
                  <c:v>11.980046024787814</c:v>
                </c:pt>
                <c:pt idx="63">
                  <c:v>13.190105390175924</c:v>
                </c:pt>
                <c:pt idx="64">
                  <c:v>12.802089704546841</c:v>
                </c:pt>
                <c:pt idx="65">
                  <c:v>13.506887608958461</c:v>
                </c:pt>
                <c:pt idx="66">
                  <c:v>13.211286757915893</c:v>
                </c:pt>
                <c:pt idx="67">
                  <c:v>12.603466019559184</c:v>
                </c:pt>
                <c:pt idx="68">
                  <c:v>13.587437441887634</c:v>
                </c:pt>
                <c:pt idx="69">
                  <c:v>13.496474349022785</c:v>
                </c:pt>
                <c:pt idx="70">
                  <c:v>14.123015655631555</c:v>
                </c:pt>
                <c:pt idx="71">
                  <c:v>15.42649488325887</c:v>
                </c:pt>
                <c:pt idx="72">
                  <c:v>16.031203572867039</c:v>
                </c:pt>
                <c:pt idx="73">
                  <c:v>15.618896221358272</c:v>
                </c:pt>
                <c:pt idx="74">
                  <c:v>15.779835969178976</c:v>
                </c:pt>
                <c:pt idx="75">
                  <c:v>14.341260492226102</c:v>
                </c:pt>
                <c:pt idx="76">
                  <c:v>13.66735678222922</c:v>
                </c:pt>
                <c:pt idx="77">
                  <c:v>13.757535794982875</c:v>
                </c:pt>
                <c:pt idx="78">
                  <c:v>14.001734830715076</c:v>
                </c:pt>
                <c:pt idx="79">
                  <c:v>13.016580544797357</c:v>
                </c:pt>
                <c:pt idx="80">
                  <c:v>13.381236162299517</c:v>
                </c:pt>
                <c:pt idx="81">
                  <c:v>13.10646147957179</c:v>
                </c:pt>
                <c:pt idx="82">
                  <c:v>12.975960601527909</c:v>
                </c:pt>
                <c:pt idx="83">
                  <c:v>14.11028847217721</c:v>
                </c:pt>
                <c:pt idx="84">
                  <c:v>12.935567599555755</c:v>
                </c:pt>
                <c:pt idx="85">
                  <c:v>12.760665803435952</c:v>
                </c:pt>
                <c:pt idx="86">
                  <c:v>14.617766694893072</c:v>
                </c:pt>
                <c:pt idx="87">
                  <c:v>13.387618544260091</c:v>
                </c:pt>
                <c:pt idx="88">
                  <c:v>13.726232813741154</c:v>
                </c:pt>
                <c:pt idx="89">
                  <c:v>13.925341884124975</c:v>
                </c:pt>
                <c:pt idx="90">
                  <c:v>13.7086970809079</c:v>
                </c:pt>
                <c:pt idx="91">
                  <c:v>13.93429768921091</c:v>
                </c:pt>
                <c:pt idx="92">
                  <c:v>13.839420179022408</c:v>
                </c:pt>
                <c:pt idx="93">
                  <c:v>14.246445895862667</c:v>
                </c:pt>
                <c:pt idx="94">
                  <c:v>12.606241310083421</c:v>
                </c:pt>
                <c:pt idx="95">
                  <c:v>12.214931002189168</c:v>
                </c:pt>
                <c:pt idx="96">
                  <c:v>11.453189458069565</c:v>
                </c:pt>
                <c:pt idx="97">
                  <c:v>10.722809158076286</c:v>
                </c:pt>
                <c:pt idx="98">
                  <c:v>10.281514285207713</c:v>
                </c:pt>
                <c:pt idx="99">
                  <c:v>10.567684212921902</c:v>
                </c:pt>
                <c:pt idx="100">
                  <c:v>9.563477031288409</c:v>
                </c:pt>
                <c:pt idx="101">
                  <c:v>9.8688203714078302</c:v>
                </c:pt>
                <c:pt idx="102">
                  <c:v>9.1466159136813125</c:v>
                </c:pt>
                <c:pt idx="103">
                  <c:v>10.000041431810565</c:v>
                </c:pt>
                <c:pt idx="104">
                  <c:v>9.9708747438611489</c:v>
                </c:pt>
                <c:pt idx="105">
                  <c:v>9.8283961794099426</c:v>
                </c:pt>
                <c:pt idx="106">
                  <c:v>10.557333867135837</c:v>
                </c:pt>
                <c:pt idx="107">
                  <c:v>11.064830300291948</c:v>
                </c:pt>
                <c:pt idx="108">
                  <c:v>9.6426842041144525</c:v>
                </c:pt>
                <c:pt idx="109">
                  <c:v>9.7566984354299553</c:v>
                </c:pt>
                <c:pt idx="110">
                  <c:v>8.7532008306715721</c:v>
                </c:pt>
                <c:pt idx="111">
                  <c:v>9.4797217701410954</c:v>
                </c:pt>
                <c:pt idx="112">
                  <c:v>7.9337266084699323</c:v>
                </c:pt>
                <c:pt idx="113">
                  <c:v>8.874327704992254</c:v>
                </c:pt>
                <c:pt idx="114">
                  <c:v>9.9648202942050617</c:v>
                </c:pt>
                <c:pt idx="115">
                  <c:v>10.836751084860843</c:v>
                </c:pt>
                <c:pt idx="116">
                  <c:v>10.0987760831753</c:v>
                </c:pt>
                <c:pt idx="117">
                  <c:v>10.72065239214229</c:v>
                </c:pt>
                <c:pt idx="118">
                  <c:v>12.228052381627302</c:v>
                </c:pt>
                <c:pt idx="119">
                  <c:v>12.168499472249177</c:v>
                </c:pt>
                <c:pt idx="120">
                  <c:v>12.842167083139264</c:v>
                </c:pt>
                <c:pt idx="121">
                  <c:v>13.624939548421553</c:v>
                </c:pt>
                <c:pt idx="122">
                  <c:v>14.695691964237318</c:v>
                </c:pt>
                <c:pt idx="123">
                  <c:v>14.636193985748843</c:v>
                </c:pt>
                <c:pt idx="124">
                  <c:v>15.410620796217737</c:v>
                </c:pt>
                <c:pt idx="125">
                  <c:v>15.338579917939452</c:v>
                </c:pt>
                <c:pt idx="126">
                  <c:v>15.976445782868664</c:v>
                </c:pt>
                <c:pt idx="127">
                  <c:v>15.177431753078144</c:v>
                </c:pt>
                <c:pt idx="128">
                  <c:v>14.377384731935722</c:v>
                </c:pt>
                <c:pt idx="129">
                  <c:v>14.204156099306161</c:v>
                </c:pt>
                <c:pt idx="130">
                  <c:v>12.743133036410157</c:v>
                </c:pt>
                <c:pt idx="131">
                  <c:v>11.47802015970208</c:v>
                </c:pt>
                <c:pt idx="132">
                  <c:v>12.682433200141643</c:v>
                </c:pt>
                <c:pt idx="133">
                  <c:v>12.8849552335907</c:v>
                </c:pt>
                <c:pt idx="134">
                  <c:v>12.366386328733054</c:v>
                </c:pt>
                <c:pt idx="135">
                  <c:v>12.046925106189766</c:v>
                </c:pt>
                <c:pt idx="136">
                  <c:v>12.94655094081156</c:v>
                </c:pt>
                <c:pt idx="137">
                  <c:v>11.280462915566519</c:v>
                </c:pt>
                <c:pt idx="138">
                  <c:v>10.558704728953835</c:v>
                </c:pt>
                <c:pt idx="139">
                  <c:v>8.8290232923188405</c:v>
                </c:pt>
                <c:pt idx="140">
                  <c:v>8.6945958343052929</c:v>
                </c:pt>
                <c:pt idx="141">
                  <c:v>7.5243614916774577</c:v>
                </c:pt>
                <c:pt idx="142">
                  <c:v>5.9297086670786365</c:v>
                </c:pt>
                <c:pt idx="143">
                  <c:v>6.8617777382730285</c:v>
                </c:pt>
                <c:pt idx="144">
                  <c:v>6.7787616532515971</c:v>
                </c:pt>
                <c:pt idx="145">
                  <c:v>5.9134782452031835</c:v>
                </c:pt>
                <c:pt idx="146">
                  <c:v>4.8144777896535134</c:v>
                </c:pt>
                <c:pt idx="147">
                  <c:v>4.6033681506911996</c:v>
                </c:pt>
                <c:pt idx="148">
                  <c:v>4.1134947198538647</c:v>
                </c:pt>
                <c:pt idx="149">
                  <c:v>4.2981967063229298</c:v>
                </c:pt>
                <c:pt idx="150">
                  <c:v>3.8731684561939344</c:v>
                </c:pt>
                <c:pt idx="151">
                  <c:v>3.302407749194578</c:v>
                </c:pt>
                <c:pt idx="152">
                  <c:v>4.6409845514210941</c:v>
                </c:pt>
                <c:pt idx="153">
                  <c:v>4.6234061620443123</c:v>
                </c:pt>
                <c:pt idx="154">
                  <c:v>5.0251260710790318</c:v>
                </c:pt>
                <c:pt idx="155">
                  <c:v>5.1057473007025811</c:v>
                </c:pt>
                <c:pt idx="156">
                  <c:v>6.1388243157572848</c:v>
                </c:pt>
                <c:pt idx="157">
                  <c:v>4.8516383631858568</c:v>
                </c:pt>
                <c:pt idx="158">
                  <c:v>6.3840704018697796</c:v>
                </c:pt>
                <c:pt idx="159">
                  <c:v>7.6957353049392747</c:v>
                </c:pt>
                <c:pt idx="160">
                  <c:v>7.6732350279096817</c:v>
                </c:pt>
                <c:pt idx="161">
                  <c:v>8.2471011075757765</c:v>
                </c:pt>
                <c:pt idx="162">
                  <c:v>7.5249278088452609</c:v>
                </c:pt>
                <c:pt idx="163">
                  <c:v>9.2269072614456071</c:v>
                </c:pt>
                <c:pt idx="164">
                  <c:v>10.026896681405365</c:v>
                </c:pt>
                <c:pt idx="165">
                  <c:v>11.874118880461785</c:v>
                </c:pt>
                <c:pt idx="166">
                  <c:v>13.139888946812883</c:v>
                </c:pt>
                <c:pt idx="167">
                  <c:v>13.948609265218009</c:v>
                </c:pt>
                <c:pt idx="168">
                  <c:v>12.939461570120114</c:v>
                </c:pt>
                <c:pt idx="169">
                  <c:v>14.687641012275913</c:v>
                </c:pt>
                <c:pt idx="170">
                  <c:v>15.383528391586434</c:v>
                </c:pt>
                <c:pt idx="171">
                  <c:v>14.923767633354828</c:v>
                </c:pt>
                <c:pt idx="172">
                  <c:v>16.238491350494911</c:v>
                </c:pt>
                <c:pt idx="173">
                  <c:v>15.730252428526267</c:v>
                </c:pt>
                <c:pt idx="174">
                  <c:v>15.33476762050803</c:v>
                </c:pt>
                <c:pt idx="175">
                  <c:v>16.707182130897042</c:v>
                </c:pt>
                <c:pt idx="176">
                  <c:v>15.911853095373345</c:v>
                </c:pt>
                <c:pt idx="177">
                  <c:v>15.931486372673326</c:v>
                </c:pt>
                <c:pt idx="178">
                  <c:v>16.153320561642545</c:v>
                </c:pt>
                <c:pt idx="179">
                  <c:v>15.720867755335078</c:v>
                </c:pt>
                <c:pt idx="180">
                  <c:v>14.581085122957576</c:v>
                </c:pt>
                <c:pt idx="181">
                  <c:v>14.591974311996344</c:v>
                </c:pt>
                <c:pt idx="182">
                  <c:v>12.900582595392706</c:v>
                </c:pt>
                <c:pt idx="183">
                  <c:v>11.467545729466275</c:v>
                </c:pt>
                <c:pt idx="184">
                  <c:v>11.909752303705924</c:v>
                </c:pt>
                <c:pt idx="185">
                  <c:v>11.153132343801099</c:v>
                </c:pt>
                <c:pt idx="186">
                  <c:v>10.298926862432497</c:v>
                </c:pt>
                <c:pt idx="187">
                  <c:v>8.9706158293303915</c:v>
                </c:pt>
                <c:pt idx="188">
                  <c:v>7.098028908883661</c:v>
                </c:pt>
                <c:pt idx="189">
                  <c:v>4.5877718233753209</c:v>
                </c:pt>
                <c:pt idx="190">
                  <c:v>1.7159689354534065</c:v>
                </c:pt>
                <c:pt idx="191">
                  <c:v>-3.4598431587069851</c:v>
                </c:pt>
                <c:pt idx="192">
                  <c:v>-4.411655918144004</c:v>
                </c:pt>
                <c:pt idx="193">
                  <c:v>-6.4607651558140713</c:v>
                </c:pt>
                <c:pt idx="194">
                  <c:v>-7.8525072835632894</c:v>
                </c:pt>
                <c:pt idx="195">
                  <c:v>-7.8168478241462322</c:v>
                </c:pt>
                <c:pt idx="196">
                  <c:v>-9.688735835172503</c:v>
                </c:pt>
                <c:pt idx="197">
                  <c:v>-9.2515050780067067</c:v>
                </c:pt>
                <c:pt idx="198">
                  <c:v>-9.0263186859352142</c:v>
                </c:pt>
                <c:pt idx="199">
                  <c:v>-9.5825164506911076</c:v>
                </c:pt>
                <c:pt idx="200">
                  <c:v>-8.9125869886648541</c:v>
                </c:pt>
                <c:pt idx="201">
                  <c:v>-8.3156441151134519</c:v>
                </c:pt>
                <c:pt idx="202">
                  <c:v>-8.2324791855591517</c:v>
                </c:pt>
                <c:pt idx="203">
                  <c:v>-7.3013066751900872</c:v>
                </c:pt>
                <c:pt idx="204">
                  <c:v>-6.402812562253918</c:v>
                </c:pt>
                <c:pt idx="205">
                  <c:v>-4.8679339485880933</c:v>
                </c:pt>
                <c:pt idx="206">
                  <c:v>-4.4909424705008929</c:v>
                </c:pt>
                <c:pt idx="207">
                  <c:v>-3.372363495903353</c:v>
                </c:pt>
                <c:pt idx="208">
                  <c:v>-2.8943261506684963</c:v>
                </c:pt>
                <c:pt idx="209">
                  <c:v>-2.6171070237913807</c:v>
                </c:pt>
                <c:pt idx="210">
                  <c:v>-1.2080563486291538</c:v>
                </c:pt>
                <c:pt idx="211">
                  <c:v>-0.96926973444721831</c:v>
                </c:pt>
                <c:pt idx="212">
                  <c:v>1.2000666125245036</c:v>
                </c:pt>
                <c:pt idx="213">
                  <c:v>2.3431331070675863</c:v>
                </c:pt>
                <c:pt idx="214">
                  <c:v>5.3004664702920872</c:v>
                </c:pt>
                <c:pt idx="215">
                  <c:v>8.5955870295387182</c:v>
                </c:pt>
                <c:pt idx="216">
                  <c:v>10.252505891488616</c:v>
                </c:pt>
                <c:pt idx="217">
                  <c:v>11.357071652752884</c:v>
                </c:pt>
                <c:pt idx="218">
                  <c:v>12.723902414936935</c:v>
                </c:pt>
                <c:pt idx="219">
                  <c:v>12.632722226939539</c:v>
                </c:pt>
                <c:pt idx="220">
                  <c:v>13.628409604632189</c:v>
                </c:pt>
                <c:pt idx="221">
                  <c:v>12.886128394800537</c:v>
                </c:pt>
                <c:pt idx="222">
                  <c:v>12.265786900277734</c:v>
                </c:pt>
                <c:pt idx="223">
                  <c:v>12.46783386767364</c:v>
                </c:pt>
                <c:pt idx="224">
                  <c:v>11.797598720629288</c:v>
                </c:pt>
                <c:pt idx="225">
                  <c:v>10.727504450779078</c:v>
                </c:pt>
                <c:pt idx="226">
                  <c:v>10.267068460966378</c:v>
                </c:pt>
                <c:pt idx="227">
                  <c:v>10.311224452828787</c:v>
                </c:pt>
                <c:pt idx="228">
                  <c:v>9.0051661191477308</c:v>
                </c:pt>
                <c:pt idx="229">
                  <c:v>7.5771648315932429</c:v>
                </c:pt>
                <c:pt idx="230">
                  <c:v>8.0390724286559383</c:v>
                </c:pt>
                <c:pt idx="231">
                  <c:v>9.1603193310897204</c:v>
                </c:pt>
                <c:pt idx="232">
                  <c:v>7.4766505890645707</c:v>
                </c:pt>
                <c:pt idx="233">
                  <c:v>8.0424131589047345</c:v>
                </c:pt>
                <c:pt idx="234">
                  <c:v>7.8877888424489759</c:v>
                </c:pt>
                <c:pt idx="235">
                  <c:v>8.4276850616719976</c:v>
                </c:pt>
                <c:pt idx="236">
                  <c:v>8.1762089693704567</c:v>
                </c:pt>
                <c:pt idx="237">
                  <c:v>8.3956381180270316</c:v>
                </c:pt>
                <c:pt idx="238">
                  <c:v>8.0128385745439257</c:v>
                </c:pt>
                <c:pt idx="239">
                  <c:v>9.159283358143643</c:v>
                </c:pt>
                <c:pt idx="240">
                  <c:v>6.8613142606703388</c:v>
                </c:pt>
                <c:pt idx="241">
                  <c:v>7.7563457921416017</c:v>
                </c:pt>
                <c:pt idx="242">
                  <c:v>7.6547737063062584</c:v>
                </c:pt>
                <c:pt idx="243">
                  <c:v>7.8253330759623054</c:v>
                </c:pt>
                <c:pt idx="244">
                  <c:v>8.2171804757357751</c:v>
                </c:pt>
                <c:pt idx="245">
                  <c:v>8.5872457755113487</c:v>
                </c:pt>
                <c:pt idx="246">
                  <c:v>9.3270908267746506</c:v>
                </c:pt>
                <c:pt idx="247">
                  <c:v>9.0059354253383397</c:v>
                </c:pt>
                <c:pt idx="248">
                  <c:v>8.4942570485272437</c:v>
                </c:pt>
                <c:pt idx="249">
                  <c:v>9.0084289957218964</c:v>
                </c:pt>
                <c:pt idx="250">
                  <c:v>9.4478687907855328</c:v>
                </c:pt>
                <c:pt idx="251">
                  <c:v>8.9850228892609874</c:v>
                </c:pt>
                <c:pt idx="252">
                  <c:v>9.5260136441931653</c:v>
                </c:pt>
                <c:pt idx="253">
                  <c:v>10.222045912652991</c:v>
                </c:pt>
                <c:pt idx="254">
                  <c:v>9.4960810282614858</c:v>
                </c:pt>
                <c:pt idx="255">
                  <c:v>5.9454382168985891</c:v>
                </c:pt>
                <c:pt idx="256">
                  <c:v>5.3676210867145393</c:v>
                </c:pt>
                <c:pt idx="257">
                  <c:v>4.501208324761377</c:v>
                </c:pt>
                <c:pt idx="258">
                  <c:v>3.6370939317721902</c:v>
                </c:pt>
                <c:pt idx="259">
                  <c:v>2.9148485630888872</c:v>
                </c:pt>
                <c:pt idx="260">
                  <c:v>2.0664592823063628</c:v>
                </c:pt>
                <c:pt idx="261">
                  <c:v>2.3179136709822723</c:v>
                </c:pt>
                <c:pt idx="262">
                  <c:v>2.6053121743271888</c:v>
                </c:pt>
                <c:pt idx="263">
                  <c:v>1.111065403601174</c:v>
                </c:pt>
                <c:pt idx="264">
                  <c:v>2.6814045752738984</c:v>
                </c:pt>
                <c:pt idx="265">
                  <c:v>2.1998918610004674</c:v>
                </c:pt>
                <c:pt idx="266">
                  <c:v>1.3668466907505794</c:v>
                </c:pt>
                <c:pt idx="267">
                  <c:v>1.1252592865991444</c:v>
                </c:pt>
                <c:pt idx="268">
                  <c:v>0.4779085234945124</c:v>
                </c:pt>
                <c:pt idx="269">
                  <c:v>0.50848231570903613</c:v>
                </c:pt>
                <c:pt idx="270">
                  <c:v>0.89540763904039156</c:v>
                </c:pt>
                <c:pt idx="271">
                  <c:v>3.7657480790196881E-3</c:v>
                </c:pt>
                <c:pt idx="272">
                  <c:v>0.53761147570231083</c:v>
                </c:pt>
                <c:pt idx="273">
                  <c:v>0.11901486979753778</c:v>
                </c:pt>
                <c:pt idx="274">
                  <c:v>-0.7778318780624659</c:v>
                </c:pt>
                <c:pt idx="275">
                  <c:v>-1.8634418027510327</c:v>
                </c:pt>
                <c:pt idx="276">
                  <c:v>-2.6593091566209814</c:v>
                </c:pt>
                <c:pt idx="277">
                  <c:v>-2.6018226332134646</c:v>
                </c:pt>
                <c:pt idx="278">
                  <c:v>-2.5869551510914564</c:v>
                </c:pt>
                <c:pt idx="279">
                  <c:v>-1.5951083741826355</c:v>
                </c:pt>
                <c:pt idx="280">
                  <c:v>-0.84171941190170785</c:v>
                </c:pt>
                <c:pt idx="281">
                  <c:v>-1.0919108264003921</c:v>
                </c:pt>
                <c:pt idx="282">
                  <c:v>-1.0055029873582952</c:v>
                </c:pt>
                <c:pt idx="283">
                  <c:v>-1.3856490439822018</c:v>
                </c:pt>
                <c:pt idx="284">
                  <c:v>-1.0553828642400975</c:v>
                </c:pt>
                <c:pt idx="285">
                  <c:v>-3.0078847544020895</c:v>
                </c:pt>
                <c:pt idx="286">
                  <c:v>-4.1002592686156092</c:v>
                </c:pt>
                <c:pt idx="287">
                  <c:v>-4.4931850754999791</c:v>
                </c:pt>
                <c:pt idx="288">
                  <c:v>-3.0098926840061586</c:v>
                </c:pt>
                <c:pt idx="289">
                  <c:v>-4.0754151756123376</c:v>
                </c:pt>
                <c:pt idx="290">
                  <c:v>-3.0028211514122454</c:v>
                </c:pt>
                <c:pt idx="291">
                  <c:v>-2.1794530058913391</c:v>
                </c:pt>
                <c:pt idx="292">
                  <c:v>-1.9276821065688614</c:v>
                </c:pt>
                <c:pt idx="293">
                  <c:v>-1.7522922022400098</c:v>
                </c:pt>
                <c:pt idx="294">
                  <c:v>-2.0984290179290062</c:v>
                </c:pt>
                <c:pt idx="295">
                  <c:v>-0.56246120053099413</c:v>
                </c:pt>
                <c:pt idx="296">
                  <c:v>0.14397711992206039</c:v>
                </c:pt>
                <c:pt idx="297">
                  <c:v>0.48562958447996385</c:v>
                </c:pt>
                <c:pt idx="298">
                  <c:v>1.6226861119679155</c:v>
                </c:pt>
                <c:pt idx="299">
                  <c:v>3.1800801423489156</c:v>
                </c:pt>
                <c:pt idx="300">
                  <c:v>4.4968636390265031</c:v>
                </c:pt>
                <c:pt idx="301">
                  <c:v>4.6088197746119279</c:v>
                </c:pt>
                <c:pt idx="302">
                  <c:v>4.3782295258131532</c:v>
                </c:pt>
                <c:pt idx="303">
                  <c:v>4.8267602872517807</c:v>
                </c:pt>
                <c:pt idx="304">
                  <c:v>6.5763269643142541</c:v>
                </c:pt>
                <c:pt idx="305">
                  <c:v>6.5799286102748251</c:v>
                </c:pt>
                <c:pt idx="306">
                  <c:v>8.1523354444603875</c:v>
                </c:pt>
                <c:pt idx="307">
                  <c:v>9.3685024846558598</c:v>
                </c:pt>
                <c:pt idx="308">
                  <c:v>8.9808066532475959</c:v>
                </c:pt>
                <c:pt idx="309">
                  <c:v>10.597836778152246</c:v>
                </c:pt>
                <c:pt idx="310">
                  <c:v>10.918610822197323</c:v>
                </c:pt>
                <c:pt idx="311">
                  <c:v>11.842437208682512</c:v>
                </c:pt>
                <c:pt idx="312">
                  <c:v>10.87822659412552</c:v>
                </c:pt>
                <c:pt idx="313">
                  <c:v>11.771870926917739</c:v>
                </c:pt>
                <c:pt idx="314">
                  <c:v>11.5709935649495</c:v>
                </c:pt>
                <c:pt idx="315">
                  <c:v>10.522065943331215</c:v>
                </c:pt>
                <c:pt idx="316">
                  <c:v>11.096120296661045</c:v>
                </c:pt>
                <c:pt idx="317">
                  <c:v>10.402485965622304</c:v>
                </c:pt>
                <c:pt idx="318">
                  <c:v>10.229475173213556</c:v>
                </c:pt>
                <c:pt idx="319">
                  <c:v>9.4301811904433492</c:v>
                </c:pt>
                <c:pt idx="320">
                  <c:v>8.5723737013366943</c:v>
                </c:pt>
                <c:pt idx="321">
                  <c:v>8.3997263236377417</c:v>
                </c:pt>
                <c:pt idx="322">
                  <c:v>8.2819376694998716</c:v>
                </c:pt>
                <c:pt idx="323">
                  <c:v>7.2784296244191831</c:v>
                </c:pt>
                <c:pt idx="324">
                  <c:v>6.9839533888448493</c:v>
                </c:pt>
                <c:pt idx="325">
                  <c:v>6.143847061686337</c:v>
                </c:pt>
                <c:pt idx="326">
                  <c:v>6.1497254217435557</c:v>
                </c:pt>
                <c:pt idx="327">
                  <c:v>6.5915458645654583</c:v>
                </c:pt>
                <c:pt idx="328">
                  <c:v>4.7500362855572824</c:v>
                </c:pt>
                <c:pt idx="329">
                  <c:v>5.8372195011387813</c:v>
                </c:pt>
                <c:pt idx="330">
                  <c:v>5.2532765684486433</c:v>
                </c:pt>
                <c:pt idx="331">
                  <c:v>3.9935868937667309</c:v>
                </c:pt>
                <c:pt idx="332">
                  <c:v>4.9710398918142022</c:v>
                </c:pt>
                <c:pt idx="333">
                  <c:v>4.9824098431973312</c:v>
                </c:pt>
                <c:pt idx="334">
                  <c:v>4.7893814122970335</c:v>
                </c:pt>
                <c:pt idx="335">
                  <c:v>4.8999742666117712</c:v>
                </c:pt>
                <c:pt idx="336">
                  <c:v>3.5210146563522517</c:v>
                </c:pt>
                <c:pt idx="337">
                  <c:v>5.4439679091152735</c:v>
                </c:pt>
                <c:pt idx="338">
                  <c:v>4.695468104149052</c:v>
                </c:pt>
                <c:pt idx="339">
                  <c:v>5.6089973428344289</c:v>
                </c:pt>
                <c:pt idx="340">
                  <c:v>5.130757096469388</c:v>
                </c:pt>
                <c:pt idx="341">
                  <c:v>5.4994356457037386</c:v>
                </c:pt>
                <c:pt idx="342">
                  <c:v>5.6373260949176833</c:v>
                </c:pt>
                <c:pt idx="343">
                  <c:v>5.8551468050173447</c:v>
                </c:pt>
                <c:pt idx="344">
                  <c:v>6.3899921495101291</c:v>
                </c:pt>
                <c:pt idx="345">
                  <c:v>7.3931975280297904</c:v>
                </c:pt>
                <c:pt idx="346">
                  <c:v>7.3517114857989325</c:v>
                </c:pt>
                <c:pt idx="347">
                  <c:v>7.8292735266074134</c:v>
                </c:pt>
                <c:pt idx="348">
                  <c:v>8.0883818773461229</c:v>
                </c:pt>
                <c:pt idx="349">
                  <c:v>8.8441089776008663</c:v>
                </c:pt>
                <c:pt idx="350">
                  <c:v>9.2494703585245954</c:v>
                </c:pt>
                <c:pt idx="351">
                  <c:v>8.816628170367288</c:v>
                </c:pt>
                <c:pt idx="352">
                  <c:v>9.5358846883076023</c:v>
                </c:pt>
                <c:pt idx="353">
                  <c:v>9.5762649038833878</c:v>
                </c:pt>
                <c:pt idx="354">
                  <c:v>8.8426955637130114</c:v>
                </c:pt>
                <c:pt idx="355">
                  <c:v>10.147659615268189</c:v>
                </c:pt>
                <c:pt idx="356">
                  <c:v>9.7268064938499066</c:v>
                </c:pt>
                <c:pt idx="357">
                  <c:v>9.4882889527095511</c:v>
                </c:pt>
                <c:pt idx="358">
                  <c:v>10.187504823170265</c:v>
                </c:pt>
                <c:pt idx="359">
                  <c:v>10.403955931210435</c:v>
                </c:pt>
                <c:pt idx="360">
                  <c:v>11.534494186771568</c:v>
                </c:pt>
                <c:pt idx="361">
                  <c:v>8.8697107349865085</c:v>
                </c:pt>
                <c:pt idx="362">
                  <c:v>9.9155817530867267</c:v>
                </c:pt>
                <c:pt idx="363">
                  <c:v>9.9841577238122916</c:v>
                </c:pt>
                <c:pt idx="364">
                  <c:v>8.8092199920023599</c:v>
                </c:pt>
                <c:pt idx="365">
                  <c:v>9.5656804666530775</c:v>
                </c:pt>
                <c:pt idx="366">
                  <c:v>8.7095229932778366</c:v>
                </c:pt>
                <c:pt idx="367">
                  <c:v>8.7534835093012973</c:v>
                </c:pt>
                <c:pt idx="368">
                  <c:v>7.9938486178152051</c:v>
                </c:pt>
                <c:pt idx="369">
                  <c:v>6.6507125907599356</c:v>
                </c:pt>
                <c:pt idx="370">
                  <c:v>6.5569195067894492</c:v>
                </c:pt>
                <c:pt idx="371">
                  <c:v>7.0386653358838895</c:v>
                </c:pt>
                <c:pt idx="372">
                  <c:v>5.8039470265822981</c:v>
                </c:pt>
                <c:pt idx="373">
                  <c:v>5.7725726102946986</c:v>
                </c:pt>
                <c:pt idx="374">
                  <c:v>5.9497337120169229</c:v>
                </c:pt>
                <c:pt idx="375">
                  <c:v>4.7556974912277656</c:v>
                </c:pt>
                <c:pt idx="376">
                  <c:v>5.7802187230845981</c:v>
                </c:pt>
                <c:pt idx="377">
                  <c:v>5.5721463556327793</c:v>
                </c:pt>
                <c:pt idx="378">
                  <c:v>5.7486039409252854</c:v>
                </c:pt>
                <c:pt idx="379">
                  <c:v>5.5042348071580509</c:v>
                </c:pt>
                <c:pt idx="380">
                  <c:v>5.2978361922693438</c:v>
                </c:pt>
                <c:pt idx="381">
                  <c:v>5.2166800327583775</c:v>
                </c:pt>
                <c:pt idx="382">
                  <c:v>4.0827761870508867</c:v>
                </c:pt>
                <c:pt idx="383">
                  <c:v>2.9874366754985027</c:v>
                </c:pt>
                <c:pt idx="384">
                  <c:v>3.2021400114036584</c:v>
                </c:pt>
                <c:pt idx="385">
                  <c:v>2.9274169235296368</c:v>
                </c:pt>
                <c:pt idx="386">
                  <c:v>1.7160137735119489</c:v>
                </c:pt>
                <c:pt idx="387">
                  <c:v>1.805730736086486</c:v>
                </c:pt>
                <c:pt idx="388">
                  <c:v>2.9993954941636845</c:v>
                </c:pt>
                <c:pt idx="389">
                  <c:v>2.1084748351392899</c:v>
                </c:pt>
                <c:pt idx="390">
                  <c:v>2.8564363566633695</c:v>
                </c:pt>
                <c:pt idx="391">
                  <c:v>2.3863731513923745</c:v>
                </c:pt>
                <c:pt idx="392">
                  <c:v>2.7401794755377544</c:v>
                </c:pt>
                <c:pt idx="393">
                  <c:v>3.1603948144645413</c:v>
                </c:pt>
                <c:pt idx="394">
                  <c:v>2.7409743892602694</c:v>
                </c:pt>
                <c:pt idx="395">
                  <c:v>1.1696137947264273</c:v>
                </c:pt>
                <c:pt idx="396">
                  <c:v>1.9934441148923887</c:v>
                </c:pt>
                <c:pt idx="397">
                  <c:v>2.2777983207134005</c:v>
                </c:pt>
                <c:pt idx="398">
                  <c:v>1.7653769671795199</c:v>
                </c:pt>
                <c:pt idx="399">
                  <c:v>3.0010747271549407</c:v>
                </c:pt>
                <c:pt idx="400">
                  <c:v>1.5889605653778818</c:v>
                </c:pt>
                <c:pt idx="401">
                  <c:v>1.3725909136404899</c:v>
                </c:pt>
                <c:pt idx="402">
                  <c:v>1.8549417655179263</c:v>
                </c:pt>
                <c:pt idx="403">
                  <c:v>0.65286332847529072</c:v>
                </c:pt>
                <c:pt idx="404">
                  <c:v>0.99021638487593622</c:v>
                </c:pt>
                <c:pt idx="405">
                  <c:v>1.2270494386382649</c:v>
                </c:pt>
                <c:pt idx="406">
                  <c:v>1.6471313788959194</c:v>
                </c:pt>
                <c:pt idx="407">
                  <c:v>1.2799896738925827</c:v>
                </c:pt>
                <c:pt idx="408">
                  <c:v>1.8493690761411681</c:v>
                </c:pt>
                <c:pt idx="409">
                  <c:v>3.2610226268957856</c:v>
                </c:pt>
                <c:pt idx="410">
                  <c:v>3.5722006187103554</c:v>
                </c:pt>
                <c:pt idx="411">
                  <c:v>3.131585300507385</c:v>
                </c:pt>
                <c:pt idx="412">
                  <c:v>2.9683108147028388</c:v>
                </c:pt>
                <c:pt idx="413">
                  <c:v>2.4593426964437453</c:v>
                </c:pt>
                <c:pt idx="414">
                  <c:v>2.3439558591005696</c:v>
                </c:pt>
                <c:pt idx="415">
                  <c:v>2.2693296655459512</c:v>
                </c:pt>
                <c:pt idx="416">
                  <c:v>2.3444732574412837</c:v>
                </c:pt>
                <c:pt idx="417">
                  <c:v>2.0673730551816023</c:v>
                </c:pt>
                <c:pt idx="418">
                  <c:v>2.3317432970485577</c:v>
                </c:pt>
                <c:pt idx="419">
                  <c:v>3.7159329116405111</c:v>
                </c:pt>
                <c:pt idx="420">
                  <c:v>3.2497448114076724</c:v>
                </c:pt>
                <c:pt idx="421">
                  <c:v>2.8889359366880742</c:v>
                </c:pt>
                <c:pt idx="422">
                  <c:v>3.7615419815400792</c:v>
                </c:pt>
                <c:pt idx="423">
                  <c:v>4.200834097098169</c:v>
                </c:pt>
                <c:pt idx="424">
                  <c:v>5.0142809479217236</c:v>
                </c:pt>
                <c:pt idx="425">
                  <c:v>5.6219118189583588</c:v>
                </c:pt>
                <c:pt idx="426">
                  <c:v>5.3866206446316571</c:v>
                </c:pt>
                <c:pt idx="427">
                  <c:v>7.0798885256155826</c:v>
                </c:pt>
                <c:pt idx="428">
                  <c:v>6.9062820616142204</c:v>
                </c:pt>
                <c:pt idx="429">
                  <c:v>7.476501741502477</c:v>
                </c:pt>
                <c:pt idx="430">
                  <c:v>8.4042389501905035</c:v>
                </c:pt>
                <c:pt idx="431">
                  <c:v>10.098409632013283</c:v>
                </c:pt>
                <c:pt idx="432">
                  <c:v>8.979224353282147</c:v>
                </c:pt>
                <c:pt idx="433">
                  <c:v>8.4700247693305002</c:v>
                </c:pt>
                <c:pt idx="434">
                  <c:v>8.4946744898232609</c:v>
                </c:pt>
                <c:pt idx="435">
                  <c:v>8.6610322317353141</c:v>
                </c:pt>
                <c:pt idx="436">
                  <c:v>7.9806830067505867</c:v>
                </c:pt>
                <c:pt idx="437">
                  <c:v>8.827657433987266</c:v>
                </c:pt>
                <c:pt idx="438">
                  <c:v>8.7009100764288352</c:v>
                </c:pt>
                <c:pt idx="439">
                  <c:v>9.4486836261526559</c:v>
                </c:pt>
                <c:pt idx="440">
                  <c:v>9.0902882395298867</c:v>
                </c:pt>
                <c:pt idx="441">
                  <c:v>9.0839518143118241</c:v>
                </c:pt>
                <c:pt idx="442">
                  <c:v>9.3011867874700034</c:v>
                </c:pt>
                <c:pt idx="443">
                  <c:v>9.4977979555276608</c:v>
                </c:pt>
                <c:pt idx="444">
                  <c:v>9.3438866497232631</c:v>
                </c:pt>
                <c:pt idx="445">
                  <c:v>8.9854090611490864</c:v>
                </c:pt>
                <c:pt idx="446">
                  <c:v>8.7019645222150395</c:v>
                </c:pt>
                <c:pt idx="447">
                  <c:v>8.4580951720351649</c:v>
                </c:pt>
                <c:pt idx="448">
                  <c:v>8.6036495349631288</c:v>
                </c:pt>
                <c:pt idx="449">
                  <c:v>8.0029589493312034</c:v>
                </c:pt>
                <c:pt idx="450">
                  <c:v>8.0825695319985478</c:v>
                </c:pt>
                <c:pt idx="451">
                  <c:v>7.4605722151817</c:v>
                </c:pt>
                <c:pt idx="452">
                  <c:v>7.5962513654518071</c:v>
                </c:pt>
                <c:pt idx="453">
                  <c:v>7.1415129657644574</c:v>
                </c:pt>
                <c:pt idx="454">
                  <c:v>6.7293575988843219</c:v>
                </c:pt>
                <c:pt idx="455">
                  <c:v>6.1447823218900748</c:v>
                </c:pt>
                <c:pt idx="456">
                  <c:v>6.8160454704383504</c:v>
                </c:pt>
                <c:pt idx="457">
                  <c:v>7.1766735007197893</c:v>
                </c:pt>
                <c:pt idx="458">
                  <c:v>8.0446222482450338</c:v>
                </c:pt>
                <c:pt idx="459">
                  <c:v>8.130823672103908</c:v>
                </c:pt>
                <c:pt idx="460">
                  <c:v>8.7448497223687465</c:v>
                </c:pt>
                <c:pt idx="461">
                  <c:v>9.1442329416305963</c:v>
                </c:pt>
                <c:pt idx="462">
                  <c:v>9.6189210169193764</c:v>
                </c:pt>
                <c:pt idx="463">
                  <c:v>9.431902040204486</c:v>
                </c:pt>
                <c:pt idx="464">
                  <c:v>9.9207458398849955</c:v>
                </c:pt>
                <c:pt idx="465">
                  <c:v>10.596501894262081</c:v>
                </c:pt>
                <c:pt idx="466">
                  <c:v>9.932426440879965</c:v>
                </c:pt>
                <c:pt idx="467">
                  <c:v>9.0893711811583806</c:v>
                </c:pt>
                <c:pt idx="468">
                  <c:v>9.070362536026904</c:v>
                </c:pt>
                <c:pt idx="469">
                  <c:v>9.8824129016025157</c:v>
                </c:pt>
                <c:pt idx="470">
                  <c:v>9.0732382410083918</c:v>
                </c:pt>
                <c:pt idx="471">
                  <c:v>8.5971738937764712</c:v>
                </c:pt>
                <c:pt idx="472">
                  <c:v>8.1775346510670648</c:v>
                </c:pt>
                <c:pt idx="473">
                  <c:v>7.8306274940220506</c:v>
                </c:pt>
                <c:pt idx="474">
                  <c:v>7.4149400924390543</c:v>
                </c:pt>
                <c:pt idx="475">
                  <c:v>7.3416331595776194</c:v>
                </c:pt>
                <c:pt idx="476">
                  <c:v>7.0767526209878682</c:v>
                </c:pt>
                <c:pt idx="477">
                  <c:v>7.0871052659181544</c:v>
                </c:pt>
                <c:pt idx="478">
                  <c:v>6.7958980652636889</c:v>
                </c:pt>
                <c:pt idx="479">
                  <c:v>6.1410930256962972</c:v>
                </c:pt>
                <c:pt idx="480">
                  <c:v>6.7657870366460662</c:v>
                </c:pt>
                <c:pt idx="481">
                  <c:v>5.6303287937840745</c:v>
                </c:pt>
                <c:pt idx="482">
                  <c:v>5.6268224876829507</c:v>
                </c:pt>
                <c:pt idx="483">
                  <c:v>5.1511545497555353</c:v>
                </c:pt>
                <c:pt idx="484">
                  <c:v>5.8549668914430537</c:v>
                </c:pt>
                <c:pt idx="485">
                  <c:v>5.0225374426465352</c:v>
                </c:pt>
                <c:pt idx="486">
                  <c:v>5.352783769089017</c:v>
                </c:pt>
                <c:pt idx="487">
                  <c:v>5.3427418829563607</c:v>
                </c:pt>
                <c:pt idx="488">
                  <c:v>5.4876750308742714</c:v>
                </c:pt>
                <c:pt idx="489">
                  <c:v>5.3915310766782447</c:v>
                </c:pt>
                <c:pt idx="490">
                  <c:v>6.4817371010061064</c:v>
                </c:pt>
                <c:pt idx="491">
                  <c:v>7.4729035147127902</c:v>
                </c:pt>
                <c:pt idx="492">
                  <c:v>7.4406348399379691</c:v>
                </c:pt>
                <c:pt idx="493">
                  <c:v>7.0218779259434001</c:v>
                </c:pt>
                <c:pt idx="494">
                  <c:v>7.8344225881131448</c:v>
                </c:pt>
                <c:pt idx="495">
                  <c:v>8.8952096088394157</c:v>
                </c:pt>
                <c:pt idx="496">
                  <c:v>9.1547623349284297</c:v>
                </c:pt>
                <c:pt idx="497">
                  <c:v>9.456240943104703</c:v>
                </c:pt>
                <c:pt idx="498">
                  <c:v>9.9213014388612866</c:v>
                </c:pt>
                <c:pt idx="499">
                  <c:v>10.063676464293518</c:v>
                </c:pt>
                <c:pt idx="500">
                  <c:v>9.60601205287624</c:v>
                </c:pt>
                <c:pt idx="501">
                  <c:v>9.6415014672103965</c:v>
                </c:pt>
                <c:pt idx="502">
                  <c:v>9.8422209319555947</c:v>
                </c:pt>
                <c:pt idx="503">
                  <c:v>10.318585471165981</c:v>
                </c:pt>
                <c:pt idx="504">
                  <c:v>8.0164708271834506</c:v>
                </c:pt>
                <c:pt idx="505">
                  <c:v>9.4216436497781881</c:v>
                </c:pt>
                <c:pt idx="506">
                  <c:v>7.6853805906045709</c:v>
                </c:pt>
                <c:pt idx="507">
                  <c:v>7.1834564018332507</c:v>
                </c:pt>
                <c:pt idx="508">
                  <c:v>6.2382590847745609</c:v>
                </c:pt>
                <c:pt idx="509">
                  <c:v>5.9326373763382687</c:v>
                </c:pt>
                <c:pt idx="510">
                  <c:v>4.5425936529927222</c:v>
                </c:pt>
                <c:pt idx="511">
                  <c:v>4.6587480905904162</c:v>
                </c:pt>
                <c:pt idx="512">
                  <c:v>3.3271967517481285</c:v>
                </c:pt>
                <c:pt idx="513">
                  <c:v>2.4215380908840785</c:v>
                </c:pt>
                <c:pt idx="514">
                  <c:v>1.2118871080177471</c:v>
                </c:pt>
                <c:pt idx="515">
                  <c:v>0.36202449769805811</c:v>
                </c:pt>
                <c:pt idx="516">
                  <c:v>1.6617335564472651</c:v>
                </c:pt>
                <c:pt idx="517">
                  <c:v>1.0267940508760947</c:v>
                </c:pt>
                <c:pt idx="518">
                  <c:v>1.4947266702160198</c:v>
                </c:pt>
                <c:pt idx="519">
                  <c:v>1.2081615907522725</c:v>
                </c:pt>
                <c:pt idx="520">
                  <c:v>1.0842377524872713</c:v>
                </c:pt>
                <c:pt idx="521">
                  <c:v>1.1797249672459715</c:v>
                </c:pt>
                <c:pt idx="522">
                  <c:v>1.2221321853700629</c:v>
                </c:pt>
                <c:pt idx="523">
                  <c:v>1.0813535217404797</c:v>
                </c:pt>
                <c:pt idx="524">
                  <c:v>1.6004347959705452</c:v>
                </c:pt>
                <c:pt idx="525">
                  <c:v>1.3786460452986793</c:v>
                </c:pt>
                <c:pt idx="526">
                  <c:v>1.3656994724846452</c:v>
                </c:pt>
                <c:pt idx="527">
                  <c:v>0.66797024937850902</c:v>
                </c:pt>
                <c:pt idx="528">
                  <c:v>3.1338686344206668</c:v>
                </c:pt>
                <c:pt idx="529">
                  <c:v>2.2805536487991529</c:v>
                </c:pt>
                <c:pt idx="530">
                  <c:v>3.2672615875960656</c:v>
                </c:pt>
                <c:pt idx="531">
                  <c:v>3.4142752110067094</c:v>
                </c:pt>
                <c:pt idx="532">
                  <c:v>3.2767038088367761</c:v>
                </c:pt>
                <c:pt idx="533">
                  <c:v>3.9814742343294345</c:v>
                </c:pt>
                <c:pt idx="534">
                  <c:v>5.417012873138054</c:v>
                </c:pt>
                <c:pt idx="535">
                  <c:v>4.7405411503444066</c:v>
                </c:pt>
                <c:pt idx="536">
                  <c:v>6.3693499434436918</c:v>
                </c:pt>
                <c:pt idx="537">
                  <c:v>7.6034840582097569</c:v>
                </c:pt>
                <c:pt idx="538">
                  <c:v>8.2029382150100876</c:v>
                </c:pt>
                <c:pt idx="539">
                  <c:v>8.8591517156435042</c:v>
                </c:pt>
                <c:pt idx="540">
                  <c:v>7.6428518710716737</c:v>
                </c:pt>
                <c:pt idx="541">
                  <c:v>9.209756025721898</c:v>
                </c:pt>
                <c:pt idx="542">
                  <c:v>8.2167559774650307</c:v>
                </c:pt>
                <c:pt idx="543">
                  <c:v>8.1678276183152629</c:v>
                </c:pt>
                <c:pt idx="544">
                  <c:v>8.1223134971252122</c:v>
                </c:pt>
                <c:pt idx="545">
                  <c:v>7.8504603519517184</c:v>
                </c:pt>
                <c:pt idx="546">
                  <c:v>8.1323620749451564</c:v>
                </c:pt>
                <c:pt idx="547">
                  <c:v>7.8419635514904318</c:v>
                </c:pt>
                <c:pt idx="548">
                  <c:v>7.9480765560627029</c:v>
                </c:pt>
                <c:pt idx="549">
                  <c:v>8.2880715132311487</c:v>
                </c:pt>
                <c:pt idx="550">
                  <c:v>8.0849701342486249</c:v>
                </c:pt>
                <c:pt idx="551">
                  <c:v>8.7793604073218177</c:v>
                </c:pt>
                <c:pt idx="552">
                  <c:v>8.4407626058551539</c:v>
                </c:pt>
                <c:pt idx="553">
                  <c:v>8.5256001938654489</c:v>
                </c:pt>
                <c:pt idx="554">
                  <c:v>8.7088640948721991</c:v>
                </c:pt>
                <c:pt idx="555">
                  <c:v>9.7305902849504857</c:v>
                </c:pt>
                <c:pt idx="556">
                  <c:v>9.5123043669927831</c:v>
                </c:pt>
                <c:pt idx="557">
                  <c:v>9.7187819425541395</c:v>
                </c:pt>
                <c:pt idx="558">
                  <c:v>9.0703940596527772</c:v>
                </c:pt>
                <c:pt idx="559">
                  <c:v>9.5192372255069895</c:v>
                </c:pt>
                <c:pt idx="560">
                  <c:v>8.6588630848587069</c:v>
                </c:pt>
                <c:pt idx="561">
                  <c:v>8.329686630681401</c:v>
                </c:pt>
                <c:pt idx="562">
                  <c:v>9.0593105030461913</c:v>
                </c:pt>
                <c:pt idx="563">
                  <c:v>8.9858669668566282</c:v>
                </c:pt>
                <c:pt idx="564">
                  <c:v>9.0220407554399973</c:v>
                </c:pt>
                <c:pt idx="565">
                  <c:v>8.5921638414010655</c:v>
                </c:pt>
                <c:pt idx="566">
                  <c:v>8.9298115394477122</c:v>
                </c:pt>
                <c:pt idx="567">
                  <c:v>8.6878627445631569</c:v>
                </c:pt>
                <c:pt idx="568">
                  <c:v>9.0293247690211231</c:v>
                </c:pt>
                <c:pt idx="569">
                  <c:v>9.4325014765584587</c:v>
                </c:pt>
                <c:pt idx="570">
                  <c:v>9.0717383374838789</c:v>
                </c:pt>
                <c:pt idx="571">
                  <c:v>9.4108141106587109</c:v>
                </c:pt>
                <c:pt idx="572">
                  <c:v>9.389355880444846</c:v>
                </c:pt>
                <c:pt idx="573">
                  <c:v>9.1967150964658284</c:v>
                </c:pt>
                <c:pt idx="574">
                  <c:v>10.234336246323505</c:v>
                </c:pt>
                <c:pt idx="575">
                  <c:v>10.520896263559589</c:v>
                </c:pt>
                <c:pt idx="576">
                  <c:v>10.328430498763948</c:v>
                </c:pt>
                <c:pt idx="577">
                  <c:v>10.480225126494915</c:v>
                </c:pt>
                <c:pt idx="578">
                  <c:v>10.896699270562269</c:v>
                </c:pt>
                <c:pt idx="579">
                  <c:v>10.304831517965903</c:v>
                </c:pt>
                <c:pt idx="580">
                  <c:v>11.594039180847716</c:v>
                </c:pt>
                <c:pt idx="581">
                  <c:v>11.075413943987119</c:v>
                </c:pt>
                <c:pt idx="582">
                  <c:v>11.433165645644763</c:v>
                </c:pt>
                <c:pt idx="583">
                  <c:v>11.5427744599071</c:v>
                </c:pt>
                <c:pt idx="584">
                  <c:v>11.522613300402677</c:v>
                </c:pt>
                <c:pt idx="585">
                  <c:v>11.602444537389513</c:v>
                </c:pt>
                <c:pt idx="586">
                  <c:v>10.957389099013897</c:v>
                </c:pt>
                <c:pt idx="587">
                  <c:v>10.510018413278647</c:v>
                </c:pt>
                <c:pt idx="588">
                  <c:v>12.110224813312751</c:v>
                </c:pt>
                <c:pt idx="589">
                  <c:v>10.699369520075612</c:v>
                </c:pt>
                <c:pt idx="590">
                  <c:v>10.071276877477326</c:v>
                </c:pt>
                <c:pt idx="591">
                  <c:v>10.091324159705065</c:v>
                </c:pt>
                <c:pt idx="592">
                  <c:v>8.5325819608494164</c:v>
                </c:pt>
                <c:pt idx="593">
                  <c:v>8.4687768097971095</c:v>
                </c:pt>
                <c:pt idx="594">
                  <c:v>7.4756950934998487</c:v>
                </c:pt>
                <c:pt idx="595">
                  <c:v>6.1798954374487005</c:v>
                </c:pt>
                <c:pt idx="596">
                  <c:v>4.7801378354626518</c:v>
                </c:pt>
                <c:pt idx="597">
                  <c:v>2.9669536629201718</c:v>
                </c:pt>
                <c:pt idx="598">
                  <c:v>-0.95908338986834563</c:v>
                </c:pt>
                <c:pt idx="599">
                  <c:v>-4.8643543166226424</c:v>
                </c:pt>
                <c:pt idx="600">
                  <c:v>-8.3158239276400057</c:v>
                </c:pt>
                <c:pt idx="601">
                  <c:v>-7.6852015017942019</c:v>
                </c:pt>
                <c:pt idx="602">
                  <c:v>-8.8320345475793758</c:v>
                </c:pt>
                <c:pt idx="603">
                  <c:v>-8.7813223398251719</c:v>
                </c:pt>
                <c:pt idx="604">
                  <c:v>-9.1272263971913041</c:v>
                </c:pt>
                <c:pt idx="605">
                  <c:v>-8.3038494434390522</c:v>
                </c:pt>
                <c:pt idx="606">
                  <c:v>-7.8697961021635079</c:v>
                </c:pt>
                <c:pt idx="607">
                  <c:v>-7.4784888058317138</c:v>
                </c:pt>
                <c:pt idx="608">
                  <c:v>-6.4187747254651706</c:v>
                </c:pt>
                <c:pt idx="609">
                  <c:v>-6.5906544406836201</c:v>
                </c:pt>
                <c:pt idx="610">
                  <c:v>-6.0780083163130696</c:v>
                </c:pt>
                <c:pt idx="611">
                  <c:v>-5.7024607572904369</c:v>
                </c:pt>
                <c:pt idx="612">
                  <c:v>-5.3352612238648423</c:v>
                </c:pt>
                <c:pt idx="613">
                  <c:v>-4.9215677306805414</c:v>
                </c:pt>
                <c:pt idx="614">
                  <c:v>-3.1533160755651419</c:v>
                </c:pt>
                <c:pt idx="615">
                  <c:v>-3.1283206149717824</c:v>
                </c:pt>
                <c:pt idx="616">
                  <c:v>-1.4006005380130815</c:v>
                </c:pt>
                <c:pt idx="617">
                  <c:v>-1.8586219052460198</c:v>
                </c:pt>
                <c:pt idx="618">
                  <c:v>-0.72483017523917892</c:v>
                </c:pt>
                <c:pt idx="619">
                  <c:v>0.55356058664177921</c:v>
                </c:pt>
                <c:pt idx="620">
                  <c:v>1.8026222025301273</c:v>
                </c:pt>
                <c:pt idx="621">
                  <c:v>3.8371608909991641</c:v>
                </c:pt>
                <c:pt idx="622">
                  <c:v>7.1530122204224389</c:v>
                </c:pt>
                <c:pt idx="623">
                  <c:v>11.585972113035723</c:v>
                </c:pt>
                <c:pt idx="624">
                  <c:v>15.833421474185849</c:v>
                </c:pt>
                <c:pt idx="625">
                  <c:v>14.825526846370085</c:v>
                </c:pt>
                <c:pt idx="626">
                  <c:v>15.030953114698606</c:v>
                </c:pt>
                <c:pt idx="627">
                  <c:v>14.343950326239247</c:v>
                </c:pt>
                <c:pt idx="628">
                  <c:v>14.693197237842764</c:v>
                </c:pt>
                <c:pt idx="629">
                  <c:v>13.980906592327896</c:v>
                </c:pt>
                <c:pt idx="630">
                  <c:v>13.404102860080835</c:v>
                </c:pt>
                <c:pt idx="631">
                  <c:v>12.799787144349001</c:v>
                </c:pt>
                <c:pt idx="632">
                  <c:v>11.614685626252996</c:v>
                </c:pt>
                <c:pt idx="633">
                  <c:v>11.143822785671926</c:v>
                </c:pt>
                <c:pt idx="634">
                  <c:v>10.086818231171121</c:v>
                </c:pt>
                <c:pt idx="635">
                  <c:v>9.8011409251516355</c:v>
                </c:pt>
                <c:pt idx="636">
                  <c:v>7.977994327195284</c:v>
                </c:pt>
                <c:pt idx="637">
                  <c:v>8.5647075706695563</c:v>
                </c:pt>
                <c:pt idx="638">
                  <c:v>6.3400134099023582</c:v>
                </c:pt>
                <c:pt idx="639">
                  <c:v>5.4643907862397789</c:v>
                </c:pt>
                <c:pt idx="640">
                  <c:v>5.2150081572811455</c:v>
                </c:pt>
                <c:pt idx="641">
                  <c:v>4.9921729568252635</c:v>
                </c:pt>
                <c:pt idx="642">
                  <c:v>4.6418662642228625</c:v>
                </c:pt>
                <c:pt idx="643">
                  <c:v>4.1493502097914838</c:v>
                </c:pt>
                <c:pt idx="644">
                  <c:v>3.3739285466901072</c:v>
                </c:pt>
                <c:pt idx="645">
                  <c:v>3.3980093143897765</c:v>
                </c:pt>
                <c:pt idx="646">
                  <c:v>2.8347258591599394</c:v>
                </c:pt>
                <c:pt idx="647">
                  <c:v>1.8183853140166424</c:v>
                </c:pt>
                <c:pt idx="648">
                  <c:v>0.54006437098193172</c:v>
                </c:pt>
                <c:pt idx="649">
                  <c:v>0.81794694367717735</c:v>
                </c:pt>
                <c:pt idx="650">
                  <c:v>1.1549963491646502</c:v>
                </c:pt>
                <c:pt idx="651">
                  <c:v>1.7001969630573366</c:v>
                </c:pt>
                <c:pt idx="652">
                  <c:v>0.81766167183683902</c:v>
                </c:pt>
                <c:pt idx="653">
                  <c:v>0.43798128090746347</c:v>
                </c:pt>
                <c:pt idx="654">
                  <c:v>0.5506734315654902</c:v>
                </c:pt>
                <c:pt idx="655">
                  <c:v>0.62142291610589484</c:v>
                </c:pt>
                <c:pt idx="656">
                  <c:v>0.90308682773734772</c:v>
                </c:pt>
                <c:pt idx="657">
                  <c:v>0.83497472898021174</c:v>
                </c:pt>
                <c:pt idx="658">
                  <c:v>1.4135359156356573</c:v>
                </c:pt>
                <c:pt idx="659">
                  <c:v>1.1034180270478291</c:v>
                </c:pt>
                <c:pt idx="660">
                  <c:v>1.193552844164411</c:v>
                </c:pt>
                <c:pt idx="661">
                  <c:v>0.95640584375024273</c:v>
                </c:pt>
                <c:pt idx="662">
                  <c:v>1.7814714988551492</c:v>
                </c:pt>
                <c:pt idx="663">
                  <c:v>2.5899962048415173</c:v>
                </c:pt>
                <c:pt idx="664">
                  <c:v>1.7167137004813875</c:v>
                </c:pt>
                <c:pt idx="665">
                  <c:v>2.1651671378676336</c:v>
                </c:pt>
                <c:pt idx="666">
                  <c:v>2.1274808828448784</c:v>
                </c:pt>
                <c:pt idx="667">
                  <c:v>1.3525141733732178</c:v>
                </c:pt>
                <c:pt idx="668">
                  <c:v>2.9982726232149504</c:v>
                </c:pt>
                <c:pt idx="669">
                  <c:v>1.8219857122754406</c:v>
                </c:pt>
                <c:pt idx="670">
                  <c:v>2.3865940581594658</c:v>
                </c:pt>
                <c:pt idx="671">
                  <c:v>2.8454470728984682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E14F-8773-96B10912A3A1}"/>
            </c:ext>
          </c:extLst>
        </c:ser>
        <c:ser>
          <c:idx val="4"/>
          <c:order val="2"/>
          <c:tx>
            <c:strRef>
              <c:f>'GLOBAL GROWTH'!$F$6</c:f>
              <c:strCache>
                <c:ptCount val="1"/>
                <c:pt idx="0">
                  <c:v>Global Real Activity Ex US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'GLOBAL GROWTH'!$A$7:$A$678</c:f>
              <c:numCache>
                <c:formatCode>m/d/yy</c:formatCode>
                <c:ptCount val="672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</c:numCache>
            </c:numRef>
          </c:cat>
          <c:val>
            <c:numRef>
              <c:f>'GLOBAL GROWTH'!$F$7:$F$678</c:f>
              <c:numCache>
                <c:formatCode>General</c:formatCode>
                <c:ptCount val="672"/>
                <c:pt idx="24">
                  <c:v>8.0725352744206607</c:v>
                </c:pt>
                <c:pt idx="25">
                  <c:v>8.2593143684485302</c:v>
                </c:pt>
                <c:pt idx="26">
                  <c:v>8.6114797335950897</c:v>
                </c:pt>
                <c:pt idx="27">
                  <c:v>7.8978191681211003</c:v>
                </c:pt>
                <c:pt idx="28">
                  <c:v>6.9407197331580202</c:v>
                </c:pt>
                <c:pt idx="29">
                  <c:v>6.8719411598465303</c:v>
                </c:pt>
                <c:pt idx="30">
                  <c:v>6.6719237137963301</c:v>
                </c:pt>
                <c:pt idx="31">
                  <c:v>4.9264193466373003</c:v>
                </c:pt>
                <c:pt idx="32">
                  <c:v>4.5838138778072803</c:v>
                </c:pt>
                <c:pt idx="33">
                  <c:v>3.1506586309402098</c:v>
                </c:pt>
                <c:pt idx="34">
                  <c:v>3.0228533269838098</c:v>
                </c:pt>
                <c:pt idx="35">
                  <c:v>4.1884926502445703</c:v>
                </c:pt>
                <c:pt idx="36">
                  <c:v>4.90911005950987</c:v>
                </c:pt>
                <c:pt idx="37">
                  <c:v>4.1346948858850601</c:v>
                </c:pt>
                <c:pt idx="38">
                  <c:v>3.6803671865863099</c:v>
                </c:pt>
                <c:pt idx="39">
                  <c:v>2.7741363697131498</c:v>
                </c:pt>
                <c:pt idx="40">
                  <c:v>3.4856606206640199</c:v>
                </c:pt>
                <c:pt idx="41">
                  <c:v>2.7995213334768199</c:v>
                </c:pt>
                <c:pt idx="42">
                  <c:v>2.1549672509978599</c:v>
                </c:pt>
                <c:pt idx="43">
                  <c:v>2.8153479676083002</c:v>
                </c:pt>
                <c:pt idx="44">
                  <c:v>1.4645427013422101</c:v>
                </c:pt>
                <c:pt idx="45">
                  <c:v>0.77606718107490602</c:v>
                </c:pt>
                <c:pt idx="46">
                  <c:v>0.88374187637822399</c:v>
                </c:pt>
                <c:pt idx="47">
                  <c:v>-0.22347552315088301</c:v>
                </c:pt>
                <c:pt idx="48">
                  <c:v>-0.82065918692000595</c:v>
                </c:pt>
                <c:pt idx="49">
                  <c:v>-1.4971882763202899</c:v>
                </c:pt>
                <c:pt idx="50">
                  <c:v>-1.9750372333513699</c:v>
                </c:pt>
                <c:pt idx="51">
                  <c:v>-0.45770986183433898</c:v>
                </c:pt>
                <c:pt idx="52">
                  <c:v>0.63538288588175396</c:v>
                </c:pt>
                <c:pt idx="53">
                  <c:v>0.61066782635320804</c:v>
                </c:pt>
                <c:pt idx="54">
                  <c:v>0.83397847019420901</c:v>
                </c:pt>
                <c:pt idx="55">
                  <c:v>2.1181823854904902</c:v>
                </c:pt>
                <c:pt idx="56">
                  <c:v>1.4785863452886201</c:v>
                </c:pt>
                <c:pt idx="57">
                  <c:v>2.0980577281860899</c:v>
                </c:pt>
                <c:pt idx="58">
                  <c:v>2.4779493419196998</c:v>
                </c:pt>
                <c:pt idx="59">
                  <c:v>1.71476860349678</c:v>
                </c:pt>
                <c:pt idx="60">
                  <c:v>2.2114739966666699</c:v>
                </c:pt>
                <c:pt idx="61">
                  <c:v>2.6123576925129202</c:v>
                </c:pt>
                <c:pt idx="62">
                  <c:v>2.2015915174076501</c:v>
                </c:pt>
                <c:pt idx="63">
                  <c:v>2.5131938558845799</c:v>
                </c:pt>
                <c:pt idx="64">
                  <c:v>1.6961113993405701</c:v>
                </c:pt>
                <c:pt idx="65">
                  <c:v>2.08533661868031</c:v>
                </c:pt>
                <c:pt idx="66">
                  <c:v>1.9818981187817399</c:v>
                </c:pt>
                <c:pt idx="67">
                  <c:v>1.0267756481777699</c:v>
                </c:pt>
                <c:pt idx="68">
                  <c:v>2.1776792497097399</c:v>
                </c:pt>
                <c:pt idx="69">
                  <c:v>3.0428986918188201</c:v>
                </c:pt>
                <c:pt idx="70">
                  <c:v>1.99658890643585</c:v>
                </c:pt>
                <c:pt idx="71">
                  <c:v>2.5519930923401599</c:v>
                </c:pt>
                <c:pt idx="72">
                  <c:v>2.9383280126196301</c:v>
                </c:pt>
                <c:pt idx="73">
                  <c:v>2.8542693490877702</c:v>
                </c:pt>
                <c:pt idx="74">
                  <c:v>2.56787522360248</c:v>
                </c:pt>
                <c:pt idx="75">
                  <c:v>1.4344569143461601</c:v>
                </c:pt>
                <c:pt idx="76">
                  <c:v>1.0328444878827401</c:v>
                </c:pt>
                <c:pt idx="77">
                  <c:v>0.82190221108735895</c:v>
                </c:pt>
                <c:pt idx="78">
                  <c:v>0.21582033953077101</c:v>
                </c:pt>
                <c:pt idx="79">
                  <c:v>-0.91110472710478296</c:v>
                </c:pt>
                <c:pt idx="80">
                  <c:v>-7.5005409326344405E-2</c:v>
                </c:pt>
                <c:pt idx="81">
                  <c:v>-0.55034974014183502</c:v>
                </c:pt>
                <c:pt idx="82">
                  <c:v>-0.63375971572909195</c:v>
                </c:pt>
                <c:pt idx="83">
                  <c:v>-0.41112044453243302</c:v>
                </c:pt>
                <c:pt idx="84">
                  <c:v>-1.65034235367996</c:v>
                </c:pt>
                <c:pt idx="85">
                  <c:v>-1.80636026218872</c:v>
                </c:pt>
                <c:pt idx="86">
                  <c:v>-0.81554468607087605</c:v>
                </c:pt>
                <c:pt idx="87">
                  <c:v>-1.1124950827103901</c:v>
                </c:pt>
                <c:pt idx="88">
                  <c:v>-1.01654651469069</c:v>
                </c:pt>
                <c:pt idx="89">
                  <c:v>-0.93731069127734101</c:v>
                </c:pt>
                <c:pt idx="90">
                  <c:v>-1.0842777119877001</c:v>
                </c:pt>
                <c:pt idx="91" formatCode="0.00E+00">
                  <c:v>-0.49346856267424499</c:v>
                </c:pt>
                <c:pt idx="92">
                  <c:v>-0.943959189216525</c:v>
                </c:pt>
                <c:pt idx="93">
                  <c:v>-1.8659921713826499</c:v>
                </c:pt>
                <c:pt idx="94">
                  <c:v>-1.1264295047598301</c:v>
                </c:pt>
                <c:pt idx="95">
                  <c:v>-0.91683096579462398</c:v>
                </c:pt>
                <c:pt idx="96">
                  <c:v>-1.2955200323323099</c:v>
                </c:pt>
                <c:pt idx="97">
                  <c:v>-0.90392578654724098</c:v>
                </c:pt>
                <c:pt idx="98">
                  <c:v>-0.146652582322155</c:v>
                </c:pt>
                <c:pt idx="99">
                  <c:v>-0.18188784324302401</c:v>
                </c:pt>
                <c:pt idx="100">
                  <c:v>-0.13194614901218099</c:v>
                </c:pt>
                <c:pt idx="101">
                  <c:v>0.67293889128506901</c:v>
                </c:pt>
                <c:pt idx="102">
                  <c:v>0.69215874968444702</c:v>
                </c:pt>
                <c:pt idx="103">
                  <c:v>0.60496865961569002</c:v>
                </c:pt>
                <c:pt idx="104">
                  <c:v>0.84017369668035302</c:v>
                </c:pt>
                <c:pt idx="105">
                  <c:v>0.82029084100591598</c:v>
                </c:pt>
                <c:pt idx="106">
                  <c:v>0.908715768496275</c:v>
                </c:pt>
                <c:pt idx="107">
                  <c:v>1.52063537139758</c:v>
                </c:pt>
                <c:pt idx="108">
                  <c:v>0.78996529095035795</c:v>
                </c:pt>
                <c:pt idx="109">
                  <c:v>1.0880180275753499</c:v>
                </c:pt>
                <c:pt idx="110">
                  <c:v>0.75215872952035001</c:v>
                </c:pt>
                <c:pt idx="111">
                  <c:v>1.4876002761275899</c:v>
                </c:pt>
                <c:pt idx="112">
                  <c:v>-0.16557904102423701</c:v>
                </c:pt>
                <c:pt idx="113">
                  <c:v>0.84086730415351796</c:v>
                </c:pt>
                <c:pt idx="114">
                  <c:v>2.3770750963770402</c:v>
                </c:pt>
                <c:pt idx="115">
                  <c:v>3.1210464370189599</c:v>
                </c:pt>
                <c:pt idx="116">
                  <c:v>2.7337623849625001</c:v>
                </c:pt>
                <c:pt idx="117">
                  <c:v>3.6691733429097</c:v>
                </c:pt>
                <c:pt idx="118">
                  <c:v>3.9172645656820402</c:v>
                </c:pt>
                <c:pt idx="119">
                  <c:v>3.8039434200308802</c:v>
                </c:pt>
                <c:pt idx="120">
                  <c:v>4.3930278300883696</c:v>
                </c:pt>
                <c:pt idx="121">
                  <c:v>4.0423010563914703</c:v>
                </c:pt>
                <c:pt idx="122">
                  <c:v>4.2549126802624002</c:v>
                </c:pt>
                <c:pt idx="123">
                  <c:v>5.0287382922701704</c:v>
                </c:pt>
                <c:pt idx="124">
                  <c:v>5.4859357227055598</c:v>
                </c:pt>
                <c:pt idx="125">
                  <c:v>4.7863599844310203</c:v>
                </c:pt>
                <c:pt idx="126">
                  <c:v>4.9432864563826397</c:v>
                </c:pt>
                <c:pt idx="127">
                  <c:v>5.2075342039496597</c:v>
                </c:pt>
                <c:pt idx="128">
                  <c:v>4.31831233164535</c:v>
                </c:pt>
                <c:pt idx="129">
                  <c:v>4.6433915232665699</c:v>
                </c:pt>
                <c:pt idx="130">
                  <c:v>4.6909456676516097</c:v>
                </c:pt>
                <c:pt idx="131">
                  <c:v>4.2799566764837804</c:v>
                </c:pt>
                <c:pt idx="132">
                  <c:v>6.6069584157507704</c:v>
                </c:pt>
                <c:pt idx="133">
                  <c:v>7.0795284739510604</c:v>
                </c:pt>
                <c:pt idx="134">
                  <c:v>6.8423446132855599</c:v>
                </c:pt>
                <c:pt idx="135">
                  <c:v>6.7792727195586702</c:v>
                </c:pt>
                <c:pt idx="136">
                  <c:v>8.4640114041416101</c:v>
                </c:pt>
                <c:pt idx="137">
                  <c:v>7.2381712889962504</c:v>
                </c:pt>
                <c:pt idx="138">
                  <c:v>6.2624034974048</c:v>
                </c:pt>
                <c:pt idx="139">
                  <c:v>4.8240903680018796</c:v>
                </c:pt>
                <c:pt idx="140">
                  <c:v>5.37134315313945</c:v>
                </c:pt>
                <c:pt idx="141">
                  <c:v>5.6154269286696001</c:v>
                </c:pt>
                <c:pt idx="142">
                  <c:v>5.2271524691998801</c:v>
                </c:pt>
                <c:pt idx="143">
                  <c:v>4.9128780268132202</c:v>
                </c:pt>
                <c:pt idx="144">
                  <c:v>4.7259223714789798</c:v>
                </c:pt>
                <c:pt idx="145">
                  <c:v>4.3888043237532104</c:v>
                </c:pt>
                <c:pt idx="146">
                  <c:v>3.8567019347942901</c:v>
                </c:pt>
                <c:pt idx="147">
                  <c:v>3.0537456244923802</c:v>
                </c:pt>
                <c:pt idx="148">
                  <c:v>2.0000793092022402</c:v>
                </c:pt>
                <c:pt idx="149">
                  <c:v>2.5376226825011798</c:v>
                </c:pt>
                <c:pt idx="150">
                  <c:v>2.6333727055807299</c:v>
                </c:pt>
                <c:pt idx="151">
                  <c:v>2.5799263378002699</c:v>
                </c:pt>
                <c:pt idx="152">
                  <c:v>2.8766698391369898</c:v>
                </c:pt>
                <c:pt idx="153">
                  <c:v>2.40240614724084</c:v>
                </c:pt>
                <c:pt idx="154">
                  <c:v>1.9306368766687301</c:v>
                </c:pt>
                <c:pt idx="155">
                  <c:v>1.10842957297503</c:v>
                </c:pt>
                <c:pt idx="156">
                  <c:v>-0.56231790172257001</c:v>
                </c:pt>
                <c:pt idx="157">
                  <c:v>-2.4936634358015399</c:v>
                </c:pt>
                <c:pt idx="158">
                  <c:v>-1.51320350295416</c:v>
                </c:pt>
                <c:pt idx="159">
                  <c:v>-1.0238004129007601</c:v>
                </c:pt>
                <c:pt idx="160">
                  <c:v>-1.08768753705427</c:v>
                </c:pt>
                <c:pt idx="161">
                  <c:v>-0.88789062425726695</c:v>
                </c:pt>
                <c:pt idx="162">
                  <c:v>-1.4298894816269401</c:v>
                </c:pt>
                <c:pt idx="163">
                  <c:v>-0.68299376680683999</c:v>
                </c:pt>
                <c:pt idx="164">
                  <c:v>-0.80990335763935095</c:v>
                </c:pt>
                <c:pt idx="165">
                  <c:v>-1.1197085751409499</c:v>
                </c:pt>
                <c:pt idx="166">
                  <c:v>-0.96403124399298401</c:v>
                </c:pt>
                <c:pt idx="167">
                  <c:v>0.56372557235337195</c:v>
                </c:pt>
                <c:pt idx="168">
                  <c:v>-0.37391822637410299</c:v>
                </c:pt>
                <c:pt idx="169">
                  <c:v>0.297429181079501</c:v>
                </c:pt>
                <c:pt idx="170">
                  <c:v>0.89363032507085005</c:v>
                </c:pt>
                <c:pt idx="171">
                  <c:v>0.89679527996393604</c:v>
                </c:pt>
                <c:pt idx="172">
                  <c:v>2.1278003784487298</c:v>
                </c:pt>
                <c:pt idx="173">
                  <c:v>1.8447869300353299</c:v>
                </c:pt>
                <c:pt idx="174">
                  <c:v>0.99177630695345598</c:v>
                </c:pt>
                <c:pt idx="175">
                  <c:v>2.1084714256566399</c:v>
                </c:pt>
                <c:pt idx="176">
                  <c:v>1.76269415294417</c:v>
                </c:pt>
                <c:pt idx="177">
                  <c:v>1.82015718819752</c:v>
                </c:pt>
                <c:pt idx="178">
                  <c:v>1.9957395384610801</c:v>
                </c:pt>
                <c:pt idx="179">
                  <c:v>2.4498007201060501</c:v>
                </c:pt>
                <c:pt idx="180">
                  <c:v>3.2843545993621701</c:v>
                </c:pt>
                <c:pt idx="181">
                  <c:v>4.0837109071080002</c:v>
                </c:pt>
                <c:pt idx="182">
                  <c:v>2.85494222182033</c:v>
                </c:pt>
                <c:pt idx="183">
                  <c:v>2.2596446100780301</c:v>
                </c:pt>
                <c:pt idx="184">
                  <c:v>2.2061860581393402</c:v>
                </c:pt>
                <c:pt idx="185">
                  <c:v>1.6778158654101001</c:v>
                </c:pt>
                <c:pt idx="186">
                  <c:v>0.80131186607895999</c:v>
                </c:pt>
                <c:pt idx="187">
                  <c:v>0.93080856790020605</c:v>
                </c:pt>
                <c:pt idx="188">
                  <c:v>-0.50198240666789595</c:v>
                </c:pt>
                <c:pt idx="189">
                  <c:v>-1.9038095733882301</c:v>
                </c:pt>
                <c:pt idx="190">
                  <c:v>-1.91484569550766</c:v>
                </c:pt>
                <c:pt idx="191">
                  <c:v>-4.0857194419642902</c:v>
                </c:pt>
                <c:pt idx="192">
                  <c:v>-3.7300798791596601</c:v>
                </c:pt>
                <c:pt idx="193">
                  <c:v>-3.3334540569978302</c:v>
                </c:pt>
                <c:pt idx="194">
                  <c:v>-4.01536106861621</c:v>
                </c:pt>
                <c:pt idx="195">
                  <c:v>-4.1720160048928401</c:v>
                </c:pt>
                <c:pt idx="196">
                  <c:v>-5.4889372992616901</c:v>
                </c:pt>
                <c:pt idx="197">
                  <c:v>-5.4404427740285399</c:v>
                </c:pt>
                <c:pt idx="198">
                  <c:v>-5.6239784703938698</c:v>
                </c:pt>
                <c:pt idx="199">
                  <c:v>-6.8698315349650096</c:v>
                </c:pt>
                <c:pt idx="200">
                  <c:v>-6.4180656000974698</c:v>
                </c:pt>
                <c:pt idx="201">
                  <c:v>-5.6422373926926097</c:v>
                </c:pt>
                <c:pt idx="202">
                  <c:v>-5.40929240812443</c:v>
                </c:pt>
                <c:pt idx="203">
                  <c:v>-5.4186299210952198</c:v>
                </c:pt>
                <c:pt idx="204">
                  <c:v>-5.90490155963069</c:v>
                </c:pt>
                <c:pt idx="205">
                  <c:v>-5.1638879712827803</c:v>
                </c:pt>
                <c:pt idx="206">
                  <c:v>-4.8447302037600997</c:v>
                </c:pt>
                <c:pt idx="207">
                  <c:v>-4.2698445602531203</c:v>
                </c:pt>
                <c:pt idx="208">
                  <c:v>-3.6184592625669798</c:v>
                </c:pt>
                <c:pt idx="209">
                  <c:v>-3.3991362062636199</c:v>
                </c:pt>
                <c:pt idx="210">
                  <c:v>-2.36622520140646</c:v>
                </c:pt>
                <c:pt idx="211">
                  <c:v>-3.1834870164301301</c:v>
                </c:pt>
                <c:pt idx="212">
                  <c:v>-1.1548780393860301</c:v>
                </c:pt>
                <c:pt idx="213">
                  <c:v>-0.27276388980517002</c:v>
                </c:pt>
                <c:pt idx="214">
                  <c:v>-0.38007567311764501</c:v>
                </c:pt>
                <c:pt idx="215">
                  <c:v>-2.07937570288745E-2</c:v>
                </c:pt>
                <c:pt idx="216">
                  <c:v>1.0942797806914699</c:v>
                </c:pt>
                <c:pt idx="217">
                  <c:v>-0.25434325497399601</c:v>
                </c:pt>
                <c:pt idx="218">
                  <c:v>-0.35564404008227701</c:v>
                </c:pt>
                <c:pt idx="219">
                  <c:v>-0.93501979131867197</c:v>
                </c:pt>
                <c:pt idx="220">
                  <c:v>-0.62775717109193396</c:v>
                </c:pt>
                <c:pt idx="221">
                  <c:v>-1.40802290125725</c:v>
                </c:pt>
                <c:pt idx="222">
                  <c:v>-1.4558058633225801</c:v>
                </c:pt>
                <c:pt idx="223">
                  <c:v>-0.69262400064941199</c:v>
                </c:pt>
                <c:pt idx="224">
                  <c:v>-0.86709469965193398</c:v>
                </c:pt>
                <c:pt idx="225">
                  <c:v>-1.8271870099629299</c:v>
                </c:pt>
                <c:pt idx="226">
                  <c:v>-2.1629078322198101</c:v>
                </c:pt>
                <c:pt idx="227">
                  <c:v>-1.4230482514721201</c:v>
                </c:pt>
                <c:pt idx="228">
                  <c:v>-0.93198260188631599</c:v>
                </c:pt>
                <c:pt idx="229">
                  <c:v>-2.0784278396698199</c:v>
                </c:pt>
                <c:pt idx="230">
                  <c:v>-2.7417432521835301</c:v>
                </c:pt>
                <c:pt idx="231">
                  <c:v>-2.5744379857880499</c:v>
                </c:pt>
                <c:pt idx="232">
                  <c:v>-4.1873448929213604</c:v>
                </c:pt>
                <c:pt idx="233">
                  <c:v>-4.0625165560272603</c:v>
                </c:pt>
                <c:pt idx="234">
                  <c:v>-3.81939008000283</c:v>
                </c:pt>
                <c:pt idx="235">
                  <c:v>-3.0732333061912298</c:v>
                </c:pt>
                <c:pt idx="236">
                  <c:v>-3.3163537684277999</c:v>
                </c:pt>
                <c:pt idx="237">
                  <c:v>-3.5879976403104101</c:v>
                </c:pt>
                <c:pt idx="238">
                  <c:v>-3.5068087194450599</c:v>
                </c:pt>
                <c:pt idx="239">
                  <c:v>-2.0626960532158298</c:v>
                </c:pt>
                <c:pt idx="240">
                  <c:v>-4.2829762468658004</c:v>
                </c:pt>
                <c:pt idx="241">
                  <c:v>-2.7852660101605999</c:v>
                </c:pt>
                <c:pt idx="242">
                  <c:v>-2.3111708753147799</c:v>
                </c:pt>
                <c:pt idx="243">
                  <c:v>-0.87112216188859504</c:v>
                </c:pt>
                <c:pt idx="244">
                  <c:v>-0.43146963943344102</c:v>
                </c:pt>
                <c:pt idx="245">
                  <c:v>0.41535727529831901</c:v>
                </c:pt>
                <c:pt idx="246">
                  <c:v>1.3679301790857099</c:v>
                </c:pt>
                <c:pt idx="247">
                  <c:v>1.4826723302238001</c:v>
                </c:pt>
                <c:pt idx="248">
                  <c:v>1.1925309421333601</c:v>
                </c:pt>
                <c:pt idx="249">
                  <c:v>1.5182630947934801</c:v>
                </c:pt>
                <c:pt idx="250">
                  <c:v>2.0555544059700499</c:v>
                </c:pt>
                <c:pt idx="251">
                  <c:v>1.62139779377096</c:v>
                </c:pt>
                <c:pt idx="252">
                  <c:v>1.01258049108585</c:v>
                </c:pt>
                <c:pt idx="253">
                  <c:v>1.99813447011149</c:v>
                </c:pt>
                <c:pt idx="254">
                  <c:v>2.6654660433975601</c:v>
                </c:pt>
                <c:pt idx="255">
                  <c:v>1.73541878856317</c:v>
                </c:pt>
                <c:pt idx="256">
                  <c:v>2.94084170671514</c:v>
                </c:pt>
                <c:pt idx="257">
                  <c:v>3.3082113694572199</c:v>
                </c:pt>
                <c:pt idx="258">
                  <c:v>2.8380084843736202</c:v>
                </c:pt>
                <c:pt idx="259">
                  <c:v>2.1776110864316101</c:v>
                </c:pt>
                <c:pt idx="260">
                  <c:v>0.47423553447964401</c:v>
                </c:pt>
                <c:pt idx="261">
                  <c:v>0.45249790912141502</c:v>
                </c:pt>
                <c:pt idx="262">
                  <c:v>0.101176147204435</c:v>
                </c:pt>
                <c:pt idx="263">
                  <c:v>-1.40159210664353</c:v>
                </c:pt>
                <c:pt idx="264">
                  <c:v>9.2032490436942699E-2</c:v>
                </c:pt>
                <c:pt idx="265">
                  <c:v>0.28427036603071199</c:v>
                </c:pt>
                <c:pt idx="266">
                  <c:v>-0.67433926139201705</c:v>
                </c:pt>
                <c:pt idx="267">
                  <c:v>-1.3279661882977301</c:v>
                </c:pt>
                <c:pt idx="268">
                  <c:v>-1.8842983807817599</c:v>
                </c:pt>
                <c:pt idx="269">
                  <c:v>-2.1518753559221402</c:v>
                </c:pt>
                <c:pt idx="270">
                  <c:v>-2.2785170974043698</c:v>
                </c:pt>
                <c:pt idx="271">
                  <c:v>-3.58212075335625</c:v>
                </c:pt>
                <c:pt idx="272">
                  <c:v>-2.5688490652670701</c:v>
                </c:pt>
                <c:pt idx="273">
                  <c:v>-2.20894915163188</c:v>
                </c:pt>
                <c:pt idx="274">
                  <c:v>-2.44730781867964</c:v>
                </c:pt>
                <c:pt idx="275">
                  <c:v>-2.76453850375677</c:v>
                </c:pt>
                <c:pt idx="276">
                  <c:v>-2.0250710644649002</c:v>
                </c:pt>
                <c:pt idx="277">
                  <c:v>-3.1604560526647401</c:v>
                </c:pt>
                <c:pt idx="278">
                  <c:v>-2.8746282010409598</c:v>
                </c:pt>
                <c:pt idx="279">
                  <c:v>-2.6222109753300602</c:v>
                </c:pt>
                <c:pt idx="280">
                  <c:v>-3.0405116105942298</c:v>
                </c:pt>
                <c:pt idx="281">
                  <c:v>-3.8774063567091699</c:v>
                </c:pt>
                <c:pt idx="282">
                  <c:v>-4.0009792321216704</c:v>
                </c:pt>
                <c:pt idx="283">
                  <c:v>-3.6817269935252499</c:v>
                </c:pt>
                <c:pt idx="284">
                  <c:v>-2.1155443656473198</c:v>
                </c:pt>
                <c:pt idx="285">
                  <c:v>-2.7124420185106599</c:v>
                </c:pt>
                <c:pt idx="286">
                  <c:v>-2.4553181013617702</c:v>
                </c:pt>
                <c:pt idx="287">
                  <c:v>-2.0159846715249299</c:v>
                </c:pt>
                <c:pt idx="288">
                  <c:v>-2.0796023613712902</c:v>
                </c:pt>
                <c:pt idx="289">
                  <c:v>-3.0722551910840799</c:v>
                </c:pt>
                <c:pt idx="290">
                  <c:v>-2.1734541623099699</c:v>
                </c:pt>
                <c:pt idx="291">
                  <c:v>-2.4029666083583598</c:v>
                </c:pt>
                <c:pt idx="292">
                  <c:v>-2.1920938073449401</c:v>
                </c:pt>
                <c:pt idx="293">
                  <c:v>-2.08909722020495</c:v>
                </c:pt>
                <c:pt idx="294">
                  <c:v>-2.9875107662577198</c:v>
                </c:pt>
                <c:pt idx="295">
                  <c:v>-2.1682984311145299</c:v>
                </c:pt>
                <c:pt idx="296">
                  <c:v>-2.83073734736913</c:v>
                </c:pt>
                <c:pt idx="297">
                  <c:v>-3.4449434467360698</c:v>
                </c:pt>
                <c:pt idx="298">
                  <c:v>-3.23884444927076</c:v>
                </c:pt>
                <c:pt idx="299">
                  <c:v>-2.7057560661763498</c:v>
                </c:pt>
                <c:pt idx="300">
                  <c:v>-3.90998166517433</c:v>
                </c:pt>
                <c:pt idx="301">
                  <c:v>-2.8727307817612999</c:v>
                </c:pt>
                <c:pt idx="302">
                  <c:v>-3.8750734835321898</c:v>
                </c:pt>
                <c:pt idx="303">
                  <c:v>-4.3978312837022102</c:v>
                </c:pt>
                <c:pt idx="304">
                  <c:v>-3.3380963922650899</c:v>
                </c:pt>
                <c:pt idx="305">
                  <c:v>-3.7650195525187802</c:v>
                </c:pt>
                <c:pt idx="306">
                  <c:v>-2.6106131608623802</c:v>
                </c:pt>
                <c:pt idx="307">
                  <c:v>-1.9619541284150599</c:v>
                </c:pt>
                <c:pt idx="308">
                  <c:v>-2.4530976056681899</c:v>
                </c:pt>
                <c:pt idx="309">
                  <c:v>-1.3221477240633099</c:v>
                </c:pt>
                <c:pt idx="310">
                  <c:v>-1.49288993076397</c:v>
                </c:pt>
                <c:pt idx="311">
                  <c:v>-1.09840140738716</c:v>
                </c:pt>
                <c:pt idx="312">
                  <c:v>-0.70848436154380501</c:v>
                </c:pt>
                <c:pt idx="313">
                  <c:v>-0.469369360184277</c:v>
                </c:pt>
                <c:pt idx="314">
                  <c:v>-0.24981586899097299</c:v>
                </c:pt>
                <c:pt idx="315">
                  <c:v>-0.36410463667926302</c:v>
                </c:pt>
                <c:pt idx="316">
                  <c:v>0.56539231054278505</c:v>
                </c:pt>
                <c:pt idx="317">
                  <c:v>0.189864544676972</c:v>
                </c:pt>
                <c:pt idx="318">
                  <c:v>1.4189569851763799</c:v>
                </c:pt>
                <c:pt idx="319">
                  <c:v>1.05460564128506</c:v>
                </c:pt>
                <c:pt idx="320">
                  <c:v>0.88208552330606604</c:v>
                </c:pt>
                <c:pt idx="321">
                  <c:v>1.48235334632533</c:v>
                </c:pt>
                <c:pt idx="322">
                  <c:v>1.3707760522797101</c:v>
                </c:pt>
                <c:pt idx="323">
                  <c:v>2.5199149491983E-2</c:v>
                </c:pt>
                <c:pt idx="324">
                  <c:v>0.68764873544387894</c:v>
                </c:pt>
                <c:pt idx="325">
                  <c:v>0.60829577232252197</c:v>
                </c:pt>
                <c:pt idx="326">
                  <c:v>1.32503931883863</c:v>
                </c:pt>
                <c:pt idx="327">
                  <c:v>2.1378599576838599</c:v>
                </c:pt>
                <c:pt idx="328">
                  <c:v>0.467095202188957</c:v>
                </c:pt>
                <c:pt idx="329">
                  <c:v>1.9804313363127199</c:v>
                </c:pt>
                <c:pt idx="330">
                  <c:v>1.2004593308304801</c:v>
                </c:pt>
                <c:pt idx="331">
                  <c:v>0.121208158231078</c:v>
                </c:pt>
                <c:pt idx="332">
                  <c:v>0.87881682606348199</c:v>
                </c:pt>
                <c:pt idx="333">
                  <c:v>0.522326668069931</c:v>
                </c:pt>
                <c:pt idx="334">
                  <c:v>0.27153188490927699</c:v>
                </c:pt>
                <c:pt idx="335">
                  <c:v>-9.1276479079532194E-2</c:v>
                </c:pt>
                <c:pt idx="336">
                  <c:v>-1.43908814109535</c:v>
                </c:pt>
                <c:pt idx="337">
                  <c:v>-5.1230866254113203E-2</c:v>
                </c:pt>
                <c:pt idx="338">
                  <c:v>-0.80499685707122004</c:v>
                </c:pt>
                <c:pt idx="339">
                  <c:v>-0.45096963896578002</c:v>
                </c:pt>
                <c:pt idx="340">
                  <c:v>-1.26175120256322</c:v>
                </c:pt>
                <c:pt idx="341">
                  <c:v>-1.155697602424</c:v>
                </c:pt>
                <c:pt idx="342">
                  <c:v>-1.87796471517703</c:v>
                </c:pt>
                <c:pt idx="343">
                  <c:v>-1.8990719939421601</c:v>
                </c:pt>
                <c:pt idx="344">
                  <c:v>-1.24860877556321</c:v>
                </c:pt>
                <c:pt idx="345">
                  <c:v>-1.4315987952254501</c:v>
                </c:pt>
                <c:pt idx="346">
                  <c:v>-1.60933256905199</c:v>
                </c:pt>
                <c:pt idx="347">
                  <c:v>-0.78330771750678496</c:v>
                </c:pt>
                <c:pt idx="348">
                  <c:v>-0.25135422187006101</c:v>
                </c:pt>
                <c:pt idx="349">
                  <c:v>-0.21133488692501801</c:v>
                </c:pt>
                <c:pt idx="350">
                  <c:v>-0.36513533943633503</c:v>
                </c:pt>
                <c:pt idx="351">
                  <c:v>-1.09715083196153</c:v>
                </c:pt>
                <c:pt idx="352">
                  <c:v>-0.17858288731084401</c:v>
                </c:pt>
                <c:pt idx="353">
                  <c:v>-0.50835536906683598</c:v>
                </c:pt>
                <c:pt idx="354">
                  <c:v>-0.86620860377451003</c:v>
                </c:pt>
                <c:pt idx="355">
                  <c:v>2.1458352874113001E-3</c:v>
                </c:pt>
                <c:pt idx="356">
                  <c:v>-0.11337315341540399</c:v>
                </c:pt>
                <c:pt idx="357">
                  <c:v>-0.36774943043757002</c:v>
                </c:pt>
                <c:pt idx="358">
                  <c:v>0.51876870103726203</c:v>
                </c:pt>
                <c:pt idx="359">
                  <c:v>0.98526239369208202</c:v>
                </c:pt>
                <c:pt idx="360">
                  <c:v>1.74489741660163</c:v>
                </c:pt>
                <c:pt idx="361">
                  <c:v>0.15620793985935999</c:v>
                </c:pt>
                <c:pt idx="362">
                  <c:v>1.1398628439799301</c:v>
                </c:pt>
                <c:pt idx="363">
                  <c:v>1.5460597976043799</c:v>
                </c:pt>
                <c:pt idx="364">
                  <c:v>1.25775720426508</c:v>
                </c:pt>
                <c:pt idx="365">
                  <c:v>2.2795812454962001</c:v>
                </c:pt>
                <c:pt idx="366">
                  <c:v>2.4592184782605799</c:v>
                </c:pt>
                <c:pt idx="367">
                  <c:v>2.4393370927458902</c:v>
                </c:pt>
                <c:pt idx="368">
                  <c:v>2.03137167160711</c:v>
                </c:pt>
                <c:pt idx="369">
                  <c:v>1.69277091588053</c:v>
                </c:pt>
                <c:pt idx="370">
                  <c:v>1.7333500898148699</c:v>
                </c:pt>
                <c:pt idx="371">
                  <c:v>2.1515031904905202</c:v>
                </c:pt>
                <c:pt idx="372">
                  <c:v>1.34993676024627</c:v>
                </c:pt>
                <c:pt idx="373">
                  <c:v>0.97952239364340699</c:v>
                </c:pt>
                <c:pt idx="374">
                  <c:v>0.96315575482753502</c:v>
                </c:pt>
                <c:pt idx="375">
                  <c:v>0.169948097461464</c:v>
                </c:pt>
                <c:pt idx="376">
                  <c:v>1.0185015318203201</c:v>
                </c:pt>
                <c:pt idx="377">
                  <c:v>0.769360744014846</c:v>
                </c:pt>
                <c:pt idx="378">
                  <c:v>1.0490890045277199</c:v>
                </c:pt>
                <c:pt idx="379">
                  <c:v>0.93453336398879305</c:v>
                </c:pt>
                <c:pt idx="380">
                  <c:v>0.412462658523919</c:v>
                </c:pt>
                <c:pt idx="381">
                  <c:v>1.12290646191532</c:v>
                </c:pt>
                <c:pt idx="382">
                  <c:v>0.86454847749623698</c:v>
                </c:pt>
                <c:pt idx="383">
                  <c:v>0.49250872416647401</c:v>
                </c:pt>
                <c:pt idx="384">
                  <c:v>1.1807473883942401</c:v>
                </c:pt>
                <c:pt idx="385">
                  <c:v>1.05464381112036</c:v>
                </c:pt>
                <c:pt idx="386">
                  <c:v>0.34584978337794098</c:v>
                </c:pt>
                <c:pt idx="387">
                  <c:v>0.35443557296328498</c:v>
                </c:pt>
                <c:pt idx="388">
                  <c:v>0.45006161670421402</c:v>
                </c:pt>
                <c:pt idx="389">
                  <c:v>-0.98884830284081504</c:v>
                </c:pt>
                <c:pt idx="390">
                  <c:v>-0.86173174316240797</c:v>
                </c:pt>
                <c:pt idx="391">
                  <c:v>-0.84512050188440901</c:v>
                </c:pt>
                <c:pt idx="392">
                  <c:v>-1.2233236262577001</c:v>
                </c:pt>
                <c:pt idx="393">
                  <c:v>-0.73703531753546303</c:v>
                </c:pt>
                <c:pt idx="394">
                  <c:v>-0.88353574271072699</c:v>
                </c:pt>
                <c:pt idx="395">
                  <c:v>-1.8372889560068</c:v>
                </c:pt>
                <c:pt idx="396">
                  <c:v>-1.0205995850710301</c:v>
                </c:pt>
                <c:pt idx="397">
                  <c:v>-0.60050596623791797</c:v>
                </c:pt>
                <c:pt idx="398">
                  <c:v>-1.3280472393490499</c:v>
                </c:pt>
                <c:pt idx="399">
                  <c:v>-0.59846495173511205</c:v>
                </c:pt>
                <c:pt idx="400">
                  <c:v>-2.1234266186126001</c:v>
                </c:pt>
                <c:pt idx="401">
                  <c:v>-2.1185320495840401</c:v>
                </c:pt>
                <c:pt idx="402">
                  <c:v>-2.27630005149335</c:v>
                </c:pt>
                <c:pt idx="403">
                  <c:v>-3.0072853181870798</c:v>
                </c:pt>
                <c:pt idx="404">
                  <c:v>-2.6837672668239501</c:v>
                </c:pt>
                <c:pt idx="405">
                  <c:v>-3.42732165089777</c:v>
                </c:pt>
                <c:pt idx="406">
                  <c:v>-4.0356527269084701</c:v>
                </c:pt>
                <c:pt idx="407">
                  <c:v>-4.8784071279710899</c:v>
                </c:pt>
                <c:pt idx="408">
                  <c:v>-4.90319880190156</c:v>
                </c:pt>
                <c:pt idx="409">
                  <c:v>-4.1480201661792497</c:v>
                </c:pt>
                <c:pt idx="410">
                  <c:v>-4.1504423321286197</c:v>
                </c:pt>
                <c:pt idx="411">
                  <c:v>-4.6436298280799404</c:v>
                </c:pt>
                <c:pt idx="412">
                  <c:v>-3.9432700682835602</c:v>
                </c:pt>
                <c:pt idx="413">
                  <c:v>-3.9763068041968199</c:v>
                </c:pt>
                <c:pt idx="414">
                  <c:v>-4.2709143844106103</c:v>
                </c:pt>
                <c:pt idx="415">
                  <c:v>-4.2190681864758099</c:v>
                </c:pt>
                <c:pt idx="416">
                  <c:v>-3.8967879947070001</c:v>
                </c:pt>
                <c:pt idx="417">
                  <c:v>-4.8028567695976401</c:v>
                </c:pt>
                <c:pt idx="418">
                  <c:v>-4.8579699751383902</c:v>
                </c:pt>
                <c:pt idx="419">
                  <c:v>-4.0458591669664603</c:v>
                </c:pt>
                <c:pt idx="420">
                  <c:v>-5.1659175499175198</c:v>
                </c:pt>
                <c:pt idx="421">
                  <c:v>-5.0841301201253097</c:v>
                </c:pt>
                <c:pt idx="422">
                  <c:v>-4.3069241411825301</c:v>
                </c:pt>
                <c:pt idx="423">
                  <c:v>-3.7641744331732698</c:v>
                </c:pt>
                <c:pt idx="424">
                  <c:v>-3.0933299021198</c:v>
                </c:pt>
                <c:pt idx="425">
                  <c:v>-2.9287111202705098</c:v>
                </c:pt>
                <c:pt idx="426">
                  <c:v>-2.7027701670127802</c:v>
                </c:pt>
                <c:pt idx="427">
                  <c:v>-1.67162825526324</c:v>
                </c:pt>
                <c:pt idx="428">
                  <c:v>-1.9252959049609699</c:v>
                </c:pt>
                <c:pt idx="429">
                  <c:v>-1.40083819379479</c:v>
                </c:pt>
                <c:pt idx="430">
                  <c:v>-0.59923789490012802</c:v>
                </c:pt>
                <c:pt idx="431">
                  <c:v>0.486160048170307</c:v>
                </c:pt>
                <c:pt idx="432">
                  <c:v>-0.45953679850510898</c:v>
                </c:pt>
                <c:pt idx="433">
                  <c:v>-0.67369154054027403</c:v>
                </c:pt>
                <c:pt idx="434">
                  <c:v>-0.77115225325548098</c:v>
                </c:pt>
                <c:pt idx="435">
                  <c:v>-0.39510105805908302</c:v>
                </c:pt>
                <c:pt idx="436">
                  <c:v>-1.49779638686186</c:v>
                </c:pt>
                <c:pt idx="437">
                  <c:v>-0.79021127248807199</c:v>
                </c:pt>
                <c:pt idx="438">
                  <c:v>-0.47239217831068497</c:v>
                </c:pt>
                <c:pt idx="439">
                  <c:v>-0.60870388072035597</c:v>
                </c:pt>
                <c:pt idx="440">
                  <c:v>-0.90334991158758504</c:v>
                </c:pt>
                <c:pt idx="441">
                  <c:v>-0.33070099131416197</c:v>
                </c:pt>
                <c:pt idx="442">
                  <c:v>-1.3731053086990699E-2</c:v>
                </c:pt>
                <c:pt idx="443">
                  <c:v>0.26851518590355999</c:v>
                </c:pt>
                <c:pt idx="444">
                  <c:v>0.79663588852137601</c:v>
                </c:pt>
                <c:pt idx="445">
                  <c:v>-0.529915216720935</c:v>
                </c:pt>
                <c:pt idx="446">
                  <c:v>-7.54483328460296E-2</c:v>
                </c:pt>
                <c:pt idx="447">
                  <c:v>-0.53177286399225598</c:v>
                </c:pt>
                <c:pt idx="448">
                  <c:v>-0.48234519556775102</c:v>
                </c:pt>
                <c:pt idx="449">
                  <c:v>-1.1859787694022199</c:v>
                </c:pt>
                <c:pt idx="450">
                  <c:v>-0.874282332882235</c:v>
                </c:pt>
                <c:pt idx="451">
                  <c:v>-1.5337158114631699</c:v>
                </c:pt>
                <c:pt idx="452">
                  <c:v>-1.5803727719155201</c:v>
                </c:pt>
                <c:pt idx="453">
                  <c:v>-1.45223400661178</c:v>
                </c:pt>
                <c:pt idx="454">
                  <c:v>-2.0191009457886402</c:v>
                </c:pt>
                <c:pt idx="455">
                  <c:v>-2.3502634056215701</c:v>
                </c:pt>
                <c:pt idx="456">
                  <c:v>-1.6486600635033399</c:v>
                </c:pt>
                <c:pt idx="457">
                  <c:v>-2.1157789564718401</c:v>
                </c:pt>
                <c:pt idx="458">
                  <c:v>-1.60082008589657</c:v>
                </c:pt>
                <c:pt idx="459">
                  <c:v>-1.5801592504825901</c:v>
                </c:pt>
                <c:pt idx="460">
                  <c:v>-1.1759729643430701</c:v>
                </c:pt>
                <c:pt idx="461">
                  <c:v>-0.838061109211234</c:v>
                </c:pt>
                <c:pt idx="462">
                  <c:v>-1.1666178024523799</c:v>
                </c:pt>
                <c:pt idx="463">
                  <c:v>-1.1276439068042501</c:v>
                </c:pt>
                <c:pt idx="464">
                  <c:v>-0.96474339059162895</c:v>
                </c:pt>
                <c:pt idx="465">
                  <c:v>-0.94987217876234498</c:v>
                </c:pt>
                <c:pt idx="466">
                  <c:v>-2.01730300749555</c:v>
                </c:pt>
                <c:pt idx="467">
                  <c:v>-2.8203643808980301</c:v>
                </c:pt>
                <c:pt idx="468">
                  <c:v>-3.5851688651379399</c:v>
                </c:pt>
                <c:pt idx="469">
                  <c:v>-1.8387515721307399</c:v>
                </c:pt>
                <c:pt idx="470">
                  <c:v>-2.78727190004067</c:v>
                </c:pt>
                <c:pt idx="471">
                  <c:v>-2.9340436452877099</c:v>
                </c:pt>
                <c:pt idx="472">
                  <c:v>-3.29167064923422</c:v>
                </c:pt>
                <c:pt idx="473">
                  <c:v>-2.6904428099812501</c:v>
                </c:pt>
                <c:pt idx="474">
                  <c:v>-2.99007347353179</c:v>
                </c:pt>
                <c:pt idx="475">
                  <c:v>-3.9813301633436899</c:v>
                </c:pt>
                <c:pt idx="476">
                  <c:v>-3.6752330250572398</c:v>
                </c:pt>
                <c:pt idx="477">
                  <c:v>-4.2037201957256896</c:v>
                </c:pt>
                <c:pt idx="478">
                  <c:v>-3.9213450746402998</c:v>
                </c:pt>
                <c:pt idx="479">
                  <c:v>-4.40130156284701</c:v>
                </c:pt>
                <c:pt idx="480">
                  <c:v>-3.9733399742823701</c:v>
                </c:pt>
                <c:pt idx="481">
                  <c:v>-4.6292521906830197</c:v>
                </c:pt>
                <c:pt idx="482">
                  <c:v>-4.3092645546617598</c:v>
                </c:pt>
                <c:pt idx="483">
                  <c:v>-4.8613075567009103</c:v>
                </c:pt>
                <c:pt idx="484">
                  <c:v>-4.24738756457515</c:v>
                </c:pt>
                <c:pt idx="485">
                  <c:v>-4.6655339640968299</c:v>
                </c:pt>
                <c:pt idx="486">
                  <c:v>-4.1956399973873397</c:v>
                </c:pt>
                <c:pt idx="487">
                  <c:v>-3.8450400180585298</c:v>
                </c:pt>
                <c:pt idx="488">
                  <c:v>-2.9110759156877299</c:v>
                </c:pt>
                <c:pt idx="489">
                  <c:v>-3.28607261553852</c:v>
                </c:pt>
                <c:pt idx="490">
                  <c:v>-1.94565486579935</c:v>
                </c:pt>
                <c:pt idx="491">
                  <c:v>-1.23632269784269</c:v>
                </c:pt>
                <c:pt idx="492">
                  <c:v>-0.96878090240794901</c:v>
                </c:pt>
                <c:pt idx="493">
                  <c:v>-1.5242821521006999</c:v>
                </c:pt>
                <c:pt idx="494">
                  <c:v>-0.93333248321818996</c:v>
                </c:pt>
                <c:pt idx="495">
                  <c:v>-0.117315892824154</c:v>
                </c:pt>
                <c:pt idx="496">
                  <c:v>0.39766801169326499</c:v>
                </c:pt>
                <c:pt idx="497">
                  <c:v>0.23233599691670301</c:v>
                </c:pt>
                <c:pt idx="498">
                  <c:v>0.53111642988391194</c:v>
                </c:pt>
                <c:pt idx="499">
                  <c:v>2.2032090494126702</c:v>
                </c:pt>
                <c:pt idx="500">
                  <c:v>1.34040873287925</c:v>
                </c:pt>
                <c:pt idx="501">
                  <c:v>2.0878667803409501</c:v>
                </c:pt>
                <c:pt idx="502">
                  <c:v>2.2672009998761</c:v>
                </c:pt>
                <c:pt idx="503">
                  <c:v>3.1569812411915099</c:v>
                </c:pt>
                <c:pt idx="504">
                  <c:v>1.6177247149150999</c:v>
                </c:pt>
                <c:pt idx="505">
                  <c:v>3.7084247742695302</c:v>
                </c:pt>
                <c:pt idx="506">
                  <c:v>2.2829458940516298</c:v>
                </c:pt>
                <c:pt idx="507">
                  <c:v>2.0947751602939002</c:v>
                </c:pt>
                <c:pt idx="508">
                  <c:v>2.1036860636605601</c:v>
                </c:pt>
                <c:pt idx="509">
                  <c:v>2.1223209928269302</c:v>
                </c:pt>
                <c:pt idx="510">
                  <c:v>1.47583236871297</c:v>
                </c:pt>
                <c:pt idx="511">
                  <c:v>1.9783319122470699</c:v>
                </c:pt>
                <c:pt idx="512">
                  <c:v>0.64491896808715898</c:v>
                </c:pt>
                <c:pt idx="513">
                  <c:v>0.90334406084956298</c:v>
                </c:pt>
                <c:pt idx="514">
                  <c:v>0.35201080539011798</c:v>
                </c:pt>
                <c:pt idx="515">
                  <c:v>-2.4115639802819999E-2</c:v>
                </c:pt>
                <c:pt idx="516">
                  <c:v>0.90631971763367303</c:v>
                </c:pt>
                <c:pt idx="517">
                  <c:v>0.45252347571727197</c:v>
                </c:pt>
                <c:pt idx="518">
                  <c:v>0.69676141887272303</c:v>
                </c:pt>
                <c:pt idx="519">
                  <c:v>0.58960790180119405</c:v>
                </c:pt>
                <c:pt idx="520">
                  <c:v>0.32871485861649202</c:v>
                </c:pt>
                <c:pt idx="521">
                  <c:v>-0.13329491992350001</c:v>
                </c:pt>
                <c:pt idx="522">
                  <c:v>-1.57467064906378E-2</c:v>
                </c:pt>
                <c:pt idx="523">
                  <c:v>-0.386455273765961</c:v>
                </c:pt>
                <c:pt idx="524">
                  <c:v>0.31019059692816903</c:v>
                </c:pt>
                <c:pt idx="525">
                  <c:v>6.7036683993777699E-2</c:v>
                </c:pt>
                <c:pt idx="526">
                  <c:v>-0.27498524560853699</c:v>
                </c:pt>
                <c:pt idx="527">
                  <c:v>-0.85704718978289895</c:v>
                </c:pt>
                <c:pt idx="528">
                  <c:v>0.71394952921110399</c:v>
                </c:pt>
                <c:pt idx="529">
                  <c:v>-0.71559249349432097</c:v>
                </c:pt>
                <c:pt idx="530">
                  <c:v>0.21573908891917401</c:v>
                </c:pt>
                <c:pt idx="531">
                  <c:v>0.67017911892756299</c:v>
                </c:pt>
                <c:pt idx="532">
                  <c:v>3.6998354813361001E-2</c:v>
                </c:pt>
                <c:pt idx="533">
                  <c:v>0.29318423467079002</c:v>
                </c:pt>
                <c:pt idx="534">
                  <c:v>1.0103383326620501</c:v>
                </c:pt>
                <c:pt idx="535">
                  <c:v>0.36796380575068699</c:v>
                </c:pt>
                <c:pt idx="536">
                  <c:v>1.40993224215868</c:v>
                </c:pt>
                <c:pt idx="537">
                  <c:v>2.2813667588311901</c:v>
                </c:pt>
                <c:pt idx="538">
                  <c:v>2.0507356388331401</c:v>
                </c:pt>
                <c:pt idx="539">
                  <c:v>2.7897931433865302</c:v>
                </c:pt>
                <c:pt idx="540">
                  <c:v>1.79751394488905</c:v>
                </c:pt>
                <c:pt idx="541">
                  <c:v>3.0387036367998999</c:v>
                </c:pt>
                <c:pt idx="542">
                  <c:v>2.8720561719873801</c:v>
                </c:pt>
                <c:pt idx="543">
                  <c:v>2.86899789292328</c:v>
                </c:pt>
                <c:pt idx="544">
                  <c:v>2.6143219532517499</c:v>
                </c:pt>
                <c:pt idx="545">
                  <c:v>3.4654499696976</c:v>
                </c:pt>
                <c:pt idx="546">
                  <c:v>3.1087736262635999</c:v>
                </c:pt>
                <c:pt idx="547">
                  <c:v>2.8114252236672401</c:v>
                </c:pt>
                <c:pt idx="548">
                  <c:v>2.93733296699661</c:v>
                </c:pt>
                <c:pt idx="549">
                  <c:v>2.4676816064253799</c:v>
                </c:pt>
                <c:pt idx="550">
                  <c:v>2.4573163568091201</c:v>
                </c:pt>
                <c:pt idx="551">
                  <c:v>2.4119132180520699</c:v>
                </c:pt>
                <c:pt idx="552">
                  <c:v>2.2027185649354299</c:v>
                </c:pt>
                <c:pt idx="553">
                  <c:v>2.0564014120660898</c:v>
                </c:pt>
                <c:pt idx="554">
                  <c:v>2.16288122085132</c:v>
                </c:pt>
                <c:pt idx="555">
                  <c:v>2.6009857320810501</c:v>
                </c:pt>
                <c:pt idx="556">
                  <c:v>2.3027303940116899</c:v>
                </c:pt>
                <c:pt idx="557">
                  <c:v>2.2810787077477901</c:v>
                </c:pt>
                <c:pt idx="558">
                  <c:v>2.13535251944336</c:v>
                </c:pt>
                <c:pt idx="559">
                  <c:v>2.3244790272243701</c:v>
                </c:pt>
                <c:pt idx="560">
                  <c:v>3.1054944080687399</c:v>
                </c:pt>
                <c:pt idx="561">
                  <c:v>2.0032129786764599</c:v>
                </c:pt>
                <c:pt idx="562">
                  <c:v>2.5921696070287199</c:v>
                </c:pt>
                <c:pt idx="563">
                  <c:v>2.0824769748454801</c:v>
                </c:pt>
                <c:pt idx="564">
                  <c:v>2.2105070319223699</c:v>
                </c:pt>
                <c:pt idx="565">
                  <c:v>2.0886169230534102</c:v>
                </c:pt>
                <c:pt idx="566">
                  <c:v>1.93304281346351</c:v>
                </c:pt>
                <c:pt idx="567">
                  <c:v>1.6922013931213999</c:v>
                </c:pt>
                <c:pt idx="568">
                  <c:v>2.6083130216483901</c:v>
                </c:pt>
                <c:pt idx="569">
                  <c:v>2.2508887204222598</c:v>
                </c:pt>
                <c:pt idx="570">
                  <c:v>2.37070642796172</c:v>
                </c:pt>
                <c:pt idx="571">
                  <c:v>2.5164263939104101</c:v>
                </c:pt>
                <c:pt idx="572">
                  <c:v>2.6509523034473301</c:v>
                </c:pt>
                <c:pt idx="573">
                  <c:v>3.0916109844895501</c:v>
                </c:pt>
                <c:pt idx="574">
                  <c:v>4.3425279088528699</c:v>
                </c:pt>
                <c:pt idx="575">
                  <c:v>4.4438676181425096</c:v>
                </c:pt>
                <c:pt idx="576">
                  <c:v>4.8516544260768102</c:v>
                </c:pt>
                <c:pt idx="577">
                  <c:v>4.7249940318156698</c:v>
                </c:pt>
                <c:pt idx="578">
                  <c:v>4.9983048221328197</c:v>
                </c:pt>
                <c:pt idx="579">
                  <c:v>4.0309457110492204</c:v>
                </c:pt>
                <c:pt idx="580">
                  <c:v>5.4025079084171397</c:v>
                </c:pt>
                <c:pt idx="581">
                  <c:v>5.1401124692148201</c:v>
                </c:pt>
                <c:pt idx="582">
                  <c:v>5.3435451877638798</c:v>
                </c:pt>
                <c:pt idx="583">
                  <c:v>5.4699380988159403</c:v>
                </c:pt>
                <c:pt idx="584">
                  <c:v>3.9271821287053901</c:v>
                </c:pt>
                <c:pt idx="585">
                  <c:v>5.1364302350586604</c:v>
                </c:pt>
                <c:pt idx="586">
                  <c:v>4.7557145900836399</c:v>
                </c:pt>
                <c:pt idx="587">
                  <c:v>4.6879183548920702</c:v>
                </c:pt>
                <c:pt idx="588">
                  <c:v>6.5224287241216903</c:v>
                </c:pt>
                <c:pt idx="589">
                  <c:v>5.3102187849492903</c:v>
                </c:pt>
                <c:pt idx="590">
                  <c:v>5.01537781023832</c:v>
                </c:pt>
                <c:pt idx="591">
                  <c:v>5.7356503689076801</c:v>
                </c:pt>
                <c:pt idx="592">
                  <c:v>4.3804970909039298</c:v>
                </c:pt>
                <c:pt idx="593">
                  <c:v>4.6891629619710997</c:v>
                </c:pt>
                <c:pt idx="594">
                  <c:v>4.0165655822217703</c:v>
                </c:pt>
                <c:pt idx="595">
                  <c:v>3.9177119655273902</c:v>
                </c:pt>
                <c:pt idx="596">
                  <c:v>5.1462640597656497</c:v>
                </c:pt>
                <c:pt idx="597">
                  <c:v>2.7703784325527399</c:v>
                </c:pt>
                <c:pt idx="598">
                  <c:v>-0.41646288922845298</c:v>
                </c:pt>
                <c:pt idx="599">
                  <c:v>-1.86822089375808</c:v>
                </c:pt>
                <c:pt idx="600">
                  <c:v>-4.2030141155322296</c:v>
                </c:pt>
                <c:pt idx="601">
                  <c:v>-2.4263844917712998</c:v>
                </c:pt>
                <c:pt idx="602">
                  <c:v>-2.5288896964040899</c:v>
                </c:pt>
                <c:pt idx="603">
                  <c:v>-1.5183726741446799</c:v>
                </c:pt>
                <c:pt idx="604">
                  <c:v>-1.15866363163011</c:v>
                </c:pt>
                <c:pt idx="605">
                  <c:v>-9.78642806080572E-2</c:v>
                </c:pt>
                <c:pt idx="606">
                  <c:v>-0.26684593661462702</c:v>
                </c:pt>
                <c:pt idx="607">
                  <c:v>-0.39973714128967203</c:v>
                </c:pt>
                <c:pt idx="608">
                  <c:v>0.438466025782277</c:v>
                </c:pt>
                <c:pt idx="609">
                  <c:v>-0.27271453925843903</c:v>
                </c:pt>
                <c:pt idx="610">
                  <c:v>0.35473704076585499</c:v>
                </c:pt>
                <c:pt idx="611">
                  <c:v>0.50247320871829204</c:v>
                </c:pt>
                <c:pt idx="612">
                  <c:v>-6.0268205004291503E-2</c:v>
                </c:pt>
                <c:pt idx="613">
                  <c:v>1.27508483830283E-2</c:v>
                </c:pt>
                <c:pt idx="614">
                  <c:v>1.1292984154377801</c:v>
                </c:pt>
                <c:pt idx="615">
                  <c:v>0.44290403565213698</c:v>
                </c:pt>
                <c:pt idx="616">
                  <c:v>0.88892935046667398</c:v>
                </c:pt>
                <c:pt idx="617">
                  <c:v>0.159187695268347</c:v>
                </c:pt>
                <c:pt idx="618">
                  <c:v>0.57978154857590902</c:v>
                </c:pt>
                <c:pt idx="619">
                  <c:v>0.69320758766065005</c:v>
                </c:pt>
                <c:pt idx="620">
                  <c:v>-0.96540837069149699</c:v>
                </c:pt>
                <c:pt idx="621">
                  <c:v>1.8061117352467599</c:v>
                </c:pt>
                <c:pt idx="622">
                  <c:v>4.1754114272509302</c:v>
                </c:pt>
                <c:pt idx="623">
                  <c:v>6.2358903649690403</c:v>
                </c:pt>
                <c:pt idx="624">
                  <c:v>9.0495187428263204</c:v>
                </c:pt>
                <c:pt idx="625">
                  <c:v>7.9364106297636399</c:v>
                </c:pt>
                <c:pt idx="626">
                  <c:v>6.5522337107399498</c:v>
                </c:pt>
                <c:pt idx="627">
                  <c:v>5.66713077086807</c:v>
                </c:pt>
                <c:pt idx="628">
                  <c:v>5.1366476833071903</c:v>
                </c:pt>
                <c:pt idx="629">
                  <c:v>4.0332205643918</c:v>
                </c:pt>
                <c:pt idx="630">
                  <c:v>3.6822490438950499</c:v>
                </c:pt>
                <c:pt idx="631">
                  <c:v>3.3728865111303898</c:v>
                </c:pt>
                <c:pt idx="632">
                  <c:v>2.5878727845304401</c:v>
                </c:pt>
                <c:pt idx="633">
                  <c:v>2.0180228283841002</c:v>
                </c:pt>
                <c:pt idx="634">
                  <c:v>1.1360353720758001</c:v>
                </c:pt>
                <c:pt idx="635">
                  <c:v>0.81673558762290999</c:v>
                </c:pt>
                <c:pt idx="636">
                  <c:v>-0.77745354706472503</c:v>
                </c:pt>
                <c:pt idx="637">
                  <c:v>-0.26056881622625699</c:v>
                </c:pt>
                <c:pt idx="638">
                  <c:v>-1.7596778764611301</c:v>
                </c:pt>
                <c:pt idx="639">
                  <c:v>-2.9066552443132698</c:v>
                </c:pt>
                <c:pt idx="640">
                  <c:v>-2.3769721339964498</c:v>
                </c:pt>
                <c:pt idx="641">
                  <c:v>-2.4878709519295699</c:v>
                </c:pt>
                <c:pt idx="642">
                  <c:v>-2.7938115907682</c:v>
                </c:pt>
                <c:pt idx="643">
                  <c:v>-2.7184312269442201</c:v>
                </c:pt>
                <c:pt idx="644">
                  <c:v>-3.5042981192857199</c:v>
                </c:pt>
                <c:pt idx="645">
                  <c:v>-3.6287827682198102</c:v>
                </c:pt>
                <c:pt idx="646">
                  <c:v>-4.6844404186348401</c:v>
                </c:pt>
                <c:pt idx="647">
                  <c:v>-5.2257713579358098</c:v>
                </c:pt>
                <c:pt idx="648">
                  <c:v>-6.5214266311939904</c:v>
                </c:pt>
                <c:pt idx="649">
                  <c:v>-7.0063130185994202</c:v>
                </c:pt>
                <c:pt idx="650">
                  <c:v>-6.3224187015732802</c:v>
                </c:pt>
                <c:pt idx="651">
                  <c:v>-5.9645336777583404</c:v>
                </c:pt>
                <c:pt idx="652">
                  <c:v>-6.7124818417135099</c:v>
                </c:pt>
                <c:pt idx="653">
                  <c:v>-7.0654295437898096</c:v>
                </c:pt>
                <c:pt idx="654">
                  <c:v>-6.4404060100462903</c:v>
                </c:pt>
                <c:pt idx="655">
                  <c:v>-6.4147004106736398</c:v>
                </c:pt>
                <c:pt idx="656">
                  <c:v>-6.5246330940124899</c:v>
                </c:pt>
                <c:pt idx="657">
                  <c:v>-6.3294568282641599</c:v>
                </c:pt>
                <c:pt idx="658">
                  <c:v>-6.03114670077216</c:v>
                </c:pt>
                <c:pt idx="659">
                  <c:v>-6.2093335964695502</c:v>
                </c:pt>
                <c:pt idx="660">
                  <c:v>-5.4179101010937503</c:v>
                </c:pt>
                <c:pt idx="661">
                  <c:v>-6.0118002331465901</c:v>
                </c:pt>
                <c:pt idx="662">
                  <c:v>-5.9578735759709698</c:v>
                </c:pt>
                <c:pt idx="663">
                  <c:v>-4.6781503001234901</c:v>
                </c:pt>
                <c:pt idx="664">
                  <c:v>-5.64915534718868</c:v>
                </c:pt>
                <c:pt idx="665">
                  <c:v>-5.42655117226131</c:v>
                </c:pt>
                <c:pt idx="666">
                  <c:v>-5.3294902693226298</c:v>
                </c:pt>
                <c:pt idx="667">
                  <c:v>-6.4204181270554299</c:v>
                </c:pt>
                <c:pt idx="668">
                  <c:v>-5.16536096159557</c:v>
                </c:pt>
                <c:pt idx="669">
                  <c:v>-6.3762405814075196</c:v>
                </c:pt>
                <c:pt idx="670">
                  <c:v>-6.0158401741395702</c:v>
                </c:pt>
                <c:pt idx="671">
                  <c:v>-5.4234498976775702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E14F-8773-96B10912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048800"/>
        <c:axId val="-2133804368"/>
      </c:lineChart>
      <c:dateAx>
        <c:axId val="-2133048800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-2133804368"/>
        <c:crosses val="autoZero"/>
        <c:auto val="1"/>
        <c:lblOffset val="100"/>
        <c:baseTimeUnit val="months"/>
        <c:majorUnit val="60"/>
        <c:majorTimeUnit val="months"/>
      </c:dateAx>
      <c:valAx>
        <c:axId val="-2133804368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33048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5843492206998E-2"/>
          <c:y val="6.0185185185185203E-2"/>
          <c:w val="0.90992228354987603"/>
          <c:h val="0.87962962962962998"/>
        </c:manualLayout>
      </c:layout>
      <c:lineChart>
        <c:grouping val="standard"/>
        <c:varyColors val="0"/>
        <c:ser>
          <c:idx val="0"/>
          <c:order val="0"/>
          <c:tx>
            <c:strRef>
              <c:f>'CORPORATE SPREADS'!$C$4</c:f>
              <c:strCache>
                <c:ptCount val="1"/>
                <c:pt idx="0">
                  <c:v>UK Corporate Bond Spread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'CORPORATE SPREADS'!$B$5:$B$549</c:f>
              <c:numCache>
                <c:formatCode>m/d/yy</c:formatCode>
                <c:ptCount val="545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</c:numCache>
            </c:numRef>
          </c:cat>
          <c:val>
            <c:numRef>
              <c:f>'CORPORATE SPREADS'!$C$5:$C$549</c:f>
              <c:numCache>
                <c:formatCode>General</c:formatCode>
                <c:ptCount val="545"/>
                <c:pt idx="0">
                  <c:v>126</c:v>
                </c:pt>
                <c:pt idx="1">
                  <c:v>167</c:v>
                </c:pt>
                <c:pt idx="2">
                  <c:v>126</c:v>
                </c:pt>
                <c:pt idx="3">
                  <c:v>90</c:v>
                </c:pt>
                <c:pt idx="4">
                  <c:v>127.99999999999901</c:v>
                </c:pt>
                <c:pt idx="5">
                  <c:v>115</c:v>
                </c:pt>
                <c:pt idx="6">
                  <c:v>95.999999999999901</c:v>
                </c:pt>
                <c:pt idx="7">
                  <c:v>93.000000000000099</c:v>
                </c:pt>
                <c:pt idx="8">
                  <c:v>59.999999999999901</c:v>
                </c:pt>
                <c:pt idx="9">
                  <c:v>77.000000000000099</c:v>
                </c:pt>
                <c:pt idx="10">
                  <c:v>85.999999999999901</c:v>
                </c:pt>
                <c:pt idx="11">
                  <c:v>83.999999999999901</c:v>
                </c:pt>
                <c:pt idx="12">
                  <c:v>29.999999999999801</c:v>
                </c:pt>
                <c:pt idx="13">
                  <c:v>10.999999999999901</c:v>
                </c:pt>
                <c:pt idx="14">
                  <c:v>56</c:v>
                </c:pt>
                <c:pt idx="15">
                  <c:v>-23</c:v>
                </c:pt>
                <c:pt idx="16">
                  <c:v>75.999999999999901</c:v>
                </c:pt>
                <c:pt idx="17">
                  <c:v>83</c:v>
                </c:pt>
                <c:pt idx="18">
                  <c:v>26.999999999999901</c:v>
                </c:pt>
                <c:pt idx="19">
                  <c:v>65</c:v>
                </c:pt>
                <c:pt idx="20">
                  <c:v>77.999999999999901</c:v>
                </c:pt>
                <c:pt idx="21">
                  <c:v>69.000000000000099</c:v>
                </c:pt>
                <c:pt idx="22">
                  <c:v>70.999999999999901</c:v>
                </c:pt>
                <c:pt idx="23">
                  <c:v>83.999999999999901</c:v>
                </c:pt>
                <c:pt idx="24">
                  <c:v>26.999999999999901</c:v>
                </c:pt>
                <c:pt idx="25">
                  <c:v>36.999999999999901</c:v>
                </c:pt>
                <c:pt idx="26">
                  <c:v>54</c:v>
                </c:pt>
                <c:pt idx="27">
                  <c:v>66</c:v>
                </c:pt>
                <c:pt idx="28">
                  <c:v>50</c:v>
                </c:pt>
                <c:pt idx="29">
                  <c:v>26.999999999999901</c:v>
                </c:pt>
                <c:pt idx="30">
                  <c:v>50</c:v>
                </c:pt>
                <c:pt idx="31">
                  <c:v>72</c:v>
                </c:pt>
                <c:pt idx="32">
                  <c:v>91</c:v>
                </c:pt>
                <c:pt idx="33">
                  <c:v>44.000000000000099</c:v>
                </c:pt>
                <c:pt idx="34">
                  <c:v>152.99999999999901</c:v>
                </c:pt>
                <c:pt idx="35">
                  <c:v>94.999999999999901</c:v>
                </c:pt>
                <c:pt idx="36">
                  <c:v>72</c:v>
                </c:pt>
                <c:pt idx="37">
                  <c:v>1.99999999999995</c:v>
                </c:pt>
                <c:pt idx="38">
                  <c:v>118.99999999999901</c:v>
                </c:pt>
                <c:pt idx="39">
                  <c:v>202.99999999999901</c:v>
                </c:pt>
                <c:pt idx="40">
                  <c:v>60.999999999999901</c:v>
                </c:pt>
                <c:pt idx="41">
                  <c:v>240.99999999999901</c:v>
                </c:pt>
                <c:pt idx="42">
                  <c:v>87.000000000000099</c:v>
                </c:pt>
                <c:pt idx="43">
                  <c:v>190</c:v>
                </c:pt>
                <c:pt idx="44">
                  <c:v>104.99999999999901</c:v>
                </c:pt>
                <c:pt idx="45">
                  <c:v>246.99999999999901</c:v>
                </c:pt>
                <c:pt idx="46">
                  <c:v>212</c:v>
                </c:pt>
                <c:pt idx="47">
                  <c:v>370</c:v>
                </c:pt>
                <c:pt idx="48">
                  <c:v>114</c:v>
                </c:pt>
                <c:pt idx="49">
                  <c:v>79</c:v>
                </c:pt>
                <c:pt idx="50">
                  <c:v>0.99999999999997802</c:v>
                </c:pt>
                <c:pt idx="51">
                  <c:v>141</c:v>
                </c:pt>
                <c:pt idx="52">
                  <c:v>137</c:v>
                </c:pt>
                <c:pt idx="53">
                  <c:v>188</c:v>
                </c:pt>
                <c:pt idx="54">
                  <c:v>83</c:v>
                </c:pt>
                <c:pt idx="55">
                  <c:v>64.999999999999801</c:v>
                </c:pt>
                <c:pt idx="56">
                  <c:v>77.000000000000099</c:v>
                </c:pt>
                <c:pt idx="57">
                  <c:v>96</c:v>
                </c:pt>
                <c:pt idx="58">
                  <c:v>128</c:v>
                </c:pt>
                <c:pt idx="59">
                  <c:v>212.99999999999901</c:v>
                </c:pt>
                <c:pt idx="60">
                  <c:v>42.999999999999901</c:v>
                </c:pt>
                <c:pt idx="61">
                  <c:v>50</c:v>
                </c:pt>
                <c:pt idx="62">
                  <c:v>81</c:v>
                </c:pt>
                <c:pt idx="63">
                  <c:v>10.000000000000099</c:v>
                </c:pt>
                <c:pt idx="64">
                  <c:v>70.999999999999901</c:v>
                </c:pt>
                <c:pt idx="65">
                  <c:v>61.999999999999901</c:v>
                </c:pt>
                <c:pt idx="66">
                  <c:v>-6.0000000000000497</c:v>
                </c:pt>
                <c:pt idx="67">
                  <c:v>-1.99999999999995</c:v>
                </c:pt>
                <c:pt idx="68">
                  <c:v>44.000000000000099</c:v>
                </c:pt>
                <c:pt idx="69">
                  <c:v>171</c:v>
                </c:pt>
                <c:pt idx="70">
                  <c:v>145.99999999999901</c:v>
                </c:pt>
                <c:pt idx="71">
                  <c:v>176.99999999999901</c:v>
                </c:pt>
                <c:pt idx="72">
                  <c:v>58</c:v>
                </c:pt>
                <c:pt idx="73">
                  <c:v>194.99999999999901</c:v>
                </c:pt>
                <c:pt idx="74">
                  <c:v>67.999999999999901</c:v>
                </c:pt>
                <c:pt idx="75">
                  <c:v>41</c:v>
                </c:pt>
                <c:pt idx="76">
                  <c:v>45.999999999999901</c:v>
                </c:pt>
                <c:pt idx="77">
                  <c:v>90</c:v>
                </c:pt>
                <c:pt idx="78">
                  <c:v>108</c:v>
                </c:pt>
                <c:pt idx="79">
                  <c:v>239.99999999999901</c:v>
                </c:pt>
                <c:pt idx="80">
                  <c:v>117</c:v>
                </c:pt>
                <c:pt idx="81">
                  <c:v>40</c:v>
                </c:pt>
                <c:pt idx="82">
                  <c:v>148</c:v>
                </c:pt>
                <c:pt idx="83">
                  <c:v>76.999999999999901</c:v>
                </c:pt>
                <c:pt idx="84">
                  <c:v>30</c:v>
                </c:pt>
                <c:pt idx="85">
                  <c:v>45.000000000000099</c:v>
                </c:pt>
                <c:pt idx="86">
                  <c:v>12.000000000000099</c:v>
                </c:pt>
                <c:pt idx="87">
                  <c:v>42.999999999999901</c:v>
                </c:pt>
                <c:pt idx="88">
                  <c:v>54</c:v>
                </c:pt>
                <c:pt idx="89">
                  <c:v>76.999999999999901</c:v>
                </c:pt>
                <c:pt idx="90">
                  <c:v>33</c:v>
                </c:pt>
                <c:pt idx="91">
                  <c:v>12.999999999999901</c:v>
                </c:pt>
                <c:pt idx="92">
                  <c:v>17.999999999999901</c:v>
                </c:pt>
                <c:pt idx="93">
                  <c:v>73</c:v>
                </c:pt>
                <c:pt idx="94">
                  <c:v>89</c:v>
                </c:pt>
                <c:pt idx="95">
                  <c:v>16.999999999999901</c:v>
                </c:pt>
                <c:pt idx="96">
                  <c:v>195</c:v>
                </c:pt>
                <c:pt idx="97">
                  <c:v>240</c:v>
                </c:pt>
                <c:pt idx="98">
                  <c:v>123</c:v>
                </c:pt>
                <c:pt idx="99">
                  <c:v>70.999999999999901</c:v>
                </c:pt>
                <c:pt idx="100">
                  <c:v>44.000000000000099</c:v>
                </c:pt>
                <c:pt idx="101">
                  <c:v>64</c:v>
                </c:pt>
                <c:pt idx="102">
                  <c:v>90</c:v>
                </c:pt>
                <c:pt idx="103">
                  <c:v>87.000000000000099</c:v>
                </c:pt>
                <c:pt idx="104">
                  <c:v>45.000000000000099</c:v>
                </c:pt>
                <c:pt idx="105">
                  <c:v>56.999999999999801</c:v>
                </c:pt>
                <c:pt idx="106">
                  <c:v>100</c:v>
                </c:pt>
                <c:pt idx="107">
                  <c:v>119</c:v>
                </c:pt>
                <c:pt idx="108">
                  <c:v>76.999999999999901</c:v>
                </c:pt>
                <c:pt idx="109">
                  <c:v>118</c:v>
                </c:pt>
                <c:pt idx="110">
                  <c:v>175</c:v>
                </c:pt>
                <c:pt idx="111">
                  <c:v>169</c:v>
                </c:pt>
                <c:pt idx="112">
                  <c:v>129.99999999999901</c:v>
                </c:pt>
                <c:pt idx="113">
                  <c:v>95.999999999999901</c:v>
                </c:pt>
                <c:pt idx="114">
                  <c:v>45.000000000000099</c:v>
                </c:pt>
                <c:pt idx="115">
                  <c:v>102.99999999999901</c:v>
                </c:pt>
                <c:pt idx="116">
                  <c:v>117</c:v>
                </c:pt>
                <c:pt idx="117">
                  <c:v>113</c:v>
                </c:pt>
                <c:pt idx="118">
                  <c:v>53.999999999999901</c:v>
                </c:pt>
                <c:pt idx="119">
                  <c:v>82</c:v>
                </c:pt>
                <c:pt idx="120">
                  <c:v>94.999999999999901</c:v>
                </c:pt>
                <c:pt idx="121">
                  <c:v>132</c:v>
                </c:pt>
                <c:pt idx="122">
                  <c:v>123</c:v>
                </c:pt>
                <c:pt idx="123">
                  <c:v>151</c:v>
                </c:pt>
                <c:pt idx="124">
                  <c:v>115</c:v>
                </c:pt>
                <c:pt idx="125">
                  <c:v>128.99999999999901</c:v>
                </c:pt>
                <c:pt idx="126">
                  <c:v>125</c:v>
                </c:pt>
                <c:pt idx="127">
                  <c:v>106</c:v>
                </c:pt>
                <c:pt idx="128">
                  <c:v>167</c:v>
                </c:pt>
                <c:pt idx="129">
                  <c:v>210</c:v>
                </c:pt>
                <c:pt idx="130">
                  <c:v>116</c:v>
                </c:pt>
                <c:pt idx="131">
                  <c:v>180</c:v>
                </c:pt>
                <c:pt idx="132">
                  <c:v>205</c:v>
                </c:pt>
                <c:pt idx="133">
                  <c:v>97</c:v>
                </c:pt>
                <c:pt idx="134">
                  <c:v>77.999999999999901</c:v>
                </c:pt>
                <c:pt idx="135">
                  <c:v>76.999999999999901</c:v>
                </c:pt>
                <c:pt idx="136">
                  <c:v>65.999999999999801</c:v>
                </c:pt>
                <c:pt idx="137">
                  <c:v>93.000000000000099</c:v>
                </c:pt>
                <c:pt idx="138">
                  <c:v>133</c:v>
                </c:pt>
                <c:pt idx="139">
                  <c:v>93.999999999999901</c:v>
                </c:pt>
                <c:pt idx="140">
                  <c:v>126</c:v>
                </c:pt>
                <c:pt idx="141">
                  <c:v>1.99999999999995</c:v>
                </c:pt>
                <c:pt idx="142">
                  <c:v>105</c:v>
                </c:pt>
                <c:pt idx="143">
                  <c:v>67</c:v>
                </c:pt>
                <c:pt idx="144">
                  <c:v>118.99999999999901</c:v>
                </c:pt>
                <c:pt idx="145">
                  <c:v>117</c:v>
                </c:pt>
                <c:pt idx="146">
                  <c:v>94.999999999999901</c:v>
                </c:pt>
                <c:pt idx="147">
                  <c:v>116</c:v>
                </c:pt>
                <c:pt idx="148">
                  <c:v>81</c:v>
                </c:pt>
                <c:pt idx="149">
                  <c:v>50</c:v>
                </c:pt>
                <c:pt idx="150">
                  <c:v>72</c:v>
                </c:pt>
                <c:pt idx="151">
                  <c:v>109</c:v>
                </c:pt>
                <c:pt idx="152">
                  <c:v>101</c:v>
                </c:pt>
                <c:pt idx="153">
                  <c:v>101</c:v>
                </c:pt>
                <c:pt idx="154">
                  <c:v>188</c:v>
                </c:pt>
                <c:pt idx="155">
                  <c:v>160.99999999999901</c:v>
                </c:pt>
                <c:pt idx="156">
                  <c:v>209</c:v>
                </c:pt>
                <c:pt idx="157">
                  <c:v>279.99999999999898</c:v>
                </c:pt>
                <c:pt idx="158">
                  <c:v>274</c:v>
                </c:pt>
                <c:pt idx="159">
                  <c:v>306</c:v>
                </c:pt>
                <c:pt idx="160">
                  <c:v>310</c:v>
                </c:pt>
                <c:pt idx="161">
                  <c:v>295.99999999999898</c:v>
                </c:pt>
                <c:pt idx="162">
                  <c:v>250</c:v>
                </c:pt>
                <c:pt idx="163">
                  <c:v>262</c:v>
                </c:pt>
                <c:pt idx="164">
                  <c:v>208</c:v>
                </c:pt>
                <c:pt idx="165">
                  <c:v>160</c:v>
                </c:pt>
                <c:pt idx="166">
                  <c:v>158</c:v>
                </c:pt>
                <c:pt idx="167">
                  <c:v>61.000000000000099</c:v>
                </c:pt>
                <c:pt idx="168">
                  <c:v>137</c:v>
                </c:pt>
                <c:pt idx="169">
                  <c:v>191</c:v>
                </c:pt>
                <c:pt idx="170">
                  <c:v>192</c:v>
                </c:pt>
                <c:pt idx="171">
                  <c:v>334</c:v>
                </c:pt>
                <c:pt idx="172">
                  <c:v>19.999999999999901</c:v>
                </c:pt>
                <c:pt idx="173">
                  <c:v>102.99999999999901</c:v>
                </c:pt>
                <c:pt idx="174">
                  <c:v>68.999999999999901</c:v>
                </c:pt>
                <c:pt idx="175">
                  <c:v>100</c:v>
                </c:pt>
                <c:pt idx="176">
                  <c:v>83</c:v>
                </c:pt>
                <c:pt idx="177">
                  <c:v>48</c:v>
                </c:pt>
                <c:pt idx="178">
                  <c:v>-13</c:v>
                </c:pt>
                <c:pt idx="179">
                  <c:v>-46.999999999999801</c:v>
                </c:pt>
                <c:pt idx="180">
                  <c:v>94.000000000000099</c:v>
                </c:pt>
                <c:pt idx="181">
                  <c:v>120.99999999999901</c:v>
                </c:pt>
                <c:pt idx="182">
                  <c:v>96.999999999999801</c:v>
                </c:pt>
                <c:pt idx="183">
                  <c:v>65</c:v>
                </c:pt>
                <c:pt idx="184">
                  <c:v>76.999999999999901</c:v>
                </c:pt>
                <c:pt idx="185">
                  <c:v>74</c:v>
                </c:pt>
                <c:pt idx="186">
                  <c:v>75</c:v>
                </c:pt>
                <c:pt idx="187">
                  <c:v>30</c:v>
                </c:pt>
                <c:pt idx="188">
                  <c:v>60.999999999999901</c:v>
                </c:pt>
                <c:pt idx="189">
                  <c:v>76.999999999999901</c:v>
                </c:pt>
                <c:pt idx="190">
                  <c:v>102</c:v>
                </c:pt>
                <c:pt idx="191">
                  <c:v>26.999999999999901</c:v>
                </c:pt>
                <c:pt idx="192">
                  <c:v>58.999999999999901</c:v>
                </c:pt>
                <c:pt idx="193">
                  <c:v>35.999999999999901</c:v>
                </c:pt>
                <c:pt idx="194">
                  <c:v>84.999999999999901</c:v>
                </c:pt>
                <c:pt idx="195">
                  <c:v>85.999999999999901</c:v>
                </c:pt>
                <c:pt idx="196">
                  <c:v>53.999999999999901</c:v>
                </c:pt>
                <c:pt idx="197">
                  <c:v>-0.99999999999997802</c:v>
                </c:pt>
                <c:pt idx="198">
                  <c:v>42.999999999999901</c:v>
                </c:pt>
                <c:pt idx="199">
                  <c:v>90</c:v>
                </c:pt>
                <c:pt idx="200">
                  <c:v>161</c:v>
                </c:pt>
                <c:pt idx="201">
                  <c:v>96.999999999999801</c:v>
                </c:pt>
                <c:pt idx="202">
                  <c:v>127.99999999999901</c:v>
                </c:pt>
                <c:pt idx="203">
                  <c:v>129.99999999999901</c:v>
                </c:pt>
                <c:pt idx="204">
                  <c:v>142</c:v>
                </c:pt>
                <c:pt idx="205">
                  <c:v>135</c:v>
                </c:pt>
                <c:pt idx="206">
                  <c:v>108</c:v>
                </c:pt>
                <c:pt idx="207">
                  <c:v>103.99999999999901</c:v>
                </c:pt>
                <c:pt idx="208">
                  <c:v>74</c:v>
                </c:pt>
                <c:pt idx="209">
                  <c:v>83.999999999999901</c:v>
                </c:pt>
                <c:pt idx="210">
                  <c:v>55</c:v>
                </c:pt>
                <c:pt idx="211">
                  <c:v>102.99999999999901</c:v>
                </c:pt>
                <c:pt idx="212">
                  <c:v>115</c:v>
                </c:pt>
                <c:pt idx="213">
                  <c:v>55</c:v>
                </c:pt>
                <c:pt idx="214">
                  <c:v>49</c:v>
                </c:pt>
                <c:pt idx="215">
                  <c:v>119</c:v>
                </c:pt>
                <c:pt idx="216">
                  <c:v>58.999999999999901</c:v>
                </c:pt>
                <c:pt idx="217">
                  <c:v>64</c:v>
                </c:pt>
                <c:pt idx="218">
                  <c:v>110</c:v>
                </c:pt>
                <c:pt idx="219">
                  <c:v>55</c:v>
                </c:pt>
                <c:pt idx="220">
                  <c:v>77.000000000000099</c:v>
                </c:pt>
                <c:pt idx="221">
                  <c:v>145.99999999999901</c:v>
                </c:pt>
                <c:pt idx="222">
                  <c:v>94.999999999999901</c:v>
                </c:pt>
                <c:pt idx="223">
                  <c:v>-17.999999999999901</c:v>
                </c:pt>
                <c:pt idx="224">
                  <c:v>109</c:v>
                </c:pt>
                <c:pt idx="225">
                  <c:v>122.99999999999901</c:v>
                </c:pt>
                <c:pt idx="226">
                  <c:v>151</c:v>
                </c:pt>
                <c:pt idx="227">
                  <c:v>136.99999999999901</c:v>
                </c:pt>
                <c:pt idx="228">
                  <c:v>120</c:v>
                </c:pt>
                <c:pt idx="229">
                  <c:v>120.99999999999901</c:v>
                </c:pt>
                <c:pt idx="230">
                  <c:v>69.999999999999901</c:v>
                </c:pt>
                <c:pt idx="231">
                  <c:v>91</c:v>
                </c:pt>
                <c:pt idx="232">
                  <c:v>126</c:v>
                </c:pt>
                <c:pt idx="233">
                  <c:v>74</c:v>
                </c:pt>
                <c:pt idx="234">
                  <c:v>82</c:v>
                </c:pt>
                <c:pt idx="235">
                  <c:v>54</c:v>
                </c:pt>
                <c:pt idx="236">
                  <c:v>94.999999999999901</c:v>
                </c:pt>
                <c:pt idx="237">
                  <c:v>151</c:v>
                </c:pt>
                <c:pt idx="238">
                  <c:v>99</c:v>
                </c:pt>
                <c:pt idx="239">
                  <c:v>151</c:v>
                </c:pt>
                <c:pt idx="240">
                  <c:v>116</c:v>
                </c:pt>
                <c:pt idx="241">
                  <c:v>119.99999999999901</c:v>
                </c:pt>
                <c:pt idx="242">
                  <c:v>103.99999999999901</c:v>
                </c:pt>
                <c:pt idx="243">
                  <c:v>88.999999999999801</c:v>
                </c:pt>
                <c:pt idx="244">
                  <c:v>84.999999999999901</c:v>
                </c:pt>
                <c:pt idx="245">
                  <c:v>102.99999999999901</c:v>
                </c:pt>
                <c:pt idx="246">
                  <c:v>102</c:v>
                </c:pt>
                <c:pt idx="247">
                  <c:v>92.999999999999901</c:v>
                </c:pt>
                <c:pt idx="248">
                  <c:v>103</c:v>
                </c:pt>
                <c:pt idx="249">
                  <c:v>107</c:v>
                </c:pt>
                <c:pt idx="250">
                  <c:v>83</c:v>
                </c:pt>
                <c:pt idx="251">
                  <c:v>98.999999999999801</c:v>
                </c:pt>
                <c:pt idx="252">
                  <c:v>96</c:v>
                </c:pt>
                <c:pt idx="253">
                  <c:v>60.000000000000099</c:v>
                </c:pt>
                <c:pt idx="254">
                  <c:v>93.999999999999901</c:v>
                </c:pt>
                <c:pt idx="255">
                  <c:v>88.999999999999801</c:v>
                </c:pt>
                <c:pt idx="256">
                  <c:v>93.999999999999901</c:v>
                </c:pt>
                <c:pt idx="257">
                  <c:v>63</c:v>
                </c:pt>
                <c:pt idx="258">
                  <c:v>55.999999999999801</c:v>
                </c:pt>
                <c:pt idx="259">
                  <c:v>135.99999999999901</c:v>
                </c:pt>
                <c:pt idx="260">
                  <c:v>189</c:v>
                </c:pt>
                <c:pt idx="261">
                  <c:v>132</c:v>
                </c:pt>
                <c:pt idx="262">
                  <c:v>165</c:v>
                </c:pt>
                <c:pt idx="263">
                  <c:v>158</c:v>
                </c:pt>
                <c:pt idx="264">
                  <c:v>148.99999999999901</c:v>
                </c:pt>
                <c:pt idx="265">
                  <c:v>157</c:v>
                </c:pt>
                <c:pt idx="266">
                  <c:v>110</c:v>
                </c:pt>
                <c:pt idx="267">
                  <c:v>113.99999999999901</c:v>
                </c:pt>
                <c:pt idx="268">
                  <c:v>120</c:v>
                </c:pt>
                <c:pt idx="269">
                  <c:v>138</c:v>
                </c:pt>
                <c:pt idx="270">
                  <c:v>127</c:v>
                </c:pt>
                <c:pt idx="271">
                  <c:v>112</c:v>
                </c:pt>
                <c:pt idx="272">
                  <c:v>119</c:v>
                </c:pt>
                <c:pt idx="273">
                  <c:v>144.99999999999901</c:v>
                </c:pt>
                <c:pt idx="274">
                  <c:v>152.99999999999901</c:v>
                </c:pt>
                <c:pt idx="275">
                  <c:v>113</c:v>
                </c:pt>
                <c:pt idx="276">
                  <c:v>106.99999999999901</c:v>
                </c:pt>
                <c:pt idx="277">
                  <c:v>129</c:v>
                </c:pt>
                <c:pt idx="278">
                  <c:v>87.000000000000099</c:v>
                </c:pt>
                <c:pt idx="279">
                  <c:v>33</c:v>
                </c:pt>
                <c:pt idx="280">
                  <c:v>64</c:v>
                </c:pt>
                <c:pt idx="281">
                  <c:v>55</c:v>
                </c:pt>
                <c:pt idx="282">
                  <c:v>75</c:v>
                </c:pt>
                <c:pt idx="283">
                  <c:v>78.999999999999901</c:v>
                </c:pt>
                <c:pt idx="284">
                  <c:v>83</c:v>
                </c:pt>
                <c:pt idx="285">
                  <c:v>76.999999999999901</c:v>
                </c:pt>
                <c:pt idx="286">
                  <c:v>41.999999999999901</c:v>
                </c:pt>
                <c:pt idx="287">
                  <c:v>45.999999999999901</c:v>
                </c:pt>
                <c:pt idx="288">
                  <c:v>29.999999999999801</c:v>
                </c:pt>
                <c:pt idx="289">
                  <c:v>38</c:v>
                </c:pt>
                <c:pt idx="290">
                  <c:v>27.000000000000099</c:v>
                </c:pt>
                <c:pt idx="291">
                  <c:v>40</c:v>
                </c:pt>
                <c:pt idx="292">
                  <c:v>39.999999999999801</c:v>
                </c:pt>
                <c:pt idx="293">
                  <c:v>47.999999999999801</c:v>
                </c:pt>
                <c:pt idx="294">
                  <c:v>48</c:v>
                </c:pt>
                <c:pt idx="295">
                  <c:v>58</c:v>
                </c:pt>
                <c:pt idx="296">
                  <c:v>74</c:v>
                </c:pt>
                <c:pt idx="297">
                  <c:v>71.999999999999901</c:v>
                </c:pt>
                <c:pt idx="298">
                  <c:v>75.999999999999901</c:v>
                </c:pt>
                <c:pt idx="299">
                  <c:v>78</c:v>
                </c:pt>
                <c:pt idx="300">
                  <c:v>54</c:v>
                </c:pt>
                <c:pt idx="301">
                  <c:v>66</c:v>
                </c:pt>
                <c:pt idx="302">
                  <c:v>79</c:v>
                </c:pt>
                <c:pt idx="303">
                  <c:v>61.999999999999901</c:v>
                </c:pt>
                <c:pt idx="304">
                  <c:v>80.999999999999801</c:v>
                </c:pt>
                <c:pt idx="305">
                  <c:v>75</c:v>
                </c:pt>
                <c:pt idx="306">
                  <c:v>75</c:v>
                </c:pt>
                <c:pt idx="307">
                  <c:v>83.000000000000099</c:v>
                </c:pt>
                <c:pt idx="308">
                  <c:v>61.000000000000099</c:v>
                </c:pt>
                <c:pt idx="309">
                  <c:v>69</c:v>
                </c:pt>
                <c:pt idx="310">
                  <c:v>58.999999999999901</c:v>
                </c:pt>
                <c:pt idx="311">
                  <c:v>57.999999999999901</c:v>
                </c:pt>
                <c:pt idx="312">
                  <c:v>45</c:v>
                </c:pt>
                <c:pt idx="313">
                  <c:v>54.999999999999901</c:v>
                </c:pt>
                <c:pt idx="314">
                  <c:v>58.999999999999901</c:v>
                </c:pt>
                <c:pt idx="315">
                  <c:v>46</c:v>
                </c:pt>
                <c:pt idx="316">
                  <c:v>37.999999999999901</c:v>
                </c:pt>
                <c:pt idx="317">
                  <c:v>21.999999999999901</c:v>
                </c:pt>
                <c:pt idx="318">
                  <c:v>30</c:v>
                </c:pt>
                <c:pt idx="319">
                  <c:v>49</c:v>
                </c:pt>
                <c:pt idx="320">
                  <c:v>35</c:v>
                </c:pt>
                <c:pt idx="321">
                  <c:v>41.999999999999901</c:v>
                </c:pt>
                <c:pt idx="322">
                  <c:v>37.999999999999901</c:v>
                </c:pt>
                <c:pt idx="323">
                  <c:v>58</c:v>
                </c:pt>
                <c:pt idx="324">
                  <c:v>38.999999999999901</c:v>
                </c:pt>
                <c:pt idx="325">
                  <c:v>50.999999999999901</c:v>
                </c:pt>
                <c:pt idx="326">
                  <c:v>50</c:v>
                </c:pt>
                <c:pt idx="327">
                  <c:v>55.999999999999901</c:v>
                </c:pt>
                <c:pt idx="328">
                  <c:v>18.999999999999901</c:v>
                </c:pt>
                <c:pt idx="329">
                  <c:v>34</c:v>
                </c:pt>
                <c:pt idx="330">
                  <c:v>64.999999999999901</c:v>
                </c:pt>
                <c:pt idx="331">
                  <c:v>63.999999999999901</c:v>
                </c:pt>
                <c:pt idx="332">
                  <c:v>62</c:v>
                </c:pt>
                <c:pt idx="333">
                  <c:v>79</c:v>
                </c:pt>
                <c:pt idx="334">
                  <c:v>78</c:v>
                </c:pt>
                <c:pt idx="335">
                  <c:v>88.999999999999901</c:v>
                </c:pt>
                <c:pt idx="336">
                  <c:v>55.999999999999901</c:v>
                </c:pt>
                <c:pt idx="337">
                  <c:v>79.999999999999901</c:v>
                </c:pt>
                <c:pt idx="338">
                  <c:v>76.999999999999901</c:v>
                </c:pt>
                <c:pt idx="339">
                  <c:v>59.999999999999901</c:v>
                </c:pt>
                <c:pt idx="340">
                  <c:v>36</c:v>
                </c:pt>
                <c:pt idx="341">
                  <c:v>16.999999999999901</c:v>
                </c:pt>
                <c:pt idx="342">
                  <c:v>21.999999999999901</c:v>
                </c:pt>
                <c:pt idx="343">
                  <c:v>13.999999999999901</c:v>
                </c:pt>
                <c:pt idx="344">
                  <c:v>16</c:v>
                </c:pt>
                <c:pt idx="345">
                  <c:v>19</c:v>
                </c:pt>
                <c:pt idx="346">
                  <c:v>13</c:v>
                </c:pt>
                <c:pt idx="347">
                  <c:v>12</c:v>
                </c:pt>
                <c:pt idx="348">
                  <c:v>40</c:v>
                </c:pt>
                <c:pt idx="349">
                  <c:v>86</c:v>
                </c:pt>
                <c:pt idx="350">
                  <c:v>97.999999999999901</c:v>
                </c:pt>
                <c:pt idx="351">
                  <c:v>96.999999999999901</c:v>
                </c:pt>
                <c:pt idx="352">
                  <c:v>130</c:v>
                </c:pt>
                <c:pt idx="353">
                  <c:v>106</c:v>
                </c:pt>
                <c:pt idx="354">
                  <c:v>116</c:v>
                </c:pt>
                <c:pt idx="355">
                  <c:v>139</c:v>
                </c:pt>
                <c:pt idx="356">
                  <c:v>123</c:v>
                </c:pt>
                <c:pt idx="357">
                  <c:v>110.99999999999901</c:v>
                </c:pt>
                <c:pt idx="358">
                  <c:v>114</c:v>
                </c:pt>
                <c:pt idx="359">
                  <c:v>109</c:v>
                </c:pt>
                <c:pt idx="360">
                  <c:v>111</c:v>
                </c:pt>
                <c:pt idx="361">
                  <c:v>138</c:v>
                </c:pt>
                <c:pt idx="362">
                  <c:v>140</c:v>
                </c:pt>
                <c:pt idx="363">
                  <c:v>146</c:v>
                </c:pt>
                <c:pt idx="364">
                  <c:v>125</c:v>
                </c:pt>
                <c:pt idx="365">
                  <c:v>137</c:v>
                </c:pt>
                <c:pt idx="366">
                  <c:v>111</c:v>
                </c:pt>
                <c:pt idx="367">
                  <c:v>143</c:v>
                </c:pt>
                <c:pt idx="368">
                  <c:v>121</c:v>
                </c:pt>
                <c:pt idx="369">
                  <c:v>123</c:v>
                </c:pt>
                <c:pt idx="370">
                  <c:v>92</c:v>
                </c:pt>
                <c:pt idx="371">
                  <c:v>104</c:v>
                </c:pt>
                <c:pt idx="372">
                  <c:v>108</c:v>
                </c:pt>
                <c:pt idx="373">
                  <c:v>97.999999999999901</c:v>
                </c:pt>
                <c:pt idx="374">
                  <c:v>90</c:v>
                </c:pt>
                <c:pt idx="375">
                  <c:v>88.999999999999901</c:v>
                </c:pt>
                <c:pt idx="376">
                  <c:v>83</c:v>
                </c:pt>
                <c:pt idx="377">
                  <c:v>112</c:v>
                </c:pt>
                <c:pt idx="378">
                  <c:v>112</c:v>
                </c:pt>
                <c:pt idx="379">
                  <c:v>132</c:v>
                </c:pt>
                <c:pt idx="380">
                  <c:v>123.99999999999901</c:v>
                </c:pt>
                <c:pt idx="381">
                  <c:v>127</c:v>
                </c:pt>
                <c:pt idx="382">
                  <c:v>141</c:v>
                </c:pt>
                <c:pt idx="383">
                  <c:v>147.99999999999901</c:v>
                </c:pt>
                <c:pt idx="384">
                  <c:v>160</c:v>
                </c:pt>
                <c:pt idx="385">
                  <c:v>172.99999999999901</c:v>
                </c:pt>
                <c:pt idx="386">
                  <c:v>151.99999999999901</c:v>
                </c:pt>
                <c:pt idx="387">
                  <c:v>157.4</c:v>
                </c:pt>
                <c:pt idx="388">
                  <c:v>147</c:v>
                </c:pt>
                <c:pt idx="389">
                  <c:v>127</c:v>
                </c:pt>
                <c:pt idx="390">
                  <c:v>118.2</c:v>
                </c:pt>
                <c:pt idx="391">
                  <c:v>110.9</c:v>
                </c:pt>
                <c:pt idx="392">
                  <c:v>67.699999999999903</c:v>
                </c:pt>
                <c:pt idx="393">
                  <c:v>57.8</c:v>
                </c:pt>
                <c:pt idx="394">
                  <c:v>58</c:v>
                </c:pt>
                <c:pt idx="395">
                  <c:v>62</c:v>
                </c:pt>
                <c:pt idx="396">
                  <c:v>77.899999999999906</c:v>
                </c:pt>
                <c:pt idx="397">
                  <c:v>77.299999999999898</c:v>
                </c:pt>
                <c:pt idx="398">
                  <c:v>74.899999999999906</c:v>
                </c:pt>
                <c:pt idx="399">
                  <c:v>65.7</c:v>
                </c:pt>
                <c:pt idx="400">
                  <c:v>74.599999999999994</c:v>
                </c:pt>
                <c:pt idx="401">
                  <c:v>73.900000000000006</c:v>
                </c:pt>
                <c:pt idx="402">
                  <c:v>76.599999999999994</c:v>
                </c:pt>
                <c:pt idx="403">
                  <c:v>53.899999999999899</c:v>
                </c:pt>
                <c:pt idx="404">
                  <c:v>55.6</c:v>
                </c:pt>
                <c:pt idx="405">
                  <c:v>61.099999999999902</c:v>
                </c:pt>
                <c:pt idx="406">
                  <c:v>66.199999999999903</c:v>
                </c:pt>
                <c:pt idx="407">
                  <c:v>58.1</c:v>
                </c:pt>
                <c:pt idx="408">
                  <c:v>43.8</c:v>
                </c:pt>
                <c:pt idx="409">
                  <c:v>47.6</c:v>
                </c:pt>
                <c:pt idx="410">
                  <c:v>63.799999999999898</c:v>
                </c:pt>
                <c:pt idx="411">
                  <c:v>84.799999999999898</c:v>
                </c:pt>
                <c:pt idx="412">
                  <c:v>98.3</c:v>
                </c:pt>
                <c:pt idx="413">
                  <c:v>82.8</c:v>
                </c:pt>
                <c:pt idx="414">
                  <c:v>97.799999999999898</c:v>
                </c:pt>
                <c:pt idx="415">
                  <c:v>84.699999999999903</c:v>
                </c:pt>
                <c:pt idx="416">
                  <c:v>77.8</c:v>
                </c:pt>
                <c:pt idx="417">
                  <c:v>88.4</c:v>
                </c:pt>
                <c:pt idx="418">
                  <c:v>100.8</c:v>
                </c:pt>
                <c:pt idx="419">
                  <c:v>96</c:v>
                </c:pt>
                <c:pt idx="420">
                  <c:v>91</c:v>
                </c:pt>
                <c:pt idx="421">
                  <c:v>67.999999999999901</c:v>
                </c:pt>
                <c:pt idx="422">
                  <c:v>39</c:v>
                </c:pt>
                <c:pt idx="423">
                  <c:v>46</c:v>
                </c:pt>
                <c:pt idx="424">
                  <c:v>104</c:v>
                </c:pt>
                <c:pt idx="425">
                  <c:v>104</c:v>
                </c:pt>
                <c:pt idx="426">
                  <c:v>108</c:v>
                </c:pt>
                <c:pt idx="427">
                  <c:v>97.999999999999901</c:v>
                </c:pt>
                <c:pt idx="428">
                  <c:v>122</c:v>
                </c:pt>
                <c:pt idx="429">
                  <c:v>105</c:v>
                </c:pt>
                <c:pt idx="430">
                  <c:v>97.999999999999901</c:v>
                </c:pt>
                <c:pt idx="431">
                  <c:v>92.999999999999901</c:v>
                </c:pt>
                <c:pt idx="432">
                  <c:v>88.14</c:v>
                </c:pt>
                <c:pt idx="433">
                  <c:v>81.929999999999893</c:v>
                </c:pt>
                <c:pt idx="434">
                  <c:v>95.339999999999904</c:v>
                </c:pt>
                <c:pt idx="435">
                  <c:v>88.6</c:v>
                </c:pt>
                <c:pt idx="436">
                  <c:v>92.239999999999895</c:v>
                </c:pt>
                <c:pt idx="437">
                  <c:v>116.32</c:v>
                </c:pt>
                <c:pt idx="438">
                  <c:v>138.06</c:v>
                </c:pt>
                <c:pt idx="439">
                  <c:v>156.61999999999901</c:v>
                </c:pt>
                <c:pt idx="440">
                  <c:v>155.13</c:v>
                </c:pt>
                <c:pt idx="441">
                  <c:v>182.91999999999899</c:v>
                </c:pt>
                <c:pt idx="442">
                  <c:v>203.2</c:v>
                </c:pt>
                <c:pt idx="443">
                  <c:v>248.3</c:v>
                </c:pt>
                <c:pt idx="444">
                  <c:v>296.099999999999</c:v>
                </c:pt>
                <c:pt idx="445">
                  <c:v>356.2</c:v>
                </c:pt>
                <c:pt idx="446">
                  <c:v>287</c:v>
                </c:pt>
                <c:pt idx="447">
                  <c:v>265.39999999999998</c:v>
                </c:pt>
                <c:pt idx="448">
                  <c:v>269</c:v>
                </c:pt>
                <c:pt idx="449">
                  <c:v>304.39999999999998</c:v>
                </c:pt>
                <c:pt idx="450">
                  <c:v>315.99999999999898</c:v>
                </c:pt>
                <c:pt idx="451">
                  <c:v>422.1</c:v>
                </c:pt>
                <c:pt idx="452">
                  <c:v>535.6</c:v>
                </c:pt>
                <c:pt idx="453">
                  <c:v>609.19999999999902</c:v>
                </c:pt>
                <c:pt idx="454">
                  <c:v>664</c:v>
                </c:pt>
                <c:pt idx="455">
                  <c:v>613.599999999999</c:v>
                </c:pt>
                <c:pt idx="456">
                  <c:v>602.70000000000005</c:v>
                </c:pt>
                <c:pt idx="457">
                  <c:v>659.4</c:v>
                </c:pt>
                <c:pt idx="458">
                  <c:v>577.9</c:v>
                </c:pt>
                <c:pt idx="459">
                  <c:v>492.3</c:v>
                </c:pt>
                <c:pt idx="460">
                  <c:v>438</c:v>
                </c:pt>
                <c:pt idx="461">
                  <c:v>387.9</c:v>
                </c:pt>
                <c:pt idx="462">
                  <c:v>316.39999999999998</c:v>
                </c:pt>
                <c:pt idx="463">
                  <c:v>282.8</c:v>
                </c:pt>
                <c:pt idx="464">
                  <c:v>279.10000000000002</c:v>
                </c:pt>
                <c:pt idx="465">
                  <c:v>281.7</c:v>
                </c:pt>
                <c:pt idx="466">
                  <c:v>255.4</c:v>
                </c:pt>
                <c:pt idx="467">
                  <c:v>218.89999999999901</c:v>
                </c:pt>
                <c:pt idx="468">
                  <c:v>228.9</c:v>
                </c:pt>
                <c:pt idx="469">
                  <c:v>223.1</c:v>
                </c:pt>
                <c:pt idx="470">
                  <c:v>229.8</c:v>
                </c:pt>
                <c:pt idx="471">
                  <c:v>268.89999999999998</c:v>
                </c:pt>
                <c:pt idx="472">
                  <c:v>283.5</c:v>
                </c:pt>
                <c:pt idx="473">
                  <c:v>281</c:v>
                </c:pt>
                <c:pt idx="474">
                  <c:v>272</c:v>
                </c:pt>
                <c:pt idx="475">
                  <c:v>255</c:v>
                </c:pt>
                <c:pt idx="476">
                  <c:v>87.999999999999901</c:v>
                </c:pt>
                <c:pt idx="477">
                  <c:v>104.99999999999901</c:v>
                </c:pt>
                <c:pt idx="478">
                  <c:v>117</c:v>
                </c:pt>
                <c:pt idx="479">
                  <c:v>92.999999999999901</c:v>
                </c:pt>
                <c:pt idx="480">
                  <c:v>95.999999999999901</c:v>
                </c:pt>
                <c:pt idx="481">
                  <c:v>112</c:v>
                </c:pt>
                <c:pt idx="482">
                  <c:v>137</c:v>
                </c:pt>
                <c:pt idx="483">
                  <c:v>128</c:v>
                </c:pt>
                <c:pt idx="484">
                  <c:v>122</c:v>
                </c:pt>
                <c:pt idx="485">
                  <c:v>144</c:v>
                </c:pt>
                <c:pt idx="486">
                  <c:v>140</c:v>
                </c:pt>
                <c:pt idx="487">
                  <c:v>137</c:v>
                </c:pt>
                <c:pt idx="488">
                  <c:v>149</c:v>
                </c:pt>
                <c:pt idx="489">
                  <c:v>142</c:v>
                </c:pt>
                <c:pt idx="490">
                  <c:v>174</c:v>
                </c:pt>
                <c:pt idx="491">
                  <c:v>166</c:v>
                </c:pt>
                <c:pt idx="492">
                  <c:v>146</c:v>
                </c:pt>
                <c:pt idx="493">
                  <c:v>135</c:v>
                </c:pt>
                <c:pt idx="494">
                  <c:v>147</c:v>
                </c:pt>
                <c:pt idx="495">
                  <c:v>194</c:v>
                </c:pt>
                <c:pt idx="496">
                  <c:v>170</c:v>
                </c:pt>
                <c:pt idx="497">
                  <c:v>169</c:v>
                </c:pt>
                <c:pt idx="498">
                  <c:v>124</c:v>
                </c:pt>
                <c:pt idx="499">
                  <c:v>81.999999999999901</c:v>
                </c:pt>
                <c:pt idx="500">
                  <c:v>67</c:v>
                </c:pt>
                <c:pt idx="501">
                  <c:v>85</c:v>
                </c:pt>
                <c:pt idx="502">
                  <c:v>85.999999999999901</c:v>
                </c:pt>
                <c:pt idx="503">
                  <c:v>61</c:v>
                </c:pt>
                <c:pt idx="504">
                  <c:v>77</c:v>
                </c:pt>
                <c:pt idx="505">
                  <c:v>75.999999999999901</c:v>
                </c:pt>
                <c:pt idx="506">
                  <c:v>69</c:v>
                </c:pt>
                <c:pt idx="507">
                  <c:v>60.999999999999901</c:v>
                </c:pt>
                <c:pt idx="508">
                  <c:v>50</c:v>
                </c:pt>
                <c:pt idx="509">
                  <c:v>38</c:v>
                </c:pt>
                <c:pt idx="510">
                  <c:v>12.999999999999901</c:v>
                </c:pt>
                <c:pt idx="511">
                  <c:v>7.99999999999996</c:v>
                </c:pt>
                <c:pt idx="512">
                  <c:v>7.0000000000000204</c:v>
                </c:pt>
                <c:pt idx="513">
                  <c:v>6.5999999999999801</c:v>
                </c:pt>
                <c:pt idx="514">
                  <c:v>-2.6000000000000201</c:v>
                </c:pt>
                <c:pt idx="515">
                  <c:v>9.9999999999999591</c:v>
                </c:pt>
                <c:pt idx="516">
                  <c:v>13.899999999999901</c:v>
                </c:pt>
                <c:pt idx="517">
                  <c:v>16.6999999999999</c:v>
                </c:pt>
                <c:pt idx="518">
                  <c:v>16.8</c:v>
                </c:pt>
                <c:pt idx="519">
                  <c:v>15.7</c:v>
                </c:pt>
                <c:pt idx="520">
                  <c:v>16.399999999999899</c:v>
                </c:pt>
                <c:pt idx="521">
                  <c:v>9.3999999999999808</c:v>
                </c:pt>
                <c:pt idx="522">
                  <c:v>23.4</c:v>
                </c:pt>
                <c:pt idx="523">
                  <c:v>14.1</c:v>
                </c:pt>
                <c:pt idx="524">
                  <c:v>35.5</c:v>
                </c:pt>
                <c:pt idx="525">
                  <c:v>47.4</c:v>
                </c:pt>
                <c:pt idx="526">
                  <c:v>62.399999999999899</c:v>
                </c:pt>
                <c:pt idx="527">
                  <c:v>75.900000000000006</c:v>
                </c:pt>
                <c:pt idx="528">
                  <c:v>51.599999999999902</c:v>
                </c:pt>
                <c:pt idx="529">
                  <c:v>60.8</c:v>
                </c:pt>
                <c:pt idx="530">
                  <c:v>56.399999999999899</c:v>
                </c:pt>
                <c:pt idx="531">
                  <c:v>67.8</c:v>
                </c:pt>
                <c:pt idx="532">
                  <c:v>62.7</c:v>
                </c:pt>
                <c:pt idx="533">
                  <c:v>61.099999999999902</c:v>
                </c:pt>
                <c:pt idx="534">
                  <c:v>48.5</c:v>
                </c:pt>
                <c:pt idx="535">
                  <c:v>62.399999999999899</c:v>
                </c:pt>
                <c:pt idx="536">
                  <c:v>85.699999999999903</c:v>
                </c:pt>
                <c:pt idx="537">
                  <c:v>75.899999999999906</c:v>
                </c:pt>
                <c:pt idx="538">
                  <c:v>78.899999999999906</c:v>
                </c:pt>
                <c:pt idx="539">
                  <c:v>99.599999999999895</c:v>
                </c:pt>
                <c:pt idx="540">
                  <c:v>131.6</c:v>
                </c:pt>
                <c:pt idx="541">
                  <c:v>105.6</c:v>
                </c:pt>
                <c:pt idx="542">
                  <c:v>79.199999999999903</c:v>
                </c:pt>
                <c:pt idx="543">
                  <c:v>73.499999999999901</c:v>
                </c:pt>
                <c:pt idx="544">
                  <c:v>101.8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6541-9203-54AA0E1AB2EB}"/>
            </c:ext>
          </c:extLst>
        </c:ser>
        <c:ser>
          <c:idx val="1"/>
          <c:order val="1"/>
          <c:tx>
            <c:strRef>
              <c:f>'CORPORATE SPREADS'!$D$4</c:f>
              <c:strCache>
                <c:ptCount val="1"/>
                <c:pt idx="0">
                  <c:v>GER Corporate Bond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'CORPORATE SPREADS'!$B$5:$B$549</c:f>
              <c:numCache>
                <c:formatCode>m/d/yy</c:formatCode>
                <c:ptCount val="545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</c:numCache>
            </c:numRef>
          </c:cat>
          <c:val>
            <c:numRef>
              <c:f>'CORPORATE SPREADS'!$D$5:$D$549</c:f>
              <c:numCache>
                <c:formatCode>General</c:formatCode>
                <c:ptCount val="545"/>
                <c:pt idx="0">
                  <c:v>0</c:v>
                </c:pt>
                <c:pt idx="1">
                  <c:v>16.000000000000014</c:v>
                </c:pt>
                <c:pt idx="2">
                  <c:v>12.999999999999989</c:v>
                </c:pt>
                <c:pt idx="3">
                  <c:v>14.999999999999947</c:v>
                </c:pt>
                <c:pt idx="4">
                  <c:v>-6.9999999999998508</c:v>
                </c:pt>
                <c:pt idx="5">
                  <c:v>16.999999999999993</c:v>
                </c:pt>
                <c:pt idx="6">
                  <c:v>31.00000000000005</c:v>
                </c:pt>
                <c:pt idx="7">
                  <c:v>23.000000000000043</c:v>
                </c:pt>
                <c:pt idx="8">
                  <c:v>30.999999999999961</c:v>
                </c:pt>
                <c:pt idx="9">
                  <c:v>31.99999999999994</c:v>
                </c:pt>
                <c:pt idx="10">
                  <c:v>34.999999999999964</c:v>
                </c:pt>
                <c:pt idx="11">
                  <c:v>35.000000000000057</c:v>
                </c:pt>
                <c:pt idx="12">
                  <c:v>27.999999999999936</c:v>
                </c:pt>
                <c:pt idx="13">
                  <c:v>16.000000000000014</c:v>
                </c:pt>
                <c:pt idx="14">
                  <c:v>-5.9999999999999609</c:v>
                </c:pt>
                <c:pt idx="15">
                  <c:v>31.99999999999994</c:v>
                </c:pt>
                <c:pt idx="16">
                  <c:v>16.000000000000014</c:v>
                </c:pt>
                <c:pt idx="17">
                  <c:v>25.99999999999989</c:v>
                </c:pt>
                <c:pt idx="18">
                  <c:v>8.0000000000000071</c:v>
                </c:pt>
                <c:pt idx="19">
                  <c:v>4.9999999999999822</c:v>
                </c:pt>
                <c:pt idx="20">
                  <c:v>-14.000000000000057</c:v>
                </c:pt>
                <c:pt idx="21">
                  <c:v>0</c:v>
                </c:pt>
                <c:pt idx="22">
                  <c:v>9.9999999999999645</c:v>
                </c:pt>
                <c:pt idx="23">
                  <c:v>26.999999999999957</c:v>
                </c:pt>
                <c:pt idx="24">
                  <c:v>30.000000000000071</c:v>
                </c:pt>
                <c:pt idx="25">
                  <c:v>6.9999999999998508</c:v>
                </c:pt>
                <c:pt idx="26">
                  <c:v>16.999999999999993</c:v>
                </c:pt>
                <c:pt idx="27">
                  <c:v>23.000000000000043</c:v>
                </c:pt>
                <c:pt idx="28">
                  <c:v>75</c:v>
                </c:pt>
                <c:pt idx="29">
                  <c:v>77.999999999999943</c:v>
                </c:pt>
                <c:pt idx="30">
                  <c:v>108</c:v>
                </c:pt>
                <c:pt idx="31">
                  <c:v>50</c:v>
                </c:pt>
                <c:pt idx="32">
                  <c:v>79.999999999999886</c:v>
                </c:pt>
                <c:pt idx="33">
                  <c:v>41.000000000000014</c:v>
                </c:pt>
                <c:pt idx="34">
                  <c:v>49.000000000000021</c:v>
                </c:pt>
                <c:pt idx="35">
                  <c:v>56.00000000000005</c:v>
                </c:pt>
                <c:pt idx="36">
                  <c:v>17.999999999999972</c:v>
                </c:pt>
                <c:pt idx="37">
                  <c:v>107.00000000000003</c:v>
                </c:pt>
                <c:pt idx="38">
                  <c:v>108</c:v>
                </c:pt>
                <c:pt idx="39">
                  <c:v>73.000000000000043</c:v>
                </c:pt>
                <c:pt idx="40">
                  <c:v>64.000000000000057</c:v>
                </c:pt>
                <c:pt idx="41">
                  <c:v>57.000000000000028</c:v>
                </c:pt>
                <c:pt idx="42">
                  <c:v>57.000000000000028</c:v>
                </c:pt>
                <c:pt idx="43">
                  <c:v>66.000000000000014</c:v>
                </c:pt>
                <c:pt idx="44">
                  <c:v>78.000000000000114</c:v>
                </c:pt>
                <c:pt idx="45">
                  <c:v>99.000000000000028</c:v>
                </c:pt>
                <c:pt idx="46">
                  <c:v>71.000000000000085</c:v>
                </c:pt>
                <c:pt idx="47">
                  <c:v>80.000000000000071</c:v>
                </c:pt>
                <c:pt idx="48">
                  <c:v>41.999999999999993</c:v>
                </c:pt>
                <c:pt idx="49">
                  <c:v>21.000000000000085</c:v>
                </c:pt>
                <c:pt idx="50">
                  <c:v>42.999999999999972</c:v>
                </c:pt>
                <c:pt idx="51">
                  <c:v>24.000000000000021</c:v>
                </c:pt>
                <c:pt idx="52">
                  <c:v>5.9999999999998721</c:v>
                </c:pt>
                <c:pt idx="53">
                  <c:v>25.999999999999979</c:v>
                </c:pt>
                <c:pt idx="54">
                  <c:v>48.000000000000043</c:v>
                </c:pt>
                <c:pt idx="55">
                  <c:v>60.999999999999943</c:v>
                </c:pt>
                <c:pt idx="56">
                  <c:v>38.999999999999879</c:v>
                </c:pt>
                <c:pt idx="57">
                  <c:v>41.999999999999993</c:v>
                </c:pt>
                <c:pt idx="58">
                  <c:v>38.000000000000078</c:v>
                </c:pt>
                <c:pt idx="59">
                  <c:v>28.999999999999915</c:v>
                </c:pt>
                <c:pt idx="60">
                  <c:v>16.000000000000014</c:v>
                </c:pt>
                <c:pt idx="61">
                  <c:v>-5.9999999999999609</c:v>
                </c:pt>
                <c:pt idx="62">
                  <c:v>-18.99999999999995</c:v>
                </c:pt>
                <c:pt idx="63">
                  <c:v>-25</c:v>
                </c:pt>
                <c:pt idx="64">
                  <c:v>-12.999999999999901</c:v>
                </c:pt>
                <c:pt idx="65">
                  <c:v>-19.999999999999929</c:v>
                </c:pt>
                <c:pt idx="66">
                  <c:v>-2.9999999999999361</c:v>
                </c:pt>
                <c:pt idx="67">
                  <c:v>10.999999999999943</c:v>
                </c:pt>
                <c:pt idx="68">
                  <c:v>14.999999999999947</c:v>
                </c:pt>
                <c:pt idx="69">
                  <c:v>8.9999999999999858</c:v>
                </c:pt>
                <c:pt idx="70">
                  <c:v>8.9999999999999858</c:v>
                </c:pt>
                <c:pt idx="71">
                  <c:v>-0.99999999999997868</c:v>
                </c:pt>
                <c:pt idx="72">
                  <c:v>-8.0000000000000071</c:v>
                </c:pt>
                <c:pt idx="73">
                  <c:v>28.000000000000025</c:v>
                </c:pt>
                <c:pt idx="74">
                  <c:v>17.999999999999972</c:v>
                </c:pt>
                <c:pt idx="75">
                  <c:v>8.9999999999999858</c:v>
                </c:pt>
                <c:pt idx="76">
                  <c:v>4.9999999999999822</c:v>
                </c:pt>
                <c:pt idx="77">
                  <c:v>14.999999999999947</c:v>
                </c:pt>
                <c:pt idx="78">
                  <c:v>12.000000000000011</c:v>
                </c:pt>
                <c:pt idx="79">
                  <c:v>15.000000000000036</c:v>
                </c:pt>
                <c:pt idx="80">
                  <c:v>20.000000000000018</c:v>
                </c:pt>
                <c:pt idx="81">
                  <c:v>23.000000000000043</c:v>
                </c:pt>
                <c:pt idx="82">
                  <c:v>27.000000000000046</c:v>
                </c:pt>
                <c:pt idx="83">
                  <c:v>30.999999999999961</c:v>
                </c:pt>
                <c:pt idx="84">
                  <c:v>50</c:v>
                </c:pt>
                <c:pt idx="85">
                  <c:v>67</c:v>
                </c:pt>
                <c:pt idx="86">
                  <c:v>65.000000000000028</c:v>
                </c:pt>
                <c:pt idx="87">
                  <c:v>67.999999999999972</c:v>
                </c:pt>
                <c:pt idx="88">
                  <c:v>52.999999999999936</c:v>
                </c:pt>
                <c:pt idx="89">
                  <c:v>28.000000000000025</c:v>
                </c:pt>
                <c:pt idx="90">
                  <c:v>46.999999999999972</c:v>
                </c:pt>
                <c:pt idx="91">
                  <c:v>41.999999999999993</c:v>
                </c:pt>
                <c:pt idx="92">
                  <c:v>25</c:v>
                </c:pt>
                <c:pt idx="93">
                  <c:v>16.999999999999993</c:v>
                </c:pt>
                <c:pt idx="94">
                  <c:v>10.999999999999943</c:v>
                </c:pt>
                <c:pt idx="95">
                  <c:v>-9.0000000000000746</c:v>
                </c:pt>
                <c:pt idx="96">
                  <c:v>-14.000000000000057</c:v>
                </c:pt>
                <c:pt idx="97">
                  <c:v>-15.000000000000036</c:v>
                </c:pt>
                <c:pt idx="98">
                  <c:v>-16.999999999999993</c:v>
                </c:pt>
                <c:pt idx="99">
                  <c:v>-12.000000000000011</c:v>
                </c:pt>
                <c:pt idx="100">
                  <c:v>-8.0000000000000071</c:v>
                </c:pt>
                <c:pt idx="101">
                  <c:v>21.999999999999975</c:v>
                </c:pt>
                <c:pt idx="102">
                  <c:v>21.999999999999975</c:v>
                </c:pt>
                <c:pt idx="103">
                  <c:v>25.999999999999979</c:v>
                </c:pt>
                <c:pt idx="104">
                  <c:v>22.000000000000064</c:v>
                </c:pt>
                <c:pt idx="105">
                  <c:v>43.000000000000057</c:v>
                </c:pt>
                <c:pt idx="106">
                  <c:v>32.999999999999915</c:v>
                </c:pt>
                <c:pt idx="107">
                  <c:v>16.999999999999993</c:v>
                </c:pt>
                <c:pt idx="108">
                  <c:v>-8.9999999999999858</c:v>
                </c:pt>
                <c:pt idx="109">
                  <c:v>50</c:v>
                </c:pt>
                <c:pt idx="110">
                  <c:v>70.000000000000114</c:v>
                </c:pt>
                <c:pt idx="111">
                  <c:v>115.00000000000003</c:v>
                </c:pt>
                <c:pt idx="112">
                  <c:v>62.000000000000099</c:v>
                </c:pt>
                <c:pt idx="113">
                  <c:v>36.000000000000028</c:v>
                </c:pt>
                <c:pt idx="114">
                  <c:v>8.0000000000000071</c:v>
                </c:pt>
                <c:pt idx="115">
                  <c:v>25.999999999999979</c:v>
                </c:pt>
                <c:pt idx="116">
                  <c:v>36.000000000000121</c:v>
                </c:pt>
                <c:pt idx="117">
                  <c:v>69.000000000000128</c:v>
                </c:pt>
                <c:pt idx="118">
                  <c:v>48.000000000000043</c:v>
                </c:pt>
                <c:pt idx="119">
                  <c:v>35.999999999999943</c:v>
                </c:pt>
                <c:pt idx="120">
                  <c:v>-42.999999999999972</c:v>
                </c:pt>
                <c:pt idx="121">
                  <c:v>78.999999999999915</c:v>
                </c:pt>
                <c:pt idx="122">
                  <c:v>91.000000000000014</c:v>
                </c:pt>
                <c:pt idx="123">
                  <c:v>83.999999999999986</c:v>
                </c:pt>
                <c:pt idx="124">
                  <c:v>150</c:v>
                </c:pt>
                <c:pt idx="125">
                  <c:v>108.99999999999999</c:v>
                </c:pt>
                <c:pt idx="126">
                  <c:v>132.00000000000003</c:v>
                </c:pt>
                <c:pt idx="127">
                  <c:v>123.00000000000004</c:v>
                </c:pt>
                <c:pt idx="128">
                  <c:v>105.00000000000007</c:v>
                </c:pt>
                <c:pt idx="129">
                  <c:v>100.99999999999997</c:v>
                </c:pt>
                <c:pt idx="130">
                  <c:v>75.999999999999972</c:v>
                </c:pt>
                <c:pt idx="131">
                  <c:v>64.000000000000057</c:v>
                </c:pt>
                <c:pt idx="132">
                  <c:v>47.999999999999865</c:v>
                </c:pt>
                <c:pt idx="133">
                  <c:v>30.999999999999872</c:v>
                </c:pt>
                <c:pt idx="134">
                  <c:v>50</c:v>
                </c:pt>
                <c:pt idx="135">
                  <c:v>29.999999999999893</c:v>
                </c:pt>
                <c:pt idx="136">
                  <c:v>8.9999999999999858</c:v>
                </c:pt>
                <c:pt idx="137">
                  <c:v>33.999999999999986</c:v>
                </c:pt>
                <c:pt idx="138">
                  <c:v>54.999999999999893</c:v>
                </c:pt>
                <c:pt idx="139">
                  <c:v>58.000000000000007</c:v>
                </c:pt>
                <c:pt idx="140">
                  <c:v>63.000000000000078</c:v>
                </c:pt>
                <c:pt idx="141">
                  <c:v>23.000000000000043</c:v>
                </c:pt>
                <c:pt idx="142">
                  <c:v>30.999999999999961</c:v>
                </c:pt>
                <c:pt idx="143">
                  <c:v>-5.0000000000000711</c:v>
                </c:pt>
                <c:pt idx="144">
                  <c:v>21.999999999999975</c:v>
                </c:pt>
                <c:pt idx="145">
                  <c:v>-7.0000000000000284</c:v>
                </c:pt>
                <c:pt idx="146">
                  <c:v>-29.999999999999982</c:v>
                </c:pt>
                <c:pt idx="147">
                  <c:v>-39.000000000000057</c:v>
                </c:pt>
                <c:pt idx="148">
                  <c:v>-7.0000000000000284</c:v>
                </c:pt>
                <c:pt idx="149">
                  <c:v>-27.999999999999936</c:v>
                </c:pt>
                <c:pt idx="150">
                  <c:v>-23.000000000000043</c:v>
                </c:pt>
                <c:pt idx="151">
                  <c:v>-14.000000000000057</c:v>
                </c:pt>
                <c:pt idx="152">
                  <c:v>6.0000000000000497</c:v>
                </c:pt>
                <c:pt idx="153">
                  <c:v>-15.000000000000036</c:v>
                </c:pt>
                <c:pt idx="154">
                  <c:v>-5.9999999999998721</c:v>
                </c:pt>
                <c:pt idx="155">
                  <c:v>-16.999999999999993</c:v>
                </c:pt>
                <c:pt idx="156">
                  <c:v>-9.9999999999999645</c:v>
                </c:pt>
                <c:pt idx="157">
                  <c:v>-16.999999999999993</c:v>
                </c:pt>
                <c:pt idx="158">
                  <c:v>-21.999999999999975</c:v>
                </c:pt>
                <c:pt idx="159">
                  <c:v>-31.00000000000005</c:v>
                </c:pt>
                <c:pt idx="160">
                  <c:v>-24.000000000000021</c:v>
                </c:pt>
                <c:pt idx="161">
                  <c:v>-21.999999999999886</c:v>
                </c:pt>
                <c:pt idx="162">
                  <c:v>-32.000000000000028</c:v>
                </c:pt>
                <c:pt idx="163">
                  <c:v>-10.999999999999943</c:v>
                </c:pt>
                <c:pt idx="164">
                  <c:v>-8.0000000000000071</c:v>
                </c:pt>
                <c:pt idx="165">
                  <c:v>12.999999999999989</c:v>
                </c:pt>
                <c:pt idx="166">
                  <c:v>18.00000000000006</c:v>
                </c:pt>
                <c:pt idx="167">
                  <c:v>-7.0000000000000284</c:v>
                </c:pt>
                <c:pt idx="168">
                  <c:v>-35.000000000000057</c:v>
                </c:pt>
                <c:pt idx="169">
                  <c:v>-8.9999999999999858</c:v>
                </c:pt>
                <c:pt idx="170">
                  <c:v>3.0000000000000249</c:v>
                </c:pt>
                <c:pt idx="171">
                  <c:v>0.99999999999997868</c:v>
                </c:pt>
                <c:pt idx="172">
                  <c:v>9.9999999999999645</c:v>
                </c:pt>
                <c:pt idx="173">
                  <c:v>16.999999999999993</c:v>
                </c:pt>
                <c:pt idx="174">
                  <c:v>49.000000000000021</c:v>
                </c:pt>
                <c:pt idx="175">
                  <c:v>45.000000000000014</c:v>
                </c:pt>
                <c:pt idx="176">
                  <c:v>35.999999999999943</c:v>
                </c:pt>
                <c:pt idx="177">
                  <c:v>46</c:v>
                </c:pt>
                <c:pt idx="178">
                  <c:v>60.000000000000057</c:v>
                </c:pt>
                <c:pt idx="179">
                  <c:v>45.000000000000014</c:v>
                </c:pt>
                <c:pt idx="180">
                  <c:v>86.000000000000028</c:v>
                </c:pt>
                <c:pt idx="181">
                  <c:v>115.00000000000003</c:v>
                </c:pt>
                <c:pt idx="182">
                  <c:v>118.00000000000006</c:v>
                </c:pt>
                <c:pt idx="183">
                  <c:v>44.000000000000043</c:v>
                </c:pt>
                <c:pt idx="184">
                  <c:v>79.999999999999986</c:v>
                </c:pt>
                <c:pt idx="185">
                  <c:v>77.999999999999943</c:v>
                </c:pt>
                <c:pt idx="186">
                  <c:v>87.000000000000014</c:v>
                </c:pt>
                <c:pt idx="187">
                  <c:v>21.999999999999975</c:v>
                </c:pt>
                <c:pt idx="188">
                  <c:v>61.000000000000028</c:v>
                </c:pt>
                <c:pt idx="189">
                  <c:v>68.999999999999943</c:v>
                </c:pt>
                <c:pt idx="190">
                  <c:v>54.999999999999986</c:v>
                </c:pt>
                <c:pt idx="191">
                  <c:v>62.999999999999986</c:v>
                </c:pt>
                <c:pt idx="192">
                  <c:v>41.000000000000014</c:v>
                </c:pt>
                <c:pt idx="193">
                  <c:v>81.999999999999943</c:v>
                </c:pt>
                <c:pt idx="194">
                  <c:v>87.000000000000014</c:v>
                </c:pt>
                <c:pt idx="195">
                  <c:v>69.000000000000043</c:v>
                </c:pt>
                <c:pt idx="196">
                  <c:v>58.000000000000007</c:v>
                </c:pt>
                <c:pt idx="197">
                  <c:v>34.999999999999964</c:v>
                </c:pt>
                <c:pt idx="198">
                  <c:v>16.999999999999993</c:v>
                </c:pt>
                <c:pt idx="199">
                  <c:v>-0.99999999999997868</c:v>
                </c:pt>
                <c:pt idx="200">
                  <c:v>62.999999999999986</c:v>
                </c:pt>
                <c:pt idx="201">
                  <c:v>53.000000000000028</c:v>
                </c:pt>
                <c:pt idx="202">
                  <c:v>29.999999999999982</c:v>
                </c:pt>
                <c:pt idx="203">
                  <c:v>33.999999999999986</c:v>
                </c:pt>
                <c:pt idx="204">
                  <c:v>43.99999999999995</c:v>
                </c:pt>
                <c:pt idx="205">
                  <c:v>37.999999999999986</c:v>
                </c:pt>
                <c:pt idx="206">
                  <c:v>12.999999999999989</c:v>
                </c:pt>
                <c:pt idx="207">
                  <c:v>13.999999999999968</c:v>
                </c:pt>
                <c:pt idx="208">
                  <c:v>11.999999999999922</c:v>
                </c:pt>
                <c:pt idx="209">
                  <c:v>-8.9999999999999858</c:v>
                </c:pt>
                <c:pt idx="210">
                  <c:v>18.00000000000006</c:v>
                </c:pt>
                <c:pt idx="211">
                  <c:v>26.999999999999957</c:v>
                </c:pt>
                <c:pt idx="212">
                  <c:v>44.000000000000043</c:v>
                </c:pt>
                <c:pt idx="213">
                  <c:v>20.000000000000018</c:v>
                </c:pt>
                <c:pt idx="214">
                  <c:v>24.000000000000021</c:v>
                </c:pt>
                <c:pt idx="215">
                  <c:v>9.9999999999999645</c:v>
                </c:pt>
                <c:pt idx="216">
                  <c:v>20.000000000000018</c:v>
                </c:pt>
                <c:pt idx="217">
                  <c:v>17.999999999999972</c:v>
                </c:pt>
                <c:pt idx="218">
                  <c:v>27.999999999999936</c:v>
                </c:pt>
                <c:pt idx="219">
                  <c:v>41.000000000000014</c:v>
                </c:pt>
                <c:pt idx="220">
                  <c:v>52.000000000000043</c:v>
                </c:pt>
                <c:pt idx="221">
                  <c:v>33.000000000000007</c:v>
                </c:pt>
                <c:pt idx="222">
                  <c:v>16.999999999999993</c:v>
                </c:pt>
                <c:pt idx="223">
                  <c:v>0</c:v>
                </c:pt>
                <c:pt idx="224">
                  <c:v>70.000000000000014</c:v>
                </c:pt>
                <c:pt idx="225">
                  <c:v>59.999999999999964</c:v>
                </c:pt>
                <c:pt idx="226">
                  <c:v>64.000000000000057</c:v>
                </c:pt>
                <c:pt idx="227">
                  <c:v>24.000000000000021</c:v>
                </c:pt>
                <c:pt idx="228">
                  <c:v>31.00000000000005</c:v>
                </c:pt>
                <c:pt idx="229">
                  <c:v>78.999999999999915</c:v>
                </c:pt>
                <c:pt idx="230">
                  <c:v>37.999999999999901</c:v>
                </c:pt>
                <c:pt idx="231">
                  <c:v>51.000000000000156</c:v>
                </c:pt>
                <c:pt idx="232">
                  <c:v>40.000000000000036</c:v>
                </c:pt>
                <c:pt idx="233">
                  <c:v>50</c:v>
                </c:pt>
                <c:pt idx="234">
                  <c:v>16.000000000000014</c:v>
                </c:pt>
                <c:pt idx="235">
                  <c:v>8.0000000000000071</c:v>
                </c:pt>
                <c:pt idx="236">
                  <c:v>31.00000000000005</c:v>
                </c:pt>
                <c:pt idx="237">
                  <c:v>45.999999999999908</c:v>
                </c:pt>
                <c:pt idx="238">
                  <c:v>19.999999999999929</c:v>
                </c:pt>
                <c:pt idx="239">
                  <c:v>69.999999999999929</c:v>
                </c:pt>
                <c:pt idx="240">
                  <c:v>50.999999999999979</c:v>
                </c:pt>
                <c:pt idx="241">
                  <c:v>21.999999999999886</c:v>
                </c:pt>
                <c:pt idx="242">
                  <c:v>31.00000000000005</c:v>
                </c:pt>
                <c:pt idx="243">
                  <c:v>29.000000000000092</c:v>
                </c:pt>
                <c:pt idx="244">
                  <c:v>10.999999999999943</c:v>
                </c:pt>
                <c:pt idx="245">
                  <c:v>42.999999999999972</c:v>
                </c:pt>
                <c:pt idx="246">
                  <c:v>51.999999999999957</c:v>
                </c:pt>
                <c:pt idx="247">
                  <c:v>54.999999999999893</c:v>
                </c:pt>
                <c:pt idx="248">
                  <c:v>50</c:v>
                </c:pt>
                <c:pt idx="249">
                  <c:v>57.000000000000028</c:v>
                </c:pt>
                <c:pt idx="250">
                  <c:v>89.000000000000057</c:v>
                </c:pt>
                <c:pt idx="251">
                  <c:v>76.000000000000071</c:v>
                </c:pt>
                <c:pt idx="252">
                  <c:v>72.000000000000057</c:v>
                </c:pt>
                <c:pt idx="253">
                  <c:v>69.999999999999929</c:v>
                </c:pt>
                <c:pt idx="254">
                  <c:v>74.000000000000028</c:v>
                </c:pt>
                <c:pt idx="255">
                  <c:v>97.000000000000057</c:v>
                </c:pt>
                <c:pt idx="256">
                  <c:v>123.00000000000004</c:v>
                </c:pt>
                <c:pt idx="257">
                  <c:v>110.99999999999994</c:v>
                </c:pt>
                <c:pt idx="258">
                  <c:v>149.00000000000011</c:v>
                </c:pt>
                <c:pt idx="259">
                  <c:v>119.00000000000004</c:v>
                </c:pt>
                <c:pt idx="260">
                  <c:v>116.00000000000001</c:v>
                </c:pt>
                <c:pt idx="261">
                  <c:v>55.000000000000071</c:v>
                </c:pt>
                <c:pt idx="262">
                  <c:v>71</c:v>
                </c:pt>
                <c:pt idx="263">
                  <c:v>44.000000000000043</c:v>
                </c:pt>
                <c:pt idx="264">
                  <c:v>69.000000000000043</c:v>
                </c:pt>
                <c:pt idx="265">
                  <c:v>28.000000000000025</c:v>
                </c:pt>
                <c:pt idx="266">
                  <c:v>29.999999999999982</c:v>
                </c:pt>
                <c:pt idx="267">
                  <c:v>23.999999999999932</c:v>
                </c:pt>
                <c:pt idx="268">
                  <c:v>46</c:v>
                </c:pt>
                <c:pt idx="269">
                  <c:v>52.999999999999936</c:v>
                </c:pt>
                <c:pt idx="270">
                  <c:v>50.999999999999979</c:v>
                </c:pt>
                <c:pt idx="271">
                  <c:v>49.000000000000021</c:v>
                </c:pt>
                <c:pt idx="272">
                  <c:v>54</c:v>
                </c:pt>
                <c:pt idx="273">
                  <c:v>38.999999999999972</c:v>
                </c:pt>
                <c:pt idx="274">
                  <c:v>66.000000000000014</c:v>
                </c:pt>
                <c:pt idx="275">
                  <c:v>59.999999999999964</c:v>
                </c:pt>
                <c:pt idx="276">
                  <c:v>37.000000000000014</c:v>
                </c:pt>
                <c:pt idx="277">
                  <c:v>25</c:v>
                </c:pt>
                <c:pt idx="278">
                  <c:v>33.999999999999986</c:v>
                </c:pt>
                <c:pt idx="279">
                  <c:v>-8.0000000000000071</c:v>
                </c:pt>
                <c:pt idx="280">
                  <c:v>13.000000000000078</c:v>
                </c:pt>
                <c:pt idx="281">
                  <c:v>25.999999999999979</c:v>
                </c:pt>
                <c:pt idx="282">
                  <c:v>4.9999999999999822</c:v>
                </c:pt>
                <c:pt idx="283">
                  <c:v>-0.99999999999997868</c:v>
                </c:pt>
                <c:pt idx="284">
                  <c:v>-12.000000000000011</c:v>
                </c:pt>
                <c:pt idx="285">
                  <c:v>14.999999999999947</c:v>
                </c:pt>
                <c:pt idx="286">
                  <c:v>27.999999999999936</c:v>
                </c:pt>
                <c:pt idx="287">
                  <c:v>38.999999999999972</c:v>
                </c:pt>
                <c:pt idx="288">
                  <c:v>0.99999999999997868</c:v>
                </c:pt>
                <c:pt idx="289">
                  <c:v>18.99999999999995</c:v>
                </c:pt>
                <c:pt idx="290">
                  <c:v>16.000000000000014</c:v>
                </c:pt>
                <c:pt idx="291">
                  <c:v>34.999999999999964</c:v>
                </c:pt>
                <c:pt idx="292">
                  <c:v>-15.000000000000036</c:v>
                </c:pt>
                <c:pt idx="293">
                  <c:v>8.0000000000000071</c:v>
                </c:pt>
                <c:pt idx="294">
                  <c:v>-1.9999999999999574</c:v>
                </c:pt>
                <c:pt idx="295">
                  <c:v>-13.999999999999968</c:v>
                </c:pt>
                <c:pt idx="296">
                  <c:v>-12.999999999999989</c:v>
                </c:pt>
                <c:pt idx="297">
                  <c:v>-35.000000000000057</c:v>
                </c:pt>
                <c:pt idx="298">
                  <c:v>-29.000000000000004</c:v>
                </c:pt>
                <c:pt idx="299">
                  <c:v>-22.999999999999954</c:v>
                </c:pt>
                <c:pt idx="300">
                  <c:v>-53.000000000000028</c:v>
                </c:pt>
                <c:pt idx="301">
                  <c:v>-16.000000000000014</c:v>
                </c:pt>
                <c:pt idx="302">
                  <c:v>-23.000000000000043</c:v>
                </c:pt>
                <c:pt idx="303">
                  <c:v>-36.999999999999922</c:v>
                </c:pt>
                <c:pt idx="304">
                  <c:v>-29.000000000000004</c:v>
                </c:pt>
                <c:pt idx="305">
                  <c:v>-35.000000000000057</c:v>
                </c:pt>
                <c:pt idx="306">
                  <c:v>-41.999999999999993</c:v>
                </c:pt>
                <c:pt idx="307">
                  <c:v>-55.999999999999957</c:v>
                </c:pt>
                <c:pt idx="308">
                  <c:v>-54.999999999999986</c:v>
                </c:pt>
                <c:pt idx="309">
                  <c:v>-38.999999999999972</c:v>
                </c:pt>
                <c:pt idx="310">
                  <c:v>-50.999999999999979</c:v>
                </c:pt>
                <c:pt idx="311">
                  <c:v>-62.999999999999986</c:v>
                </c:pt>
                <c:pt idx="312">
                  <c:v>-58.999999999999986</c:v>
                </c:pt>
                <c:pt idx="313">
                  <c:v>-74.000000000000028</c:v>
                </c:pt>
                <c:pt idx="314">
                  <c:v>-69.000000000000043</c:v>
                </c:pt>
                <c:pt idx="315">
                  <c:v>-75</c:v>
                </c:pt>
                <c:pt idx="316">
                  <c:v>-76.999999999999957</c:v>
                </c:pt>
                <c:pt idx="317">
                  <c:v>-57.000000000000028</c:v>
                </c:pt>
                <c:pt idx="318">
                  <c:v>-73.999999999999929</c:v>
                </c:pt>
                <c:pt idx="319">
                  <c:v>-58.999999999999986</c:v>
                </c:pt>
                <c:pt idx="320">
                  <c:v>-29.999999999999982</c:v>
                </c:pt>
                <c:pt idx="321">
                  <c:v>-16.999999999999993</c:v>
                </c:pt>
                <c:pt idx="322">
                  <c:v>-1.9999999999999574</c:v>
                </c:pt>
                <c:pt idx="323">
                  <c:v>-17.000000000000082</c:v>
                </c:pt>
                <c:pt idx="324">
                  <c:v>-14.999999999999947</c:v>
                </c:pt>
                <c:pt idx="325">
                  <c:v>-8.9999999999999858</c:v>
                </c:pt>
                <c:pt idx="326">
                  <c:v>-20.999999999999996</c:v>
                </c:pt>
                <c:pt idx="327">
                  <c:v>30.999999999999961</c:v>
                </c:pt>
                <c:pt idx="328">
                  <c:v>29.999999999999982</c:v>
                </c:pt>
                <c:pt idx="329">
                  <c:v>41.999999999999993</c:v>
                </c:pt>
                <c:pt idx="330">
                  <c:v>41.000000000000014</c:v>
                </c:pt>
                <c:pt idx="331">
                  <c:v>50</c:v>
                </c:pt>
                <c:pt idx="332">
                  <c:v>25.999999999999979</c:v>
                </c:pt>
                <c:pt idx="333">
                  <c:v>54</c:v>
                </c:pt>
                <c:pt idx="334">
                  <c:v>79.999999999999986</c:v>
                </c:pt>
                <c:pt idx="335">
                  <c:v>47.000000000000021</c:v>
                </c:pt>
                <c:pt idx="336">
                  <c:v>24.000000000000021</c:v>
                </c:pt>
                <c:pt idx="337">
                  <c:v>16.999999999999993</c:v>
                </c:pt>
                <c:pt idx="338">
                  <c:v>27.000000000000046</c:v>
                </c:pt>
                <c:pt idx="339">
                  <c:v>12.000000000000011</c:v>
                </c:pt>
                <c:pt idx="340">
                  <c:v>20.000000000000018</c:v>
                </c:pt>
                <c:pt idx="341">
                  <c:v>13.999999999999968</c:v>
                </c:pt>
                <c:pt idx="342">
                  <c:v>12.000000000000011</c:v>
                </c:pt>
                <c:pt idx="343">
                  <c:v>14.000000000000057</c:v>
                </c:pt>
                <c:pt idx="344">
                  <c:v>49.000000000000021</c:v>
                </c:pt>
                <c:pt idx="345">
                  <c:v>53.000000000000028</c:v>
                </c:pt>
                <c:pt idx="346">
                  <c:v>47.000000000000064</c:v>
                </c:pt>
                <c:pt idx="347">
                  <c:v>39.000000000000057</c:v>
                </c:pt>
                <c:pt idx="348">
                  <c:v>59.999999999999964</c:v>
                </c:pt>
                <c:pt idx="349">
                  <c:v>76.999999999999957</c:v>
                </c:pt>
                <c:pt idx="350">
                  <c:v>67.999999999999972</c:v>
                </c:pt>
                <c:pt idx="351">
                  <c:v>96.999999999999972</c:v>
                </c:pt>
                <c:pt idx="352">
                  <c:v>90.000000000000028</c:v>
                </c:pt>
                <c:pt idx="353">
                  <c:v>99.000000000000028</c:v>
                </c:pt>
                <c:pt idx="354">
                  <c:v>104</c:v>
                </c:pt>
                <c:pt idx="355">
                  <c:v>108</c:v>
                </c:pt>
                <c:pt idx="356">
                  <c:v>89.000000000000057</c:v>
                </c:pt>
                <c:pt idx="357">
                  <c:v>106.00000000000006</c:v>
                </c:pt>
                <c:pt idx="358">
                  <c:v>96.999999999999972</c:v>
                </c:pt>
                <c:pt idx="359">
                  <c:v>94.000000000000043</c:v>
                </c:pt>
                <c:pt idx="360">
                  <c:v>99.000000000000028</c:v>
                </c:pt>
                <c:pt idx="361">
                  <c:v>96.999999999999972</c:v>
                </c:pt>
                <c:pt idx="362">
                  <c:v>71.999999999999972</c:v>
                </c:pt>
                <c:pt idx="363">
                  <c:v>55.000000000000071</c:v>
                </c:pt>
                <c:pt idx="364">
                  <c:v>58.999999999999986</c:v>
                </c:pt>
                <c:pt idx="365">
                  <c:v>62.999999999999986</c:v>
                </c:pt>
                <c:pt idx="366">
                  <c:v>58.999999999999986</c:v>
                </c:pt>
                <c:pt idx="367">
                  <c:v>67.999999999999972</c:v>
                </c:pt>
                <c:pt idx="368">
                  <c:v>181.00000000000006</c:v>
                </c:pt>
                <c:pt idx="369">
                  <c:v>150.99999999999997</c:v>
                </c:pt>
                <c:pt idx="370">
                  <c:v>240.00000000000003</c:v>
                </c:pt>
                <c:pt idx="371">
                  <c:v>141</c:v>
                </c:pt>
                <c:pt idx="372">
                  <c:v>154.99999999999997</c:v>
                </c:pt>
                <c:pt idx="373">
                  <c:v>83</c:v>
                </c:pt>
                <c:pt idx="374">
                  <c:v>73.999999999999929</c:v>
                </c:pt>
                <c:pt idx="375">
                  <c:v>79</c:v>
                </c:pt>
                <c:pt idx="376">
                  <c:v>92.999999999999972</c:v>
                </c:pt>
                <c:pt idx="377">
                  <c:v>110.00000000000006</c:v>
                </c:pt>
                <c:pt idx="378">
                  <c:v>138</c:v>
                </c:pt>
                <c:pt idx="379">
                  <c:v>163</c:v>
                </c:pt>
                <c:pt idx="380">
                  <c:v>153.00000000000003</c:v>
                </c:pt>
                <c:pt idx="381">
                  <c:v>163.00000000000009</c:v>
                </c:pt>
                <c:pt idx="382">
                  <c:v>147.99999999999994</c:v>
                </c:pt>
                <c:pt idx="383">
                  <c:v>209</c:v>
                </c:pt>
                <c:pt idx="384">
                  <c:v>262</c:v>
                </c:pt>
                <c:pt idx="385">
                  <c:v>220.00000000000003</c:v>
                </c:pt>
                <c:pt idx="386">
                  <c:v>98.000000000000043</c:v>
                </c:pt>
                <c:pt idx="387">
                  <c:v>123</c:v>
                </c:pt>
                <c:pt idx="388">
                  <c:v>58.999999999999986</c:v>
                </c:pt>
                <c:pt idx="389">
                  <c:v>34.999999999999964</c:v>
                </c:pt>
                <c:pt idx="390">
                  <c:v>17.999999999999972</c:v>
                </c:pt>
                <c:pt idx="391">
                  <c:v>30.999999999999961</c:v>
                </c:pt>
                <c:pt idx="392">
                  <c:v>12.000000000000011</c:v>
                </c:pt>
                <c:pt idx="393">
                  <c:v>-1.0000000000000675</c:v>
                </c:pt>
                <c:pt idx="394">
                  <c:v>-5.1999999999999602</c:v>
                </c:pt>
                <c:pt idx="395">
                  <c:v>-4.0000000000000036</c:v>
                </c:pt>
                <c:pt idx="396">
                  <c:v>-14.999999999999947</c:v>
                </c:pt>
                <c:pt idx="397">
                  <c:v>-23</c:v>
                </c:pt>
                <c:pt idx="398">
                  <c:v>-35.000000000000007</c:v>
                </c:pt>
                <c:pt idx="399">
                  <c:v>-33.000000000000007</c:v>
                </c:pt>
                <c:pt idx="400">
                  <c:v>-38.999999999999972</c:v>
                </c:pt>
                <c:pt idx="401">
                  <c:v>-35.000000000000007</c:v>
                </c:pt>
                <c:pt idx="402">
                  <c:v>-44.000000000000043</c:v>
                </c:pt>
                <c:pt idx="403">
                  <c:v>50.999999999999979</c:v>
                </c:pt>
                <c:pt idx="404">
                  <c:v>29.999999999999982</c:v>
                </c:pt>
                <c:pt idx="405">
                  <c:v>11.000000000000032</c:v>
                </c:pt>
                <c:pt idx="406">
                  <c:v>27.700000000000014</c:v>
                </c:pt>
                <c:pt idx="407">
                  <c:v>28.000000000000025</c:v>
                </c:pt>
                <c:pt idx="408">
                  <c:v>35.000000000000007</c:v>
                </c:pt>
                <c:pt idx="409">
                  <c:v>48.999999999999979</c:v>
                </c:pt>
                <c:pt idx="410">
                  <c:v>43.000000000000014</c:v>
                </c:pt>
                <c:pt idx="411">
                  <c:v>41.000000000000014</c:v>
                </c:pt>
                <c:pt idx="412">
                  <c:v>34.000000000000028</c:v>
                </c:pt>
                <c:pt idx="413">
                  <c:v>23</c:v>
                </c:pt>
                <c:pt idx="414">
                  <c:v>22.000000000000021</c:v>
                </c:pt>
                <c:pt idx="415">
                  <c:v>18.999999999999993</c:v>
                </c:pt>
                <c:pt idx="416">
                  <c:v>21.999999999999975</c:v>
                </c:pt>
                <c:pt idx="417">
                  <c:v>23</c:v>
                </c:pt>
                <c:pt idx="418">
                  <c:v>33.000000000000007</c:v>
                </c:pt>
                <c:pt idx="419">
                  <c:v>33.000000000000007</c:v>
                </c:pt>
                <c:pt idx="420">
                  <c:v>35.000000000000007</c:v>
                </c:pt>
                <c:pt idx="421">
                  <c:v>36.999999999999964</c:v>
                </c:pt>
                <c:pt idx="422">
                  <c:v>33.000000000000007</c:v>
                </c:pt>
                <c:pt idx="423">
                  <c:v>31.999999999999986</c:v>
                </c:pt>
                <c:pt idx="424">
                  <c:v>29.000000000000004</c:v>
                </c:pt>
                <c:pt idx="425">
                  <c:v>35.999999999999986</c:v>
                </c:pt>
                <c:pt idx="426">
                  <c:v>35.000000000000057</c:v>
                </c:pt>
                <c:pt idx="427">
                  <c:v>38.999999999999972</c:v>
                </c:pt>
                <c:pt idx="428">
                  <c:v>41.000000000000014</c:v>
                </c:pt>
                <c:pt idx="429">
                  <c:v>48.999999999999979</c:v>
                </c:pt>
                <c:pt idx="430">
                  <c:v>50.000000000000043</c:v>
                </c:pt>
                <c:pt idx="431">
                  <c:v>41.000000000000014</c:v>
                </c:pt>
                <c:pt idx="432">
                  <c:v>43.99999999999995</c:v>
                </c:pt>
                <c:pt idx="433">
                  <c:v>44.000000000000043</c:v>
                </c:pt>
                <c:pt idx="434">
                  <c:v>42.999999999999972</c:v>
                </c:pt>
                <c:pt idx="435">
                  <c:v>40.000000000000036</c:v>
                </c:pt>
                <c:pt idx="436">
                  <c:v>41.000000000000014</c:v>
                </c:pt>
                <c:pt idx="437">
                  <c:v>122.00000000000006</c:v>
                </c:pt>
                <c:pt idx="438">
                  <c:v>125</c:v>
                </c:pt>
                <c:pt idx="439">
                  <c:v>129</c:v>
                </c:pt>
                <c:pt idx="440">
                  <c:v>117.99999999999997</c:v>
                </c:pt>
                <c:pt idx="441">
                  <c:v>129.99999999999997</c:v>
                </c:pt>
                <c:pt idx="442">
                  <c:v>123.70000000000002</c:v>
                </c:pt>
                <c:pt idx="443">
                  <c:v>148.99999999999997</c:v>
                </c:pt>
                <c:pt idx="444">
                  <c:v>154</c:v>
                </c:pt>
                <c:pt idx="445">
                  <c:v>169.00000000000003</c:v>
                </c:pt>
                <c:pt idx="446">
                  <c:v>171</c:v>
                </c:pt>
                <c:pt idx="447">
                  <c:v>168.99999999999994</c:v>
                </c:pt>
                <c:pt idx="448">
                  <c:v>186.00000000000003</c:v>
                </c:pt>
                <c:pt idx="449">
                  <c:v>187</c:v>
                </c:pt>
                <c:pt idx="450">
                  <c:v>197.00000000000006</c:v>
                </c:pt>
                <c:pt idx="451">
                  <c:v>292</c:v>
                </c:pt>
                <c:pt idx="452">
                  <c:v>385</c:v>
                </c:pt>
                <c:pt idx="453">
                  <c:v>397</c:v>
                </c:pt>
                <c:pt idx="454">
                  <c:v>369</c:v>
                </c:pt>
                <c:pt idx="455">
                  <c:v>306</c:v>
                </c:pt>
                <c:pt idx="456">
                  <c:v>329</c:v>
                </c:pt>
                <c:pt idx="457">
                  <c:v>342.00000000000006</c:v>
                </c:pt>
                <c:pt idx="458">
                  <c:v>288</c:v>
                </c:pt>
                <c:pt idx="459">
                  <c:v>255.00000000000003</c:v>
                </c:pt>
                <c:pt idx="460">
                  <c:v>224.00000000000003</c:v>
                </c:pt>
                <c:pt idx="461">
                  <c:v>163.99999999999997</c:v>
                </c:pt>
                <c:pt idx="462">
                  <c:v>133</c:v>
                </c:pt>
                <c:pt idx="463">
                  <c:v>153.99999999999997</c:v>
                </c:pt>
                <c:pt idx="464">
                  <c:v>122.00000000000001</c:v>
                </c:pt>
                <c:pt idx="465">
                  <c:v>117.00000000000004</c:v>
                </c:pt>
                <c:pt idx="466">
                  <c:v>137</c:v>
                </c:pt>
                <c:pt idx="467">
                  <c:v>112.00000000000001</c:v>
                </c:pt>
                <c:pt idx="468">
                  <c:v>137.00000000000006</c:v>
                </c:pt>
                <c:pt idx="469">
                  <c:v>118.00000000000001</c:v>
                </c:pt>
                <c:pt idx="470">
                  <c:v>112.99999999999999</c:v>
                </c:pt>
                <c:pt idx="471">
                  <c:v>170.00000000000003</c:v>
                </c:pt>
                <c:pt idx="472">
                  <c:v>167.00000000000003</c:v>
                </c:pt>
                <c:pt idx="473">
                  <c:v>106.99999999999999</c:v>
                </c:pt>
                <c:pt idx="474">
                  <c:v>169.99999999999997</c:v>
                </c:pt>
                <c:pt idx="475">
                  <c:v>123.99999999999997</c:v>
                </c:pt>
                <c:pt idx="476">
                  <c:v>102.99999999999999</c:v>
                </c:pt>
                <c:pt idx="477">
                  <c:v>100</c:v>
                </c:pt>
                <c:pt idx="478">
                  <c:v>71</c:v>
                </c:pt>
                <c:pt idx="479">
                  <c:v>85.000000000000014</c:v>
                </c:pt>
                <c:pt idx="480">
                  <c:v>81</c:v>
                </c:pt>
                <c:pt idx="481">
                  <c:v>70.999999999999957</c:v>
                </c:pt>
                <c:pt idx="482">
                  <c:v>73.999999999999972</c:v>
                </c:pt>
                <c:pt idx="483">
                  <c:v>116.00000000000001</c:v>
                </c:pt>
                <c:pt idx="484">
                  <c:v>123</c:v>
                </c:pt>
                <c:pt idx="485">
                  <c:v>147.00000000000003</c:v>
                </c:pt>
                <c:pt idx="486">
                  <c:v>223.99999999999997</c:v>
                </c:pt>
                <c:pt idx="487">
                  <c:v>269.00000000000006</c:v>
                </c:pt>
                <c:pt idx="488">
                  <c:v>231.99999999999997</c:v>
                </c:pt>
                <c:pt idx="489">
                  <c:v>241</c:v>
                </c:pt>
                <c:pt idx="490">
                  <c:v>251.99999999999994</c:v>
                </c:pt>
                <c:pt idx="491">
                  <c:v>222.99999999999994</c:v>
                </c:pt>
                <c:pt idx="492">
                  <c:v>202</c:v>
                </c:pt>
                <c:pt idx="493">
                  <c:v>210</c:v>
                </c:pt>
                <c:pt idx="494">
                  <c:v>214</c:v>
                </c:pt>
                <c:pt idx="495">
                  <c:v>286.00000000000006</c:v>
                </c:pt>
                <c:pt idx="496">
                  <c:v>171.99999999999997</c:v>
                </c:pt>
                <c:pt idx="497">
                  <c:v>154.99999999999997</c:v>
                </c:pt>
                <c:pt idx="498">
                  <c:v>231.99999999999997</c:v>
                </c:pt>
                <c:pt idx="499">
                  <c:v>238</c:v>
                </c:pt>
                <c:pt idx="500">
                  <c:v>224.00000000000003</c:v>
                </c:pt>
                <c:pt idx="501">
                  <c:v>215.99999999999997</c:v>
                </c:pt>
                <c:pt idx="502">
                  <c:v>199.99999999999997</c:v>
                </c:pt>
                <c:pt idx="503">
                  <c:v>181</c:v>
                </c:pt>
                <c:pt idx="504">
                  <c:v>168.00000000000003</c:v>
                </c:pt>
                <c:pt idx="505">
                  <c:v>176.99999999999997</c:v>
                </c:pt>
                <c:pt idx="506">
                  <c:v>173.00000000000003</c:v>
                </c:pt>
                <c:pt idx="507">
                  <c:v>139</c:v>
                </c:pt>
                <c:pt idx="508">
                  <c:v>169</c:v>
                </c:pt>
                <c:pt idx="509">
                  <c:v>167</c:v>
                </c:pt>
                <c:pt idx="510">
                  <c:v>168.99999999999997</c:v>
                </c:pt>
                <c:pt idx="511">
                  <c:v>200</c:v>
                </c:pt>
                <c:pt idx="512">
                  <c:v>197</c:v>
                </c:pt>
                <c:pt idx="513">
                  <c:v>193.00000000000003</c:v>
                </c:pt>
                <c:pt idx="514">
                  <c:v>156</c:v>
                </c:pt>
                <c:pt idx="515">
                  <c:v>167</c:v>
                </c:pt>
                <c:pt idx="516">
                  <c:v>174.99999999999997</c:v>
                </c:pt>
                <c:pt idx="517">
                  <c:v>182</c:v>
                </c:pt>
                <c:pt idx="518">
                  <c:v>177</c:v>
                </c:pt>
                <c:pt idx="519">
                  <c:v>171</c:v>
                </c:pt>
                <c:pt idx="520">
                  <c:v>163</c:v>
                </c:pt>
                <c:pt idx="521">
                  <c:v>164</c:v>
                </c:pt>
                <c:pt idx="522">
                  <c:v>170.00000000000003</c:v>
                </c:pt>
                <c:pt idx="523">
                  <c:v>166</c:v>
                </c:pt>
                <c:pt idx="524">
                  <c:v>171</c:v>
                </c:pt>
                <c:pt idx="525">
                  <c:v>176</c:v>
                </c:pt>
                <c:pt idx="526">
                  <c:v>184</c:v>
                </c:pt>
                <c:pt idx="527">
                  <c:v>190</c:v>
                </c:pt>
                <c:pt idx="528">
                  <c:v>177</c:v>
                </c:pt>
                <c:pt idx="529">
                  <c:v>192</c:v>
                </c:pt>
                <c:pt idx="530">
                  <c:v>179.99999999999997</c:v>
                </c:pt>
                <c:pt idx="531">
                  <c:v>168</c:v>
                </c:pt>
                <c:pt idx="532">
                  <c:v>171.00000000000003</c:v>
                </c:pt>
                <c:pt idx="533">
                  <c:v>163</c:v>
                </c:pt>
                <c:pt idx="534">
                  <c:v>177</c:v>
                </c:pt>
                <c:pt idx="535">
                  <c:v>233</c:v>
                </c:pt>
                <c:pt idx="536">
                  <c:v>217</c:v>
                </c:pt>
                <c:pt idx="537">
                  <c:v>221</c:v>
                </c:pt>
                <c:pt idx="538">
                  <c:v>211.99999999999997</c:v>
                </c:pt>
                <c:pt idx="539">
                  <c:v>233</c:v>
                </c:pt>
                <c:pt idx="540">
                  <c:v>261.00000000000006</c:v>
                </c:pt>
                <c:pt idx="541">
                  <c:v>213</c:v>
                </c:pt>
                <c:pt idx="542">
                  <c:v>189</c:v>
                </c:pt>
                <c:pt idx="543">
                  <c:v>198.00000000000003</c:v>
                </c:pt>
                <c:pt idx="544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C-6541-9203-54AA0E1A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561504"/>
        <c:axId val="2138318080"/>
      </c:lineChart>
      <c:dateAx>
        <c:axId val="21425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38318080"/>
        <c:crosses val="autoZero"/>
        <c:auto val="1"/>
        <c:lblOffset val="100"/>
        <c:baseTimeUnit val="months"/>
        <c:majorUnit val="3"/>
        <c:majorTimeUnit val="years"/>
      </c:dateAx>
      <c:valAx>
        <c:axId val="2138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25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473370812397106E-2"/>
          <c:y val="8.6145377661125705E-2"/>
          <c:w val="0.34154938108359401"/>
          <c:h val="0.1717392684785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375175604302E-2"/>
          <c:y val="5.8491868746330403E-2"/>
          <c:w val="0.90435848643919503"/>
          <c:h val="0.83261956838728501"/>
        </c:manualLayout>
      </c:layout>
      <c:lineChart>
        <c:grouping val="standard"/>
        <c:varyColors val="0"/>
        <c:ser>
          <c:idx val="0"/>
          <c:order val="0"/>
          <c:tx>
            <c:strRef>
              <c:f>POLICYRATES!$C$3</c:f>
              <c:strCache>
                <c:ptCount val="1"/>
                <c:pt idx="0">
                  <c:v>Bank of England Official Bank Rate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POLICYRATES!$B$4:$B$472</c:f>
              <c:numCache>
                <c:formatCode>m/d/yy</c:formatCode>
                <c:ptCount val="469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>
                  <c:v>36892</c:v>
                </c:pt>
                <c:pt idx="313">
                  <c:v>36923</c:v>
                </c:pt>
                <c:pt idx="314">
                  <c:v>36951</c:v>
                </c:pt>
                <c:pt idx="315">
                  <c:v>36982</c:v>
                </c:pt>
                <c:pt idx="316">
                  <c:v>37012</c:v>
                </c:pt>
                <c:pt idx="317">
                  <c:v>37043</c:v>
                </c:pt>
                <c:pt idx="318">
                  <c:v>37073</c:v>
                </c:pt>
                <c:pt idx="319">
                  <c:v>37104</c:v>
                </c:pt>
                <c:pt idx="320">
                  <c:v>37135</c:v>
                </c:pt>
                <c:pt idx="321">
                  <c:v>37165</c:v>
                </c:pt>
                <c:pt idx="322">
                  <c:v>37196</c:v>
                </c:pt>
                <c:pt idx="323">
                  <c:v>37226</c:v>
                </c:pt>
                <c:pt idx="324">
                  <c:v>37257</c:v>
                </c:pt>
                <c:pt idx="325">
                  <c:v>37288</c:v>
                </c:pt>
                <c:pt idx="326">
                  <c:v>37316</c:v>
                </c:pt>
                <c:pt idx="327">
                  <c:v>37347</c:v>
                </c:pt>
                <c:pt idx="328">
                  <c:v>37377</c:v>
                </c:pt>
                <c:pt idx="329">
                  <c:v>37408</c:v>
                </c:pt>
                <c:pt idx="330">
                  <c:v>37438</c:v>
                </c:pt>
                <c:pt idx="331">
                  <c:v>37469</c:v>
                </c:pt>
                <c:pt idx="332">
                  <c:v>37500</c:v>
                </c:pt>
                <c:pt idx="333">
                  <c:v>37530</c:v>
                </c:pt>
                <c:pt idx="334">
                  <c:v>37561</c:v>
                </c:pt>
                <c:pt idx="335">
                  <c:v>37591</c:v>
                </c:pt>
                <c:pt idx="336">
                  <c:v>37622</c:v>
                </c:pt>
                <c:pt idx="337">
                  <c:v>37653</c:v>
                </c:pt>
                <c:pt idx="338">
                  <c:v>37681</c:v>
                </c:pt>
                <c:pt idx="339">
                  <c:v>37712</c:v>
                </c:pt>
                <c:pt idx="340">
                  <c:v>37742</c:v>
                </c:pt>
                <c:pt idx="341">
                  <c:v>37773</c:v>
                </c:pt>
                <c:pt idx="342">
                  <c:v>37803</c:v>
                </c:pt>
                <c:pt idx="343">
                  <c:v>37834</c:v>
                </c:pt>
                <c:pt idx="344">
                  <c:v>37865</c:v>
                </c:pt>
                <c:pt idx="345">
                  <c:v>37895</c:v>
                </c:pt>
                <c:pt idx="346">
                  <c:v>37926</c:v>
                </c:pt>
                <c:pt idx="347">
                  <c:v>37956</c:v>
                </c:pt>
                <c:pt idx="348">
                  <c:v>37987</c:v>
                </c:pt>
                <c:pt idx="349">
                  <c:v>38018</c:v>
                </c:pt>
                <c:pt idx="350">
                  <c:v>38047</c:v>
                </c:pt>
                <c:pt idx="351">
                  <c:v>38078</c:v>
                </c:pt>
                <c:pt idx="352">
                  <c:v>38108</c:v>
                </c:pt>
                <c:pt idx="353">
                  <c:v>38139</c:v>
                </c:pt>
                <c:pt idx="354">
                  <c:v>38169</c:v>
                </c:pt>
                <c:pt idx="355">
                  <c:v>38200</c:v>
                </c:pt>
                <c:pt idx="356">
                  <c:v>38231</c:v>
                </c:pt>
                <c:pt idx="357">
                  <c:v>38261</c:v>
                </c:pt>
                <c:pt idx="358">
                  <c:v>38292</c:v>
                </c:pt>
                <c:pt idx="359">
                  <c:v>38322</c:v>
                </c:pt>
                <c:pt idx="360">
                  <c:v>38353</c:v>
                </c:pt>
                <c:pt idx="361">
                  <c:v>38384</c:v>
                </c:pt>
                <c:pt idx="362">
                  <c:v>38412</c:v>
                </c:pt>
                <c:pt idx="363">
                  <c:v>38443</c:v>
                </c:pt>
                <c:pt idx="364">
                  <c:v>38473</c:v>
                </c:pt>
                <c:pt idx="365">
                  <c:v>38504</c:v>
                </c:pt>
                <c:pt idx="366">
                  <c:v>38534</c:v>
                </c:pt>
                <c:pt idx="367">
                  <c:v>38565</c:v>
                </c:pt>
                <c:pt idx="368">
                  <c:v>38596</c:v>
                </c:pt>
                <c:pt idx="369">
                  <c:v>38626</c:v>
                </c:pt>
                <c:pt idx="370">
                  <c:v>38657</c:v>
                </c:pt>
                <c:pt idx="371">
                  <c:v>38687</c:v>
                </c:pt>
                <c:pt idx="372">
                  <c:v>38718</c:v>
                </c:pt>
                <c:pt idx="373">
                  <c:v>38749</c:v>
                </c:pt>
                <c:pt idx="374">
                  <c:v>38777</c:v>
                </c:pt>
                <c:pt idx="375">
                  <c:v>38808</c:v>
                </c:pt>
                <c:pt idx="376">
                  <c:v>38838</c:v>
                </c:pt>
                <c:pt idx="377">
                  <c:v>38869</c:v>
                </c:pt>
                <c:pt idx="378">
                  <c:v>38899</c:v>
                </c:pt>
                <c:pt idx="379">
                  <c:v>38930</c:v>
                </c:pt>
                <c:pt idx="380">
                  <c:v>38961</c:v>
                </c:pt>
                <c:pt idx="381">
                  <c:v>38991</c:v>
                </c:pt>
                <c:pt idx="382">
                  <c:v>39022</c:v>
                </c:pt>
                <c:pt idx="383">
                  <c:v>39052</c:v>
                </c:pt>
                <c:pt idx="384">
                  <c:v>39083</c:v>
                </c:pt>
                <c:pt idx="385">
                  <c:v>39114</c:v>
                </c:pt>
                <c:pt idx="386">
                  <c:v>39142</c:v>
                </c:pt>
                <c:pt idx="387">
                  <c:v>39173</c:v>
                </c:pt>
                <c:pt idx="388">
                  <c:v>39203</c:v>
                </c:pt>
                <c:pt idx="389">
                  <c:v>39234</c:v>
                </c:pt>
                <c:pt idx="390">
                  <c:v>39264</c:v>
                </c:pt>
                <c:pt idx="391">
                  <c:v>39295</c:v>
                </c:pt>
                <c:pt idx="392">
                  <c:v>39326</c:v>
                </c:pt>
                <c:pt idx="393">
                  <c:v>39356</c:v>
                </c:pt>
                <c:pt idx="394">
                  <c:v>39387</c:v>
                </c:pt>
                <c:pt idx="395">
                  <c:v>39417</c:v>
                </c:pt>
                <c:pt idx="396">
                  <c:v>39448</c:v>
                </c:pt>
                <c:pt idx="397">
                  <c:v>39479</c:v>
                </c:pt>
                <c:pt idx="398">
                  <c:v>39508</c:v>
                </c:pt>
                <c:pt idx="399">
                  <c:v>39539</c:v>
                </c:pt>
                <c:pt idx="400">
                  <c:v>39569</c:v>
                </c:pt>
                <c:pt idx="401">
                  <c:v>39600</c:v>
                </c:pt>
                <c:pt idx="402">
                  <c:v>39630</c:v>
                </c:pt>
                <c:pt idx="403">
                  <c:v>39661</c:v>
                </c:pt>
                <c:pt idx="404">
                  <c:v>39692</c:v>
                </c:pt>
                <c:pt idx="405">
                  <c:v>39722</c:v>
                </c:pt>
                <c:pt idx="406">
                  <c:v>39753</c:v>
                </c:pt>
                <c:pt idx="407">
                  <c:v>39783</c:v>
                </c:pt>
                <c:pt idx="408">
                  <c:v>39814</c:v>
                </c:pt>
                <c:pt idx="409">
                  <c:v>39845</c:v>
                </c:pt>
                <c:pt idx="410">
                  <c:v>39873</c:v>
                </c:pt>
                <c:pt idx="411">
                  <c:v>39904</c:v>
                </c:pt>
                <c:pt idx="412">
                  <c:v>39934</c:v>
                </c:pt>
                <c:pt idx="413">
                  <c:v>39965</c:v>
                </c:pt>
                <c:pt idx="414">
                  <c:v>39995</c:v>
                </c:pt>
                <c:pt idx="415">
                  <c:v>40026</c:v>
                </c:pt>
                <c:pt idx="416">
                  <c:v>40057</c:v>
                </c:pt>
                <c:pt idx="417">
                  <c:v>40087</c:v>
                </c:pt>
                <c:pt idx="418">
                  <c:v>40118</c:v>
                </c:pt>
                <c:pt idx="419">
                  <c:v>40148</c:v>
                </c:pt>
                <c:pt idx="420">
                  <c:v>40179</c:v>
                </c:pt>
                <c:pt idx="421">
                  <c:v>40210</c:v>
                </c:pt>
                <c:pt idx="422">
                  <c:v>40238</c:v>
                </c:pt>
                <c:pt idx="423">
                  <c:v>40269</c:v>
                </c:pt>
                <c:pt idx="424">
                  <c:v>40299</c:v>
                </c:pt>
                <c:pt idx="425">
                  <c:v>40330</c:v>
                </c:pt>
                <c:pt idx="426">
                  <c:v>40360</c:v>
                </c:pt>
                <c:pt idx="427">
                  <c:v>40391</c:v>
                </c:pt>
                <c:pt idx="428">
                  <c:v>40422</c:v>
                </c:pt>
                <c:pt idx="429">
                  <c:v>40452</c:v>
                </c:pt>
                <c:pt idx="430">
                  <c:v>40483</c:v>
                </c:pt>
                <c:pt idx="431">
                  <c:v>40513</c:v>
                </c:pt>
                <c:pt idx="432">
                  <c:v>40544</c:v>
                </c:pt>
                <c:pt idx="433">
                  <c:v>40575</c:v>
                </c:pt>
                <c:pt idx="434">
                  <c:v>40603</c:v>
                </c:pt>
                <c:pt idx="435">
                  <c:v>40634</c:v>
                </c:pt>
                <c:pt idx="436">
                  <c:v>40664</c:v>
                </c:pt>
                <c:pt idx="437">
                  <c:v>40695</c:v>
                </c:pt>
                <c:pt idx="438">
                  <c:v>40725</c:v>
                </c:pt>
                <c:pt idx="439">
                  <c:v>40756</c:v>
                </c:pt>
                <c:pt idx="440">
                  <c:v>40787</c:v>
                </c:pt>
                <c:pt idx="441">
                  <c:v>40817</c:v>
                </c:pt>
                <c:pt idx="442">
                  <c:v>40848</c:v>
                </c:pt>
                <c:pt idx="443">
                  <c:v>40878</c:v>
                </c:pt>
                <c:pt idx="444">
                  <c:v>40909</c:v>
                </c:pt>
                <c:pt idx="445">
                  <c:v>40940</c:v>
                </c:pt>
                <c:pt idx="446">
                  <c:v>40969</c:v>
                </c:pt>
                <c:pt idx="447">
                  <c:v>41000</c:v>
                </c:pt>
                <c:pt idx="448">
                  <c:v>41030</c:v>
                </c:pt>
                <c:pt idx="449">
                  <c:v>41061</c:v>
                </c:pt>
                <c:pt idx="450">
                  <c:v>41091</c:v>
                </c:pt>
                <c:pt idx="451">
                  <c:v>41122</c:v>
                </c:pt>
                <c:pt idx="452">
                  <c:v>41153</c:v>
                </c:pt>
                <c:pt idx="453">
                  <c:v>41183</c:v>
                </c:pt>
                <c:pt idx="454">
                  <c:v>41214</c:v>
                </c:pt>
                <c:pt idx="455">
                  <c:v>41244</c:v>
                </c:pt>
                <c:pt idx="456">
                  <c:v>41275</c:v>
                </c:pt>
                <c:pt idx="457">
                  <c:v>41306</c:v>
                </c:pt>
                <c:pt idx="458">
                  <c:v>41334</c:v>
                </c:pt>
                <c:pt idx="459">
                  <c:v>41365</c:v>
                </c:pt>
                <c:pt idx="460">
                  <c:v>41395</c:v>
                </c:pt>
                <c:pt idx="461">
                  <c:v>41426</c:v>
                </c:pt>
                <c:pt idx="462">
                  <c:v>41456</c:v>
                </c:pt>
                <c:pt idx="463">
                  <c:v>41487</c:v>
                </c:pt>
                <c:pt idx="464">
                  <c:v>41518</c:v>
                </c:pt>
                <c:pt idx="465">
                  <c:v>41548</c:v>
                </c:pt>
                <c:pt idx="466">
                  <c:v>41579</c:v>
                </c:pt>
                <c:pt idx="467">
                  <c:v>41609</c:v>
                </c:pt>
                <c:pt idx="468">
                  <c:v>41640</c:v>
                </c:pt>
              </c:numCache>
            </c:numRef>
          </c:cat>
          <c:val>
            <c:numRef>
              <c:f>POLICYRATES!$C$4:$C$472</c:f>
              <c:numCache>
                <c:formatCode>General</c:formatCode>
                <c:ptCount val="469"/>
                <c:pt idx="0">
                  <c:v>11</c:v>
                </c:pt>
                <c:pt idx="1">
                  <c:v>10.5</c:v>
                </c:pt>
                <c:pt idx="2">
                  <c:v>10</c:v>
                </c:pt>
                <c:pt idx="3">
                  <c:v>9.75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11.75</c:v>
                </c:pt>
                <c:pt idx="11">
                  <c:v>11.25</c:v>
                </c:pt>
                <c:pt idx="12">
                  <c:v>10.5</c:v>
                </c:pt>
                <c:pt idx="13">
                  <c:v>9.5</c:v>
                </c:pt>
                <c:pt idx="14">
                  <c:v>9</c:v>
                </c:pt>
                <c:pt idx="15">
                  <c:v>10.5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13</c:v>
                </c:pt>
                <c:pt idx="21">
                  <c:v>15</c:v>
                </c:pt>
                <c:pt idx="22">
                  <c:v>14.75</c:v>
                </c:pt>
                <c:pt idx="23">
                  <c:v>14.25</c:v>
                </c:pt>
                <c:pt idx="24">
                  <c:v>12.25</c:v>
                </c:pt>
                <c:pt idx="25">
                  <c:v>12</c:v>
                </c:pt>
                <c:pt idx="26">
                  <c:v>9.5</c:v>
                </c:pt>
                <c:pt idx="27">
                  <c:v>8.75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7.5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12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12.6875</c:v>
                </c:pt>
                <c:pt idx="80">
                  <c:v>14</c:v>
                </c:pt>
                <c:pt idx="81">
                  <c:v>15.125</c:v>
                </c:pt>
                <c:pt idx="82">
                  <c:v>14.5625</c:v>
                </c:pt>
                <c:pt idx="83">
                  <c:v>14.375</c:v>
                </c:pt>
                <c:pt idx="84">
                  <c:v>13.875</c:v>
                </c:pt>
                <c:pt idx="85">
                  <c:v>13.625</c:v>
                </c:pt>
                <c:pt idx="86">
                  <c:v>13.25</c:v>
                </c:pt>
                <c:pt idx="87">
                  <c:v>13.125</c:v>
                </c:pt>
                <c:pt idx="88">
                  <c:v>13.125</c:v>
                </c:pt>
                <c:pt idx="89">
                  <c:v>12.625</c:v>
                </c:pt>
                <c:pt idx="90">
                  <c:v>11.625</c:v>
                </c:pt>
                <c:pt idx="91">
                  <c:v>10.625</c:v>
                </c:pt>
                <c:pt idx="92">
                  <c:v>10.125</c:v>
                </c:pt>
                <c:pt idx="93">
                  <c:v>9.625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10.5625</c:v>
                </c:pt>
                <c:pt idx="99">
                  <c:v>10.0625</c:v>
                </c:pt>
                <c:pt idx="100">
                  <c:v>10.0625</c:v>
                </c:pt>
                <c:pt idx="101">
                  <c:v>9.5625</c:v>
                </c:pt>
                <c:pt idx="102">
                  <c:v>9.5625</c:v>
                </c:pt>
                <c:pt idx="103">
                  <c:v>9.5625</c:v>
                </c:pt>
                <c:pt idx="104">
                  <c:v>9.5625</c:v>
                </c:pt>
                <c:pt idx="105">
                  <c:v>9.0625</c:v>
                </c:pt>
                <c:pt idx="106">
                  <c:v>9.0625</c:v>
                </c:pt>
                <c:pt idx="107">
                  <c:v>9.0625</c:v>
                </c:pt>
                <c:pt idx="108">
                  <c:v>9.0625</c:v>
                </c:pt>
                <c:pt idx="109">
                  <c:v>9.0625</c:v>
                </c:pt>
                <c:pt idx="110">
                  <c:v>8.5625</c:v>
                </c:pt>
                <c:pt idx="111">
                  <c:v>8.5625</c:v>
                </c:pt>
                <c:pt idx="112">
                  <c:v>9.0625</c:v>
                </c:pt>
                <c:pt idx="113">
                  <c:v>8.875</c:v>
                </c:pt>
                <c:pt idx="114">
                  <c:v>12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9.5</c:v>
                </c:pt>
                <c:pt idx="119">
                  <c:v>9.5</c:v>
                </c:pt>
                <c:pt idx="120">
                  <c:v>13.875</c:v>
                </c:pt>
                <c:pt idx="121">
                  <c:v>13.875</c:v>
                </c:pt>
                <c:pt idx="122">
                  <c:v>12.875</c:v>
                </c:pt>
                <c:pt idx="123">
                  <c:v>12.375</c:v>
                </c:pt>
                <c:pt idx="124">
                  <c:v>12.375</c:v>
                </c:pt>
                <c:pt idx="125">
                  <c:v>12.375</c:v>
                </c:pt>
                <c:pt idx="126">
                  <c:v>11.375</c:v>
                </c:pt>
                <c:pt idx="127">
                  <c:v>11.375</c:v>
                </c:pt>
                <c:pt idx="128">
                  <c:v>11.375</c:v>
                </c:pt>
                <c:pt idx="129">
                  <c:v>11.375</c:v>
                </c:pt>
                <c:pt idx="130">
                  <c:v>11.375</c:v>
                </c:pt>
                <c:pt idx="131">
                  <c:v>11.375</c:v>
                </c:pt>
                <c:pt idx="132">
                  <c:v>12.375</c:v>
                </c:pt>
                <c:pt idx="133">
                  <c:v>12.375</c:v>
                </c:pt>
                <c:pt idx="134">
                  <c:v>11.375</c:v>
                </c:pt>
                <c:pt idx="135">
                  <c:v>10.375</c:v>
                </c:pt>
                <c:pt idx="136">
                  <c:v>9.875</c:v>
                </c:pt>
                <c:pt idx="137">
                  <c:v>9.875</c:v>
                </c:pt>
                <c:pt idx="138">
                  <c:v>9.875</c:v>
                </c:pt>
                <c:pt idx="139">
                  <c:v>9.875</c:v>
                </c:pt>
                <c:pt idx="140">
                  <c:v>9.875</c:v>
                </c:pt>
                <c:pt idx="141">
                  <c:v>10.875</c:v>
                </c:pt>
                <c:pt idx="142">
                  <c:v>10.875</c:v>
                </c:pt>
                <c:pt idx="143">
                  <c:v>10.875</c:v>
                </c:pt>
                <c:pt idx="144">
                  <c:v>10.875</c:v>
                </c:pt>
                <c:pt idx="145">
                  <c:v>10.875</c:v>
                </c:pt>
                <c:pt idx="146">
                  <c:v>9.875</c:v>
                </c:pt>
                <c:pt idx="147">
                  <c:v>9.375</c:v>
                </c:pt>
                <c:pt idx="148">
                  <c:v>8.875</c:v>
                </c:pt>
                <c:pt idx="149">
                  <c:v>8.875</c:v>
                </c:pt>
                <c:pt idx="150">
                  <c:v>8.875</c:v>
                </c:pt>
                <c:pt idx="151">
                  <c:v>9.875</c:v>
                </c:pt>
                <c:pt idx="152">
                  <c:v>9.875</c:v>
                </c:pt>
                <c:pt idx="153">
                  <c:v>9.375</c:v>
                </c:pt>
                <c:pt idx="154">
                  <c:v>8.875</c:v>
                </c:pt>
                <c:pt idx="155">
                  <c:v>8.375</c:v>
                </c:pt>
                <c:pt idx="156">
                  <c:v>8.375</c:v>
                </c:pt>
                <c:pt idx="157">
                  <c:v>8.875</c:v>
                </c:pt>
                <c:pt idx="158">
                  <c:v>8.375</c:v>
                </c:pt>
                <c:pt idx="159">
                  <c:v>7.875</c:v>
                </c:pt>
                <c:pt idx="160">
                  <c:v>7.375</c:v>
                </c:pt>
                <c:pt idx="161">
                  <c:v>8.875</c:v>
                </c:pt>
                <c:pt idx="162">
                  <c:v>10.375</c:v>
                </c:pt>
                <c:pt idx="163">
                  <c:v>11.875</c:v>
                </c:pt>
                <c:pt idx="164">
                  <c:v>11.875</c:v>
                </c:pt>
                <c:pt idx="165">
                  <c:v>11.875</c:v>
                </c:pt>
                <c:pt idx="166">
                  <c:v>12.875</c:v>
                </c:pt>
                <c:pt idx="167">
                  <c:v>12.875</c:v>
                </c:pt>
                <c:pt idx="168">
                  <c:v>12.875</c:v>
                </c:pt>
                <c:pt idx="169">
                  <c:v>12.875</c:v>
                </c:pt>
                <c:pt idx="170">
                  <c:v>12.875</c:v>
                </c:pt>
                <c:pt idx="171">
                  <c:v>12.875</c:v>
                </c:pt>
                <c:pt idx="172">
                  <c:v>13.75</c:v>
                </c:pt>
                <c:pt idx="173">
                  <c:v>13.75</c:v>
                </c:pt>
                <c:pt idx="174">
                  <c:v>13.75</c:v>
                </c:pt>
                <c:pt idx="175">
                  <c:v>13.8438</c:v>
                </c:pt>
                <c:pt idx="176">
                  <c:v>13.75</c:v>
                </c:pt>
                <c:pt idx="177">
                  <c:v>14.875</c:v>
                </c:pt>
                <c:pt idx="178">
                  <c:v>14.875</c:v>
                </c:pt>
                <c:pt idx="179">
                  <c:v>14.875</c:v>
                </c:pt>
                <c:pt idx="180">
                  <c:v>14.875</c:v>
                </c:pt>
                <c:pt idx="181">
                  <c:v>14.875</c:v>
                </c:pt>
                <c:pt idx="182">
                  <c:v>14.875</c:v>
                </c:pt>
                <c:pt idx="183">
                  <c:v>14.875</c:v>
                </c:pt>
                <c:pt idx="184">
                  <c:v>14.875</c:v>
                </c:pt>
                <c:pt idx="185">
                  <c:v>14.875</c:v>
                </c:pt>
                <c:pt idx="186">
                  <c:v>14.875</c:v>
                </c:pt>
                <c:pt idx="187">
                  <c:v>14.875</c:v>
                </c:pt>
                <c:pt idx="188">
                  <c:v>14.875</c:v>
                </c:pt>
                <c:pt idx="189">
                  <c:v>13.875</c:v>
                </c:pt>
                <c:pt idx="190">
                  <c:v>13.875</c:v>
                </c:pt>
                <c:pt idx="191">
                  <c:v>13.875</c:v>
                </c:pt>
                <c:pt idx="192">
                  <c:v>13.875</c:v>
                </c:pt>
                <c:pt idx="193">
                  <c:v>12.875</c:v>
                </c:pt>
                <c:pt idx="194">
                  <c:v>12.375</c:v>
                </c:pt>
                <c:pt idx="195">
                  <c:v>11.875</c:v>
                </c:pt>
                <c:pt idx="196">
                  <c:v>11.375</c:v>
                </c:pt>
                <c:pt idx="197">
                  <c:v>11.375</c:v>
                </c:pt>
                <c:pt idx="198">
                  <c:v>10.875</c:v>
                </c:pt>
                <c:pt idx="199">
                  <c:v>10.875</c:v>
                </c:pt>
                <c:pt idx="200">
                  <c:v>10.375</c:v>
                </c:pt>
                <c:pt idx="201">
                  <c:v>10.375</c:v>
                </c:pt>
                <c:pt idx="202">
                  <c:v>10.375</c:v>
                </c:pt>
                <c:pt idx="203">
                  <c:v>10.375</c:v>
                </c:pt>
                <c:pt idx="204">
                  <c:v>10.375</c:v>
                </c:pt>
                <c:pt idx="205">
                  <c:v>10.375</c:v>
                </c:pt>
                <c:pt idx="206">
                  <c:v>10.375</c:v>
                </c:pt>
                <c:pt idx="207">
                  <c:v>10.375</c:v>
                </c:pt>
                <c:pt idx="208">
                  <c:v>9.875</c:v>
                </c:pt>
                <c:pt idx="209">
                  <c:v>9.875</c:v>
                </c:pt>
                <c:pt idx="210">
                  <c:v>9.875</c:v>
                </c:pt>
                <c:pt idx="211">
                  <c:v>9.875</c:v>
                </c:pt>
                <c:pt idx="212">
                  <c:v>8.875</c:v>
                </c:pt>
                <c:pt idx="213">
                  <c:v>7.875</c:v>
                </c:pt>
                <c:pt idx="214">
                  <c:v>6.875</c:v>
                </c:pt>
                <c:pt idx="215">
                  <c:v>6.875</c:v>
                </c:pt>
                <c:pt idx="216">
                  <c:v>5.875</c:v>
                </c:pt>
                <c:pt idx="217">
                  <c:v>5.875</c:v>
                </c:pt>
                <c:pt idx="218">
                  <c:v>5.875</c:v>
                </c:pt>
                <c:pt idx="219">
                  <c:v>5.875</c:v>
                </c:pt>
                <c:pt idx="220">
                  <c:v>5.875</c:v>
                </c:pt>
                <c:pt idx="221">
                  <c:v>5.875</c:v>
                </c:pt>
                <c:pt idx="222">
                  <c:v>5.875</c:v>
                </c:pt>
                <c:pt idx="223">
                  <c:v>5.875</c:v>
                </c:pt>
                <c:pt idx="224">
                  <c:v>5.875</c:v>
                </c:pt>
                <c:pt idx="225">
                  <c:v>5.875</c:v>
                </c:pt>
                <c:pt idx="226">
                  <c:v>5.375</c:v>
                </c:pt>
                <c:pt idx="227">
                  <c:v>5.375</c:v>
                </c:pt>
                <c:pt idx="228">
                  <c:v>5.375</c:v>
                </c:pt>
                <c:pt idx="229">
                  <c:v>5.125</c:v>
                </c:pt>
                <c:pt idx="230">
                  <c:v>5.125</c:v>
                </c:pt>
                <c:pt idx="231">
                  <c:v>5.125</c:v>
                </c:pt>
                <c:pt idx="232">
                  <c:v>5.125</c:v>
                </c:pt>
                <c:pt idx="233">
                  <c:v>5.125</c:v>
                </c:pt>
                <c:pt idx="234">
                  <c:v>5.125</c:v>
                </c:pt>
                <c:pt idx="235">
                  <c:v>5.125</c:v>
                </c:pt>
                <c:pt idx="236">
                  <c:v>5.625</c:v>
                </c:pt>
                <c:pt idx="237">
                  <c:v>5.625</c:v>
                </c:pt>
                <c:pt idx="238">
                  <c:v>5.625</c:v>
                </c:pt>
                <c:pt idx="239">
                  <c:v>6.125</c:v>
                </c:pt>
                <c:pt idx="240">
                  <c:v>6.125</c:v>
                </c:pt>
                <c:pt idx="241">
                  <c:v>6.625</c:v>
                </c:pt>
                <c:pt idx="242">
                  <c:v>6.625</c:v>
                </c:pt>
                <c:pt idx="243">
                  <c:v>6.625</c:v>
                </c:pt>
                <c:pt idx="244">
                  <c:v>6.625</c:v>
                </c:pt>
                <c:pt idx="245">
                  <c:v>6.625</c:v>
                </c:pt>
                <c:pt idx="246">
                  <c:v>6.625</c:v>
                </c:pt>
                <c:pt idx="247">
                  <c:v>6.625</c:v>
                </c:pt>
                <c:pt idx="248">
                  <c:v>6.625</c:v>
                </c:pt>
                <c:pt idx="249">
                  <c:v>6.625</c:v>
                </c:pt>
                <c:pt idx="250">
                  <c:v>6.625</c:v>
                </c:pt>
                <c:pt idx="251">
                  <c:v>6.375</c:v>
                </c:pt>
                <c:pt idx="252">
                  <c:v>6.125</c:v>
                </c:pt>
                <c:pt idx="253">
                  <c:v>6.125</c:v>
                </c:pt>
                <c:pt idx="254">
                  <c:v>5.9375</c:v>
                </c:pt>
                <c:pt idx="255">
                  <c:v>5.9375</c:v>
                </c:pt>
                <c:pt idx="256">
                  <c:v>5.9375</c:v>
                </c:pt>
                <c:pt idx="257">
                  <c:v>5.6875</c:v>
                </c:pt>
                <c:pt idx="258">
                  <c:v>5.6875</c:v>
                </c:pt>
                <c:pt idx="259">
                  <c:v>5.6875</c:v>
                </c:pt>
                <c:pt idx="260">
                  <c:v>5.6875</c:v>
                </c:pt>
                <c:pt idx="261">
                  <c:v>5.9375</c:v>
                </c:pt>
                <c:pt idx="262">
                  <c:v>5.9375</c:v>
                </c:pt>
                <c:pt idx="263">
                  <c:v>5.9375</c:v>
                </c:pt>
                <c:pt idx="264">
                  <c:v>5.9375</c:v>
                </c:pt>
                <c:pt idx="265">
                  <c:v>5.9375</c:v>
                </c:pt>
                <c:pt idx="266">
                  <c:v>5.9375</c:v>
                </c:pt>
                <c:pt idx="267">
                  <c:v>5.9375</c:v>
                </c:pt>
                <c:pt idx="268">
                  <c:v>6.25</c:v>
                </c:pt>
                <c:pt idx="269">
                  <c:v>6.5</c:v>
                </c:pt>
                <c:pt idx="270">
                  <c:v>6.75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7.25</c:v>
                </c:pt>
                <c:pt idx="275">
                  <c:v>7.25</c:v>
                </c:pt>
                <c:pt idx="276">
                  <c:v>7.25</c:v>
                </c:pt>
                <c:pt idx="277">
                  <c:v>7.25</c:v>
                </c:pt>
                <c:pt idx="278">
                  <c:v>7.25</c:v>
                </c:pt>
                <c:pt idx="279">
                  <c:v>7.25</c:v>
                </c:pt>
                <c:pt idx="280">
                  <c:v>7.25</c:v>
                </c:pt>
                <c:pt idx="281">
                  <c:v>7.5</c:v>
                </c:pt>
                <c:pt idx="282">
                  <c:v>7.5</c:v>
                </c:pt>
                <c:pt idx="283">
                  <c:v>7.5</c:v>
                </c:pt>
                <c:pt idx="284">
                  <c:v>7.5</c:v>
                </c:pt>
                <c:pt idx="285">
                  <c:v>7.25</c:v>
                </c:pt>
                <c:pt idx="286">
                  <c:v>6.75</c:v>
                </c:pt>
                <c:pt idx="287">
                  <c:v>6.25</c:v>
                </c:pt>
                <c:pt idx="288">
                  <c:v>6</c:v>
                </c:pt>
                <c:pt idx="289">
                  <c:v>5.5</c:v>
                </c:pt>
                <c:pt idx="290">
                  <c:v>5.5</c:v>
                </c:pt>
                <c:pt idx="291">
                  <c:v>5.25</c:v>
                </c:pt>
                <c:pt idx="292">
                  <c:v>5.25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5.25</c:v>
                </c:pt>
                <c:pt idx="297">
                  <c:v>5.25</c:v>
                </c:pt>
                <c:pt idx="298">
                  <c:v>5.5</c:v>
                </c:pt>
                <c:pt idx="299">
                  <c:v>5.5</c:v>
                </c:pt>
                <c:pt idx="300">
                  <c:v>5.75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5.75</c:v>
                </c:pt>
                <c:pt idx="314">
                  <c:v>5.75</c:v>
                </c:pt>
                <c:pt idx="315">
                  <c:v>5.5</c:v>
                </c:pt>
                <c:pt idx="316">
                  <c:v>5.25</c:v>
                </c:pt>
                <c:pt idx="317">
                  <c:v>5.25</c:v>
                </c:pt>
                <c:pt idx="318">
                  <c:v>5.25</c:v>
                </c:pt>
                <c:pt idx="319">
                  <c:v>5</c:v>
                </c:pt>
                <c:pt idx="320">
                  <c:v>4.75</c:v>
                </c:pt>
                <c:pt idx="321">
                  <c:v>4.5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3.75</c:v>
                </c:pt>
                <c:pt idx="338">
                  <c:v>3.75</c:v>
                </c:pt>
                <c:pt idx="339">
                  <c:v>3.75</c:v>
                </c:pt>
                <c:pt idx="340">
                  <c:v>3.75</c:v>
                </c:pt>
                <c:pt idx="341">
                  <c:v>3.75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3.75</c:v>
                </c:pt>
                <c:pt idx="347">
                  <c:v>3.75</c:v>
                </c:pt>
                <c:pt idx="348">
                  <c:v>3.75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4.25</c:v>
                </c:pt>
                <c:pt idx="353">
                  <c:v>4.5</c:v>
                </c:pt>
                <c:pt idx="354">
                  <c:v>4.5</c:v>
                </c:pt>
                <c:pt idx="355">
                  <c:v>4.75</c:v>
                </c:pt>
                <c:pt idx="356">
                  <c:v>4.75</c:v>
                </c:pt>
                <c:pt idx="357">
                  <c:v>4.75</c:v>
                </c:pt>
                <c:pt idx="358">
                  <c:v>4.75</c:v>
                </c:pt>
                <c:pt idx="359">
                  <c:v>4.75</c:v>
                </c:pt>
                <c:pt idx="360">
                  <c:v>4.75</c:v>
                </c:pt>
                <c:pt idx="361">
                  <c:v>4.75</c:v>
                </c:pt>
                <c:pt idx="362">
                  <c:v>4.75</c:v>
                </c:pt>
                <c:pt idx="363">
                  <c:v>4.75</c:v>
                </c:pt>
                <c:pt idx="364">
                  <c:v>4.75</c:v>
                </c:pt>
                <c:pt idx="365">
                  <c:v>4.75</c:v>
                </c:pt>
                <c:pt idx="366">
                  <c:v>4.75</c:v>
                </c:pt>
                <c:pt idx="367">
                  <c:v>4.5</c:v>
                </c:pt>
                <c:pt idx="368">
                  <c:v>4.5</c:v>
                </c:pt>
                <c:pt idx="369">
                  <c:v>4.5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</c:v>
                </c:pt>
                <c:pt idx="374">
                  <c:v>4.5</c:v>
                </c:pt>
                <c:pt idx="375">
                  <c:v>4.5</c:v>
                </c:pt>
                <c:pt idx="376">
                  <c:v>4.5</c:v>
                </c:pt>
                <c:pt idx="377">
                  <c:v>4.5</c:v>
                </c:pt>
                <c:pt idx="378">
                  <c:v>4.5</c:v>
                </c:pt>
                <c:pt idx="379">
                  <c:v>4.75</c:v>
                </c:pt>
                <c:pt idx="380">
                  <c:v>4.75</c:v>
                </c:pt>
                <c:pt idx="381">
                  <c:v>4.75</c:v>
                </c:pt>
                <c:pt idx="382">
                  <c:v>5</c:v>
                </c:pt>
                <c:pt idx="383">
                  <c:v>5</c:v>
                </c:pt>
                <c:pt idx="384">
                  <c:v>5.25</c:v>
                </c:pt>
                <c:pt idx="385">
                  <c:v>5.25</c:v>
                </c:pt>
                <c:pt idx="386">
                  <c:v>5.25</c:v>
                </c:pt>
                <c:pt idx="387">
                  <c:v>5.25</c:v>
                </c:pt>
                <c:pt idx="388">
                  <c:v>5.5</c:v>
                </c:pt>
                <c:pt idx="389">
                  <c:v>5.5</c:v>
                </c:pt>
                <c:pt idx="390">
                  <c:v>5.75</c:v>
                </c:pt>
                <c:pt idx="391">
                  <c:v>5.75</c:v>
                </c:pt>
                <c:pt idx="392">
                  <c:v>5.75</c:v>
                </c:pt>
                <c:pt idx="393">
                  <c:v>5.75</c:v>
                </c:pt>
                <c:pt idx="394">
                  <c:v>5.75</c:v>
                </c:pt>
                <c:pt idx="395">
                  <c:v>5.5</c:v>
                </c:pt>
                <c:pt idx="396">
                  <c:v>5.5</c:v>
                </c:pt>
                <c:pt idx="397">
                  <c:v>5.25</c:v>
                </c:pt>
                <c:pt idx="398">
                  <c:v>5.25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4.5</c:v>
                </c:pt>
                <c:pt idx="406">
                  <c:v>3</c:v>
                </c:pt>
                <c:pt idx="407">
                  <c:v>2</c:v>
                </c:pt>
                <c:pt idx="408">
                  <c:v>1.5</c:v>
                </c:pt>
                <c:pt idx="409">
                  <c:v>1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A-014C-B3A3-DB3B70B856ED}"/>
            </c:ext>
          </c:extLst>
        </c:ser>
        <c:ser>
          <c:idx val="1"/>
          <c:order val="1"/>
          <c:tx>
            <c:strRef>
              <c:f>POLICYRATES!$E$3</c:f>
              <c:strCache>
                <c:ptCount val="1"/>
                <c:pt idx="0">
                  <c:v>Deutsche Bundesbank Base Rate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POLICYRATES!$B$4:$B$472</c:f>
              <c:numCache>
                <c:formatCode>m/d/yy</c:formatCode>
                <c:ptCount val="469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>
                  <c:v>36892</c:v>
                </c:pt>
                <c:pt idx="313">
                  <c:v>36923</c:v>
                </c:pt>
                <c:pt idx="314">
                  <c:v>36951</c:v>
                </c:pt>
                <c:pt idx="315">
                  <c:v>36982</c:v>
                </c:pt>
                <c:pt idx="316">
                  <c:v>37012</c:v>
                </c:pt>
                <c:pt idx="317">
                  <c:v>37043</c:v>
                </c:pt>
                <c:pt idx="318">
                  <c:v>37073</c:v>
                </c:pt>
                <c:pt idx="319">
                  <c:v>37104</c:v>
                </c:pt>
                <c:pt idx="320">
                  <c:v>37135</c:v>
                </c:pt>
                <c:pt idx="321">
                  <c:v>37165</c:v>
                </c:pt>
                <c:pt idx="322">
                  <c:v>37196</c:v>
                </c:pt>
                <c:pt idx="323">
                  <c:v>37226</c:v>
                </c:pt>
                <c:pt idx="324">
                  <c:v>37257</c:v>
                </c:pt>
                <c:pt idx="325">
                  <c:v>37288</c:v>
                </c:pt>
                <c:pt idx="326">
                  <c:v>37316</c:v>
                </c:pt>
                <c:pt idx="327">
                  <c:v>37347</c:v>
                </c:pt>
                <c:pt idx="328">
                  <c:v>37377</c:v>
                </c:pt>
                <c:pt idx="329">
                  <c:v>37408</c:v>
                </c:pt>
                <c:pt idx="330">
                  <c:v>37438</c:v>
                </c:pt>
                <c:pt idx="331">
                  <c:v>37469</c:v>
                </c:pt>
                <c:pt idx="332">
                  <c:v>37500</c:v>
                </c:pt>
                <c:pt idx="333">
                  <c:v>37530</c:v>
                </c:pt>
                <c:pt idx="334">
                  <c:v>37561</c:v>
                </c:pt>
                <c:pt idx="335">
                  <c:v>37591</c:v>
                </c:pt>
                <c:pt idx="336">
                  <c:v>37622</c:v>
                </c:pt>
                <c:pt idx="337">
                  <c:v>37653</c:v>
                </c:pt>
                <c:pt idx="338">
                  <c:v>37681</c:v>
                </c:pt>
                <c:pt idx="339">
                  <c:v>37712</c:v>
                </c:pt>
                <c:pt idx="340">
                  <c:v>37742</c:v>
                </c:pt>
                <c:pt idx="341">
                  <c:v>37773</c:v>
                </c:pt>
                <c:pt idx="342">
                  <c:v>37803</c:v>
                </c:pt>
                <c:pt idx="343">
                  <c:v>37834</c:v>
                </c:pt>
                <c:pt idx="344">
                  <c:v>37865</c:v>
                </c:pt>
                <c:pt idx="345">
                  <c:v>37895</c:v>
                </c:pt>
                <c:pt idx="346">
                  <c:v>37926</c:v>
                </c:pt>
                <c:pt idx="347">
                  <c:v>37956</c:v>
                </c:pt>
                <c:pt idx="348">
                  <c:v>37987</c:v>
                </c:pt>
                <c:pt idx="349">
                  <c:v>38018</c:v>
                </c:pt>
                <c:pt idx="350">
                  <c:v>38047</c:v>
                </c:pt>
                <c:pt idx="351">
                  <c:v>38078</c:v>
                </c:pt>
                <c:pt idx="352">
                  <c:v>38108</c:v>
                </c:pt>
                <c:pt idx="353">
                  <c:v>38139</c:v>
                </c:pt>
                <c:pt idx="354">
                  <c:v>38169</c:v>
                </c:pt>
                <c:pt idx="355">
                  <c:v>38200</c:v>
                </c:pt>
                <c:pt idx="356">
                  <c:v>38231</c:v>
                </c:pt>
                <c:pt idx="357">
                  <c:v>38261</c:v>
                </c:pt>
                <c:pt idx="358">
                  <c:v>38292</c:v>
                </c:pt>
                <c:pt idx="359">
                  <c:v>38322</c:v>
                </c:pt>
                <c:pt idx="360">
                  <c:v>38353</c:v>
                </c:pt>
                <c:pt idx="361">
                  <c:v>38384</c:v>
                </c:pt>
                <c:pt idx="362">
                  <c:v>38412</c:v>
                </c:pt>
                <c:pt idx="363">
                  <c:v>38443</c:v>
                </c:pt>
                <c:pt idx="364">
                  <c:v>38473</c:v>
                </c:pt>
                <c:pt idx="365">
                  <c:v>38504</c:v>
                </c:pt>
                <c:pt idx="366">
                  <c:v>38534</c:v>
                </c:pt>
                <c:pt idx="367">
                  <c:v>38565</c:v>
                </c:pt>
                <c:pt idx="368">
                  <c:v>38596</c:v>
                </c:pt>
                <c:pt idx="369">
                  <c:v>38626</c:v>
                </c:pt>
                <c:pt idx="370">
                  <c:v>38657</c:v>
                </c:pt>
                <c:pt idx="371">
                  <c:v>38687</c:v>
                </c:pt>
                <c:pt idx="372">
                  <c:v>38718</c:v>
                </c:pt>
                <c:pt idx="373">
                  <c:v>38749</c:v>
                </c:pt>
                <c:pt idx="374">
                  <c:v>38777</c:v>
                </c:pt>
                <c:pt idx="375">
                  <c:v>38808</c:v>
                </c:pt>
                <c:pt idx="376">
                  <c:v>38838</c:v>
                </c:pt>
                <c:pt idx="377">
                  <c:v>38869</c:v>
                </c:pt>
                <c:pt idx="378">
                  <c:v>38899</c:v>
                </c:pt>
                <c:pt idx="379">
                  <c:v>38930</c:v>
                </c:pt>
                <c:pt idx="380">
                  <c:v>38961</c:v>
                </c:pt>
                <c:pt idx="381">
                  <c:v>38991</c:v>
                </c:pt>
                <c:pt idx="382">
                  <c:v>39022</c:v>
                </c:pt>
                <c:pt idx="383">
                  <c:v>39052</c:v>
                </c:pt>
                <c:pt idx="384">
                  <c:v>39083</c:v>
                </c:pt>
                <c:pt idx="385">
                  <c:v>39114</c:v>
                </c:pt>
                <c:pt idx="386">
                  <c:v>39142</c:v>
                </c:pt>
                <c:pt idx="387">
                  <c:v>39173</c:v>
                </c:pt>
                <c:pt idx="388">
                  <c:v>39203</c:v>
                </c:pt>
                <c:pt idx="389">
                  <c:v>39234</c:v>
                </c:pt>
                <c:pt idx="390">
                  <c:v>39264</c:v>
                </c:pt>
                <c:pt idx="391">
                  <c:v>39295</c:v>
                </c:pt>
                <c:pt idx="392">
                  <c:v>39326</c:v>
                </c:pt>
                <c:pt idx="393">
                  <c:v>39356</c:v>
                </c:pt>
                <c:pt idx="394">
                  <c:v>39387</c:v>
                </c:pt>
                <c:pt idx="395">
                  <c:v>39417</c:v>
                </c:pt>
                <c:pt idx="396">
                  <c:v>39448</c:v>
                </c:pt>
                <c:pt idx="397">
                  <c:v>39479</c:v>
                </c:pt>
                <c:pt idx="398">
                  <c:v>39508</c:v>
                </c:pt>
                <c:pt idx="399">
                  <c:v>39539</c:v>
                </c:pt>
                <c:pt idx="400">
                  <c:v>39569</c:v>
                </c:pt>
                <c:pt idx="401">
                  <c:v>39600</c:v>
                </c:pt>
                <c:pt idx="402">
                  <c:v>39630</c:v>
                </c:pt>
                <c:pt idx="403">
                  <c:v>39661</c:v>
                </c:pt>
                <c:pt idx="404">
                  <c:v>39692</c:v>
                </c:pt>
                <c:pt idx="405">
                  <c:v>39722</c:v>
                </c:pt>
                <c:pt idx="406">
                  <c:v>39753</c:v>
                </c:pt>
                <c:pt idx="407">
                  <c:v>39783</c:v>
                </c:pt>
                <c:pt idx="408">
                  <c:v>39814</c:v>
                </c:pt>
                <c:pt idx="409">
                  <c:v>39845</c:v>
                </c:pt>
                <c:pt idx="410">
                  <c:v>39873</c:v>
                </c:pt>
                <c:pt idx="411">
                  <c:v>39904</c:v>
                </c:pt>
                <c:pt idx="412">
                  <c:v>39934</c:v>
                </c:pt>
                <c:pt idx="413">
                  <c:v>39965</c:v>
                </c:pt>
                <c:pt idx="414">
                  <c:v>39995</c:v>
                </c:pt>
                <c:pt idx="415">
                  <c:v>40026</c:v>
                </c:pt>
                <c:pt idx="416">
                  <c:v>40057</c:v>
                </c:pt>
                <c:pt idx="417">
                  <c:v>40087</c:v>
                </c:pt>
                <c:pt idx="418">
                  <c:v>40118</c:v>
                </c:pt>
                <c:pt idx="419">
                  <c:v>40148</c:v>
                </c:pt>
                <c:pt idx="420">
                  <c:v>40179</c:v>
                </c:pt>
                <c:pt idx="421">
                  <c:v>40210</c:v>
                </c:pt>
                <c:pt idx="422">
                  <c:v>40238</c:v>
                </c:pt>
                <c:pt idx="423">
                  <c:v>40269</c:v>
                </c:pt>
                <c:pt idx="424">
                  <c:v>40299</c:v>
                </c:pt>
                <c:pt idx="425">
                  <c:v>40330</c:v>
                </c:pt>
                <c:pt idx="426">
                  <c:v>40360</c:v>
                </c:pt>
                <c:pt idx="427">
                  <c:v>40391</c:v>
                </c:pt>
                <c:pt idx="428">
                  <c:v>40422</c:v>
                </c:pt>
                <c:pt idx="429">
                  <c:v>40452</c:v>
                </c:pt>
                <c:pt idx="430">
                  <c:v>40483</c:v>
                </c:pt>
                <c:pt idx="431">
                  <c:v>40513</c:v>
                </c:pt>
                <c:pt idx="432">
                  <c:v>40544</c:v>
                </c:pt>
                <c:pt idx="433">
                  <c:v>40575</c:v>
                </c:pt>
                <c:pt idx="434">
                  <c:v>40603</c:v>
                </c:pt>
                <c:pt idx="435">
                  <c:v>40634</c:v>
                </c:pt>
                <c:pt idx="436">
                  <c:v>40664</c:v>
                </c:pt>
                <c:pt idx="437">
                  <c:v>40695</c:v>
                </c:pt>
                <c:pt idx="438">
                  <c:v>40725</c:v>
                </c:pt>
                <c:pt idx="439">
                  <c:v>40756</c:v>
                </c:pt>
                <c:pt idx="440">
                  <c:v>40787</c:v>
                </c:pt>
                <c:pt idx="441">
                  <c:v>40817</c:v>
                </c:pt>
                <c:pt idx="442">
                  <c:v>40848</c:v>
                </c:pt>
                <c:pt idx="443">
                  <c:v>40878</c:v>
                </c:pt>
                <c:pt idx="444">
                  <c:v>40909</c:v>
                </c:pt>
                <c:pt idx="445">
                  <c:v>40940</c:v>
                </c:pt>
                <c:pt idx="446">
                  <c:v>40969</c:v>
                </c:pt>
                <c:pt idx="447">
                  <c:v>41000</c:v>
                </c:pt>
                <c:pt idx="448">
                  <c:v>41030</c:v>
                </c:pt>
                <c:pt idx="449">
                  <c:v>41061</c:v>
                </c:pt>
                <c:pt idx="450">
                  <c:v>41091</c:v>
                </c:pt>
                <c:pt idx="451">
                  <c:v>41122</c:v>
                </c:pt>
                <c:pt idx="452">
                  <c:v>41153</c:v>
                </c:pt>
                <c:pt idx="453">
                  <c:v>41183</c:v>
                </c:pt>
                <c:pt idx="454">
                  <c:v>41214</c:v>
                </c:pt>
                <c:pt idx="455">
                  <c:v>41244</c:v>
                </c:pt>
                <c:pt idx="456">
                  <c:v>41275</c:v>
                </c:pt>
                <c:pt idx="457">
                  <c:v>41306</c:v>
                </c:pt>
                <c:pt idx="458">
                  <c:v>41334</c:v>
                </c:pt>
                <c:pt idx="459">
                  <c:v>41365</c:v>
                </c:pt>
                <c:pt idx="460">
                  <c:v>41395</c:v>
                </c:pt>
                <c:pt idx="461">
                  <c:v>41426</c:v>
                </c:pt>
                <c:pt idx="462">
                  <c:v>41456</c:v>
                </c:pt>
                <c:pt idx="463">
                  <c:v>41487</c:v>
                </c:pt>
                <c:pt idx="464">
                  <c:v>41518</c:v>
                </c:pt>
                <c:pt idx="465">
                  <c:v>41548</c:v>
                </c:pt>
                <c:pt idx="466">
                  <c:v>41579</c:v>
                </c:pt>
                <c:pt idx="467">
                  <c:v>41609</c:v>
                </c:pt>
                <c:pt idx="468">
                  <c:v>41640</c:v>
                </c:pt>
              </c:numCache>
            </c:numRef>
          </c:cat>
          <c:val>
            <c:numRef>
              <c:f>POLICYRATES!$E$4:$E$472</c:f>
              <c:numCache>
                <c:formatCode>General</c:formatCode>
                <c:ptCount val="469"/>
                <c:pt idx="0">
                  <c:v>6</c:v>
                </c:pt>
                <c:pt idx="1">
                  <c:v>5.6</c:v>
                </c:pt>
                <c:pt idx="2">
                  <c:v>5.0999999999999996</c:v>
                </c:pt>
                <c:pt idx="3">
                  <c:v>5</c:v>
                </c:pt>
                <c:pt idx="4">
                  <c:v>4.87</c:v>
                </c:pt>
                <c:pt idx="5">
                  <c:v>4.5</c:v>
                </c:pt>
                <c:pt idx="6">
                  <c:v>4.5</c:v>
                </c:pt>
                <c:pt idx="7">
                  <c:v>4.2300000000000004</c:v>
                </c:pt>
                <c:pt idx="8">
                  <c:v>3.68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3.25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3.03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4.5999999999999996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6.07</c:v>
                </c:pt>
                <c:pt idx="62">
                  <c:v>7</c:v>
                </c:pt>
                <c:pt idx="63">
                  <c:v>7</c:v>
                </c:pt>
                <c:pt idx="64">
                  <c:v>7.48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7.43</c:v>
                </c:pt>
                <c:pt idx="92">
                  <c:v>7</c:v>
                </c:pt>
                <c:pt idx="93">
                  <c:v>6.7</c:v>
                </c:pt>
                <c:pt idx="94">
                  <c:v>6</c:v>
                </c:pt>
                <c:pt idx="95">
                  <c:v>5.07</c:v>
                </c:pt>
                <c:pt idx="96">
                  <c:v>5</c:v>
                </c:pt>
                <c:pt idx="97">
                  <c:v>5</c:v>
                </c:pt>
                <c:pt idx="98">
                  <c:v>4.57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4.03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4.25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3.61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3.36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2.57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3</c:v>
                </c:pt>
                <c:pt idx="163">
                  <c:v>3.09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3.68</c:v>
                </c:pt>
                <c:pt idx="169">
                  <c:v>4</c:v>
                </c:pt>
                <c:pt idx="170">
                  <c:v>4</c:v>
                </c:pt>
                <c:pt idx="171">
                  <c:v>4.1500000000000004</c:v>
                </c:pt>
                <c:pt idx="172">
                  <c:v>4.5</c:v>
                </c:pt>
                <c:pt idx="173">
                  <c:v>4.5199999999999996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5.82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6.5</c:v>
                </c:pt>
                <c:pt idx="194">
                  <c:v>6.5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7</c:v>
                </c:pt>
                <c:pt idx="200">
                  <c:v>7.5</c:v>
                </c:pt>
                <c:pt idx="201">
                  <c:v>7.5</c:v>
                </c:pt>
                <c:pt idx="202">
                  <c:v>7.5</c:v>
                </c:pt>
                <c:pt idx="203">
                  <c:v>7.63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8.36</c:v>
                </c:pt>
                <c:pt idx="211">
                  <c:v>8.75</c:v>
                </c:pt>
                <c:pt idx="212">
                  <c:v>8.48</c:v>
                </c:pt>
                <c:pt idx="213">
                  <c:v>8.25</c:v>
                </c:pt>
                <c:pt idx="214">
                  <c:v>8.25</c:v>
                </c:pt>
                <c:pt idx="215">
                  <c:v>8.25</c:v>
                </c:pt>
                <c:pt idx="216">
                  <c:v>8.25</c:v>
                </c:pt>
                <c:pt idx="217">
                  <c:v>8.0500000000000007</c:v>
                </c:pt>
                <c:pt idx="218">
                  <c:v>7.8</c:v>
                </c:pt>
                <c:pt idx="219">
                  <c:v>7.43</c:v>
                </c:pt>
                <c:pt idx="220">
                  <c:v>7.25</c:v>
                </c:pt>
                <c:pt idx="221">
                  <c:v>7.25</c:v>
                </c:pt>
                <c:pt idx="222">
                  <c:v>6.77</c:v>
                </c:pt>
                <c:pt idx="223">
                  <c:v>6.75</c:v>
                </c:pt>
                <c:pt idx="224">
                  <c:v>6.41</c:v>
                </c:pt>
                <c:pt idx="225">
                  <c:v>6.11</c:v>
                </c:pt>
                <c:pt idx="226">
                  <c:v>5.75</c:v>
                </c:pt>
                <c:pt idx="227">
                  <c:v>5.75</c:v>
                </c:pt>
                <c:pt idx="228">
                  <c:v>5.75</c:v>
                </c:pt>
                <c:pt idx="229">
                  <c:v>5.58</c:v>
                </c:pt>
                <c:pt idx="230">
                  <c:v>5.25</c:v>
                </c:pt>
                <c:pt idx="231">
                  <c:v>5.1100000000000003</c:v>
                </c:pt>
                <c:pt idx="232">
                  <c:v>4.7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4.4800000000000004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3.89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3.26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2.8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1.95</c:v>
                </c:pt>
                <c:pt idx="293">
                  <c:v>1.95</c:v>
                </c:pt>
                <c:pt idx="294">
                  <c:v>1.95</c:v>
                </c:pt>
                <c:pt idx="295">
                  <c:v>1.95</c:v>
                </c:pt>
                <c:pt idx="296">
                  <c:v>1.95</c:v>
                </c:pt>
                <c:pt idx="297">
                  <c:v>1.95</c:v>
                </c:pt>
                <c:pt idx="298">
                  <c:v>1.95</c:v>
                </c:pt>
                <c:pt idx="299">
                  <c:v>1.95</c:v>
                </c:pt>
                <c:pt idx="300">
                  <c:v>2.68</c:v>
                </c:pt>
                <c:pt idx="301">
                  <c:v>2.68</c:v>
                </c:pt>
                <c:pt idx="302">
                  <c:v>2.68</c:v>
                </c:pt>
                <c:pt idx="303">
                  <c:v>2.68</c:v>
                </c:pt>
                <c:pt idx="304">
                  <c:v>3.42</c:v>
                </c:pt>
                <c:pt idx="305">
                  <c:v>3.42</c:v>
                </c:pt>
                <c:pt idx="306">
                  <c:v>3.42</c:v>
                </c:pt>
                <c:pt idx="307">
                  <c:v>3.42</c:v>
                </c:pt>
                <c:pt idx="308">
                  <c:v>4.26</c:v>
                </c:pt>
                <c:pt idx="309">
                  <c:v>4.26</c:v>
                </c:pt>
                <c:pt idx="310">
                  <c:v>4.26</c:v>
                </c:pt>
                <c:pt idx="311">
                  <c:v>4.26</c:v>
                </c:pt>
                <c:pt idx="312">
                  <c:v>4.26</c:v>
                </c:pt>
                <c:pt idx="313">
                  <c:v>4.26</c:v>
                </c:pt>
                <c:pt idx="314">
                  <c:v>4.26</c:v>
                </c:pt>
                <c:pt idx="315">
                  <c:v>4.26</c:v>
                </c:pt>
                <c:pt idx="316">
                  <c:v>4.26</c:v>
                </c:pt>
                <c:pt idx="317">
                  <c:v>4.26</c:v>
                </c:pt>
                <c:pt idx="318">
                  <c:v>4.26</c:v>
                </c:pt>
                <c:pt idx="319">
                  <c:v>4.26</c:v>
                </c:pt>
                <c:pt idx="320">
                  <c:v>3.62</c:v>
                </c:pt>
                <c:pt idx="321">
                  <c:v>3.62</c:v>
                </c:pt>
                <c:pt idx="322">
                  <c:v>3.62</c:v>
                </c:pt>
                <c:pt idx="323">
                  <c:v>3.62</c:v>
                </c:pt>
                <c:pt idx="324">
                  <c:v>2.57</c:v>
                </c:pt>
                <c:pt idx="325">
                  <c:v>2.57</c:v>
                </c:pt>
                <c:pt idx="326">
                  <c:v>2.57</c:v>
                </c:pt>
                <c:pt idx="327">
                  <c:v>2.57</c:v>
                </c:pt>
                <c:pt idx="328">
                  <c:v>2.57</c:v>
                </c:pt>
                <c:pt idx="329">
                  <c:v>2.57</c:v>
                </c:pt>
                <c:pt idx="330">
                  <c:v>2.4700000000000002</c:v>
                </c:pt>
                <c:pt idx="331">
                  <c:v>2.4700000000000002</c:v>
                </c:pt>
                <c:pt idx="332">
                  <c:v>2.4700000000000002</c:v>
                </c:pt>
                <c:pt idx="333">
                  <c:v>2.4700000000000002</c:v>
                </c:pt>
                <c:pt idx="334">
                  <c:v>2.4700000000000002</c:v>
                </c:pt>
                <c:pt idx="335">
                  <c:v>2.4700000000000002</c:v>
                </c:pt>
                <c:pt idx="336">
                  <c:v>1.97</c:v>
                </c:pt>
                <c:pt idx="337">
                  <c:v>1.97</c:v>
                </c:pt>
                <c:pt idx="338">
                  <c:v>1.97</c:v>
                </c:pt>
                <c:pt idx="339">
                  <c:v>1.97</c:v>
                </c:pt>
                <c:pt idx="340">
                  <c:v>1.97</c:v>
                </c:pt>
                <c:pt idx="341">
                  <c:v>1.97</c:v>
                </c:pt>
                <c:pt idx="342">
                  <c:v>1.22</c:v>
                </c:pt>
                <c:pt idx="343">
                  <c:v>1.22</c:v>
                </c:pt>
                <c:pt idx="344">
                  <c:v>1.22</c:v>
                </c:pt>
                <c:pt idx="345">
                  <c:v>1.22</c:v>
                </c:pt>
                <c:pt idx="346">
                  <c:v>1.22</c:v>
                </c:pt>
                <c:pt idx="347">
                  <c:v>1.22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1.21</c:v>
                </c:pt>
                <c:pt idx="361">
                  <c:v>1.21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1.17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</c:v>
                </c:pt>
                <c:pt idx="371">
                  <c:v>1.17</c:v>
                </c:pt>
                <c:pt idx="372">
                  <c:v>1.37</c:v>
                </c:pt>
                <c:pt idx="373">
                  <c:v>1.37</c:v>
                </c:pt>
                <c:pt idx="374">
                  <c:v>1.37</c:v>
                </c:pt>
                <c:pt idx="375">
                  <c:v>1.37</c:v>
                </c:pt>
                <c:pt idx="376">
                  <c:v>1.37</c:v>
                </c:pt>
                <c:pt idx="377">
                  <c:v>1.37</c:v>
                </c:pt>
                <c:pt idx="378">
                  <c:v>1.95</c:v>
                </c:pt>
                <c:pt idx="379">
                  <c:v>1.95</c:v>
                </c:pt>
                <c:pt idx="380">
                  <c:v>1.95</c:v>
                </c:pt>
                <c:pt idx="381">
                  <c:v>1.95</c:v>
                </c:pt>
                <c:pt idx="382">
                  <c:v>1.95</c:v>
                </c:pt>
                <c:pt idx="383">
                  <c:v>1.95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3.19</c:v>
                </c:pt>
                <c:pt idx="391">
                  <c:v>3.19</c:v>
                </c:pt>
                <c:pt idx="392">
                  <c:v>3.19</c:v>
                </c:pt>
                <c:pt idx="393">
                  <c:v>3.19</c:v>
                </c:pt>
                <c:pt idx="394">
                  <c:v>3.19</c:v>
                </c:pt>
                <c:pt idx="395">
                  <c:v>3.19</c:v>
                </c:pt>
                <c:pt idx="396">
                  <c:v>3.32</c:v>
                </c:pt>
                <c:pt idx="397">
                  <c:v>3.32</c:v>
                </c:pt>
                <c:pt idx="398">
                  <c:v>3.32</c:v>
                </c:pt>
                <c:pt idx="399">
                  <c:v>3.32</c:v>
                </c:pt>
                <c:pt idx="400">
                  <c:v>3.32</c:v>
                </c:pt>
                <c:pt idx="401">
                  <c:v>3.32</c:v>
                </c:pt>
                <c:pt idx="402">
                  <c:v>3.19</c:v>
                </c:pt>
                <c:pt idx="403">
                  <c:v>3.19</c:v>
                </c:pt>
                <c:pt idx="404">
                  <c:v>3.19</c:v>
                </c:pt>
                <c:pt idx="405">
                  <c:v>3.19</c:v>
                </c:pt>
                <c:pt idx="406">
                  <c:v>3.19</c:v>
                </c:pt>
                <c:pt idx="407">
                  <c:v>3.19</c:v>
                </c:pt>
                <c:pt idx="408">
                  <c:v>1.62</c:v>
                </c:pt>
                <c:pt idx="409">
                  <c:v>1.62</c:v>
                </c:pt>
                <c:pt idx="410">
                  <c:v>1.62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-0.13</c:v>
                </c:pt>
                <c:pt idx="457">
                  <c:v>-0.13</c:v>
                </c:pt>
                <c:pt idx="458">
                  <c:v>-0.13</c:v>
                </c:pt>
                <c:pt idx="459">
                  <c:v>-0.13</c:v>
                </c:pt>
                <c:pt idx="460">
                  <c:v>-0.13</c:v>
                </c:pt>
                <c:pt idx="461">
                  <c:v>-0.13</c:v>
                </c:pt>
                <c:pt idx="462">
                  <c:v>-0.38</c:v>
                </c:pt>
                <c:pt idx="463">
                  <c:v>-0.38</c:v>
                </c:pt>
                <c:pt idx="464">
                  <c:v>-0.38</c:v>
                </c:pt>
                <c:pt idx="465">
                  <c:v>-0.38</c:v>
                </c:pt>
                <c:pt idx="466">
                  <c:v>-0.38</c:v>
                </c:pt>
                <c:pt idx="467">
                  <c:v>-0.38</c:v>
                </c:pt>
                <c:pt idx="468">
                  <c:v>-0.63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A-014C-B3A3-DB3B70B856ED}"/>
            </c:ext>
          </c:extLst>
        </c:ser>
        <c:ser>
          <c:idx val="2"/>
          <c:order val="2"/>
          <c:tx>
            <c:strRef>
              <c:f>POLICYRATES!$D$3</c:f>
              <c:strCache>
                <c:ptCount val="1"/>
                <c:pt idx="0">
                  <c:v>European Central Bank Base Rate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POLICYRATES!$B$4:$B$472</c:f>
              <c:numCache>
                <c:formatCode>m/d/yy</c:formatCode>
                <c:ptCount val="469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>
                  <c:v>36892</c:v>
                </c:pt>
                <c:pt idx="313">
                  <c:v>36923</c:v>
                </c:pt>
                <c:pt idx="314">
                  <c:v>36951</c:v>
                </c:pt>
                <c:pt idx="315">
                  <c:v>36982</c:v>
                </c:pt>
                <c:pt idx="316">
                  <c:v>37012</c:v>
                </c:pt>
                <c:pt idx="317">
                  <c:v>37043</c:v>
                </c:pt>
                <c:pt idx="318">
                  <c:v>37073</c:v>
                </c:pt>
                <c:pt idx="319">
                  <c:v>37104</c:v>
                </c:pt>
                <c:pt idx="320">
                  <c:v>37135</c:v>
                </c:pt>
                <c:pt idx="321">
                  <c:v>37165</c:v>
                </c:pt>
                <c:pt idx="322">
                  <c:v>37196</c:v>
                </c:pt>
                <c:pt idx="323">
                  <c:v>37226</c:v>
                </c:pt>
                <c:pt idx="324">
                  <c:v>37257</c:v>
                </c:pt>
                <c:pt idx="325">
                  <c:v>37288</c:v>
                </c:pt>
                <c:pt idx="326">
                  <c:v>37316</c:v>
                </c:pt>
                <c:pt idx="327">
                  <c:v>37347</c:v>
                </c:pt>
                <c:pt idx="328">
                  <c:v>37377</c:v>
                </c:pt>
                <c:pt idx="329">
                  <c:v>37408</c:v>
                </c:pt>
                <c:pt idx="330">
                  <c:v>37438</c:v>
                </c:pt>
                <c:pt idx="331">
                  <c:v>37469</c:v>
                </c:pt>
                <c:pt idx="332">
                  <c:v>37500</c:v>
                </c:pt>
                <c:pt idx="333">
                  <c:v>37530</c:v>
                </c:pt>
                <c:pt idx="334">
                  <c:v>37561</c:v>
                </c:pt>
                <c:pt idx="335">
                  <c:v>37591</c:v>
                </c:pt>
                <c:pt idx="336">
                  <c:v>37622</c:v>
                </c:pt>
                <c:pt idx="337">
                  <c:v>37653</c:v>
                </c:pt>
                <c:pt idx="338">
                  <c:v>37681</c:v>
                </c:pt>
                <c:pt idx="339">
                  <c:v>37712</c:v>
                </c:pt>
                <c:pt idx="340">
                  <c:v>37742</c:v>
                </c:pt>
                <c:pt idx="341">
                  <c:v>37773</c:v>
                </c:pt>
                <c:pt idx="342">
                  <c:v>37803</c:v>
                </c:pt>
                <c:pt idx="343">
                  <c:v>37834</c:v>
                </c:pt>
                <c:pt idx="344">
                  <c:v>37865</c:v>
                </c:pt>
                <c:pt idx="345">
                  <c:v>37895</c:v>
                </c:pt>
                <c:pt idx="346">
                  <c:v>37926</c:v>
                </c:pt>
                <c:pt idx="347">
                  <c:v>37956</c:v>
                </c:pt>
                <c:pt idx="348">
                  <c:v>37987</c:v>
                </c:pt>
                <c:pt idx="349">
                  <c:v>38018</c:v>
                </c:pt>
                <c:pt idx="350">
                  <c:v>38047</c:v>
                </c:pt>
                <c:pt idx="351">
                  <c:v>38078</c:v>
                </c:pt>
                <c:pt idx="352">
                  <c:v>38108</c:v>
                </c:pt>
                <c:pt idx="353">
                  <c:v>38139</c:v>
                </c:pt>
                <c:pt idx="354">
                  <c:v>38169</c:v>
                </c:pt>
                <c:pt idx="355">
                  <c:v>38200</c:v>
                </c:pt>
                <c:pt idx="356">
                  <c:v>38231</c:v>
                </c:pt>
                <c:pt idx="357">
                  <c:v>38261</c:v>
                </c:pt>
                <c:pt idx="358">
                  <c:v>38292</c:v>
                </c:pt>
                <c:pt idx="359">
                  <c:v>38322</c:v>
                </c:pt>
                <c:pt idx="360">
                  <c:v>38353</c:v>
                </c:pt>
                <c:pt idx="361">
                  <c:v>38384</c:v>
                </c:pt>
                <c:pt idx="362">
                  <c:v>38412</c:v>
                </c:pt>
                <c:pt idx="363">
                  <c:v>38443</c:v>
                </c:pt>
                <c:pt idx="364">
                  <c:v>38473</c:v>
                </c:pt>
                <c:pt idx="365">
                  <c:v>38504</c:v>
                </c:pt>
                <c:pt idx="366">
                  <c:v>38534</c:v>
                </c:pt>
                <c:pt idx="367">
                  <c:v>38565</c:v>
                </c:pt>
                <c:pt idx="368">
                  <c:v>38596</c:v>
                </c:pt>
                <c:pt idx="369">
                  <c:v>38626</c:v>
                </c:pt>
                <c:pt idx="370">
                  <c:v>38657</c:v>
                </c:pt>
                <c:pt idx="371">
                  <c:v>38687</c:v>
                </c:pt>
                <c:pt idx="372">
                  <c:v>38718</c:v>
                </c:pt>
                <c:pt idx="373">
                  <c:v>38749</c:v>
                </c:pt>
                <c:pt idx="374">
                  <c:v>38777</c:v>
                </c:pt>
                <c:pt idx="375">
                  <c:v>38808</c:v>
                </c:pt>
                <c:pt idx="376">
                  <c:v>38838</c:v>
                </c:pt>
                <c:pt idx="377">
                  <c:v>38869</c:v>
                </c:pt>
                <c:pt idx="378">
                  <c:v>38899</c:v>
                </c:pt>
                <c:pt idx="379">
                  <c:v>38930</c:v>
                </c:pt>
                <c:pt idx="380">
                  <c:v>38961</c:v>
                </c:pt>
                <c:pt idx="381">
                  <c:v>38991</c:v>
                </c:pt>
                <c:pt idx="382">
                  <c:v>39022</c:v>
                </c:pt>
                <c:pt idx="383">
                  <c:v>39052</c:v>
                </c:pt>
                <c:pt idx="384">
                  <c:v>39083</c:v>
                </c:pt>
                <c:pt idx="385">
                  <c:v>39114</c:v>
                </c:pt>
                <c:pt idx="386">
                  <c:v>39142</c:v>
                </c:pt>
                <c:pt idx="387">
                  <c:v>39173</c:v>
                </c:pt>
                <c:pt idx="388">
                  <c:v>39203</c:v>
                </c:pt>
                <c:pt idx="389">
                  <c:v>39234</c:v>
                </c:pt>
                <c:pt idx="390">
                  <c:v>39264</c:v>
                </c:pt>
                <c:pt idx="391">
                  <c:v>39295</c:v>
                </c:pt>
                <c:pt idx="392">
                  <c:v>39326</c:v>
                </c:pt>
                <c:pt idx="393">
                  <c:v>39356</c:v>
                </c:pt>
                <c:pt idx="394">
                  <c:v>39387</c:v>
                </c:pt>
                <c:pt idx="395">
                  <c:v>39417</c:v>
                </c:pt>
                <c:pt idx="396">
                  <c:v>39448</c:v>
                </c:pt>
                <c:pt idx="397">
                  <c:v>39479</c:v>
                </c:pt>
                <c:pt idx="398">
                  <c:v>39508</c:v>
                </c:pt>
                <c:pt idx="399">
                  <c:v>39539</c:v>
                </c:pt>
                <c:pt idx="400">
                  <c:v>39569</c:v>
                </c:pt>
                <c:pt idx="401">
                  <c:v>39600</c:v>
                </c:pt>
                <c:pt idx="402">
                  <c:v>39630</c:v>
                </c:pt>
                <c:pt idx="403">
                  <c:v>39661</c:v>
                </c:pt>
                <c:pt idx="404">
                  <c:v>39692</c:v>
                </c:pt>
                <c:pt idx="405">
                  <c:v>39722</c:v>
                </c:pt>
                <c:pt idx="406">
                  <c:v>39753</c:v>
                </c:pt>
                <c:pt idx="407">
                  <c:v>39783</c:v>
                </c:pt>
                <c:pt idx="408">
                  <c:v>39814</c:v>
                </c:pt>
                <c:pt idx="409">
                  <c:v>39845</c:v>
                </c:pt>
                <c:pt idx="410">
                  <c:v>39873</c:v>
                </c:pt>
                <c:pt idx="411">
                  <c:v>39904</c:v>
                </c:pt>
                <c:pt idx="412">
                  <c:v>39934</c:v>
                </c:pt>
                <c:pt idx="413">
                  <c:v>39965</c:v>
                </c:pt>
                <c:pt idx="414">
                  <c:v>39995</c:v>
                </c:pt>
                <c:pt idx="415">
                  <c:v>40026</c:v>
                </c:pt>
                <c:pt idx="416">
                  <c:v>40057</c:v>
                </c:pt>
                <c:pt idx="417">
                  <c:v>40087</c:v>
                </c:pt>
                <c:pt idx="418">
                  <c:v>40118</c:v>
                </c:pt>
                <c:pt idx="419">
                  <c:v>40148</c:v>
                </c:pt>
                <c:pt idx="420">
                  <c:v>40179</c:v>
                </c:pt>
                <c:pt idx="421">
                  <c:v>40210</c:v>
                </c:pt>
                <c:pt idx="422">
                  <c:v>40238</c:v>
                </c:pt>
                <c:pt idx="423">
                  <c:v>40269</c:v>
                </c:pt>
                <c:pt idx="424">
                  <c:v>40299</c:v>
                </c:pt>
                <c:pt idx="425">
                  <c:v>40330</c:v>
                </c:pt>
                <c:pt idx="426">
                  <c:v>40360</c:v>
                </c:pt>
                <c:pt idx="427">
                  <c:v>40391</c:v>
                </c:pt>
                <c:pt idx="428">
                  <c:v>40422</c:v>
                </c:pt>
                <c:pt idx="429">
                  <c:v>40452</c:v>
                </c:pt>
                <c:pt idx="430">
                  <c:v>40483</c:v>
                </c:pt>
                <c:pt idx="431">
                  <c:v>40513</c:v>
                </c:pt>
                <c:pt idx="432">
                  <c:v>40544</c:v>
                </c:pt>
                <c:pt idx="433">
                  <c:v>40575</c:v>
                </c:pt>
                <c:pt idx="434">
                  <c:v>40603</c:v>
                </c:pt>
                <c:pt idx="435">
                  <c:v>40634</c:v>
                </c:pt>
                <c:pt idx="436">
                  <c:v>40664</c:v>
                </c:pt>
                <c:pt idx="437">
                  <c:v>40695</c:v>
                </c:pt>
                <c:pt idx="438">
                  <c:v>40725</c:v>
                </c:pt>
                <c:pt idx="439">
                  <c:v>40756</c:v>
                </c:pt>
                <c:pt idx="440">
                  <c:v>40787</c:v>
                </c:pt>
                <c:pt idx="441">
                  <c:v>40817</c:v>
                </c:pt>
                <c:pt idx="442">
                  <c:v>40848</c:v>
                </c:pt>
                <c:pt idx="443">
                  <c:v>40878</c:v>
                </c:pt>
                <c:pt idx="444">
                  <c:v>40909</c:v>
                </c:pt>
                <c:pt idx="445">
                  <c:v>40940</c:v>
                </c:pt>
                <c:pt idx="446">
                  <c:v>40969</c:v>
                </c:pt>
                <c:pt idx="447">
                  <c:v>41000</c:v>
                </c:pt>
                <c:pt idx="448">
                  <c:v>41030</c:v>
                </c:pt>
                <c:pt idx="449">
                  <c:v>41061</c:v>
                </c:pt>
                <c:pt idx="450">
                  <c:v>41091</c:v>
                </c:pt>
                <c:pt idx="451">
                  <c:v>41122</c:v>
                </c:pt>
                <c:pt idx="452">
                  <c:v>41153</c:v>
                </c:pt>
                <c:pt idx="453">
                  <c:v>41183</c:v>
                </c:pt>
                <c:pt idx="454">
                  <c:v>41214</c:v>
                </c:pt>
                <c:pt idx="455">
                  <c:v>41244</c:v>
                </c:pt>
                <c:pt idx="456">
                  <c:v>41275</c:v>
                </c:pt>
                <c:pt idx="457">
                  <c:v>41306</c:v>
                </c:pt>
                <c:pt idx="458">
                  <c:v>41334</c:v>
                </c:pt>
                <c:pt idx="459">
                  <c:v>41365</c:v>
                </c:pt>
                <c:pt idx="460">
                  <c:v>41395</c:v>
                </c:pt>
                <c:pt idx="461">
                  <c:v>41426</c:v>
                </c:pt>
                <c:pt idx="462">
                  <c:v>41456</c:v>
                </c:pt>
                <c:pt idx="463">
                  <c:v>41487</c:v>
                </c:pt>
                <c:pt idx="464">
                  <c:v>41518</c:v>
                </c:pt>
                <c:pt idx="465">
                  <c:v>41548</c:v>
                </c:pt>
                <c:pt idx="466">
                  <c:v>41579</c:v>
                </c:pt>
                <c:pt idx="467">
                  <c:v>41609</c:v>
                </c:pt>
                <c:pt idx="468">
                  <c:v>41640</c:v>
                </c:pt>
              </c:numCache>
            </c:numRef>
          </c:cat>
          <c:val>
            <c:numRef>
              <c:f>POLICYRATES!$D$4:$D$472</c:f>
              <c:numCache>
                <c:formatCode>General</c:formatCode>
                <c:ptCount val="4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3.25</c:v>
                </c:pt>
                <c:pt idx="302">
                  <c:v>3.5</c:v>
                </c:pt>
                <c:pt idx="303">
                  <c:v>3.75</c:v>
                </c:pt>
                <c:pt idx="304">
                  <c:v>3.75</c:v>
                </c:pt>
                <c:pt idx="305">
                  <c:v>4.25</c:v>
                </c:pt>
                <c:pt idx="306">
                  <c:v>4.25</c:v>
                </c:pt>
                <c:pt idx="307">
                  <c:v>4.5</c:v>
                </c:pt>
                <c:pt idx="308">
                  <c:v>4.5</c:v>
                </c:pt>
                <c:pt idx="309">
                  <c:v>4.75</c:v>
                </c:pt>
                <c:pt idx="310">
                  <c:v>4.75</c:v>
                </c:pt>
                <c:pt idx="311">
                  <c:v>4.75</c:v>
                </c:pt>
                <c:pt idx="312">
                  <c:v>4.75</c:v>
                </c:pt>
                <c:pt idx="313">
                  <c:v>4.75</c:v>
                </c:pt>
                <c:pt idx="314">
                  <c:v>4.75</c:v>
                </c:pt>
                <c:pt idx="315">
                  <c:v>4.75</c:v>
                </c:pt>
                <c:pt idx="316">
                  <c:v>4.5</c:v>
                </c:pt>
                <c:pt idx="317">
                  <c:v>4.5</c:v>
                </c:pt>
                <c:pt idx="318">
                  <c:v>4.5</c:v>
                </c:pt>
                <c:pt idx="319">
                  <c:v>4.25</c:v>
                </c:pt>
                <c:pt idx="320">
                  <c:v>3.75</c:v>
                </c:pt>
                <c:pt idx="321">
                  <c:v>3.75</c:v>
                </c:pt>
                <c:pt idx="322">
                  <c:v>3.25</c:v>
                </c:pt>
                <c:pt idx="323">
                  <c:v>3.25</c:v>
                </c:pt>
                <c:pt idx="324">
                  <c:v>3.25</c:v>
                </c:pt>
                <c:pt idx="325">
                  <c:v>3.25</c:v>
                </c:pt>
                <c:pt idx="326">
                  <c:v>3.25</c:v>
                </c:pt>
                <c:pt idx="327">
                  <c:v>3.25</c:v>
                </c:pt>
                <c:pt idx="328">
                  <c:v>3.25</c:v>
                </c:pt>
                <c:pt idx="329">
                  <c:v>3.25</c:v>
                </c:pt>
                <c:pt idx="330">
                  <c:v>3.25</c:v>
                </c:pt>
                <c:pt idx="331">
                  <c:v>3.25</c:v>
                </c:pt>
                <c:pt idx="332">
                  <c:v>3.25</c:v>
                </c:pt>
                <c:pt idx="333">
                  <c:v>3.25</c:v>
                </c:pt>
                <c:pt idx="334">
                  <c:v>3.25</c:v>
                </c:pt>
                <c:pt idx="335">
                  <c:v>2.75</c:v>
                </c:pt>
                <c:pt idx="336">
                  <c:v>2.75</c:v>
                </c:pt>
                <c:pt idx="337">
                  <c:v>2.75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2.25</c:v>
                </c:pt>
                <c:pt idx="372">
                  <c:v>2.25</c:v>
                </c:pt>
                <c:pt idx="373">
                  <c:v>2.25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2.75</c:v>
                </c:pt>
                <c:pt idx="378">
                  <c:v>2.75</c:v>
                </c:pt>
                <c:pt idx="379">
                  <c:v>3</c:v>
                </c:pt>
                <c:pt idx="380">
                  <c:v>3</c:v>
                </c:pt>
                <c:pt idx="381">
                  <c:v>3.25</c:v>
                </c:pt>
                <c:pt idx="382">
                  <c:v>3.25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3.75</c:v>
                </c:pt>
                <c:pt idx="387">
                  <c:v>3.75</c:v>
                </c:pt>
                <c:pt idx="388">
                  <c:v>3.75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4.25</c:v>
                </c:pt>
                <c:pt idx="403">
                  <c:v>4.25</c:v>
                </c:pt>
                <c:pt idx="404">
                  <c:v>4.25</c:v>
                </c:pt>
                <c:pt idx="405">
                  <c:v>3.75</c:v>
                </c:pt>
                <c:pt idx="406">
                  <c:v>3.25</c:v>
                </c:pt>
                <c:pt idx="407">
                  <c:v>2.5</c:v>
                </c:pt>
                <c:pt idx="408">
                  <c:v>2</c:v>
                </c:pt>
                <c:pt idx="409">
                  <c:v>2</c:v>
                </c:pt>
                <c:pt idx="410">
                  <c:v>1.5</c:v>
                </c:pt>
                <c:pt idx="411">
                  <c:v>1.25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1.25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A-014C-B3A3-DB3B70B8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369568"/>
        <c:axId val="-2135447296"/>
      </c:lineChart>
      <c:dateAx>
        <c:axId val="2147369568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-2135447296"/>
        <c:crosses val="autoZero"/>
        <c:auto val="1"/>
        <c:lblOffset val="100"/>
        <c:baseTimeUnit val="months"/>
        <c:majorUnit val="5"/>
        <c:majorTimeUnit val="years"/>
      </c:dateAx>
      <c:valAx>
        <c:axId val="-2135447296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4736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238623018821102"/>
          <c:y val="8.4349559732167997E-2"/>
          <c:w val="0.571459317585302"/>
          <c:h val="0.15971055701370701"/>
        </c:manualLayout>
      </c:layout>
      <c:overlay val="0"/>
      <c:txPr>
        <a:bodyPr/>
        <a:lstStyle/>
        <a:p>
          <a:pPr>
            <a:defRPr sz="1200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95490336435201E-2"/>
          <c:y val="4.9523809523809498E-2"/>
          <c:w val="0.87275852436405499"/>
          <c:h val="0.853136557930259"/>
        </c:manualLayout>
      </c:layout>
      <c:lineChart>
        <c:grouping val="standard"/>
        <c:varyColors val="0"/>
        <c:ser>
          <c:idx val="0"/>
          <c:order val="0"/>
          <c:tx>
            <c:strRef>
              <c:f>'BILATERAL FX'!$B$14</c:f>
              <c:strCache>
                <c:ptCount val="1"/>
                <c:pt idx="0">
                  <c:v>USD for 1 GBP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'BILATERAL FX'!$A$15:$A$569</c:f>
              <c:numCache>
                <c:formatCode>yyyy\-mm\-dd</c:formatCode>
                <c:ptCount val="555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  <c:pt idx="524">
                  <c:v>41883</c:v>
                </c:pt>
                <c:pt idx="525">
                  <c:v>41913</c:v>
                </c:pt>
                <c:pt idx="526">
                  <c:v>41944</c:v>
                </c:pt>
                <c:pt idx="527">
                  <c:v>41974</c:v>
                </c:pt>
                <c:pt idx="528">
                  <c:v>42005</c:v>
                </c:pt>
                <c:pt idx="529">
                  <c:v>42036</c:v>
                </c:pt>
                <c:pt idx="530">
                  <c:v>42064</c:v>
                </c:pt>
                <c:pt idx="531">
                  <c:v>42095</c:v>
                </c:pt>
                <c:pt idx="532">
                  <c:v>42125</c:v>
                </c:pt>
                <c:pt idx="533">
                  <c:v>42156</c:v>
                </c:pt>
                <c:pt idx="534">
                  <c:v>42186</c:v>
                </c:pt>
                <c:pt idx="535">
                  <c:v>42217</c:v>
                </c:pt>
                <c:pt idx="536">
                  <c:v>42248</c:v>
                </c:pt>
                <c:pt idx="537">
                  <c:v>42278</c:v>
                </c:pt>
                <c:pt idx="538">
                  <c:v>42309</c:v>
                </c:pt>
                <c:pt idx="539">
                  <c:v>42339</c:v>
                </c:pt>
                <c:pt idx="540">
                  <c:v>42370</c:v>
                </c:pt>
                <c:pt idx="541">
                  <c:v>42401</c:v>
                </c:pt>
                <c:pt idx="542">
                  <c:v>42430</c:v>
                </c:pt>
                <c:pt idx="543">
                  <c:v>42461</c:v>
                </c:pt>
                <c:pt idx="544">
                  <c:v>42491</c:v>
                </c:pt>
                <c:pt idx="545">
                  <c:v>42522</c:v>
                </c:pt>
                <c:pt idx="546">
                  <c:v>42552</c:v>
                </c:pt>
                <c:pt idx="547">
                  <c:v>42583</c:v>
                </c:pt>
                <c:pt idx="548">
                  <c:v>42614</c:v>
                </c:pt>
                <c:pt idx="549">
                  <c:v>42644</c:v>
                </c:pt>
                <c:pt idx="550">
                  <c:v>42675</c:v>
                </c:pt>
                <c:pt idx="551">
                  <c:v>42705</c:v>
                </c:pt>
                <c:pt idx="552">
                  <c:v>42736</c:v>
                </c:pt>
                <c:pt idx="553">
                  <c:v>42767</c:v>
                </c:pt>
                <c:pt idx="554">
                  <c:v>42795</c:v>
                </c:pt>
              </c:numCache>
            </c:numRef>
          </c:cat>
          <c:val>
            <c:numRef>
              <c:f>'BILATERAL FX'!$B$15:$B$569</c:f>
              <c:numCache>
                <c:formatCode>0.0000</c:formatCode>
                <c:ptCount val="555"/>
                <c:pt idx="0">
                  <c:v>2.4058000000000002</c:v>
                </c:pt>
                <c:pt idx="1">
                  <c:v>2.4178000000000002</c:v>
                </c:pt>
                <c:pt idx="2">
                  <c:v>2.4186999999999999</c:v>
                </c:pt>
                <c:pt idx="3">
                  <c:v>2.4178999999999999</c:v>
                </c:pt>
                <c:pt idx="4">
                  <c:v>2.4186999999999999</c:v>
                </c:pt>
                <c:pt idx="5">
                  <c:v>2.4188000000000001</c:v>
                </c:pt>
                <c:pt idx="6">
                  <c:v>2.4184999999999999</c:v>
                </c:pt>
                <c:pt idx="7">
                  <c:v>2.4346000000000001</c:v>
                </c:pt>
                <c:pt idx="8">
                  <c:v>2.4693999999999998</c:v>
                </c:pt>
                <c:pt idx="9">
                  <c:v>2.4895999999999998</c:v>
                </c:pt>
                <c:pt idx="10">
                  <c:v>2.4933000000000001</c:v>
                </c:pt>
                <c:pt idx="11">
                  <c:v>2.5266000000000002</c:v>
                </c:pt>
                <c:pt idx="12">
                  <c:v>2.5705</c:v>
                </c:pt>
                <c:pt idx="13">
                  <c:v>2.6036999999999999</c:v>
                </c:pt>
                <c:pt idx="14">
                  <c:v>2.6181000000000001</c:v>
                </c:pt>
                <c:pt idx="15">
                  <c:v>2.6101999999999999</c:v>
                </c:pt>
                <c:pt idx="16">
                  <c:v>2.6124000000000001</c:v>
                </c:pt>
                <c:pt idx="17">
                  <c:v>2.5691000000000002</c:v>
                </c:pt>
                <c:pt idx="18">
                  <c:v>2.4447000000000001</c:v>
                </c:pt>
                <c:pt idx="19">
                  <c:v>2.4502000000000002</c:v>
                </c:pt>
                <c:pt idx="20">
                  <c:v>2.4409999999999998</c:v>
                </c:pt>
                <c:pt idx="21">
                  <c:v>2.3948</c:v>
                </c:pt>
                <c:pt idx="22">
                  <c:v>2.3515000000000001</c:v>
                </c:pt>
                <c:pt idx="23">
                  <c:v>2.3449</c:v>
                </c:pt>
                <c:pt idx="24">
                  <c:v>2.3563000000000001</c:v>
                </c:pt>
                <c:pt idx="25">
                  <c:v>2.4272</c:v>
                </c:pt>
                <c:pt idx="26">
                  <c:v>2.4723999999999999</c:v>
                </c:pt>
                <c:pt idx="27">
                  <c:v>2.4836999999999998</c:v>
                </c:pt>
                <c:pt idx="28">
                  <c:v>2.5306000000000002</c:v>
                </c:pt>
                <c:pt idx="29">
                  <c:v>2.5762</c:v>
                </c:pt>
                <c:pt idx="30">
                  <c:v>2.5375000000000001</c:v>
                </c:pt>
                <c:pt idx="31">
                  <c:v>2.4756999999999998</c:v>
                </c:pt>
                <c:pt idx="32">
                  <c:v>2.4182999999999999</c:v>
                </c:pt>
                <c:pt idx="33">
                  <c:v>2.4291999999999998</c:v>
                </c:pt>
                <c:pt idx="34">
                  <c:v>2.387</c:v>
                </c:pt>
                <c:pt idx="35">
                  <c:v>2.3174000000000001</c:v>
                </c:pt>
                <c:pt idx="36">
                  <c:v>2.2240000000000002</c:v>
                </c:pt>
                <c:pt idx="37">
                  <c:v>2.2749000000000001</c:v>
                </c:pt>
                <c:pt idx="38">
                  <c:v>2.3405999999999998</c:v>
                </c:pt>
                <c:pt idx="39">
                  <c:v>2.3885999999999998</c:v>
                </c:pt>
                <c:pt idx="40">
                  <c:v>2.4137</c:v>
                </c:pt>
                <c:pt idx="41">
                  <c:v>2.3902000000000001</c:v>
                </c:pt>
                <c:pt idx="42">
                  <c:v>2.3896000000000002</c:v>
                </c:pt>
                <c:pt idx="43">
                  <c:v>2.3456000000000001</c:v>
                </c:pt>
                <c:pt idx="44">
                  <c:v>2.3165</c:v>
                </c:pt>
                <c:pt idx="45">
                  <c:v>2.3330000000000002</c:v>
                </c:pt>
                <c:pt idx="46">
                  <c:v>2.3252000000000002</c:v>
                </c:pt>
                <c:pt idx="47">
                  <c:v>2.3294000000000001</c:v>
                </c:pt>
                <c:pt idx="48">
                  <c:v>2.3622999999999998</c:v>
                </c:pt>
                <c:pt idx="49">
                  <c:v>2.3957999999999999</c:v>
                </c:pt>
                <c:pt idx="50">
                  <c:v>2.4180000000000001</c:v>
                </c:pt>
                <c:pt idx="51">
                  <c:v>2.3706999999999998</c:v>
                </c:pt>
                <c:pt idx="52">
                  <c:v>2.3205</c:v>
                </c:pt>
                <c:pt idx="53">
                  <c:v>2.2803</c:v>
                </c:pt>
                <c:pt idx="54">
                  <c:v>2.1844999999999999</c:v>
                </c:pt>
                <c:pt idx="55">
                  <c:v>2.1143000000000001</c:v>
                </c:pt>
                <c:pt idx="56">
                  <c:v>2.0834000000000001</c:v>
                </c:pt>
                <c:pt idx="57">
                  <c:v>2.0568</c:v>
                </c:pt>
                <c:pt idx="58">
                  <c:v>2.0484</c:v>
                </c:pt>
                <c:pt idx="59">
                  <c:v>2.0221</c:v>
                </c:pt>
                <c:pt idx="60">
                  <c:v>2.0286</c:v>
                </c:pt>
                <c:pt idx="61">
                  <c:v>2.0261999999999998</c:v>
                </c:pt>
                <c:pt idx="62">
                  <c:v>1.9428000000000001</c:v>
                </c:pt>
                <c:pt idx="63">
                  <c:v>1.8463000000000001</c:v>
                </c:pt>
                <c:pt idx="64">
                  <c:v>1.8079000000000001</c:v>
                </c:pt>
                <c:pt idx="65">
                  <c:v>1.764</c:v>
                </c:pt>
                <c:pt idx="66">
                  <c:v>1.7849999999999999</c:v>
                </c:pt>
                <c:pt idx="67">
                  <c:v>1.7827999999999999</c:v>
                </c:pt>
                <c:pt idx="68">
                  <c:v>1.7272000000000001</c:v>
                </c:pt>
                <c:pt idx="69">
                  <c:v>1.6376999999999999</c:v>
                </c:pt>
                <c:pt idx="70">
                  <c:v>1.6380999999999999</c:v>
                </c:pt>
                <c:pt idx="71">
                  <c:v>1.6783999999999999</c:v>
                </c:pt>
                <c:pt idx="72">
                  <c:v>1.7123999999999999</c:v>
                </c:pt>
                <c:pt idx="73">
                  <c:v>1.7102999999999999</c:v>
                </c:pt>
                <c:pt idx="74">
                  <c:v>1.7174</c:v>
                </c:pt>
                <c:pt idx="75">
                  <c:v>1.7190000000000001</c:v>
                </c:pt>
                <c:pt idx="76">
                  <c:v>1.7184999999999999</c:v>
                </c:pt>
                <c:pt idx="77">
                  <c:v>1.7191000000000001</c:v>
                </c:pt>
                <c:pt idx="78">
                  <c:v>1.7225999999999999</c:v>
                </c:pt>
                <c:pt idx="79">
                  <c:v>1.7397</c:v>
                </c:pt>
                <c:pt idx="80">
                  <c:v>1.7431000000000001</c:v>
                </c:pt>
                <c:pt idx="81">
                  <c:v>1.7710999999999999</c:v>
                </c:pt>
                <c:pt idx="82">
                  <c:v>1.8178000000000001</c:v>
                </c:pt>
                <c:pt idx="83">
                  <c:v>1.8546</c:v>
                </c:pt>
                <c:pt idx="84">
                  <c:v>1.9353</c:v>
                </c:pt>
                <c:pt idx="85">
                  <c:v>1.9396</c:v>
                </c:pt>
                <c:pt idx="86">
                  <c:v>1.9055</c:v>
                </c:pt>
                <c:pt idx="87">
                  <c:v>1.8496999999999999</c:v>
                </c:pt>
                <c:pt idx="88">
                  <c:v>1.8181</c:v>
                </c:pt>
                <c:pt idx="89">
                  <c:v>1.8371999999999999</c:v>
                </c:pt>
                <c:pt idx="90">
                  <c:v>1.8949</c:v>
                </c:pt>
                <c:pt idx="91">
                  <c:v>1.9406000000000001</c:v>
                </c:pt>
                <c:pt idx="92">
                  <c:v>1.9595</c:v>
                </c:pt>
                <c:pt idx="93">
                  <c:v>2.0074999999999998</c:v>
                </c:pt>
                <c:pt idx="94">
                  <c:v>1.9608000000000001</c:v>
                </c:pt>
                <c:pt idx="95">
                  <c:v>1.9861</c:v>
                </c:pt>
                <c:pt idx="96">
                  <c:v>2.0053000000000001</c:v>
                </c:pt>
                <c:pt idx="97">
                  <c:v>2.0042</c:v>
                </c:pt>
                <c:pt idx="98">
                  <c:v>2.0377999999999998</c:v>
                </c:pt>
                <c:pt idx="99">
                  <c:v>2.0735000000000001</c:v>
                </c:pt>
                <c:pt idx="100">
                  <c:v>2.0587</c:v>
                </c:pt>
                <c:pt idx="101">
                  <c:v>2.1118999999999999</c:v>
                </c:pt>
                <c:pt idx="102">
                  <c:v>2.2597999999999998</c:v>
                </c:pt>
                <c:pt idx="103">
                  <c:v>2.2368000000000001</c:v>
                </c:pt>
                <c:pt idx="104">
                  <c:v>2.1966000000000001</c:v>
                </c:pt>
                <c:pt idx="105">
                  <c:v>2.1438000000000001</c:v>
                </c:pt>
                <c:pt idx="106">
                  <c:v>2.1352000000000002</c:v>
                </c:pt>
                <c:pt idx="107">
                  <c:v>2.2006999999999999</c:v>
                </c:pt>
                <c:pt idx="108">
                  <c:v>2.2641</c:v>
                </c:pt>
                <c:pt idx="109">
                  <c:v>2.2890999999999999</c:v>
                </c:pt>
                <c:pt idx="110">
                  <c:v>2.2044999999999999</c:v>
                </c:pt>
                <c:pt idx="111">
                  <c:v>2.2094</c:v>
                </c:pt>
                <c:pt idx="112">
                  <c:v>2.302</c:v>
                </c:pt>
                <c:pt idx="113">
                  <c:v>2.3359000000000001</c:v>
                </c:pt>
                <c:pt idx="114">
                  <c:v>2.3732000000000002</c:v>
                </c:pt>
                <c:pt idx="115">
                  <c:v>2.3704000000000001</c:v>
                </c:pt>
                <c:pt idx="116">
                  <c:v>2.4011999999999998</c:v>
                </c:pt>
                <c:pt idx="117">
                  <c:v>2.4165000000000001</c:v>
                </c:pt>
                <c:pt idx="118">
                  <c:v>2.3940999999999999</c:v>
                </c:pt>
                <c:pt idx="119">
                  <c:v>2.3458999999999999</c:v>
                </c:pt>
                <c:pt idx="120">
                  <c:v>2.4028999999999998</c:v>
                </c:pt>
                <c:pt idx="121">
                  <c:v>2.2940999999999998</c:v>
                </c:pt>
                <c:pt idx="122">
                  <c:v>2.2319</c:v>
                </c:pt>
                <c:pt idx="123">
                  <c:v>2.1753</c:v>
                </c:pt>
                <c:pt idx="124">
                  <c:v>2.0884</c:v>
                </c:pt>
                <c:pt idx="125">
                  <c:v>1.9738</c:v>
                </c:pt>
                <c:pt idx="126">
                  <c:v>1.8736999999999999</c:v>
                </c:pt>
                <c:pt idx="127">
                  <c:v>1.8203</c:v>
                </c:pt>
                <c:pt idx="128">
                  <c:v>1.8146</c:v>
                </c:pt>
                <c:pt idx="129">
                  <c:v>1.8407</c:v>
                </c:pt>
                <c:pt idx="130">
                  <c:v>1.9025000000000001</c:v>
                </c:pt>
                <c:pt idx="131">
                  <c:v>1.9033</c:v>
                </c:pt>
                <c:pt idx="132">
                  <c:v>1.8859999999999999</c:v>
                </c:pt>
                <c:pt idx="133">
                  <c:v>1.847</c:v>
                </c:pt>
                <c:pt idx="134">
                  <c:v>1.8052999999999999</c:v>
                </c:pt>
                <c:pt idx="135">
                  <c:v>1.772</c:v>
                </c:pt>
                <c:pt idx="136">
                  <c:v>1.8104</c:v>
                </c:pt>
                <c:pt idx="137">
                  <c:v>1.7563</c:v>
                </c:pt>
                <c:pt idx="138">
                  <c:v>1.7354000000000001</c:v>
                </c:pt>
                <c:pt idx="139">
                  <c:v>1.7250000000000001</c:v>
                </c:pt>
                <c:pt idx="140">
                  <c:v>1.712</c:v>
                </c:pt>
                <c:pt idx="141">
                  <c:v>1.6961999999999999</c:v>
                </c:pt>
                <c:pt idx="142">
                  <c:v>1.6321000000000001</c:v>
                </c:pt>
                <c:pt idx="143">
                  <c:v>1.6160000000000001</c:v>
                </c:pt>
                <c:pt idx="144">
                  <c:v>1.5755999999999999</c:v>
                </c:pt>
                <c:pt idx="145">
                  <c:v>1.5328999999999999</c:v>
                </c:pt>
                <c:pt idx="146">
                  <c:v>1.49</c:v>
                </c:pt>
                <c:pt idx="147">
                  <c:v>1.5361</c:v>
                </c:pt>
                <c:pt idx="148">
                  <c:v>1.5722</c:v>
                </c:pt>
                <c:pt idx="149">
                  <c:v>1.548</c:v>
                </c:pt>
                <c:pt idx="150">
                  <c:v>1.5273000000000001</c:v>
                </c:pt>
                <c:pt idx="151">
                  <c:v>1.5025999999999999</c:v>
                </c:pt>
                <c:pt idx="152">
                  <c:v>1.4985999999999999</c:v>
                </c:pt>
                <c:pt idx="153">
                  <c:v>1.4968999999999999</c:v>
                </c:pt>
                <c:pt idx="154">
                  <c:v>1.4765999999999999</c:v>
                </c:pt>
                <c:pt idx="155">
                  <c:v>1.4338</c:v>
                </c:pt>
                <c:pt idx="156">
                  <c:v>1.4076</c:v>
                </c:pt>
                <c:pt idx="157">
                  <c:v>1.4417</c:v>
                </c:pt>
                <c:pt idx="158">
                  <c:v>1.4557</c:v>
                </c:pt>
                <c:pt idx="159">
                  <c:v>1.421</c:v>
                </c:pt>
                <c:pt idx="160">
                  <c:v>1.3894</c:v>
                </c:pt>
                <c:pt idx="161">
                  <c:v>1.377</c:v>
                </c:pt>
                <c:pt idx="162">
                  <c:v>1.32</c:v>
                </c:pt>
                <c:pt idx="163">
                  <c:v>1.3131999999999999</c:v>
                </c:pt>
                <c:pt idx="164">
                  <c:v>1.2563</c:v>
                </c:pt>
                <c:pt idx="165">
                  <c:v>1.2196</c:v>
                </c:pt>
                <c:pt idx="166">
                  <c:v>1.2392000000000001</c:v>
                </c:pt>
                <c:pt idx="167">
                  <c:v>1.1860999999999999</c:v>
                </c:pt>
                <c:pt idx="168">
                  <c:v>1.1271</c:v>
                </c:pt>
                <c:pt idx="169">
                  <c:v>1.0931</c:v>
                </c:pt>
                <c:pt idx="170">
                  <c:v>1.1253</c:v>
                </c:pt>
                <c:pt idx="171">
                  <c:v>1.2377</c:v>
                </c:pt>
                <c:pt idx="172">
                  <c:v>1.2483</c:v>
                </c:pt>
                <c:pt idx="173">
                  <c:v>1.2807999999999999</c:v>
                </c:pt>
                <c:pt idx="174">
                  <c:v>1.3807</c:v>
                </c:pt>
                <c:pt idx="175">
                  <c:v>1.3841000000000001</c:v>
                </c:pt>
                <c:pt idx="176">
                  <c:v>1.3642000000000001</c:v>
                </c:pt>
                <c:pt idx="177">
                  <c:v>1.4215</c:v>
                </c:pt>
                <c:pt idx="178">
                  <c:v>1.4396</c:v>
                </c:pt>
                <c:pt idx="179">
                  <c:v>1.4447000000000001</c:v>
                </c:pt>
                <c:pt idx="180">
                  <c:v>1.4244000000000001</c:v>
                </c:pt>
                <c:pt idx="181">
                  <c:v>1.4297</c:v>
                </c:pt>
                <c:pt idx="182">
                  <c:v>1.4674</c:v>
                </c:pt>
                <c:pt idx="183">
                  <c:v>1.4984999999999999</c:v>
                </c:pt>
                <c:pt idx="184">
                  <c:v>1.5210999999999999</c:v>
                </c:pt>
                <c:pt idx="185">
                  <c:v>1.5085</c:v>
                </c:pt>
                <c:pt idx="186">
                  <c:v>1.5071000000000001</c:v>
                </c:pt>
                <c:pt idx="187">
                  <c:v>1.4861</c:v>
                </c:pt>
                <c:pt idx="188">
                  <c:v>1.4698</c:v>
                </c:pt>
                <c:pt idx="189">
                  <c:v>1.4263999999999999</c:v>
                </c:pt>
                <c:pt idx="190">
                  <c:v>1.4238</c:v>
                </c:pt>
                <c:pt idx="191">
                  <c:v>1.4393</c:v>
                </c:pt>
                <c:pt idx="192">
                  <c:v>1.5054000000000001</c:v>
                </c:pt>
                <c:pt idx="193">
                  <c:v>1.528</c:v>
                </c:pt>
                <c:pt idx="194">
                  <c:v>1.5923</c:v>
                </c:pt>
                <c:pt idx="195">
                  <c:v>1.6313</c:v>
                </c:pt>
                <c:pt idx="196">
                  <c:v>1.6666000000000001</c:v>
                </c:pt>
                <c:pt idx="197">
                  <c:v>1.6288</c:v>
                </c:pt>
                <c:pt idx="198">
                  <c:v>1.609</c:v>
                </c:pt>
                <c:pt idx="199">
                  <c:v>1.5995999999999999</c:v>
                </c:pt>
                <c:pt idx="200">
                  <c:v>1.6446000000000001</c:v>
                </c:pt>
                <c:pt idx="201">
                  <c:v>1.6619999999999999</c:v>
                </c:pt>
                <c:pt idx="202">
                  <c:v>1.7754000000000001</c:v>
                </c:pt>
                <c:pt idx="203">
                  <c:v>1.8288</c:v>
                </c:pt>
                <c:pt idx="204">
                  <c:v>1.8008999999999999</c:v>
                </c:pt>
                <c:pt idx="205">
                  <c:v>1.7582</c:v>
                </c:pt>
                <c:pt idx="206">
                  <c:v>1.833</c:v>
                </c:pt>
                <c:pt idx="207">
                  <c:v>1.8782000000000001</c:v>
                </c:pt>
                <c:pt idx="208">
                  <c:v>1.8694999999999999</c:v>
                </c:pt>
                <c:pt idx="209">
                  <c:v>1.7767999999999999</c:v>
                </c:pt>
                <c:pt idx="210">
                  <c:v>1.7051000000000001</c:v>
                </c:pt>
                <c:pt idx="211">
                  <c:v>1.6964999999999999</c:v>
                </c:pt>
                <c:pt idx="212">
                  <c:v>1.6839999999999999</c:v>
                </c:pt>
                <c:pt idx="213">
                  <c:v>1.7387999999999999</c:v>
                </c:pt>
                <c:pt idx="214">
                  <c:v>1.8085</c:v>
                </c:pt>
                <c:pt idx="215">
                  <c:v>1.8258000000000001</c:v>
                </c:pt>
                <c:pt idx="216">
                  <c:v>1.7737000000000001</c:v>
                </c:pt>
                <c:pt idx="217">
                  <c:v>1.7534000000000001</c:v>
                </c:pt>
                <c:pt idx="218">
                  <c:v>1.7134</c:v>
                </c:pt>
                <c:pt idx="219">
                  <c:v>1.7008000000000001</c:v>
                </c:pt>
                <c:pt idx="220">
                  <c:v>1.6307</c:v>
                </c:pt>
                <c:pt idx="221">
                  <c:v>1.5529999999999999</c:v>
                </c:pt>
                <c:pt idx="222">
                  <c:v>1.6268</c:v>
                </c:pt>
                <c:pt idx="223">
                  <c:v>1.5947</c:v>
                </c:pt>
                <c:pt idx="224">
                  <c:v>1.5714999999999999</c:v>
                </c:pt>
                <c:pt idx="225">
                  <c:v>1.5873999999999999</c:v>
                </c:pt>
                <c:pt idx="226">
                  <c:v>1.5726</c:v>
                </c:pt>
                <c:pt idx="227">
                  <c:v>1.5965</c:v>
                </c:pt>
                <c:pt idx="228">
                  <c:v>1.6512</c:v>
                </c:pt>
                <c:pt idx="229">
                  <c:v>1.6960999999999999</c:v>
                </c:pt>
                <c:pt idx="230">
                  <c:v>1.6245000000000001</c:v>
                </c:pt>
                <c:pt idx="231">
                  <c:v>1.6372</c:v>
                </c:pt>
                <c:pt idx="232">
                  <c:v>1.6774</c:v>
                </c:pt>
                <c:pt idx="233">
                  <c:v>1.7102999999999999</c:v>
                </c:pt>
                <c:pt idx="234">
                  <c:v>1.8098000000000001</c:v>
                </c:pt>
                <c:pt idx="235">
                  <c:v>1.9013</c:v>
                </c:pt>
                <c:pt idx="236">
                  <c:v>1.8794</c:v>
                </c:pt>
                <c:pt idx="237">
                  <c:v>1.9456</c:v>
                </c:pt>
                <c:pt idx="238">
                  <c:v>1.9641999999999999</c:v>
                </c:pt>
                <c:pt idx="239">
                  <c:v>1.9218999999999999</c:v>
                </c:pt>
                <c:pt idx="240">
                  <c:v>1.9346000000000001</c:v>
                </c:pt>
                <c:pt idx="241">
                  <c:v>1.9641</c:v>
                </c:pt>
                <c:pt idx="242">
                  <c:v>1.8213999999999999</c:v>
                </c:pt>
                <c:pt idx="243">
                  <c:v>1.7497</c:v>
                </c:pt>
                <c:pt idx="244">
                  <c:v>1.7238</c:v>
                </c:pt>
                <c:pt idx="245">
                  <c:v>1.6496999999999999</c:v>
                </c:pt>
                <c:pt idx="246">
                  <c:v>1.6513</c:v>
                </c:pt>
                <c:pt idx="247">
                  <c:v>1.6840999999999999</c:v>
                </c:pt>
                <c:pt idx="248">
                  <c:v>1.7264999999999999</c:v>
                </c:pt>
                <c:pt idx="249">
                  <c:v>1.7231000000000001</c:v>
                </c:pt>
                <c:pt idx="250">
                  <c:v>1.7796000000000001</c:v>
                </c:pt>
                <c:pt idx="251">
                  <c:v>1.8271999999999999</c:v>
                </c:pt>
                <c:pt idx="252">
                  <c:v>1.8089999999999999</c:v>
                </c:pt>
                <c:pt idx="253">
                  <c:v>1.7778</c:v>
                </c:pt>
                <c:pt idx="254">
                  <c:v>1.7238</c:v>
                </c:pt>
                <c:pt idx="255">
                  <c:v>1.7565999999999999</c:v>
                </c:pt>
                <c:pt idx="256">
                  <c:v>1.8095000000000001</c:v>
                </c:pt>
                <c:pt idx="257">
                  <c:v>1.8551</c:v>
                </c:pt>
                <c:pt idx="258">
                  <c:v>1.9177</c:v>
                </c:pt>
                <c:pt idx="259">
                  <c:v>1.9434</c:v>
                </c:pt>
                <c:pt idx="260">
                  <c:v>1.8465</c:v>
                </c:pt>
                <c:pt idx="261">
                  <c:v>1.6529</c:v>
                </c:pt>
                <c:pt idx="262">
                  <c:v>1.5267999999999999</c:v>
                </c:pt>
                <c:pt idx="263">
                  <c:v>1.5509999999999999</c:v>
                </c:pt>
                <c:pt idx="264">
                  <c:v>1.5325</c:v>
                </c:pt>
                <c:pt idx="265">
                  <c:v>1.4395</c:v>
                </c:pt>
                <c:pt idx="266">
                  <c:v>1.4617</c:v>
                </c:pt>
                <c:pt idx="267">
                  <c:v>1.5447</c:v>
                </c:pt>
                <c:pt idx="268">
                  <c:v>1.5477000000000001</c:v>
                </c:pt>
                <c:pt idx="269">
                  <c:v>1.5082</c:v>
                </c:pt>
                <c:pt idx="270">
                  <c:v>1.4955000000000001</c:v>
                </c:pt>
                <c:pt idx="271">
                  <c:v>1.4914000000000001</c:v>
                </c:pt>
                <c:pt idx="272">
                  <c:v>1.5247999999999999</c:v>
                </c:pt>
                <c:pt idx="273">
                  <c:v>1.5023</c:v>
                </c:pt>
                <c:pt idx="274">
                  <c:v>1.4807999999999999</c:v>
                </c:pt>
                <c:pt idx="275">
                  <c:v>1.4913000000000001</c:v>
                </c:pt>
                <c:pt idx="276">
                  <c:v>1.4923</c:v>
                </c:pt>
                <c:pt idx="277">
                  <c:v>1.4792000000000001</c:v>
                </c:pt>
                <c:pt idx="278">
                  <c:v>1.4919</c:v>
                </c:pt>
                <c:pt idx="279">
                  <c:v>1.4823</c:v>
                </c:pt>
                <c:pt idx="280">
                  <c:v>1.5042</c:v>
                </c:pt>
                <c:pt idx="281">
                  <c:v>1.5262</c:v>
                </c:pt>
                <c:pt idx="282">
                  <c:v>1.5467</c:v>
                </c:pt>
                <c:pt idx="283">
                  <c:v>1.5422</c:v>
                </c:pt>
                <c:pt idx="284">
                  <c:v>1.5661</c:v>
                </c:pt>
                <c:pt idx="285">
                  <c:v>1.6064000000000001</c:v>
                </c:pt>
                <c:pt idx="286">
                  <c:v>1.5891999999999999</c:v>
                </c:pt>
                <c:pt idx="287">
                  <c:v>1.5587</c:v>
                </c:pt>
                <c:pt idx="288">
                  <c:v>1.5746</c:v>
                </c:pt>
                <c:pt idx="289">
                  <c:v>1.5720000000000001</c:v>
                </c:pt>
                <c:pt idx="290">
                  <c:v>1.6002000000000001</c:v>
                </c:pt>
                <c:pt idx="291">
                  <c:v>1.6073</c:v>
                </c:pt>
                <c:pt idx="292">
                  <c:v>1.5873999999999999</c:v>
                </c:pt>
                <c:pt idx="293">
                  <c:v>1.5948</c:v>
                </c:pt>
                <c:pt idx="294">
                  <c:v>1.5952</c:v>
                </c:pt>
                <c:pt idx="295">
                  <c:v>1.5668</c:v>
                </c:pt>
                <c:pt idx="296">
                  <c:v>1.5589999999999999</c:v>
                </c:pt>
                <c:pt idx="297">
                  <c:v>1.5779000000000001</c:v>
                </c:pt>
                <c:pt idx="298">
                  <c:v>1.5625</c:v>
                </c:pt>
                <c:pt idx="299">
                  <c:v>1.5405</c:v>
                </c:pt>
                <c:pt idx="300">
                  <c:v>1.5287999999999999</c:v>
                </c:pt>
                <c:pt idx="301">
                  <c:v>1.536</c:v>
                </c:pt>
                <c:pt idx="302">
                  <c:v>1.5270999999999999</c:v>
                </c:pt>
                <c:pt idx="303">
                  <c:v>1.516</c:v>
                </c:pt>
                <c:pt idx="304">
                  <c:v>1.5152000000000001</c:v>
                </c:pt>
                <c:pt idx="305">
                  <c:v>1.5416000000000001</c:v>
                </c:pt>
                <c:pt idx="306">
                  <c:v>1.5529999999999999</c:v>
                </c:pt>
                <c:pt idx="307">
                  <c:v>1.5499000000000001</c:v>
                </c:pt>
                <c:pt idx="308">
                  <c:v>1.5592999999999999</c:v>
                </c:pt>
                <c:pt idx="309">
                  <c:v>1.5863</c:v>
                </c:pt>
                <c:pt idx="310">
                  <c:v>1.6623000000000001</c:v>
                </c:pt>
                <c:pt idx="311">
                  <c:v>1.6638999999999999</c:v>
                </c:pt>
                <c:pt idx="312">
                  <c:v>1.6585000000000001</c:v>
                </c:pt>
                <c:pt idx="313">
                  <c:v>1.6255999999999999</c:v>
                </c:pt>
                <c:pt idx="314">
                  <c:v>1.6095999999999999</c:v>
                </c:pt>
                <c:pt idx="315">
                  <c:v>1.6293</c:v>
                </c:pt>
                <c:pt idx="316">
                  <c:v>1.6322000000000001</c:v>
                </c:pt>
                <c:pt idx="317">
                  <c:v>1.6449</c:v>
                </c:pt>
                <c:pt idx="318">
                  <c:v>1.6694</c:v>
                </c:pt>
                <c:pt idx="319">
                  <c:v>1.6034999999999999</c:v>
                </c:pt>
                <c:pt idx="320">
                  <c:v>1.6012999999999999</c:v>
                </c:pt>
                <c:pt idx="321">
                  <c:v>1.633</c:v>
                </c:pt>
                <c:pt idx="322">
                  <c:v>1.6889000000000001</c:v>
                </c:pt>
                <c:pt idx="323">
                  <c:v>1.6597</c:v>
                </c:pt>
                <c:pt idx="324">
                  <c:v>1.635</c:v>
                </c:pt>
                <c:pt idx="325">
                  <c:v>1.6408</c:v>
                </c:pt>
                <c:pt idx="326">
                  <c:v>1.6618999999999999</c:v>
                </c:pt>
                <c:pt idx="327">
                  <c:v>1.6722999999999999</c:v>
                </c:pt>
                <c:pt idx="328">
                  <c:v>1.6382000000000001</c:v>
                </c:pt>
                <c:pt idx="329">
                  <c:v>1.6504000000000001</c:v>
                </c:pt>
                <c:pt idx="330">
                  <c:v>1.6436999999999999</c:v>
                </c:pt>
                <c:pt idx="331">
                  <c:v>1.6342000000000001</c:v>
                </c:pt>
                <c:pt idx="332">
                  <c:v>1.6822999999999999</c:v>
                </c:pt>
                <c:pt idx="333">
                  <c:v>1.6943999999999999</c:v>
                </c:pt>
                <c:pt idx="334">
                  <c:v>1.6611</c:v>
                </c:pt>
                <c:pt idx="335">
                  <c:v>1.6708000000000001</c:v>
                </c:pt>
                <c:pt idx="336">
                  <c:v>1.6497999999999999</c:v>
                </c:pt>
                <c:pt idx="337">
                  <c:v>1.6275999999999999</c:v>
                </c:pt>
                <c:pt idx="338">
                  <c:v>1.6213</c:v>
                </c:pt>
                <c:pt idx="339">
                  <c:v>1.6089</c:v>
                </c:pt>
                <c:pt idx="340">
                  <c:v>1.6153999999999999</c:v>
                </c:pt>
                <c:pt idx="341">
                  <c:v>1.595</c:v>
                </c:pt>
                <c:pt idx="342">
                  <c:v>1.5750999999999999</c:v>
                </c:pt>
                <c:pt idx="343">
                  <c:v>1.6057999999999999</c:v>
                </c:pt>
                <c:pt idx="344">
                  <c:v>1.6247</c:v>
                </c:pt>
                <c:pt idx="345">
                  <c:v>1.6572</c:v>
                </c:pt>
                <c:pt idx="346">
                  <c:v>1.6205000000000001</c:v>
                </c:pt>
                <c:pt idx="347">
                  <c:v>1.6132</c:v>
                </c:pt>
                <c:pt idx="348">
                  <c:v>1.6404000000000001</c:v>
                </c:pt>
                <c:pt idx="349">
                  <c:v>1.6</c:v>
                </c:pt>
                <c:pt idx="350">
                  <c:v>1.5799000000000001</c:v>
                </c:pt>
                <c:pt idx="351">
                  <c:v>1.5823</c:v>
                </c:pt>
                <c:pt idx="352">
                  <c:v>1.5089999999999999</c:v>
                </c:pt>
                <c:pt idx="353">
                  <c:v>1.5092000000000001</c:v>
                </c:pt>
                <c:pt idx="354">
                  <c:v>1.5076000000000001</c:v>
                </c:pt>
                <c:pt idx="355">
                  <c:v>1.4888999999999999</c:v>
                </c:pt>
                <c:pt idx="356">
                  <c:v>1.4336</c:v>
                </c:pt>
                <c:pt idx="357">
                  <c:v>1.4505999999999999</c:v>
                </c:pt>
                <c:pt idx="358">
                  <c:v>1.4258</c:v>
                </c:pt>
                <c:pt idx="359">
                  <c:v>1.4629000000000001</c:v>
                </c:pt>
                <c:pt idx="360">
                  <c:v>1.4775</c:v>
                </c:pt>
                <c:pt idx="361">
                  <c:v>1.4524999999999999</c:v>
                </c:pt>
                <c:pt idx="362">
                  <c:v>1.4444999999999999</c:v>
                </c:pt>
                <c:pt idx="363">
                  <c:v>1.4348000000000001</c:v>
                </c:pt>
                <c:pt idx="364">
                  <c:v>1.4265000000000001</c:v>
                </c:pt>
                <c:pt idx="365">
                  <c:v>1.4019999999999999</c:v>
                </c:pt>
                <c:pt idx="366">
                  <c:v>1.4148000000000001</c:v>
                </c:pt>
                <c:pt idx="367">
                  <c:v>1.4372</c:v>
                </c:pt>
                <c:pt idx="368">
                  <c:v>1.4638</c:v>
                </c:pt>
                <c:pt idx="369">
                  <c:v>1.4500999999999999</c:v>
                </c:pt>
                <c:pt idx="370">
                  <c:v>1.4356</c:v>
                </c:pt>
                <c:pt idx="371">
                  <c:v>1.4413</c:v>
                </c:pt>
                <c:pt idx="372">
                  <c:v>1.4321999999999999</c:v>
                </c:pt>
                <c:pt idx="373">
                  <c:v>1.4227000000000001</c:v>
                </c:pt>
                <c:pt idx="374">
                  <c:v>1.423</c:v>
                </c:pt>
                <c:pt idx="375">
                  <c:v>1.4429000000000001</c:v>
                </c:pt>
                <c:pt idx="376">
                  <c:v>1.4598</c:v>
                </c:pt>
                <c:pt idx="377">
                  <c:v>1.4837</c:v>
                </c:pt>
                <c:pt idx="378">
                  <c:v>1.5565</c:v>
                </c:pt>
                <c:pt idx="379">
                  <c:v>1.5367999999999999</c:v>
                </c:pt>
                <c:pt idx="380">
                  <c:v>1.5563</c:v>
                </c:pt>
                <c:pt idx="381">
                  <c:v>1.5575000000000001</c:v>
                </c:pt>
                <c:pt idx="382">
                  <c:v>1.5710999999999999</c:v>
                </c:pt>
                <c:pt idx="383">
                  <c:v>1.5863</c:v>
                </c:pt>
                <c:pt idx="384">
                  <c:v>1.6174999999999999</c:v>
                </c:pt>
                <c:pt idx="385">
                  <c:v>1.6079000000000001</c:v>
                </c:pt>
                <c:pt idx="386">
                  <c:v>1.5825</c:v>
                </c:pt>
                <c:pt idx="387">
                  <c:v>1.5739000000000001</c:v>
                </c:pt>
                <c:pt idx="388">
                  <c:v>1.6224000000000001</c:v>
                </c:pt>
                <c:pt idx="389">
                  <c:v>1.6609</c:v>
                </c:pt>
                <c:pt idx="390">
                  <c:v>1.6221000000000001</c:v>
                </c:pt>
                <c:pt idx="391">
                  <c:v>1.5939000000000001</c:v>
                </c:pt>
                <c:pt idx="392">
                  <c:v>1.6154999999999999</c:v>
                </c:pt>
                <c:pt idx="393">
                  <c:v>1.6792</c:v>
                </c:pt>
                <c:pt idx="394">
                  <c:v>1.6897</c:v>
                </c:pt>
                <c:pt idx="395">
                  <c:v>1.7516</c:v>
                </c:pt>
                <c:pt idx="396">
                  <c:v>1.8254999999999999</c:v>
                </c:pt>
                <c:pt idx="397">
                  <c:v>1.8673</c:v>
                </c:pt>
                <c:pt idx="398">
                  <c:v>1.8261000000000001</c:v>
                </c:pt>
                <c:pt idx="399">
                  <c:v>1.8030999999999999</c:v>
                </c:pt>
                <c:pt idx="400">
                  <c:v>1.786</c:v>
                </c:pt>
                <c:pt idx="401">
                  <c:v>1.8279000000000001</c:v>
                </c:pt>
                <c:pt idx="402">
                  <c:v>1.8438000000000001</c:v>
                </c:pt>
                <c:pt idx="403">
                  <c:v>1.8203</c:v>
                </c:pt>
                <c:pt idx="404">
                  <c:v>1.7937000000000001</c:v>
                </c:pt>
                <c:pt idx="405">
                  <c:v>1.8077000000000001</c:v>
                </c:pt>
                <c:pt idx="406">
                  <c:v>1.8607</c:v>
                </c:pt>
                <c:pt idx="407">
                  <c:v>1.9286000000000001</c:v>
                </c:pt>
                <c:pt idx="408">
                  <c:v>1.8796999999999999</c:v>
                </c:pt>
                <c:pt idx="409">
                  <c:v>1.8871</c:v>
                </c:pt>
                <c:pt idx="410">
                  <c:v>1.9043000000000001</c:v>
                </c:pt>
                <c:pt idx="411">
                  <c:v>1.8960999999999999</c:v>
                </c:pt>
                <c:pt idx="412">
                  <c:v>1.8559000000000001</c:v>
                </c:pt>
                <c:pt idx="413">
                  <c:v>1.8177000000000001</c:v>
                </c:pt>
                <c:pt idx="414">
                  <c:v>1.7506999999999999</c:v>
                </c:pt>
                <c:pt idx="415">
                  <c:v>1.7944</c:v>
                </c:pt>
                <c:pt idx="416">
                  <c:v>1.8064</c:v>
                </c:pt>
                <c:pt idx="417">
                  <c:v>1.7650999999999999</c:v>
                </c:pt>
                <c:pt idx="418">
                  <c:v>1.7349000000000001</c:v>
                </c:pt>
                <c:pt idx="419">
                  <c:v>1.7458</c:v>
                </c:pt>
                <c:pt idx="420">
                  <c:v>1.7685999999999999</c:v>
                </c:pt>
                <c:pt idx="421">
                  <c:v>1.748</c:v>
                </c:pt>
                <c:pt idx="422">
                  <c:v>1.7442</c:v>
                </c:pt>
                <c:pt idx="423">
                  <c:v>1.768</c:v>
                </c:pt>
                <c:pt idx="424">
                  <c:v>1.8687</c:v>
                </c:pt>
                <c:pt idx="425">
                  <c:v>1.8434999999999999</c:v>
                </c:pt>
                <c:pt idx="426">
                  <c:v>1.8443000000000001</c:v>
                </c:pt>
                <c:pt idx="427">
                  <c:v>1.8940999999999999</c:v>
                </c:pt>
                <c:pt idx="428">
                  <c:v>1.8838999999999999</c:v>
                </c:pt>
                <c:pt idx="429">
                  <c:v>1.8765000000000001</c:v>
                </c:pt>
                <c:pt idx="430">
                  <c:v>1.9125000000000001</c:v>
                </c:pt>
                <c:pt idx="431">
                  <c:v>1.9629000000000001</c:v>
                </c:pt>
                <c:pt idx="432">
                  <c:v>1.9587000000000001</c:v>
                </c:pt>
                <c:pt idx="433">
                  <c:v>1.9589000000000001</c:v>
                </c:pt>
                <c:pt idx="434">
                  <c:v>1.9474</c:v>
                </c:pt>
                <c:pt idx="435">
                  <c:v>1.9879</c:v>
                </c:pt>
                <c:pt idx="436">
                  <c:v>1.9842</c:v>
                </c:pt>
                <c:pt idx="437">
                  <c:v>1.9866999999999999</c:v>
                </c:pt>
                <c:pt idx="438">
                  <c:v>2.0354999999999999</c:v>
                </c:pt>
                <c:pt idx="439">
                  <c:v>2.0110000000000001</c:v>
                </c:pt>
                <c:pt idx="440">
                  <c:v>2.0184000000000002</c:v>
                </c:pt>
                <c:pt idx="441">
                  <c:v>2.0449000000000002</c:v>
                </c:pt>
                <c:pt idx="442">
                  <c:v>2.0701000000000001</c:v>
                </c:pt>
                <c:pt idx="443">
                  <c:v>2.0160999999999998</c:v>
                </c:pt>
                <c:pt idx="444">
                  <c:v>1.9702</c:v>
                </c:pt>
                <c:pt idx="445">
                  <c:v>1.9645999999999999</c:v>
                </c:pt>
                <c:pt idx="446">
                  <c:v>2.0015000000000001</c:v>
                </c:pt>
                <c:pt idx="447">
                  <c:v>1.9816</c:v>
                </c:pt>
                <c:pt idx="448">
                  <c:v>1.9650000000000001</c:v>
                </c:pt>
                <c:pt idx="449">
                  <c:v>1.9663999999999999</c:v>
                </c:pt>
                <c:pt idx="450">
                  <c:v>1.9887999999999999</c:v>
                </c:pt>
                <c:pt idx="451">
                  <c:v>1.8865000000000001</c:v>
                </c:pt>
                <c:pt idx="452">
                  <c:v>1.7972999999999999</c:v>
                </c:pt>
                <c:pt idx="453">
                  <c:v>1.6861999999999999</c:v>
                </c:pt>
                <c:pt idx="454">
                  <c:v>1.5327</c:v>
                </c:pt>
                <c:pt idx="455">
                  <c:v>1.4854000000000001</c:v>
                </c:pt>
                <c:pt idx="456">
                  <c:v>1.4461999999999999</c:v>
                </c:pt>
                <c:pt idx="457">
                  <c:v>1.4421999999999999</c:v>
                </c:pt>
                <c:pt idx="458">
                  <c:v>1.417</c:v>
                </c:pt>
                <c:pt idx="459">
                  <c:v>1.4712000000000001</c:v>
                </c:pt>
                <c:pt idx="460">
                  <c:v>1.5418000000000001</c:v>
                </c:pt>
                <c:pt idx="461">
                  <c:v>1.6369</c:v>
                </c:pt>
                <c:pt idx="462">
                  <c:v>1.6377999999999999</c:v>
                </c:pt>
                <c:pt idx="463">
                  <c:v>1.6532</c:v>
                </c:pt>
                <c:pt idx="464">
                  <c:v>1.6323000000000001</c:v>
                </c:pt>
                <c:pt idx="465">
                  <c:v>1.6212</c:v>
                </c:pt>
                <c:pt idx="466">
                  <c:v>1.6598999999999999</c:v>
                </c:pt>
                <c:pt idx="467">
                  <c:v>1.6226</c:v>
                </c:pt>
                <c:pt idx="468">
                  <c:v>1.6157999999999999</c:v>
                </c:pt>
                <c:pt idx="469">
                  <c:v>1.5618000000000001</c:v>
                </c:pt>
                <c:pt idx="470">
                  <c:v>1.5058</c:v>
                </c:pt>
                <c:pt idx="471">
                  <c:v>1.5331999999999999</c:v>
                </c:pt>
                <c:pt idx="472">
                  <c:v>1.4669000000000001</c:v>
                </c:pt>
                <c:pt idx="473">
                  <c:v>1.4767999999999999</c:v>
                </c:pt>
                <c:pt idx="474">
                  <c:v>1.5304</c:v>
                </c:pt>
                <c:pt idx="475">
                  <c:v>1.5661</c:v>
                </c:pt>
                <c:pt idx="476">
                  <c:v>1.5590999999999999</c:v>
                </c:pt>
                <c:pt idx="477">
                  <c:v>1.5867</c:v>
                </c:pt>
                <c:pt idx="478">
                  <c:v>1.5961000000000001</c:v>
                </c:pt>
                <c:pt idx="479">
                  <c:v>1.5595000000000001</c:v>
                </c:pt>
                <c:pt idx="480">
                  <c:v>1.5782</c:v>
                </c:pt>
                <c:pt idx="481">
                  <c:v>1.6124000000000001</c:v>
                </c:pt>
                <c:pt idx="482">
                  <c:v>1.6158999999999999</c:v>
                </c:pt>
                <c:pt idx="483">
                  <c:v>1.6378999999999999</c:v>
                </c:pt>
                <c:pt idx="484">
                  <c:v>1.6332</c:v>
                </c:pt>
                <c:pt idx="485">
                  <c:v>1.6218999999999999</c:v>
                </c:pt>
                <c:pt idx="486">
                  <c:v>1.6157999999999999</c:v>
                </c:pt>
                <c:pt idx="487">
                  <c:v>1.6355999999999999</c:v>
                </c:pt>
                <c:pt idx="488">
                  <c:v>1.5770999999999999</c:v>
                </c:pt>
                <c:pt idx="489">
                  <c:v>1.5768</c:v>
                </c:pt>
                <c:pt idx="490">
                  <c:v>1.5806</c:v>
                </c:pt>
                <c:pt idx="491">
                  <c:v>1.5587</c:v>
                </c:pt>
                <c:pt idx="492">
                  <c:v>1.5524</c:v>
                </c:pt>
                <c:pt idx="493">
                  <c:v>1.5804</c:v>
                </c:pt>
                <c:pt idx="494">
                  <c:v>1.5824</c:v>
                </c:pt>
                <c:pt idx="495">
                  <c:v>1.6</c:v>
                </c:pt>
                <c:pt idx="496">
                  <c:v>1.5924</c:v>
                </c:pt>
                <c:pt idx="497">
                  <c:v>1.5556000000000001</c:v>
                </c:pt>
                <c:pt idx="498">
                  <c:v>1.5592999999999999</c:v>
                </c:pt>
                <c:pt idx="499">
                  <c:v>1.5722</c:v>
                </c:pt>
                <c:pt idx="500">
                  <c:v>1.6126</c:v>
                </c:pt>
                <c:pt idx="501">
                  <c:v>1.6080000000000001</c:v>
                </c:pt>
                <c:pt idx="502">
                  <c:v>1.5968</c:v>
                </c:pt>
                <c:pt idx="503">
                  <c:v>1.6145</c:v>
                </c:pt>
                <c:pt idx="504">
                  <c:v>1.5965</c:v>
                </c:pt>
                <c:pt idx="505">
                  <c:v>1.5474000000000001</c:v>
                </c:pt>
                <c:pt idx="506">
                  <c:v>1.508</c:v>
                </c:pt>
                <c:pt idx="507">
                  <c:v>1.5310999999999999</c:v>
                </c:pt>
                <c:pt idx="508">
                  <c:v>1.5297000000000001</c:v>
                </c:pt>
                <c:pt idx="509">
                  <c:v>1.5492999999999999</c:v>
                </c:pt>
                <c:pt idx="510">
                  <c:v>1.5179</c:v>
                </c:pt>
                <c:pt idx="511">
                  <c:v>1.5505</c:v>
                </c:pt>
                <c:pt idx="512">
                  <c:v>1.5885</c:v>
                </c:pt>
                <c:pt idx="513">
                  <c:v>1.6097999999999999</c:v>
                </c:pt>
                <c:pt idx="514">
                  <c:v>1.61</c:v>
                </c:pt>
                <c:pt idx="515">
                  <c:v>1.6383000000000001</c:v>
                </c:pt>
                <c:pt idx="516">
                  <c:v>1.647</c:v>
                </c:pt>
                <c:pt idx="517">
                  <c:v>1.6557999999999999</c:v>
                </c:pt>
                <c:pt idx="518">
                  <c:v>1.6624000000000001</c:v>
                </c:pt>
                <c:pt idx="519">
                  <c:v>1.6748000000000001</c:v>
                </c:pt>
                <c:pt idx="520">
                  <c:v>1.6841999999999999</c:v>
                </c:pt>
                <c:pt idx="521">
                  <c:v>1.6908000000000001</c:v>
                </c:pt>
                <c:pt idx="522">
                  <c:v>1.7065999999999999</c:v>
                </c:pt>
                <c:pt idx="523">
                  <c:v>1.67</c:v>
                </c:pt>
                <c:pt idx="524">
                  <c:v>1.629</c:v>
                </c:pt>
                <c:pt idx="525">
                  <c:v>1.6073999999999999</c:v>
                </c:pt>
                <c:pt idx="526">
                  <c:v>1.5770999999999999</c:v>
                </c:pt>
                <c:pt idx="527">
                  <c:v>1.5644</c:v>
                </c:pt>
                <c:pt idx="528">
                  <c:v>1.5142</c:v>
                </c:pt>
                <c:pt idx="529">
                  <c:v>1.5328999999999999</c:v>
                </c:pt>
                <c:pt idx="530">
                  <c:v>1.4958</c:v>
                </c:pt>
                <c:pt idx="531">
                  <c:v>1.4967999999999999</c:v>
                </c:pt>
                <c:pt idx="532">
                  <c:v>1.5456000000000001</c:v>
                </c:pt>
                <c:pt idx="533">
                  <c:v>1.5576000000000001</c:v>
                </c:pt>
                <c:pt idx="534">
                  <c:v>1.556</c:v>
                </c:pt>
                <c:pt idx="535">
                  <c:v>1.5578000000000001</c:v>
                </c:pt>
                <c:pt idx="536">
                  <c:v>1.5338000000000001</c:v>
                </c:pt>
                <c:pt idx="537">
                  <c:v>1.5343</c:v>
                </c:pt>
                <c:pt idx="538">
                  <c:v>1.5194000000000001</c:v>
                </c:pt>
                <c:pt idx="539">
                  <c:v>1.4981</c:v>
                </c:pt>
                <c:pt idx="540">
                  <c:v>1.4392</c:v>
                </c:pt>
                <c:pt idx="541">
                  <c:v>1.429</c:v>
                </c:pt>
                <c:pt idx="542">
                  <c:v>1.4249000000000001</c:v>
                </c:pt>
                <c:pt idx="543">
                  <c:v>1.4319</c:v>
                </c:pt>
                <c:pt idx="544">
                  <c:v>1.4523999999999999</c:v>
                </c:pt>
                <c:pt idx="545">
                  <c:v>1.4197</c:v>
                </c:pt>
                <c:pt idx="546">
                  <c:v>1.3133999999999999</c:v>
                </c:pt>
                <c:pt idx="547">
                  <c:v>1.3101</c:v>
                </c:pt>
                <c:pt idx="548">
                  <c:v>1.3140000000000001</c:v>
                </c:pt>
                <c:pt idx="549">
                  <c:v>1.2330000000000001</c:v>
                </c:pt>
                <c:pt idx="550">
                  <c:v>1.2432000000000001</c:v>
                </c:pt>
                <c:pt idx="551">
                  <c:v>1.2483</c:v>
                </c:pt>
                <c:pt idx="552">
                  <c:v>1.2366999999999999</c:v>
                </c:pt>
                <c:pt idx="553">
                  <c:v>1.2495000000000001</c:v>
                </c:pt>
                <c:pt idx="554">
                  <c:v>1.2303999999999999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3-E440-A461-7C698F24F35D}"/>
            </c:ext>
          </c:extLst>
        </c:ser>
        <c:ser>
          <c:idx val="1"/>
          <c:order val="1"/>
          <c:tx>
            <c:strRef>
              <c:f>'BILATERAL FX'!$G$14</c:f>
              <c:strCache>
                <c:ptCount val="1"/>
                <c:pt idx="0">
                  <c:v>USD for 1 EUR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'BILATERAL FX'!$G$15:$G$569</c:f>
              <c:numCache>
                <c:formatCode>0.0000</c:formatCode>
                <c:ptCount val="555"/>
                <c:pt idx="0">
                  <c:v>0.53775901719643848</c:v>
                </c:pt>
                <c:pt idx="1">
                  <c:v>0.53860312988280967</c:v>
                </c:pt>
                <c:pt idx="2">
                  <c:v>0.53860312988280967</c:v>
                </c:pt>
                <c:pt idx="3">
                  <c:v>0.53815852999021729</c:v>
                </c:pt>
                <c:pt idx="4">
                  <c:v>0.55039525694201397</c:v>
                </c:pt>
                <c:pt idx="5">
                  <c:v>0.55688321674879604</c:v>
                </c:pt>
                <c:pt idx="6">
                  <c:v>0.56185853075077474</c:v>
                </c:pt>
                <c:pt idx="7">
                  <c:v>0.57256639408163201</c:v>
                </c:pt>
                <c:pt idx="8">
                  <c:v>0.5826643863149662</c:v>
                </c:pt>
                <c:pt idx="9">
                  <c:v>0.58800719906904186</c:v>
                </c:pt>
                <c:pt idx="10">
                  <c:v>0.5868251509326553</c:v>
                </c:pt>
                <c:pt idx="11">
                  <c:v>0.59833258245944898</c:v>
                </c:pt>
                <c:pt idx="12">
                  <c:v>0.60540752353849037</c:v>
                </c:pt>
                <c:pt idx="13">
                  <c:v>0.61392100745289935</c:v>
                </c:pt>
                <c:pt idx="14">
                  <c:v>0.61608692293310874</c:v>
                </c:pt>
                <c:pt idx="15">
                  <c:v>0.61546653204841295</c:v>
                </c:pt>
                <c:pt idx="16">
                  <c:v>0.61517615372674705</c:v>
                </c:pt>
                <c:pt idx="17">
                  <c:v>0.61725353327761368</c:v>
                </c:pt>
                <c:pt idx="18">
                  <c:v>0.61869845170930249</c:v>
                </c:pt>
                <c:pt idx="19">
                  <c:v>0.61378614327426551</c:v>
                </c:pt>
                <c:pt idx="20">
                  <c:v>0.61251747378517651</c:v>
                </c:pt>
                <c:pt idx="21">
                  <c:v>0.60990069400756119</c:v>
                </c:pt>
                <c:pt idx="22">
                  <c:v>0.61050990933432614</c:v>
                </c:pt>
                <c:pt idx="23">
                  <c:v>0.61142601773897931</c:v>
                </c:pt>
                <c:pt idx="24">
                  <c:v>0.61192339201033941</c:v>
                </c:pt>
                <c:pt idx="25">
                  <c:v>0.6507501399246205</c:v>
                </c:pt>
                <c:pt idx="26">
                  <c:v>0.69523302486259309</c:v>
                </c:pt>
                <c:pt idx="27">
                  <c:v>0.68944921938220771</c:v>
                </c:pt>
                <c:pt idx="28">
                  <c:v>0.70078811334818403</c:v>
                </c:pt>
                <c:pt idx="29">
                  <c:v>0.75819101625967089</c:v>
                </c:pt>
                <c:pt idx="30">
                  <c:v>0.83725579860592769</c:v>
                </c:pt>
                <c:pt idx="31">
                  <c:v>0.80586301835329499</c:v>
                </c:pt>
                <c:pt idx="32">
                  <c:v>0.80666070508267218</c:v>
                </c:pt>
                <c:pt idx="33">
                  <c:v>0.81023635840069874</c:v>
                </c:pt>
                <c:pt idx="34">
                  <c:v>0.75775039539089795</c:v>
                </c:pt>
                <c:pt idx="35">
                  <c:v>0.73591057890034495</c:v>
                </c:pt>
                <c:pt idx="36">
                  <c:v>0.69476379011170009</c:v>
                </c:pt>
                <c:pt idx="37">
                  <c:v>0.72048535531697011</c:v>
                </c:pt>
                <c:pt idx="38">
                  <c:v>0.74701304161005533</c:v>
                </c:pt>
                <c:pt idx="39">
                  <c:v>0.77421801343656371</c:v>
                </c:pt>
                <c:pt idx="40">
                  <c:v>0.79453588947978837</c:v>
                </c:pt>
                <c:pt idx="41">
                  <c:v>0.77449393954914147</c:v>
                </c:pt>
                <c:pt idx="42">
                  <c:v>0.76615071511416766</c:v>
                </c:pt>
                <c:pt idx="43">
                  <c:v>0.74695598286871645</c:v>
                </c:pt>
                <c:pt idx="44">
                  <c:v>0.73499795022301651</c:v>
                </c:pt>
                <c:pt idx="45">
                  <c:v>0.75433104965421438</c:v>
                </c:pt>
                <c:pt idx="46">
                  <c:v>0.77890463781101027</c:v>
                </c:pt>
                <c:pt idx="47">
                  <c:v>0.79820003491141778</c:v>
                </c:pt>
                <c:pt idx="48">
                  <c:v>0.82702420632730644</c:v>
                </c:pt>
                <c:pt idx="49">
                  <c:v>0.84045788558439549</c:v>
                </c:pt>
                <c:pt idx="50">
                  <c:v>0.84328441579073288</c:v>
                </c:pt>
                <c:pt idx="51">
                  <c:v>0.82322987858550678</c:v>
                </c:pt>
                <c:pt idx="52">
                  <c:v>0.83209085111399572</c:v>
                </c:pt>
                <c:pt idx="53">
                  <c:v>0.83564603526744152</c:v>
                </c:pt>
                <c:pt idx="54">
                  <c:v>0.79096920190215014</c:v>
                </c:pt>
                <c:pt idx="55">
                  <c:v>0.75995863597429547</c:v>
                </c:pt>
                <c:pt idx="56">
                  <c:v>0.74681337414313143</c:v>
                </c:pt>
                <c:pt idx="57">
                  <c:v>0.75757429040688185</c:v>
                </c:pt>
                <c:pt idx="58">
                  <c:v>0.75526318564390138</c:v>
                </c:pt>
                <c:pt idx="59">
                  <c:v>0.74601577050900059</c:v>
                </c:pt>
                <c:pt idx="60">
                  <c:v>0.7515195179801909</c:v>
                </c:pt>
                <c:pt idx="61">
                  <c:v>0.76342930853797841</c:v>
                </c:pt>
                <c:pt idx="62">
                  <c:v>0.76399591622790886</c:v>
                </c:pt>
                <c:pt idx="63">
                  <c:v>0.77061841825982935</c:v>
                </c:pt>
                <c:pt idx="64">
                  <c:v>0.76342930853797841</c:v>
                </c:pt>
                <c:pt idx="65">
                  <c:v>0.75880874705856338</c:v>
                </c:pt>
                <c:pt idx="66">
                  <c:v>0.75969296777760609</c:v>
                </c:pt>
                <c:pt idx="67">
                  <c:v>0.77326910431480922</c:v>
                </c:pt>
                <c:pt idx="68">
                  <c:v>0.785536808395633</c:v>
                </c:pt>
                <c:pt idx="69">
                  <c:v>0.80506690769056022</c:v>
                </c:pt>
                <c:pt idx="70">
                  <c:v>0.81053856010917835</c:v>
                </c:pt>
                <c:pt idx="71">
                  <c:v>0.82070813039463164</c:v>
                </c:pt>
                <c:pt idx="72">
                  <c:v>0.817278653438405</c:v>
                </c:pt>
                <c:pt idx="73">
                  <c:v>0.81323473827170356</c:v>
                </c:pt>
                <c:pt idx="74">
                  <c:v>0.81779124667312553</c:v>
                </c:pt>
                <c:pt idx="75">
                  <c:v>0.82374996653474575</c:v>
                </c:pt>
                <c:pt idx="76">
                  <c:v>0.82916294113254485</c:v>
                </c:pt>
                <c:pt idx="77">
                  <c:v>0.83028932991316318</c:v>
                </c:pt>
                <c:pt idx="78">
                  <c:v>0.85706816193840796</c:v>
                </c:pt>
                <c:pt idx="79">
                  <c:v>0.84426726476018588</c:v>
                </c:pt>
                <c:pt idx="80">
                  <c:v>0.84165140956340778</c:v>
                </c:pt>
                <c:pt idx="81">
                  <c:v>0.8586484965947172</c:v>
                </c:pt>
                <c:pt idx="82">
                  <c:v>0.87290437630252904</c:v>
                </c:pt>
                <c:pt idx="83">
                  <c:v>0.90926524664967334</c:v>
                </c:pt>
                <c:pt idx="84">
                  <c:v>0.92343226890625441</c:v>
                </c:pt>
                <c:pt idx="85">
                  <c:v>0.94134357488734988</c:v>
                </c:pt>
                <c:pt idx="86">
                  <c:v>0.96185184692802539</c:v>
                </c:pt>
                <c:pt idx="87">
                  <c:v>0.95747272998651145</c:v>
                </c:pt>
                <c:pt idx="88">
                  <c:v>0.9288704148667587</c:v>
                </c:pt>
                <c:pt idx="89">
                  <c:v>0.93849786254484024</c:v>
                </c:pt>
                <c:pt idx="90">
                  <c:v>0.95141778739283323</c:v>
                </c:pt>
                <c:pt idx="91">
                  <c:v>0.97938384854454019</c:v>
                </c:pt>
                <c:pt idx="92">
                  <c:v>0.99300850200215618</c:v>
                </c:pt>
                <c:pt idx="93">
                  <c:v>1.0634710160097043</c:v>
                </c:pt>
                <c:pt idx="94">
                  <c:v>1.0267899756107974</c:v>
                </c:pt>
                <c:pt idx="95">
                  <c:v>1.0404455503476151</c:v>
                </c:pt>
                <c:pt idx="96">
                  <c:v>1.0572051597532144</c:v>
                </c:pt>
                <c:pt idx="97">
                  <c:v>1.0533901791045657</c:v>
                </c:pt>
                <c:pt idx="98">
                  <c:v>1.0513516881919298</c:v>
                </c:pt>
                <c:pt idx="99">
                  <c:v>1.0316100772949244</c:v>
                </c:pt>
                <c:pt idx="100">
                  <c:v>1.0252290955304539</c:v>
                </c:pt>
                <c:pt idx="101">
                  <c:v>1.03796080536191</c:v>
                </c:pt>
                <c:pt idx="102">
                  <c:v>1.0720986381315831</c:v>
                </c:pt>
                <c:pt idx="103">
                  <c:v>1.0691682859801273</c:v>
                </c:pt>
                <c:pt idx="104">
                  <c:v>1.0902667626642772</c:v>
                </c:pt>
                <c:pt idx="105">
                  <c:v>1.0928253593023673</c:v>
                </c:pt>
                <c:pt idx="106">
                  <c:v>1.1043021543354112</c:v>
                </c:pt>
                <c:pt idx="107">
                  <c:v>1.1278643362801724</c:v>
                </c:pt>
                <c:pt idx="108">
                  <c:v>1.1340772037246012</c:v>
                </c:pt>
                <c:pt idx="109">
                  <c:v>1.1187676155722726</c:v>
                </c:pt>
                <c:pt idx="110">
                  <c:v>1.0561204954605794</c:v>
                </c:pt>
                <c:pt idx="111">
                  <c:v>1.0416646493094626</c:v>
                </c:pt>
                <c:pt idx="112">
                  <c:v>1.0918492410782374</c:v>
                </c:pt>
                <c:pt idx="113">
                  <c:v>1.1066765945473021</c:v>
                </c:pt>
                <c:pt idx="114">
                  <c:v>1.1195360878897807</c:v>
                </c:pt>
                <c:pt idx="115">
                  <c:v>1.0926422042142161</c:v>
                </c:pt>
                <c:pt idx="116">
                  <c:v>1.0928864246443042</c:v>
                </c:pt>
                <c:pt idx="117">
                  <c:v>1.0612781732831118</c:v>
                </c:pt>
                <c:pt idx="118">
                  <c:v>1.019138943016751</c:v>
                </c:pt>
                <c:pt idx="119">
                  <c:v>0.99280687591037931</c:v>
                </c:pt>
                <c:pt idx="120">
                  <c:v>0.97280753322230629</c:v>
                </c:pt>
                <c:pt idx="121">
                  <c:v>0.91428082719869419</c:v>
                </c:pt>
                <c:pt idx="122">
                  <c:v>0.92882630267533206</c:v>
                </c:pt>
                <c:pt idx="123">
                  <c:v>0.90380293232137099</c:v>
                </c:pt>
                <c:pt idx="124">
                  <c:v>0.85254764201362065</c:v>
                </c:pt>
                <c:pt idx="125">
                  <c:v>0.82243368468249745</c:v>
                </c:pt>
                <c:pt idx="126">
                  <c:v>0.80140526348840269</c:v>
                </c:pt>
                <c:pt idx="127">
                  <c:v>0.78195647910740729</c:v>
                </c:pt>
                <c:pt idx="128">
                  <c:v>0.83148947604091783</c:v>
                </c:pt>
                <c:pt idx="129">
                  <c:v>0.86759949675883719</c:v>
                </c:pt>
                <c:pt idx="130">
                  <c:v>0.87736835884776909</c:v>
                </c:pt>
                <c:pt idx="131">
                  <c:v>0.86621619449198239</c:v>
                </c:pt>
                <c:pt idx="132">
                  <c:v>0.85265914445175994</c:v>
                </c:pt>
                <c:pt idx="133">
                  <c:v>0.82663970648497331</c:v>
                </c:pt>
                <c:pt idx="134">
                  <c:v>0.82177711997623815</c:v>
                </c:pt>
                <c:pt idx="135">
                  <c:v>0.81594891345158416</c:v>
                </c:pt>
                <c:pt idx="136">
                  <c:v>0.84565442128305379</c:v>
                </c:pt>
                <c:pt idx="137">
                  <c:v>0.8051000475624448</c:v>
                </c:pt>
                <c:pt idx="138">
                  <c:v>0.79305390704056722</c:v>
                </c:pt>
                <c:pt idx="139">
                  <c:v>0.78822776187621291</c:v>
                </c:pt>
                <c:pt idx="140">
                  <c:v>0.78061446639131793</c:v>
                </c:pt>
                <c:pt idx="141">
                  <c:v>0.77244452825570575</c:v>
                </c:pt>
                <c:pt idx="142">
                  <c:v>0.76570079690852555</c:v>
                </c:pt>
                <c:pt idx="143">
                  <c:v>0.80842786985634152</c:v>
                </c:pt>
                <c:pt idx="144">
                  <c:v>0.81857847300190301</c:v>
                </c:pt>
                <c:pt idx="145">
                  <c:v>0.8055311143094922</c:v>
                </c:pt>
                <c:pt idx="146">
                  <c:v>0.81121092722664745</c:v>
                </c:pt>
                <c:pt idx="147">
                  <c:v>0.80166805162251376</c:v>
                </c:pt>
                <c:pt idx="148">
                  <c:v>0.79295744802085821</c:v>
                </c:pt>
                <c:pt idx="149">
                  <c:v>0.76729287781225852</c:v>
                </c:pt>
                <c:pt idx="150">
                  <c:v>0.7547385758830929</c:v>
                </c:pt>
                <c:pt idx="151">
                  <c:v>0.73153409094234256</c:v>
                </c:pt>
                <c:pt idx="152">
                  <c:v>0.73309702220602235</c:v>
                </c:pt>
                <c:pt idx="153">
                  <c:v>0.75131743452037747</c:v>
                </c:pt>
                <c:pt idx="154">
                  <c:v>0.72853667046988269</c:v>
                </c:pt>
                <c:pt idx="155">
                  <c:v>0.71121074383398064</c:v>
                </c:pt>
                <c:pt idx="156">
                  <c:v>0.69577714177995265</c:v>
                </c:pt>
                <c:pt idx="157">
                  <c:v>0.72481083069353947</c:v>
                </c:pt>
                <c:pt idx="158">
                  <c:v>0.75302411948694681</c:v>
                </c:pt>
                <c:pt idx="159">
                  <c:v>0.73877371970365147</c:v>
                </c:pt>
                <c:pt idx="160">
                  <c:v>0.71162478006965757</c:v>
                </c:pt>
                <c:pt idx="161">
                  <c:v>0.71388456602673545</c:v>
                </c:pt>
                <c:pt idx="162">
                  <c:v>0.68644866823790773</c:v>
                </c:pt>
                <c:pt idx="163">
                  <c:v>0.67778955695295495</c:v>
                </c:pt>
                <c:pt idx="164">
                  <c:v>0.64519019118013021</c:v>
                </c:pt>
                <c:pt idx="165">
                  <c:v>0.63753489326013657</c:v>
                </c:pt>
                <c:pt idx="166">
                  <c:v>0.65226931650606867</c:v>
                </c:pt>
                <c:pt idx="167">
                  <c:v>0.63001853676827957</c:v>
                </c:pt>
                <c:pt idx="168">
                  <c:v>0.6168641725677938</c:v>
                </c:pt>
                <c:pt idx="169">
                  <c:v>0.59222696307144496</c:v>
                </c:pt>
                <c:pt idx="170">
                  <c:v>0.59299907390196072</c:v>
                </c:pt>
                <c:pt idx="171">
                  <c:v>0.63201368368882793</c:v>
                </c:pt>
                <c:pt idx="172">
                  <c:v>0.62902567958815392</c:v>
                </c:pt>
                <c:pt idx="173">
                  <c:v>0.63840891289445323</c:v>
                </c:pt>
                <c:pt idx="174">
                  <c:v>0.67247611935890761</c:v>
                </c:pt>
                <c:pt idx="175">
                  <c:v>0.70008574490584063</c:v>
                </c:pt>
                <c:pt idx="176">
                  <c:v>0.68913341515219584</c:v>
                </c:pt>
                <c:pt idx="177">
                  <c:v>0.73955590469010313</c:v>
                </c:pt>
                <c:pt idx="178">
                  <c:v>0.75357538165348181</c:v>
                </c:pt>
                <c:pt idx="179">
                  <c:v>0.77853257923073282</c:v>
                </c:pt>
                <c:pt idx="180">
                  <c:v>0.80209545010804084</c:v>
                </c:pt>
                <c:pt idx="181">
                  <c:v>0.83879982225133887</c:v>
                </c:pt>
                <c:pt idx="182">
                  <c:v>0.8596297229006008</c:v>
                </c:pt>
                <c:pt idx="183">
                  <c:v>0.86038603974285022</c:v>
                </c:pt>
                <c:pt idx="184">
                  <c:v>0.87795912624834893</c:v>
                </c:pt>
                <c:pt idx="185">
                  <c:v>0.87560081727333439</c:v>
                </c:pt>
                <c:pt idx="186">
                  <c:v>0.90896944069500718</c:v>
                </c:pt>
                <c:pt idx="187">
                  <c:v>0.9484649364935972</c:v>
                </c:pt>
                <c:pt idx="188">
                  <c:v>0.95803553541192599</c:v>
                </c:pt>
                <c:pt idx="189">
                  <c:v>0.97523288234527405</c:v>
                </c:pt>
                <c:pt idx="190">
                  <c:v>0.9661757375603649</c:v>
                </c:pt>
                <c:pt idx="191">
                  <c:v>0.98381767884479221</c:v>
                </c:pt>
                <c:pt idx="192">
                  <c:v>1.051747443290733</c:v>
                </c:pt>
                <c:pt idx="193">
                  <c:v>1.0723337603725243</c:v>
                </c:pt>
                <c:pt idx="194">
                  <c:v>1.065556821325768</c:v>
                </c:pt>
                <c:pt idx="195">
                  <c:v>1.0794952784763476</c:v>
                </c:pt>
                <c:pt idx="196">
                  <c:v>1.0938032243965365</c:v>
                </c:pt>
                <c:pt idx="197">
                  <c:v>1.0752815138509246</c:v>
                </c:pt>
                <c:pt idx="198">
                  <c:v>1.0582347936064531</c:v>
                </c:pt>
                <c:pt idx="199">
                  <c:v>1.0541850620080024</c:v>
                </c:pt>
                <c:pt idx="200">
                  <c:v>1.0785428176593399</c:v>
                </c:pt>
                <c:pt idx="201">
                  <c:v>1.086209899779766</c:v>
                </c:pt>
                <c:pt idx="202">
                  <c:v>1.1627308397499834</c:v>
                </c:pt>
                <c:pt idx="203">
                  <c:v>1.197324484568991</c:v>
                </c:pt>
                <c:pt idx="204">
                  <c:v>1.1826991265304752</c:v>
                </c:pt>
                <c:pt idx="205">
                  <c:v>1.152861506362185</c:v>
                </c:pt>
                <c:pt idx="206">
                  <c:v>1.1662668727152337</c:v>
                </c:pt>
                <c:pt idx="207">
                  <c:v>1.170454545507748</c:v>
                </c:pt>
                <c:pt idx="208">
                  <c:v>1.1549037765240313</c:v>
                </c:pt>
                <c:pt idx="209">
                  <c:v>1.1125943145477257</c:v>
                </c:pt>
                <c:pt idx="210">
                  <c:v>1.0591517088397309</c:v>
                </c:pt>
                <c:pt idx="211">
                  <c:v>1.035926666071741</c:v>
                </c:pt>
                <c:pt idx="212">
                  <c:v>1.0476909928987823</c:v>
                </c:pt>
                <c:pt idx="213">
                  <c:v>1.0767021995835104</c:v>
                </c:pt>
                <c:pt idx="214">
                  <c:v>1.118191953315103</c:v>
                </c:pt>
                <c:pt idx="215">
                  <c:v>1.113544491883083</c:v>
                </c:pt>
                <c:pt idx="216">
                  <c:v>1.0654407286285597</c:v>
                </c:pt>
                <c:pt idx="217">
                  <c:v>1.0569195058327192</c:v>
                </c:pt>
                <c:pt idx="218">
                  <c:v>1.0466817647133935</c:v>
                </c:pt>
                <c:pt idx="219">
                  <c:v>1.0460659707672071</c:v>
                </c:pt>
                <c:pt idx="220">
                  <c:v>1.0049995095542095</c:v>
                </c:pt>
                <c:pt idx="221">
                  <c:v>0.98834177853527039</c:v>
                </c:pt>
                <c:pt idx="222">
                  <c:v>1.0347756973405888</c:v>
                </c:pt>
                <c:pt idx="223">
                  <c:v>1.01506619552805</c:v>
                </c:pt>
                <c:pt idx="224">
                  <c:v>1.0028866503658327</c:v>
                </c:pt>
                <c:pt idx="225">
                  <c:v>1.0480278349284358</c:v>
                </c:pt>
                <c:pt idx="226">
                  <c:v>1.0687593145046157</c:v>
                </c:pt>
                <c:pt idx="227">
                  <c:v>1.1254629678578933</c:v>
                </c:pt>
                <c:pt idx="228">
                  <c:v>1.1563376762110955</c:v>
                </c:pt>
                <c:pt idx="229">
                  <c:v>1.167102008320472</c:v>
                </c:pt>
                <c:pt idx="230">
                  <c:v>1.1469123002072636</c:v>
                </c:pt>
                <c:pt idx="231">
                  <c:v>1.1598348725276921</c:v>
                </c:pt>
                <c:pt idx="232">
                  <c:v>1.1760851145781399</c:v>
                </c:pt>
                <c:pt idx="233">
                  <c:v>1.1619709752515726</c:v>
                </c:pt>
                <c:pt idx="234">
                  <c:v>1.1943997224692806</c:v>
                </c:pt>
                <c:pt idx="235">
                  <c:v>1.245592628673702</c:v>
                </c:pt>
                <c:pt idx="236">
                  <c:v>1.2456719607308113</c:v>
                </c:pt>
                <c:pt idx="237">
                  <c:v>1.2835211612701449</c:v>
                </c:pt>
                <c:pt idx="238">
                  <c:v>1.3164363906195375</c:v>
                </c:pt>
                <c:pt idx="239">
                  <c:v>1.3054529071842524</c:v>
                </c:pt>
                <c:pt idx="240">
                  <c:v>1.2960238191925297</c:v>
                </c:pt>
                <c:pt idx="241">
                  <c:v>1.3210601455882789</c:v>
                </c:pt>
                <c:pt idx="242">
                  <c:v>1.2131432486933673</c:v>
                </c:pt>
                <c:pt idx="243">
                  <c:v>1.1486636198645954</c:v>
                </c:pt>
                <c:pt idx="244">
                  <c:v>1.1371763157994341</c:v>
                </c:pt>
                <c:pt idx="245">
                  <c:v>1.0970549391650477</c:v>
                </c:pt>
                <c:pt idx="246">
                  <c:v>1.0955800725652292</c:v>
                </c:pt>
                <c:pt idx="247">
                  <c:v>1.1217835076245752</c:v>
                </c:pt>
                <c:pt idx="248">
                  <c:v>1.1550401851670979</c:v>
                </c:pt>
                <c:pt idx="249">
                  <c:v>1.1577751409124768</c:v>
                </c:pt>
                <c:pt idx="250">
                  <c:v>1.2067062842691554</c:v>
                </c:pt>
                <c:pt idx="251">
                  <c:v>1.2513304833931203</c:v>
                </c:pt>
                <c:pt idx="252">
                  <c:v>1.2388076675598219</c:v>
                </c:pt>
                <c:pt idx="253">
                  <c:v>1.2083464386157463</c:v>
                </c:pt>
                <c:pt idx="254">
                  <c:v>1.1770760384830568</c:v>
                </c:pt>
                <c:pt idx="255">
                  <c:v>1.1858543294388206</c:v>
                </c:pt>
                <c:pt idx="256">
                  <c:v>1.2054419387016622</c:v>
                </c:pt>
                <c:pt idx="257">
                  <c:v>1.2436916860889271</c:v>
                </c:pt>
                <c:pt idx="258">
                  <c:v>1.3114050861897859</c:v>
                </c:pt>
                <c:pt idx="259">
                  <c:v>1.3511775789592035</c:v>
                </c:pt>
                <c:pt idx="260">
                  <c:v>1.3475468826949475</c:v>
                </c:pt>
                <c:pt idx="261">
                  <c:v>1.3169682482953651</c:v>
                </c:pt>
                <c:pt idx="262">
                  <c:v>1.232018611365951</c:v>
                </c:pt>
                <c:pt idx="263">
                  <c:v>1.2361455856045045</c:v>
                </c:pt>
                <c:pt idx="264">
                  <c:v>1.2114900554654651</c:v>
                </c:pt>
                <c:pt idx="265">
                  <c:v>1.1915618042789369</c:v>
                </c:pt>
                <c:pt idx="266">
                  <c:v>1.1877988251812504</c:v>
                </c:pt>
                <c:pt idx="267">
                  <c:v>1.2251500535852209</c:v>
                </c:pt>
                <c:pt idx="268">
                  <c:v>1.2169930592641696</c:v>
                </c:pt>
                <c:pt idx="269">
                  <c:v>1.1819843751395702</c:v>
                </c:pt>
                <c:pt idx="270">
                  <c:v>1.1399601011502283</c:v>
                </c:pt>
                <c:pt idx="271">
                  <c:v>1.1542903361328181</c:v>
                </c:pt>
                <c:pt idx="272">
                  <c:v>1.2058878756664697</c:v>
                </c:pt>
                <c:pt idx="273">
                  <c:v>1.1922155108463559</c:v>
                </c:pt>
                <c:pt idx="274">
                  <c:v>1.1501496886465434</c:v>
                </c:pt>
                <c:pt idx="275">
                  <c:v>1.1434256331736026</c:v>
                </c:pt>
                <c:pt idx="276">
                  <c:v>1.1223628747523511</c:v>
                </c:pt>
                <c:pt idx="277">
                  <c:v>1.1269545062192146</c:v>
                </c:pt>
                <c:pt idx="278">
                  <c:v>1.1566796058569087</c:v>
                </c:pt>
                <c:pt idx="279">
                  <c:v>1.1515718002493212</c:v>
                </c:pt>
                <c:pt idx="280">
                  <c:v>1.180699997309657</c:v>
                </c:pt>
                <c:pt idx="281">
                  <c:v>1.2020340148383302</c:v>
                </c:pt>
                <c:pt idx="282">
                  <c:v>1.2478177526754159</c:v>
                </c:pt>
                <c:pt idx="283">
                  <c:v>1.2500508408177471</c:v>
                </c:pt>
                <c:pt idx="284">
                  <c:v>1.2625586118026255</c:v>
                </c:pt>
                <c:pt idx="285">
                  <c:v>1.2871533698870989</c:v>
                </c:pt>
                <c:pt idx="286">
                  <c:v>1.2703491462350265</c:v>
                </c:pt>
                <c:pt idx="287">
                  <c:v>1.2444830399232927</c:v>
                </c:pt>
                <c:pt idx="288">
                  <c:v>1.2781528855989066</c:v>
                </c:pt>
                <c:pt idx="289">
                  <c:v>1.3019767977256338</c:v>
                </c:pt>
                <c:pt idx="290">
                  <c:v>1.3909604903943154</c:v>
                </c:pt>
                <c:pt idx="291">
                  <c:v>1.416036450581702</c:v>
                </c:pt>
                <c:pt idx="292">
                  <c:v>1.3875067718100502</c:v>
                </c:pt>
                <c:pt idx="293">
                  <c:v>1.3958246828029168</c:v>
                </c:pt>
                <c:pt idx="294">
                  <c:v>1.4084902387609441</c:v>
                </c:pt>
                <c:pt idx="295">
                  <c:v>1.3529534764412332</c:v>
                </c:pt>
                <c:pt idx="296">
                  <c:v>1.3395175299934572</c:v>
                </c:pt>
                <c:pt idx="297">
                  <c:v>1.3828958110326288</c:v>
                </c:pt>
                <c:pt idx="298">
                  <c:v>1.3799686344058752</c:v>
                </c:pt>
                <c:pt idx="299">
                  <c:v>1.3576492749850388</c:v>
                </c:pt>
                <c:pt idx="300">
                  <c:v>1.3364055657966838</c:v>
                </c:pt>
                <c:pt idx="301">
                  <c:v>1.3333080275025202</c:v>
                </c:pt>
                <c:pt idx="302">
                  <c:v>1.3236529138761823</c:v>
                </c:pt>
                <c:pt idx="303">
                  <c:v>1.3000728167664497</c:v>
                </c:pt>
                <c:pt idx="304">
                  <c:v>1.276317897117885</c:v>
                </c:pt>
                <c:pt idx="305">
                  <c:v>1.2798256416329323</c:v>
                </c:pt>
                <c:pt idx="306">
                  <c:v>1.3017168356362376</c:v>
                </c:pt>
                <c:pt idx="307">
                  <c:v>1.3191889555803635</c:v>
                </c:pt>
                <c:pt idx="308">
                  <c:v>1.2969691946574582</c:v>
                </c:pt>
                <c:pt idx="309">
                  <c:v>1.2802445149855646</c:v>
                </c:pt>
                <c:pt idx="310">
                  <c:v>1.2937091847753981</c:v>
                </c:pt>
                <c:pt idx="311">
                  <c:v>1.259793588111721</c:v>
                </c:pt>
                <c:pt idx="312">
                  <c:v>1.2188132021832412</c:v>
                </c:pt>
                <c:pt idx="313">
                  <c:v>1.1678686006708345</c:v>
                </c:pt>
                <c:pt idx="314">
                  <c:v>1.1541541045340769</c:v>
                </c:pt>
                <c:pt idx="315">
                  <c:v>1.1424905342271436</c:v>
                </c:pt>
                <c:pt idx="316">
                  <c:v>1.1472486775829698</c:v>
                </c:pt>
                <c:pt idx="317">
                  <c:v>1.1320423369470667</c:v>
                </c:pt>
                <c:pt idx="318">
                  <c:v>1.0902667626642772</c:v>
                </c:pt>
                <c:pt idx="319">
                  <c:v>1.0629508399692646</c:v>
                </c:pt>
                <c:pt idx="320">
                  <c:v>1.0949667145579705</c:v>
                </c:pt>
                <c:pt idx="321">
                  <c:v>1.1128475365823312</c:v>
                </c:pt>
                <c:pt idx="322">
                  <c:v>1.1290362786719661</c:v>
                </c:pt>
                <c:pt idx="323">
                  <c:v>1.0995218942789784</c:v>
                </c:pt>
                <c:pt idx="324">
                  <c:v>1.0767021995835104</c:v>
                </c:pt>
                <c:pt idx="325">
                  <c:v>1.0791974538119775</c:v>
                </c:pt>
                <c:pt idx="326">
                  <c:v>1.0703970805294698</c:v>
                </c:pt>
                <c:pt idx="327">
                  <c:v>1.0786617833352343</c:v>
                </c:pt>
                <c:pt idx="328">
                  <c:v>1.1016895992471396</c:v>
                </c:pt>
                <c:pt idx="329">
                  <c:v>1.0909357125967465</c:v>
                </c:pt>
                <c:pt idx="330">
                  <c:v>1.0880226666352064</c:v>
                </c:pt>
                <c:pt idx="331">
                  <c:v>1.0945377724234411</c:v>
                </c:pt>
                <c:pt idx="332">
                  <c:v>1.1511651239219816</c:v>
                </c:pt>
                <c:pt idx="333">
                  <c:v>1.1939622401217551</c:v>
                </c:pt>
                <c:pt idx="334">
                  <c:v>1.1623162450486997</c:v>
                </c:pt>
                <c:pt idx="335">
                  <c:v>1.1712956914261869</c:v>
                </c:pt>
                <c:pt idx="336">
                  <c:v>1.1591</c:v>
                </c:pt>
                <c:pt idx="337">
                  <c:v>1.1203000000000001</c:v>
                </c:pt>
                <c:pt idx="338">
                  <c:v>1.0886</c:v>
                </c:pt>
                <c:pt idx="339">
                  <c:v>1.0701000000000001</c:v>
                </c:pt>
                <c:pt idx="340">
                  <c:v>1.0629999999999999</c:v>
                </c:pt>
                <c:pt idx="341">
                  <c:v>1.0377000000000001</c:v>
                </c:pt>
                <c:pt idx="342">
                  <c:v>1.0369999999999999</c:v>
                </c:pt>
                <c:pt idx="343">
                  <c:v>1.0605</c:v>
                </c:pt>
                <c:pt idx="344">
                  <c:v>1.0497000000000001</c:v>
                </c:pt>
                <c:pt idx="345">
                  <c:v>1.0706</c:v>
                </c:pt>
                <c:pt idx="346">
                  <c:v>1.0327999999999999</c:v>
                </c:pt>
                <c:pt idx="347">
                  <c:v>1.0109999999999999</c:v>
                </c:pt>
                <c:pt idx="348">
                  <c:v>1.0130999999999999</c:v>
                </c:pt>
                <c:pt idx="349">
                  <c:v>0.98340000000000005</c:v>
                </c:pt>
                <c:pt idx="350">
                  <c:v>0.96430000000000005</c:v>
                </c:pt>
                <c:pt idx="351">
                  <c:v>0.94489999999999996</c:v>
                </c:pt>
                <c:pt idx="352">
                  <c:v>0.90590000000000004</c:v>
                </c:pt>
                <c:pt idx="353">
                  <c:v>0.95050000000000001</c:v>
                </c:pt>
                <c:pt idx="354">
                  <c:v>0.93859999999999999</c:v>
                </c:pt>
                <c:pt idx="355">
                  <c:v>0.90449999999999997</c:v>
                </c:pt>
                <c:pt idx="356">
                  <c:v>0.86950000000000005</c:v>
                </c:pt>
                <c:pt idx="357">
                  <c:v>0.85250000000000004</c:v>
                </c:pt>
                <c:pt idx="358">
                  <c:v>0.85519999999999996</c:v>
                </c:pt>
                <c:pt idx="359">
                  <c:v>0.89829999999999999</c:v>
                </c:pt>
                <c:pt idx="360">
                  <c:v>0.93759999999999999</c:v>
                </c:pt>
                <c:pt idx="361">
                  <c:v>0.92049999999999998</c:v>
                </c:pt>
                <c:pt idx="362">
                  <c:v>0.9083</c:v>
                </c:pt>
                <c:pt idx="363">
                  <c:v>0.89249999999999996</c:v>
                </c:pt>
                <c:pt idx="364">
                  <c:v>0.87529999999999997</c:v>
                </c:pt>
                <c:pt idx="365">
                  <c:v>0.85299999999999998</c:v>
                </c:pt>
                <c:pt idx="366">
                  <c:v>0.86150000000000004</c:v>
                </c:pt>
                <c:pt idx="367">
                  <c:v>0.90139999999999998</c:v>
                </c:pt>
                <c:pt idx="368">
                  <c:v>0.91139999999999999</c:v>
                </c:pt>
                <c:pt idx="369">
                  <c:v>0.90500000000000003</c:v>
                </c:pt>
                <c:pt idx="370">
                  <c:v>0.88829999999999998</c:v>
                </c:pt>
                <c:pt idx="371">
                  <c:v>0.89119999999999999</c:v>
                </c:pt>
                <c:pt idx="372">
                  <c:v>0.88319999999999999</c:v>
                </c:pt>
                <c:pt idx="373">
                  <c:v>0.87070000000000003</c:v>
                </c:pt>
                <c:pt idx="374">
                  <c:v>0.87660000000000005</c:v>
                </c:pt>
                <c:pt idx="375">
                  <c:v>0.88600000000000001</c:v>
                </c:pt>
                <c:pt idx="376">
                  <c:v>0.91700000000000004</c:v>
                </c:pt>
                <c:pt idx="377">
                  <c:v>0.95609999999999995</c:v>
                </c:pt>
                <c:pt idx="378">
                  <c:v>0.99350000000000005</c:v>
                </c:pt>
                <c:pt idx="379">
                  <c:v>0.97809999999999997</c:v>
                </c:pt>
                <c:pt idx="380">
                  <c:v>0.98060000000000003</c:v>
                </c:pt>
                <c:pt idx="381">
                  <c:v>0.98119999999999996</c:v>
                </c:pt>
                <c:pt idx="382">
                  <c:v>1.0013000000000001</c:v>
                </c:pt>
                <c:pt idx="383">
                  <c:v>1.0194000000000001</c:v>
                </c:pt>
                <c:pt idx="384">
                  <c:v>1.0622</c:v>
                </c:pt>
                <c:pt idx="385">
                  <c:v>1.0785</c:v>
                </c:pt>
                <c:pt idx="386">
                  <c:v>1.0797000000000001</c:v>
                </c:pt>
                <c:pt idx="387">
                  <c:v>1.0862000000000001</c:v>
                </c:pt>
                <c:pt idx="388">
                  <c:v>1.1556</c:v>
                </c:pt>
                <c:pt idx="389">
                  <c:v>1.1674</c:v>
                </c:pt>
                <c:pt idx="390">
                  <c:v>1.1365000000000001</c:v>
                </c:pt>
                <c:pt idx="391">
                  <c:v>1.1154999999999999</c:v>
                </c:pt>
                <c:pt idx="392">
                  <c:v>1.1267</c:v>
                </c:pt>
                <c:pt idx="393">
                  <c:v>1.1714</c:v>
                </c:pt>
                <c:pt idx="394">
                  <c:v>1.171</c:v>
                </c:pt>
                <c:pt idx="395">
                  <c:v>1.2298</c:v>
                </c:pt>
                <c:pt idx="396">
                  <c:v>1.2638</c:v>
                </c:pt>
                <c:pt idx="397">
                  <c:v>1.264</c:v>
                </c:pt>
                <c:pt idx="398">
                  <c:v>1.2261</c:v>
                </c:pt>
                <c:pt idx="399">
                  <c:v>1.1989000000000001</c:v>
                </c:pt>
                <c:pt idx="400">
                  <c:v>1.2</c:v>
                </c:pt>
                <c:pt idx="401">
                  <c:v>1.2145999999999999</c:v>
                </c:pt>
                <c:pt idx="402">
                  <c:v>1.2265999999999999</c:v>
                </c:pt>
                <c:pt idx="403">
                  <c:v>1.2191000000000001</c:v>
                </c:pt>
                <c:pt idx="404">
                  <c:v>1.2223999999999999</c:v>
                </c:pt>
                <c:pt idx="405">
                  <c:v>1.2506999999999999</c:v>
                </c:pt>
                <c:pt idx="406">
                  <c:v>1.2997000000000001</c:v>
                </c:pt>
                <c:pt idx="407">
                  <c:v>1.3406</c:v>
                </c:pt>
                <c:pt idx="408">
                  <c:v>1.3123</c:v>
                </c:pt>
                <c:pt idx="409">
                  <c:v>1.3012999999999999</c:v>
                </c:pt>
                <c:pt idx="410">
                  <c:v>1.3185</c:v>
                </c:pt>
                <c:pt idx="411">
                  <c:v>1.2943</c:v>
                </c:pt>
                <c:pt idx="412">
                  <c:v>1.2697000000000001</c:v>
                </c:pt>
                <c:pt idx="413">
                  <c:v>1.2155</c:v>
                </c:pt>
                <c:pt idx="414">
                  <c:v>1.2040999999999999</c:v>
                </c:pt>
                <c:pt idx="415">
                  <c:v>1.2295</c:v>
                </c:pt>
                <c:pt idx="416">
                  <c:v>1.2234</c:v>
                </c:pt>
                <c:pt idx="417">
                  <c:v>1.2021999999999999</c:v>
                </c:pt>
                <c:pt idx="418">
                  <c:v>1.1789000000000001</c:v>
                </c:pt>
                <c:pt idx="419">
                  <c:v>1.1860999999999999</c:v>
                </c:pt>
                <c:pt idx="420">
                  <c:v>1.2125999999999999</c:v>
                </c:pt>
                <c:pt idx="421">
                  <c:v>1.194</c:v>
                </c:pt>
                <c:pt idx="422">
                  <c:v>1.2028000000000001</c:v>
                </c:pt>
                <c:pt idx="423">
                  <c:v>1.2273000000000001</c:v>
                </c:pt>
                <c:pt idx="424">
                  <c:v>1.2766999999999999</c:v>
                </c:pt>
                <c:pt idx="425">
                  <c:v>1.2661</c:v>
                </c:pt>
                <c:pt idx="426">
                  <c:v>1.2681</c:v>
                </c:pt>
                <c:pt idx="427">
                  <c:v>1.2809999999999999</c:v>
                </c:pt>
                <c:pt idx="428">
                  <c:v>1.2722</c:v>
                </c:pt>
                <c:pt idx="429">
                  <c:v>1.2617</c:v>
                </c:pt>
                <c:pt idx="430">
                  <c:v>1.2887999999999999</c:v>
                </c:pt>
                <c:pt idx="431">
                  <c:v>1.3205</c:v>
                </c:pt>
                <c:pt idx="432">
                  <c:v>1.2992999999999999</c:v>
                </c:pt>
                <c:pt idx="433">
                  <c:v>1.3080000000000001</c:v>
                </c:pt>
                <c:pt idx="434">
                  <c:v>1.3246</c:v>
                </c:pt>
                <c:pt idx="435">
                  <c:v>1.3512999999999999</c:v>
                </c:pt>
                <c:pt idx="436">
                  <c:v>1.3517999999999999</c:v>
                </c:pt>
                <c:pt idx="437">
                  <c:v>1.3421000000000001</c:v>
                </c:pt>
                <c:pt idx="438">
                  <c:v>1.3726</c:v>
                </c:pt>
                <c:pt idx="439">
                  <c:v>1.3626</c:v>
                </c:pt>
                <c:pt idx="440">
                  <c:v>1.391</c:v>
                </c:pt>
                <c:pt idx="441">
                  <c:v>1.4233</c:v>
                </c:pt>
                <c:pt idx="442">
                  <c:v>1.4682999999999999</c:v>
                </c:pt>
                <c:pt idx="443">
                  <c:v>1.4559</c:v>
                </c:pt>
                <c:pt idx="444">
                  <c:v>1.4728000000000001</c:v>
                </c:pt>
                <c:pt idx="445">
                  <c:v>1.4759</c:v>
                </c:pt>
                <c:pt idx="446">
                  <c:v>1.552</c:v>
                </c:pt>
                <c:pt idx="447">
                  <c:v>1.5753999999999999</c:v>
                </c:pt>
                <c:pt idx="448">
                  <c:v>1.5553999999999999</c:v>
                </c:pt>
                <c:pt idx="449">
                  <c:v>1.5562</c:v>
                </c:pt>
                <c:pt idx="450">
                  <c:v>1.5759000000000001</c:v>
                </c:pt>
                <c:pt idx="451">
                  <c:v>1.4955000000000001</c:v>
                </c:pt>
                <c:pt idx="452">
                  <c:v>1.4341999999999999</c:v>
                </c:pt>
                <c:pt idx="453">
                  <c:v>1.3266</c:v>
                </c:pt>
                <c:pt idx="454">
                  <c:v>1.2744</c:v>
                </c:pt>
                <c:pt idx="455">
                  <c:v>1.3511</c:v>
                </c:pt>
                <c:pt idx="456">
                  <c:v>1.3244</c:v>
                </c:pt>
                <c:pt idx="457">
                  <c:v>1.2797000000000001</c:v>
                </c:pt>
                <c:pt idx="458">
                  <c:v>1.3049999999999999</c:v>
                </c:pt>
                <c:pt idx="459">
                  <c:v>1.3199000000000001</c:v>
                </c:pt>
                <c:pt idx="460">
                  <c:v>1.3646</c:v>
                </c:pt>
                <c:pt idx="461">
                  <c:v>1.4014</c:v>
                </c:pt>
                <c:pt idx="462">
                  <c:v>1.4092</c:v>
                </c:pt>
                <c:pt idx="463">
                  <c:v>1.4266000000000001</c:v>
                </c:pt>
                <c:pt idx="464">
                  <c:v>1.4575</c:v>
                </c:pt>
                <c:pt idx="465">
                  <c:v>1.4821</c:v>
                </c:pt>
                <c:pt idx="466">
                  <c:v>1.4907999999999999</c:v>
                </c:pt>
                <c:pt idx="467">
                  <c:v>1.4579</c:v>
                </c:pt>
                <c:pt idx="468">
                  <c:v>1.4266000000000001</c:v>
                </c:pt>
                <c:pt idx="469">
                  <c:v>1.3680000000000001</c:v>
                </c:pt>
                <c:pt idx="470">
                  <c:v>1.357</c:v>
                </c:pt>
                <c:pt idx="471">
                  <c:v>1.3416999999999999</c:v>
                </c:pt>
                <c:pt idx="472">
                  <c:v>1.2563</c:v>
                </c:pt>
                <c:pt idx="473">
                  <c:v>1.2222999999999999</c:v>
                </c:pt>
                <c:pt idx="474">
                  <c:v>1.2810999999999999</c:v>
                </c:pt>
                <c:pt idx="475">
                  <c:v>1.2903</c:v>
                </c:pt>
                <c:pt idx="476">
                  <c:v>1.3103</c:v>
                </c:pt>
                <c:pt idx="477">
                  <c:v>1.3900999999999999</c:v>
                </c:pt>
                <c:pt idx="478">
                  <c:v>1.3653999999999999</c:v>
                </c:pt>
                <c:pt idx="479">
                  <c:v>1.3221000000000001</c:v>
                </c:pt>
                <c:pt idx="480">
                  <c:v>1.3371</c:v>
                </c:pt>
                <c:pt idx="481">
                  <c:v>1.3655999999999999</c:v>
                </c:pt>
                <c:pt idx="482">
                  <c:v>1.4019999999999999</c:v>
                </c:pt>
                <c:pt idx="483">
                  <c:v>1.446</c:v>
                </c:pt>
                <c:pt idx="484">
                  <c:v>1.4335</c:v>
                </c:pt>
                <c:pt idx="485">
                  <c:v>1.4402999999999999</c:v>
                </c:pt>
                <c:pt idx="486">
                  <c:v>1.4275</c:v>
                </c:pt>
                <c:pt idx="487">
                  <c:v>1.4333</c:v>
                </c:pt>
                <c:pt idx="488">
                  <c:v>1.3747</c:v>
                </c:pt>
                <c:pt idx="489">
                  <c:v>1.3732</c:v>
                </c:pt>
                <c:pt idx="490">
                  <c:v>1.3557999999999999</c:v>
                </c:pt>
                <c:pt idx="491">
                  <c:v>1.3154999999999999</c:v>
                </c:pt>
                <c:pt idx="492">
                  <c:v>1.2909999999999999</c:v>
                </c:pt>
                <c:pt idx="493">
                  <c:v>1.3238000000000001</c:v>
                </c:pt>
                <c:pt idx="494">
                  <c:v>1.3208</c:v>
                </c:pt>
                <c:pt idx="495">
                  <c:v>1.3160000000000001</c:v>
                </c:pt>
                <c:pt idx="496">
                  <c:v>1.2806</c:v>
                </c:pt>
                <c:pt idx="497">
                  <c:v>1.2541</c:v>
                </c:pt>
                <c:pt idx="498">
                  <c:v>1.2278</c:v>
                </c:pt>
                <c:pt idx="499">
                  <c:v>1.2405999999999999</c:v>
                </c:pt>
                <c:pt idx="500">
                  <c:v>1.2885</c:v>
                </c:pt>
                <c:pt idx="501">
                  <c:v>1.2974000000000001</c:v>
                </c:pt>
                <c:pt idx="502">
                  <c:v>1.2837000000000001</c:v>
                </c:pt>
                <c:pt idx="503">
                  <c:v>1.3119000000000001</c:v>
                </c:pt>
                <c:pt idx="504">
                  <c:v>1.3304</c:v>
                </c:pt>
                <c:pt idx="505">
                  <c:v>1.3347</c:v>
                </c:pt>
                <c:pt idx="506">
                  <c:v>1.2952999999999999</c:v>
                </c:pt>
                <c:pt idx="507">
                  <c:v>1.3025</c:v>
                </c:pt>
                <c:pt idx="508">
                  <c:v>1.2983</c:v>
                </c:pt>
                <c:pt idx="509">
                  <c:v>1.3197000000000001</c:v>
                </c:pt>
                <c:pt idx="510">
                  <c:v>1.3088</c:v>
                </c:pt>
                <c:pt idx="511">
                  <c:v>1.3313999999999999</c:v>
                </c:pt>
                <c:pt idx="512">
                  <c:v>1.3364</c:v>
                </c:pt>
                <c:pt idx="513">
                  <c:v>1.3646</c:v>
                </c:pt>
                <c:pt idx="514">
                  <c:v>1.3491</c:v>
                </c:pt>
                <c:pt idx="515">
                  <c:v>1.3708</c:v>
                </c:pt>
                <c:pt idx="516">
                  <c:v>1.3617999999999999</c:v>
                </c:pt>
                <c:pt idx="517">
                  <c:v>1.3665</c:v>
                </c:pt>
                <c:pt idx="518">
                  <c:v>1.3828</c:v>
                </c:pt>
                <c:pt idx="519">
                  <c:v>1.381</c:v>
                </c:pt>
                <c:pt idx="520">
                  <c:v>1.3738999999999999</c:v>
                </c:pt>
                <c:pt idx="521">
                  <c:v>1.3594999999999999</c:v>
                </c:pt>
                <c:pt idx="522">
                  <c:v>1.3532999999999999</c:v>
                </c:pt>
                <c:pt idx="523">
                  <c:v>1.3314999999999999</c:v>
                </c:pt>
                <c:pt idx="524">
                  <c:v>1.2888999999999999</c:v>
                </c:pt>
                <c:pt idx="525">
                  <c:v>1.2677</c:v>
                </c:pt>
                <c:pt idx="526">
                  <c:v>1.2473000000000001</c:v>
                </c:pt>
                <c:pt idx="527">
                  <c:v>1.2329000000000001</c:v>
                </c:pt>
                <c:pt idx="528">
                  <c:v>1.1615</c:v>
                </c:pt>
                <c:pt idx="529">
                  <c:v>1.135</c:v>
                </c:pt>
                <c:pt idx="530">
                  <c:v>1.0819000000000001</c:v>
                </c:pt>
                <c:pt idx="531">
                  <c:v>1.0822000000000001</c:v>
                </c:pt>
                <c:pt idx="532">
                  <c:v>1.1167</c:v>
                </c:pt>
                <c:pt idx="533">
                  <c:v>1.1226</c:v>
                </c:pt>
                <c:pt idx="534">
                  <c:v>1.0996999999999999</c:v>
                </c:pt>
                <c:pt idx="535">
                  <c:v>1.1135999999999999</c:v>
                </c:pt>
                <c:pt idx="536">
                  <c:v>1.1229</c:v>
                </c:pt>
                <c:pt idx="537">
                  <c:v>1.1228</c:v>
                </c:pt>
                <c:pt idx="538">
                  <c:v>1.0727</c:v>
                </c:pt>
                <c:pt idx="539">
                  <c:v>1.0889</c:v>
                </c:pt>
                <c:pt idx="540">
                  <c:v>1.0854999999999999</c:v>
                </c:pt>
                <c:pt idx="541">
                  <c:v>1.1092</c:v>
                </c:pt>
                <c:pt idx="542">
                  <c:v>1.1133999999999999</c:v>
                </c:pt>
                <c:pt idx="543">
                  <c:v>1.1346000000000001</c:v>
                </c:pt>
                <c:pt idx="544">
                  <c:v>1.1312</c:v>
                </c:pt>
                <c:pt idx="545">
                  <c:v>1.1232</c:v>
                </c:pt>
                <c:pt idx="546">
                  <c:v>1.1054999999999999</c:v>
                </c:pt>
                <c:pt idx="547">
                  <c:v>1.1207</c:v>
                </c:pt>
                <c:pt idx="548">
                  <c:v>1.1217999999999999</c:v>
                </c:pt>
                <c:pt idx="549">
                  <c:v>1.1013999999999999</c:v>
                </c:pt>
                <c:pt idx="550">
                  <c:v>1.0791999999999999</c:v>
                </c:pt>
                <c:pt idx="551">
                  <c:v>1.0545</c:v>
                </c:pt>
                <c:pt idx="552">
                  <c:v>1.0634999999999999</c:v>
                </c:pt>
                <c:pt idx="553">
                  <c:v>1.0649999999999999</c:v>
                </c:pt>
                <c:pt idx="554">
                  <c:v>1.0666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3-E440-A461-7C698F24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042624"/>
        <c:axId val="2146888384"/>
      </c:lineChart>
      <c:dateAx>
        <c:axId val="-2127042624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2146888384"/>
        <c:crosses val="autoZero"/>
        <c:auto val="1"/>
        <c:lblOffset val="100"/>
        <c:baseTimeUnit val="months"/>
        <c:majorUnit val="60"/>
        <c:majorTimeUnit val="months"/>
      </c:dateAx>
      <c:valAx>
        <c:axId val="2146888384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crossAx val="-212704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620755276987"/>
          <c:y val="5.01603299587551E-2"/>
          <c:w val="0.21559875691813499"/>
          <c:h val="0.153012673415823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84876339796696E-2"/>
          <c:y val="4.6594982078853001E-2"/>
          <c:w val="0.852030247320406"/>
          <c:h val="0.87249682499365"/>
        </c:manualLayout>
      </c:layout>
      <c:lineChart>
        <c:grouping val="standard"/>
        <c:varyColors val="0"/>
        <c:ser>
          <c:idx val="0"/>
          <c:order val="0"/>
          <c:tx>
            <c:strRef>
              <c:f>'STOCK MARKET INDICES'!$C$3</c:f>
              <c:strCache>
                <c:ptCount val="1"/>
                <c:pt idx="0">
                  <c:v>DAX Stock Market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MARKET INDICES'!$B$4:$B$387</c:f>
              <c:numCache>
                <c:formatCode>m/d/yy</c:formatCode>
                <c:ptCount val="384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</c:numCache>
            </c:numRef>
          </c:cat>
          <c:val>
            <c:numRef>
              <c:f>'STOCK MARKET INDICES'!$C$4:$C$387</c:f>
              <c:numCache>
                <c:formatCode>0.00</c:formatCode>
                <c:ptCount val="384"/>
                <c:pt idx="0">
                  <c:v>504</c:v>
                </c:pt>
                <c:pt idx="1">
                  <c:v>521.5</c:v>
                </c:pt>
                <c:pt idx="2">
                  <c:v>475.2</c:v>
                </c:pt>
                <c:pt idx="3">
                  <c:v>496.1</c:v>
                </c:pt>
                <c:pt idx="4">
                  <c:v>501.5</c:v>
                </c:pt>
                <c:pt idx="5">
                  <c:v>515.5</c:v>
                </c:pt>
                <c:pt idx="6">
                  <c:v>524.70000000000005</c:v>
                </c:pt>
                <c:pt idx="7">
                  <c:v>511.5</c:v>
                </c:pt>
                <c:pt idx="8">
                  <c:v>508.8</c:v>
                </c:pt>
                <c:pt idx="9">
                  <c:v>489.8</c:v>
                </c:pt>
                <c:pt idx="10">
                  <c:v>495.3</c:v>
                </c:pt>
                <c:pt idx="11">
                  <c:v>480.9</c:v>
                </c:pt>
                <c:pt idx="12">
                  <c:v>468.4</c:v>
                </c:pt>
                <c:pt idx="13">
                  <c:v>473.3</c:v>
                </c:pt>
                <c:pt idx="14">
                  <c:v>483.8</c:v>
                </c:pt>
                <c:pt idx="15">
                  <c:v>510.4</c:v>
                </c:pt>
                <c:pt idx="16">
                  <c:v>497.9</c:v>
                </c:pt>
                <c:pt idx="17">
                  <c:v>533.6</c:v>
                </c:pt>
                <c:pt idx="18">
                  <c:v>542.70000000000005</c:v>
                </c:pt>
                <c:pt idx="19">
                  <c:v>533.29999999999995</c:v>
                </c:pt>
                <c:pt idx="20">
                  <c:v>495.3</c:v>
                </c:pt>
                <c:pt idx="21">
                  <c:v>496.3</c:v>
                </c:pt>
                <c:pt idx="22">
                  <c:v>509.1</c:v>
                </c:pt>
                <c:pt idx="23">
                  <c:v>490.4</c:v>
                </c:pt>
                <c:pt idx="24">
                  <c:v>502.1</c:v>
                </c:pt>
                <c:pt idx="25">
                  <c:v>515.5</c:v>
                </c:pt>
                <c:pt idx="26">
                  <c:v>525.70000000000005</c:v>
                </c:pt>
                <c:pt idx="27">
                  <c:v>518.20000000000005</c:v>
                </c:pt>
                <c:pt idx="28">
                  <c:v>512.20000000000005</c:v>
                </c:pt>
                <c:pt idx="29">
                  <c:v>501.1</c:v>
                </c:pt>
                <c:pt idx="30">
                  <c:v>508.5</c:v>
                </c:pt>
                <c:pt idx="31">
                  <c:v>502.9</c:v>
                </c:pt>
                <c:pt idx="32">
                  <c:v>526.9</c:v>
                </c:pt>
                <c:pt idx="33">
                  <c:v>511.6</c:v>
                </c:pt>
                <c:pt idx="34">
                  <c:v>518.5</c:v>
                </c:pt>
                <c:pt idx="35">
                  <c:v>552.79999999999995</c:v>
                </c:pt>
                <c:pt idx="36">
                  <c:v>549.1</c:v>
                </c:pt>
                <c:pt idx="37">
                  <c:v>602.5</c:v>
                </c:pt>
                <c:pt idx="38">
                  <c:v>661.4</c:v>
                </c:pt>
                <c:pt idx="39">
                  <c:v>707</c:v>
                </c:pt>
                <c:pt idx="40">
                  <c:v>675.7</c:v>
                </c:pt>
                <c:pt idx="41">
                  <c:v>719.7</c:v>
                </c:pt>
                <c:pt idx="42">
                  <c:v>737.7</c:v>
                </c:pt>
                <c:pt idx="43">
                  <c:v>698.4</c:v>
                </c:pt>
                <c:pt idx="44">
                  <c:v>719.3</c:v>
                </c:pt>
                <c:pt idx="45">
                  <c:v>753.8</c:v>
                </c:pt>
                <c:pt idx="46">
                  <c:v>753.5</c:v>
                </c:pt>
                <c:pt idx="47">
                  <c:v>774</c:v>
                </c:pt>
                <c:pt idx="48">
                  <c:v>807.2</c:v>
                </c:pt>
                <c:pt idx="49">
                  <c:v>766.2</c:v>
                </c:pt>
                <c:pt idx="50">
                  <c:v>774.3</c:v>
                </c:pt>
                <c:pt idx="51">
                  <c:v>776.1</c:v>
                </c:pt>
                <c:pt idx="52">
                  <c:v>739.6</c:v>
                </c:pt>
                <c:pt idx="53">
                  <c:v>763.3</c:v>
                </c:pt>
                <c:pt idx="54">
                  <c:v>717.5</c:v>
                </c:pt>
                <c:pt idx="55">
                  <c:v>751.1</c:v>
                </c:pt>
                <c:pt idx="56">
                  <c:v>799</c:v>
                </c:pt>
                <c:pt idx="57">
                  <c:v>802.3</c:v>
                </c:pt>
                <c:pt idx="58">
                  <c:v>811.1</c:v>
                </c:pt>
                <c:pt idx="59">
                  <c:v>820.9</c:v>
                </c:pt>
                <c:pt idx="60">
                  <c:v>838.1</c:v>
                </c:pt>
                <c:pt idx="61">
                  <c:v>855.4</c:v>
                </c:pt>
                <c:pt idx="62">
                  <c:v>858.9</c:v>
                </c:pt>
                <c:pt idx="63">
                  <c:v>873.1</c:v>
                </c:pt>
                <c:pt idx="64">
                  <c:v>950.6</c:v>
                </c:pt>
                <c:pt idx="65">
                  <c:v>1018.5</c:v>
                </c:pt>
                <c:pt idx="66">
                  <c:v>986</c:v>
                </c:pt>
                <c:pt idx="67">
                  <c:v>1081.7</c:v>
                </c:pt>
                <c:pt idx="68">
                  <c:v>1142.5999999999999</c:v>
                </c:pt>
                <c:pt idx="69">
                  <c:v>1295.8</c:v>
                </c:pt>
                <c:pt idx="70">
                  <c:v>1251.8</c:v>
                </c:pt>
                <c:pt idx="71">
                  <c:v>1366.2</c:v>
                </c:pt>
                <c:pt idx="72">
                  <c:v>1387.1</c:v>
                </c:pt>
                <c:pt idx="73">
                  <c:v>1357.3</c:v>
                </c:pt>
                <c:pt idx="74">
                  <c:v>1481.6</c:v>
                </c:pt>
                <c:pt idx="75">
                  <c:v>1507.3</c:v>
                </c:pt>
                <c:pt idx="76">
                  <c:v>1380.5</c:v>
                </c:pt>
                <c:pt idx="77">
                  <c:v>1357.5</c:v>
                </c:pt>
                <c:pt idx="78">
                  <c:v>1288.5999999999999</c:v>
                </c:pt>
                <c:pt idx="79">
                  <c:v>1497.5</c:v>
                </c:pt>
                <c:pt idx="80">
                  <c:v>1408</c:v>
                </c:pt>
                <c:pt idx="81">
                  <c:v>1426.3</c:v>
                </c:pt>
                <c:pt idx="82">
                  <c:v>1466.3</c:v>
                </c:pt>
                <c:pt idx="83">
                  <c:v>1432.3</c:v>
                </c:pt>
                <c:pt idx="84">
                  <c:v>1294.5</c:v>
                </c:pt>
                <c:pt idx="85">
                  <c:v>1244.4000000000001</c:v>
                </c:pt>
                <c:pt idx="86">
                  <c:v>1301.7</c:v>
                </c:pt>
                <c:pt idx="87">
                  <c:v>1308.0999999999999</c:v>
                </c:pt>
                <c:pt idx="88">
                  <c:v>1316.4</c:v>
                </c:pt>
                <c:pt idx="89">
                  <c:v>1382.6</c:v>
                </c:pt>
                <c:pt idx="90">
                  <c:v>1510.5</c:v>
                </c:pt>
                <c:pt idx="91">
                  <c:v>1537.8</c:v>
                </c:pt>
                <c:pt idx="92">
                  <c:v>1500.2</c:v>
                </c:pt>
                <c:pt idx="93">
                  <c:v>1177.4000000000001</c:v>
                </c:pt>
                <c:pt idx="94">
                  <c:v>1022.8</c:v>
                </c:pt>
                <c:pt idx="95">
                  <c:v>1000</c:v>
                </c:pt>
                <c:pt idx="96">
                  <c:v>935.57</c:v>
                </c:pt>
                <c:pt idx="97">
                  <c:v>1079.55</c:v>
                </c:pt>
                <c:pt idx="98">
                  <c:v>1063.17</c:v>
                </c:pt>
                <c:pt idx="99">
                  <c:v>1054.46</c:v>
                </c:pt>
                <c:pt idx="100">
                  <c:v>1083.3599999999999</c:v>
                </c:pt>
                <c:pt idx="101">
                  <c:v>1140.49</c:v>
                </c:pt>
                <c:pt idx="102">
                  <c:v>1181.72</c:v>
                </c:pt>
                <c:pt idx="103">
                  <c:v>1165.3599999999999</c:v>
                </c:pt>
                <c:pt idx="104">
                  <c:v>1252.69</c:v>
                </c:pt>
                <c:pt idx="105">
                  <c:v>1300.79</c:v>
                </c:pt>
                <c:pt idx="106">
                  <c:v>1275.99</c:v>
                </c:pt>
                <c:pt idx="107">
                  <c:v>1327.87</c:v>
                </c:pt>
                <c:pt idx="108">
                  <c:v>1312.73</c:v>
                </c:pt>
                <c:pt idx="109">
                  <c:v>1288.6600000000001</c:v>
                </c:pt>
                <c:pt idx="110">
                  <c:v>1322.66</c:v>
                </c:pt>
                <c:pt idx="111">
                  <c:v>1370.9</c:v>
                </c:pt>
                <c:pt idx="112">
                  <c:v>1407.29</c:v>
                </c:pt>
                <c:pt idx="113">
                  <c:v>1473.72</c:v>
                </c:pt>
                <c:pt idx="114">
                  <c:v>1554.16</c:v>
                </c:pt>
                <c:pt idx="115">
                  <c:v>1597.85</c:v>
                </c:pt>
                <c:pt idx="116">
                  <c:v>1574.37</c:v>
                </c:pt>
                <c:pt idx="117">
                  <c:v>1472.76</c:v>
                </c:pt>
                <c:pt idx="118">
                  <c:v>1577.43</c:v>
                </c:pt>
                <c:pt idx="119">
                  <c:v>1790.37</c:v>
                </c:pt>
                <c:pt idx="120">
                  <c:v>1822.78</c:v>
                </c:pt>
                <c:pt idx="121">
                  <c:v>1809.92</c:v>
                </c:pt>
                <c:pt idx="122">
                  <c:v>1968.55</c:v>
                </c:pt>
                <c:pt idx="123">
                  <c:v>1813.25</c:v>
                </c:pt>
                <c:pt idx="124">
                  <c:v>1844.81</c:v>
                </c:pt>
                <c:pt idx="125">
                  <c:v>1879.9</c:v>
                </c:pt>
                <c:pt idx="126">
                  <c:v>1919.12</c:v>
                </c:pt>
                <c:pt idx="127">
                  <c:v>1629.51</c:v>
                </c:pt>
                <c:pt idx="128">
                  <c:v>1334.89</c:v>
                </c:pt>
                <c:pt idx="129">
                  <c:v>1433.82</c:v>
                </c:pt>
                <c:pt idx="130">
                  <c:v>1441.23</c:v>
                </c:pt>
                <c:pt idx="131">
                  <c:v>1398.23</c:v>
                </c:pt>
                <c:pt idx="132">
                  <c:v>1420.08</c:v>
                </c:pt>
                <c:pt idx="133">
                  <c:v>1542.09</c:v>
                </c:pt>
                <c:pt idx="134">
                  <c:v>1522.8</c:v>
                </c:pt>
                <c:pt idx="135">
                  <c:v>1605.79</c:v>
                </c:pt>
                <c:pt idx="136">
                  <c:v>1704.11</c:v>
                </c:pt>
                <c:pt idx="137">
                  <c:v>1622.18</c:v>
                </c:pt>
                <c:pt idx="138">
                  <c:v>1622.31</c:v>
                </c:pt>
                <c:pt idx="139">
                  <c:v>1650.5</c:v>
                </c:pt>
                <c:pt idx="140">
                  <c:v>1607.03</c:v>
                </c:pt>
                <c:pt idx="141">
                  <c:v>1582.06</c:v>
                </c:pt>
                <c:pt idx="142">
                  <c:v>1566.57</c:v>
                </c:pt>
                <c:pt idx="143">
                  <c:v>1577.98</c:v>
                </c:pt>
                <c:pt idx="144">
                  <c:v>1687.49</c:v>
                </c:pt>
                <c:pt idx="145">
                  <c:v>1745.13</c:v>
                </c:pt>
                <c:pt idx="146">
                  <c:v>1717.86</c:v>
                </c:pt>
                <c:pt idx="147">
                  <c:v>1734.03</c:v>
                </c:pt>
                <c:pt idx="148">
                  <c:v>1803.22</c:v>
                </c:pt>
                <c:pt idx="149">
                  <c:v>1752.63</c:v>
                </c:pt>
                <c:pt idx="150">
                  <c:v>1615.42</c:v>
                </c:pt>
                <c:pt idx="151">
                  <c:v>1541.25</c:v>
                </c:pt>
                <c:pt idx="152">
                  <c:v>1466.36</c:v>
                </c:pt>
                <c:pt idx="153">
                  <c:v>1492.32</c:v>
                </c:pt>
                <c:pt idx="154">
                  <c:v>1544.34</c:v>
                </c:pt>
                <c:pt idx="155">
                  <c:v>1545.05</c:v>
                </c:pt>
                <c:pt idx="156">
                  <c:v>1571.85</c:v>
                </c:pt>
                <c:pt idx="157">
                  <c:v>1684.35</c:v>
                </c:pt>
                <c:pt idx="158">
                  <c:v>1684.21</c:v>
                </c:pt>
                <c:pt idx="159">
                  <c:v>1627.19</c:v>
                </c:pt>
                <c:pt idx="160">
                  <c:v>1631.85</c:v>
                </c:pt>
                <c:pt idx="161">
                  <c:v>1697.63</c:v>
                </c:pt>
                <c:pt idx="162">
                  <c:v>1803.23</c:v>
                </c:pt>
                <c:pt idx="163">
                  <c:v>1944.89</c:v>
                </c:pt>
                <c:pt idx="164">
                  <c:v>1915.71</c:v>
                </c:pt>
                <c:pt idx="165">
                  <c:v>2069</c:v>
                </c:pt>
                <c:pt idx="166">
                  <c:v>2057.77</c:v>
                </c:pt>
                <c:pt idx="167">
                  <c:v>2266.6799999999998</c:v>
                </c:pt>
                <c:pt idx="168">
                  <c:v>2177.4499999999998</c:v>
                </c:pt>
                <c:pt idx="169">
                  <c:v>2091.5700000000002</c:v>
                </c:pt>
                <c:pt idx="170">
                  <c:v>2133.11</c:v>
                </c:pt>
                <c:pt idx="171">
                  <c:v>2245.98</c:v>
                </c:pt>
                <c:pt idx="172">
                  <c:v>2127.6999999999998</c:v>
                </c:pt>
                <c:pt idx="173">
                  <c:v>2025.34</c:v>
                </c:pt>
                <c:pt idx="174">
                  <c:v>2146.64</c:v>
                </c:pt>
                <c:pt idx="175">
                  <c:v>2212.85</c:v>
                </c:pt>
                <c:pt idx="176">
                  <c:v>2011.75</c:v>
                </c:pt>
                <c:pt idx="177">
                  <c:v>2071.63</c:v>
                </c:pt>
                <c:pt idx="178">
                  <c:v>2048.2600000000002</c:v>
                </c:pt>
                <c:pt idx="179">
                  <c:v>2106.58</c:v>
                </c:pt>
                <c:pt idx="180">
                  <c:v>2021.27</c:v>
                </c:pt>
                <c:pt idx="181">
                  <c:v>2102.1799999999998</c:v>
                </c:pt>
                <c:pt idx="182">
                  <c:v>1922.59</c:v>
                </c:pt>
                <c:pt idx="183">
                  <c:v>2015.94</c:v>
                </c:pt>
                <c:pt idx="184">
                  <c:v>2092.17</c:v>
                </c:pt>
                <c:pt idx="185">
                  <c:v>2083.9299999999998</c:v>
                </c:pt>
                <c:pt idx="186">
                  <c:v>2218.7399999999998</c:v>
                </c:pt>
                <c:pt idx="187">
                  <c:v>2238.31</c:v>
                </c:pt>
                <c:pt idx="188">
                  <c:v>2187.04</c:v>
                </c:pt>
                <c:pt idx="189">
                  <c:v>2167.91</c:v>
                </c:pt>
                <c:pt idx="190">
                  <c:v>2242.83</c:v>
                </c:pt>
                <c:pt idx="191">
                  <c:v>2253.88</c:v>
                </c:pt>
                <c:pt idx="192">
                  <c:v>2470.14</c:v>
                </c:pt>
                <c:pt idx="193">
                  <c:v>2473.5500000000002</c:v>
                </c:pt>
                <c:pt idx="194">
                  <c:v>2485.87</c:v>
                </c:pt>
                <c:pt idx="195">
                  <c:v>2505.25</c:v>
                </c:pt>
                <c:pt idx="196">
                  <c:v>2542.8000000000002</c:v>
                </c:pt>
                <c:pt idx="197">
                  <c:v>2561.39</c:v>
                </c:pt>
                <c:pt idx="198">
                  <c:v>2473.35</c:v>
                </c:pt>
                <c:pt idx="199">
                  <c:v>2543.83</c:v>
                </c:pt>
                <c:pt idx="200">
                  <c:v>2651.85</c:v>
                </c:pt>
                <c:pt idx="201">
                  <c:v>2659.25</c:v>
                </c:pt>
                <c:pt idx="202">
                  <c:v>2845.52</c:v>
                </c:pt>
                <c:pt idx="203">
                  <c:v>2888.69</c:v>
                </c:pt>
                <c:pt idx="204">
                  <c:v>3035.15</c:v>
                </c:pt>
                <c:pt idx="205">
                  <c:v>3259.64</c:v>
                </c:pt>
                <c:pt idx="206">
                  <c:v>3429.05</c:v>
                </c:pt>
                <c:pt idx="207">
                  <c:v>3438.07</c:v>
                </c:pt>
                <c:pt idx="208">
                  <c:v>3547.84</c:v>
                </c:pt>
                <c:pt idx="209">
                  <c:v>3785.77</c:v>
                </c:pt>
                <c:pt idx="210">
                  <c:v>4438.93</c:v>
                </c:pt>
                <c:pt idx="211">
                  <c:v>3906.03</c:v>
                </c:pt>
                <c:pt idx="212">
                  <c:v>4167.8500000000004</c:v>
                </c:pt>
                <c:pt idx="213">
                  <c:v>3726.69</c:v>
                </c:pt>
                <c:pt idx="214">
                  <c:v>3949.14</c:v>
                </c:pt>
                <c:pt idx="215">
                  <c:v>4249.6899999999996</c:v>
                </c:pt>
                <c:pt idx="216">
                  <c:v>4440.38</c:v>
                </c:pt>
                <c:pt idx="217">
                  <c:v>4709.83</c:v>
                </c:pt>
                <c:pt idx="218">
                  <c:v>5102.3500000000004</c:v>
                </c:pt>
                <c:pt idx="219">
                  <c:v>5107.4399999999996</c:v>
                </c:pt>
                <c:pt idx="220">
                  <c:v>5569.08</c:v>
                </c:pt>
                <c:pt idx="221">
                  <c:v>5906.85</c:v>
                </c:pt>
                <c:pt idx="222">
                  <c:v>5873.92</c:v>
                </c:pt>
                <c:pt idx="223">
                  <c:v>4833.8900000000003</c:v>
                </c:pt>
                <c:pt idx="224">
                  <c:v>4474.51</c:v>
                </c:pt>
                <c:pt idx="225">
                  <c:v>4671.12</c:v>
                </c:pt>
                <c:pt idx="226">
                  <c:v>5022.7</c:v>
                </c:pt>
                <c:pt idx="227">
                  <c:v>5002.3900000000003</c:v>
                </c:pt>
                <c:pt idx="228">
                  <c:v>5159.96</c:v>
                </c:pt>
                <c:pt idx="229">
                  <c:v>4911.8100000000004</c:v>
                </c:pt>
                <c:pt idx="230">
                  <c:v>4884.2</c:v>
                </c:pt>
                <c:pt idx="231">
                  <c:v>5393.11</c:v>
                </c:pt>
                <c:pt idx="232">
                  <c:v>5069.83</c:v>
                </c:pt>
                <c:pt idx="233">
                  <c:v>5378.52</c:v>
                </c:pt>
                <c:pt idx="234">
                  <c:v>5101.87</c:v>
                </c:pt>
                <c:pt idx="235">
                  <c:v>5270.77</c:v>
                </c:pt>
                <c:pt idx="236">
                  <c:v>5149.9799999999996</c:v>
                </c:pt>
                <c:pt idx="237">
                  <c:v>5525.4</c:v>
                </c:pt>
                <c:pt idx="238">
                  <c:v>5896.04</c:v>
                </c:pt>
                <c:pt idx="239">
                  <c:v>6958.14</c:v>
                </c:pt>
                <c:pt idx="240">
                  <c:v>6835.6</c:v>
                </c:pt>
                <c:pt idx="241">
                  <c:v>7644.55</c:v>
                </c:pt>
                <c:pt idx="242">
                  <c:v>7599.39</c:v>
                </c:pt>
                <c:pt idx="243">
                  <c:v>7414.68</c:v>
                </c:pt>
                <c:pt idx="244">
                  <c:v>7109.67</c:v>
                </c:pt>
                <c:pt idx="245">
                  <c:v>6898.21</c:v>
                </c:pt>
                <c:pt idx="246">
                  <c:v>7190.37</c:v>
                </c:pt>
                <c:pt idx="247">
                  <c:v>7216.45</c:v>
                </c:pt>
                <c:pt idx="248">
                  <c:v>6798.12</c:v>
                </c:pt>
                <c:pt idx="249">
                  <c:v>7077.44</c:v>
                </c:pt>
                <c:pt idx="250">
                  <c:v>6372.33</c:v>
                </c:pt>
                <c:pt idx="251">
                  <c:v>6433.61</c:v>
                </c:pt>
                <c:pt idx="252">
                  <c:v>6795.14</c:v>
                </c:pt>
                <c:pt idx="253">
                  <c:v>6208.24</c:v>
                </c:pt>
                <c:pt idx="254">
                  <c:v>5829.95</c:v>
                </c:pt>
                <c:pt idx="255">
                  <c:v>6264.51</c:v>
                </c:pt>
                <c:pt idx="256">
                  <c:v>6123.26</c:v>
                </c:pt>
                <c:pt idx="257">
                  <c:v>6058.38</c:v>
                </c:pt>
                <c:pt idx="258">
                  <c:v>5861.19</c:v>
                </c:pt>
                <c:pt idx="259">
                  <c:v>5188.17</c:v>
                </c:pt>
                <c:pt idx="260">
                  <c:v>4308.1499999999996</c:v>
                </c:pt>
                <c:pt idx="261">
                  <c:v>4559.13</c:v>
                </c:pt>
                <c:pt idx="262">
                  <c:v>4989.91</c:v>
                </c:pt>
                <c:pt idx="263">
                  <c:v>5160.1000000000004</c:v>
                </c:pt>
                <c:pt idx="264">
                  <c:v>5107.6099999999997</c:v>
                </c:pt>
                <c:pt idx="265">
                  <c:v>5039.08</c:v>
                </c:pt>
                <c:pt idx="266">
                  <c:v>5397.29</c:v>
                </c:pt>
                <c:pt idx="267">
                  <c:v>5041.2</c:v>
                </c:pt>
                <c:pt idx="268">
                  <c:v>4818.3</c:v>
                </c:pt>
                <c:pt idx="269">
                  <c:v>4382.5600000000004</c:v>
                </c:pt>
                <c:pt idx="270">
                  <c:v>3700.14</c:v>
                </c:pt>
                <c:pt idx="271">
                  <c:v>3712.94</c:v>
                </c:pt>
                <c:pt idx="272">
                  <c:v>2769.03</c:v>
                </c:pt>
                <c:pt idx="273">
                  <c:v>3152.85</c:v>
                </c:pt>
                <c:pt idx="274">
                  <c:v>3320.32</c:v>
                </c:pt>
                <c:pt idx="275">
                  <c:v>2892.63</c:v>
                </c:pt>
                <c:pt idx="276">
                  <c:v>2747.83</c:v>
                </c:pt>
                <c:pt idx="277">
                  <c:v>2547.0500000000002</c:v>
                </c:pt>
                <c:pt idx="278">
                  <c:v>2423.87</c:v>
                </c:pt>
                <c:pt idx="279">
                  <c:v>2942.04</c:v>
                </c:pt>
                <c:pt idx="280">
                  <c:v>2982.68</c:v>
                </c:pt>
                <c:pt idx="281">
                  <c:v>3220.58</c:v>
                </c:pt>
                <c:pt idx="282">
                  <c:v>3487.86</c:v>
                </c:pt>
                <c:pt idx="283">
                  <c:v>3484.58</c:v>
                </c:pt>
                <c:pt idx="284">
                  <c:v>3256.78</c:v>
                </c:pt>
                <c:pt idx="285">
                  <c:v>3655.99</c:v>
                </c:pt>
                <c:pt idx="286">
                  <c:v>3745.95</c:v>
                </c:pt>
                <c:pt idx="287">
                  <c:v>3965.16</c:v>
                </c:pt>
                <c:pt idx="288">
                  <c:v>4058.6</c:v>
                </c:pt>
                <c:pt idx="289">
                  <c:v>4018.16</c:v>
                </c:pt>
                <c:pt idx="290">
                  <c:v>3856.7</c:v>
                </c:pt>
                <c:pt idx="291">
                  <c:v>3985.21</c:v>
                </c:pt>
                <c:pt idx="292">
                  <c:v>3921.41</c:v>
                </c:pt>
                <c:pt idx="293">
                  <c:v>4052.73</c:v>
                </c:pt>
                <c:pt idx="294">
                  <c:v>3895.61</c:v>
                </c:pt>
                <c:pt idx="295">
                  <c:v>3785.21</c:v>
                </c:pt>
                <c:pt idx="296">
                  <c:v>3892.9</c:v>
                </c:pt>
                <c:pt idx="297">
                  <c:v>3960.25</c:v>
                </c:pt>
                <c:pt idx="298">
                  <c:v>4126</c:v>
                </c:pt>
                <c:pt idx="299">
                  <c:v>4256.08</c:v>
                </c:pt>
                <c:pt idx="300">
                  <c:v>4254.8500000000004</c:v>
                </c:pt>
                <c:pt idx="301">
                  <c:v>4350.49</c:v>
                </c:pt>
                <c:pt idx="302">
                  <c:v>4348.7700000000004</c:v>
                </c:pt>
                <c:pt idx="303">
                  <c:v>4184.84</c:v>
                </c:pt>
                <c:pt idx="304">
                  <c:v>4460.63</c:v>
                </c:pt>
                <c:pt idx="305">
                  <c:v>4586.28</c:v>
                </c:pt>
                <c:pt idx="306">
                  <c:v>4886.5</c:v>
                </c:pt>
                <c:pt idx="307">
                  <c:v>4829.6899999999996</c:v>
                </c:pt>
                <c:pt idx="308">
                  <c:v>5044.12</c:v>
                </c:pt>
                <c:pt idx="309">
                  <c:v>4929.07</c:v>
                </c:pt>
                <c:pt idx="310">
                  <c:v>5193.3999999999996</c:v>
                </c:pt>
                <c:pt idx="311">
                  <c:v>5408.26</c:v>
                </c:pt>
                <c:pt idx="312">
                  <c:v>5674.15</c:v>
                </c:pt>
                <c:pt idx="313">
                  <c:v>5796.04</c:v>
                </c:pt>
                <c:pt idx="314">
                  <c:v>5970.08</c:v>
                </c:pt>
                <c:pt idx="315">
                  <c:v>6009.89</c:v>
                </c:pt>
                <c:pt idx="316">
                  <c:v>5692.86</c:v>
                </c:pt>
                <c:pt idx="317">
                  <c:v>5683.31</c:v>
                </c:pt>
                <c:pt idx="318">
                  <c:v>5681.97</c:v>
                </c:pt>
                <c:pt idx="319">
                  <c:v>5859.57</c:v>
                </c:pt>
                <c:pt idx="320">
                  <c:v>6004.33</c:v>
                </c:pt>
                <c:pt idx="321">
                  <c:v>6268.92</c:v>
                </c:pt>
                <c:pt idx="322">
                  <c:v>6309.19</c:v>
                </c:pt>
                <c:pt idx="323">
                  <c:v>6596.92</c:v>
                </c:pt>
                <c:pt idx="324">
                  <c:v>6789.11</c:v>
                </c:pt>
                <c:pt idx="325">
                  <c:v>6715.44</c:v>
                </c:pt>
                <c:pt idx="326">
                  <c:v>6917.03</c:v>
                </c:pt>
                <c:pt idx="327">
                  <c:v>7408.87</c:v>
                </c:pt>
                <c:pt idx="328">
                  <c:v>7883.04</c:v>
                </c:pt>
                <c:pt idx="329">
                  <c:v>8007.32</c:v>
                </c:pt>
                <c:pt idx="330">
                  <c:v>7584.14</c:v>
                </c:pt>
                <c:pt idx="331">
                  <c:v>7638.17</c:v>
                </c:pt>
                <c:pt idx="332">
                  <c:v>7861.51</c:v>
                </c:pt>
                <c:pt idx="333">
                  <c:v>8019.22</c:v>
                </c:pt>
                <c:pt idx="334">
                  <c:v>7870.52</c:v>
                </c:pt>
                <c:pt idx="335">
                  <c:v>8067.32</c:v>
                </c:pt>
                <c:pt idx="336">
                  <c:v>6851.75</c:v>
                </c:pt>
                <c:pt idx="337">
                  <c:v>6748.13</c:v>
                </c:pt>
                <c:pt idx="338">
                  <c:v>6534.97</c:v>
                </c:pt>
                <c:pt idx="339">
                  <c:v>6948.82</c:v>
                </c:pt>
                <c:pt idx="340">
                  <c:v>7096.79</c:v>
                </c:pt>
                <c:pt idx="341">
                  <c:v>6418.32</c:v>
                </c:pt>
                <c:pt idx="342">
                  <c:v>6479.56</c:v>
                </c:pt>
                <c:pt idx="343">
                  <c:v>6422.3</c:v>
                </c:pt>
                <c:pt idx="344">
                  <c:v>5831.02</c:v>
                </c:pt>
                <c:pt idx="345">
                  <c:v>4987.97</c:v>
                </c:pt>
                <c:pt idx="346">
                  <c:v>4669.4399999999996</c:v>
                </c:pt>
                <c:pt idx="347">
                  <c:v>4810.2</c:v>
                </c:pt>
                <c:pt idx="348">
                  <c:v>4338.3500000000004</c:v>
                </c:pt>
                <c:pt idx="349">
                  <c:v>3843.74</c:v>
                </c:pt>
                <c:pt idx="350">
                  <c:v>4084.76</c:v>
                </c:pt>
                <c:pt idx="351">
                  <c:v>4769.45</c:v>
                </c:pt>
                <c:pt idx="352">
                  <c:v>4940.82</c:v>
                </c:pt>
                <c:pt idx="353">
                  <c:v>4808.6400000000003</c:v>
                </c:pt>
                <c:pt idx="354">
                  <c:v>5332.14</c:v>
                </c:pt>
                <c:pt idx="355">
                  <c:v>5464.61</c:v>
                </c:pt>
                <c:pt idx="356">
                  <c:v>5675.16</c:v>
                </c:pt>
                <c:pt idx="357">
                  <c:v>5414.96</c:v>
                </c:pt>
                <c:pt idx="358">
                  <c:v>5625.95</c:v>
                </c:pt>
                <c:pt idx="359">
                  <c:v>5957.43</c:v>
                </c:pt>
                <c:pt idx="360">
                  <c:v>5608.79</c:v>
                </c:pt>
                <c:pt idx="361">
                  <c:v>5598.46</c:v>
                </c:pt>
                <c:pt idx="362">
                  <c:v>6153.55</c:v>
                </c:pt>
                <c:pt idx="363">
                  <c:v>6135.7</c:v>
                </c:pt>
                <c:pt idx="364">
                  <c:v>5964.33</c:v>
                </c:pt>
                <c:pt idx="365">
                  <c:v>5965.52</c:v>
                </c:pt>
                <c:pt idx="366">
                  <c:v>6147.97</c:v>
                </c:pt>
                <c:pt idx="367">
                  <c:v>5925.22</c:v>
                </c:pt>
                <c:pt idx="368">
                  <c:v>6229.02</c:v>
                </c:pt>
                <c:pt idx="369">
                  <c:v>6601.37</c:v>
                </c:pt>
                <c:pt idx="370">
                  <c:v>6866.63</c:v>
                </c:pt>
                <c:pt idx="371">
                  <c:v>6914.19</c:v>
                </c:pt>
                <c:pt idx="372">
                  <c:v>7077.48</c:v>
                </c:pt>
                <c:pt idx="373">
                  <c:v>7272.32</c:v>
                </c:pt>
                <c:pt idx="374">
                  <c:v>7041.31</c:v>
                </c:pt>
                <c:pt idx="375">
                  <c:v>7475.22</c:v>
                </c:pt>
                <c:pt idx="376">
                  <c:v>7160.3</c:v>
                </c:pt>
                <c:pt idx="377">
                  <c:v>7294.14</c:v>
                </c:pt>
                <c:pt idx="378">
                  <c:v>7190.06</c:v>
                </c:pt>
                <c:pt idx="379">
                  <c:v>5784.85</c:v>
                </c:pt>
                <c:pt idx="380">
                  <c:v>5376.7</c:v>
                </c:pt>
                <c:pt idx="381">
                  <c:v>6141.34</c:v>
                </c:pt>
                <c:pt idx="382">
                  <c:v>6088.84</c:v>
                </c:pt>
                <c:pt idx="383">
                  <c:v>5898.35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4-3141-B845-02FAA4CA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59088"/>
        <c:axId val="-2123355520"/>
      </c:lineChart>
      <c:lineChart>
        <c:grouping val="standard"/>
        <c:varyColors val="0"/>
        <c:ser>
          <c:idx val="1"/>
          <c:order val="1"/>
          <c:tx>
            <c:strRef>
              <c:f>'STOCK MARKET INDICES'!$D$3</c:f>
              <c:strCache>
                <c:ptCount val="1"/>
                <c:pt idx="0">
                  <c:v>FTSE All Share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'STOCK MARKET INDICES'!$B$4:$B$387</c:f>
              <c:numCache>
                <c:formatCode>m/d/yy</c:formatCode>
                <c:ptCount val="384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</c:numCache>
            </c:numRef>
          </c:cat>
          <c:val>
            <c:numRef>
              <c:f>'STOCK MARKET INDICES'!$D$4:$D$387</c:f>
              <c:numCache>
                <c:formatCode>0.00</c:formatCode>
                <c:ptCount val="384"/>
                <c:pt idx="0">
                  <c:v>251.7</c:v>
                </c:pt>
                <c:pt idx="1">
                  <c:v>263.81</c:v>
                </c:pt>
                <c:pt idx="2">
                  <c:v>240.38</c:v>
                </c:pt>
                <c:pt idx="3">
                  <c:v>249.48</c:v>
                </c:pt>
                <c:pt idx="4">
                  <c:v>243.6</c:v>
                </c:pt>
                <c:pt idx="5">
                  <c:v>269.54000000000002</c:v>
                </c:pt>
                <c:pt idx="6">
                  <c:v>282.29000000000002</c:v>
                </c:pt>
                <c:pt idx="7">
                  <c:v>282.75</c:v>
                </c:pt>
                <c:pt idx="8">
                  <c:v>290.26</c:v>
                </c:pt>
                <c:pt idx="9">
                  <c:v>306.26</c:v>
                </c:pt>
                <c:pt idx="10">
                  <c:v>307.26</c:v>
                </c:pt>
                <c:pt idx="11">
                  <c:v>291.99</c:v>
                </c:pt>
                <c:pt idx="12">
                  <c:v>288.97000000000003</c:v>
                </c:pt>
                <c:pt idx="13">
                  <c:v>304.16000000000003</c:v>
                </c:pt>
                <c:pt idx="14">
                  <c:v>309.73</c:v>
                </c:pt>
                <c:pt idx="15">
                  <c:v>332.1</c:v>
                </c:pt>
                <c:pt idx="16">
                  <c:v>315.58</c:v>
                </c:pt>
                <c:pt idx="17">
                  <c:v>320.57</c:v>
                </c:pt>
                <c:pt idx="18">
                  <c:v>319.42</c:v>
                </c:pt>
                <c:pt idx="19">
                  <c:v>334.63</c:v>
                </c:pt>
                <c:pt idx="20">
                  <c:v>278.49</c:v>
                </c:pt>
                <c:pt idx="21">
                  <c:v>286.3</c:v>
                </c:pt>
                <c:pt idx="22">
                  <c:v>315.14</c:v>
                </c:pt>
                <c:pt idx="23">
                  <c:v>313.12</c:v>
                </c:pt>
                <c:pt idx="24">
                  <c:v>330.93</c:v>
                </c:pt>
                <c:pt idx="25">
                  <c:v>316.89</c:v>
                </c:pt>
                <c:pt idx="26">
                  <c:v>326.58999999999997</c:v>
                </c:pt>
                <c:pt idx="27">
                  <c:v>328.09</c:v>
                </c:pt>
                <c:pt idx="28">
                  <c:v>337.46</c:v>
                </c:pt>
                <c:pt idx="29">
                  <c:v>322.79000000000002</c:v>
                </c:pt>
                <c:pt idx="30">
                  <c:v>333.89</c:v>
                </c:pt>
                <c:pt idx="31">
                  <c:v>343.29</c:v>
                </c:pt>
                <c:pt idx="32">
                  <c:v>361.81</c:v>
                </c:pt>
                <c:pt idx="33">
                  <c:v>369.67</c:v>
                </c:pt>
                <c:pt idx="34">
                  <c:v>375.42</c:v>
                </c:pt>
                <c:pt idx="35">
                  <c:v>382.22</c:v>
                </c:pt>
                <c:pt idx="36">
                  <c:v>395.02</c:v>
                </c:pt>
                <c:pt idx="37">
                  <c:v>399.35</c:v>
                </c:pt>
                <c:pt idx="38">
                  <c:v>411.94</c:v>
                </c:pt>
                <c:pt idx="39">
                  <c:v>439.29</c:v>
                </c:pt>
                <c:pt idx="40">
                  <c:v>437.63</c:v>
                </c:pt>
                <c:pt idx="41">
                  <c:v>458.91</c:v>
                </c:pt>
                <c:pt idx="42">
                  <c:v>445.97</c:v>
                </c:pt>
                <c:pt idx="43">
                  <c:v>450.36</c:v>
                </c:pt>
                <c:pt idx="44">
                  <c:v>445.53</c:v>
                </c:pt>
                <c:pt idx="45">
                  <c:v>437.38</c:v>
                </c:pt>
                <c:pt idx="46">
                  <c:v>461.87</c:v>
                </c:pt>
                <c:pt idx="47">
                  <c:v>470.5</c:v>
                </c:pt>
                <c:pt idx="48">
                  <c:v>501.36</c:v>
                </c:pt>
                <c:pt idx="49">
                  <c:v>493.12</c:v>
                </c:pt>
                <c:pt idx="50">
                  <c:v>524.20000000000005</c:v>
                </c:pt>
                <c:pt idx="51">
                  <c:v>534.84</c:v>
                </c:pt>
                <c:pt idx="52">
                  <c:v>477.21</c:v>
                </c:pt>
                <c:pt idx="53">
                  <c:v>487.74</c:v>
                </c:pt>
                <c:pt idx="54">
                  <c:v>474.83</c:v>
                </c:pt>
                <c:pt idx="55">
                  <c:v>520.47</c:v>
                </c:pt>
                <c:pt idx="56">
                  <c:v>535.05999999999995</c:v>
                </c:pt>
                <c:pt idx="57">
                  <c:v>543.48</c:v>
                </c:pt>
                <c:pt idx="58">
                  <c:v>560.26</c:v>
                </c:pt>
                <c:pt idx="59">
                  <c:v>592.94000000000005</c:v>
                </c:pt>
                <c:pt idx="60">
                  <c:v>614.62</c:v>
                </c:pt>
                <c:pt idx="61">
                  <c:v>608.13</c:v>
                </c:pt>
                <c:pt idx="62">
                  <c:v>616.21</c:v>
                </c:pt>
                <c:pt idx="63">
                  <c:v>622.11</c:v>
                </c:pt>
                <c:pt idx="64">
                  <c:v>634.16</c:v>
                </c:pt>
                <c:pt idx="65">
                  <c:v>595.54</c:v>
                </c:pt>
                <c:pt idx="66">
                  <c:v>606.45000000000005</c:v>
                </c:pt>
                <c:pt idx="67">
                  <c:v>646.26</c:v>
                </c:pt>
                <c:pt idx="68">
                  <c:v>626.24</c:v>
                </c:pt>
                <c:pt idx="69">
                  <c:v>670.64</c:v>
                </c:pt>
                <c:pt idx="70">
                  <c:v>696.53</c:v>
                </c:pt>
                <c:pt idx="71">
                  <c:v>682.94</c:v>
                </c:pt>
                <c:pt idx="72">
                  <c:v>696.41</c:v>
                </c:pt>
                <c:pt idx="73">
                  <c:v>750.83</c:v>
                </c:pt>
                <c:pt idx="74">
                  <c:v>810.48</c:v>
                </c:pt>
                <c:pt idx="75">
                  <c:v>816.4</c:v>
                </c:pt>
                <c:pt idx="76">
                  <c:v>788.92</c:v>
                </c:pt>
                <c:pt idx="77">
                  <c:v>815.7</c:v>
                </c:pt>
                <c:pt idx="78">
                  <c:v>771.8</c:v>
                </c:pt>
                <c:pt idx="79">
                  <c:v>817.06</c:v>
                </c:pt>
                <c:pt idx="80">
                  <c:v>768.79</c:v>
                </c:pt>
                <c:pt idx="81">
                  <c:v>807.27</c:v>
                </c:pt>
                <c:pt idx="82">
                  <c:v>815.34</c:v>
                </c:pt>
                <c:pt idx="83">
                  <c:v>835.48</c:v>
                </c:pt>
                <c:pt idx="84">
                  <c:v>903.29</c:v>
                </c:pt>
                <c:pt idx="85">
                  <c:v>983.12</c:v>
                </c:pt>
                <c:pt idx="86">
                  <c:v>1000.04</c:v>
                </c:pt>
                <c:pt idx="87">
                  <c:v>1023.5</c:v>
                </c:pt>
                <c:pt idx="88">
                  <c:v>1097.29</c:v>
                </c:pt>
                <c:pt idx="89">
                  <c:v>1153.1199999999999</c:v>
                </c:pt>
                <c:pt idx="90">
                  <c:v>1202.19</c:v>
                </c:pt>
                <c:pt idx="91">
                  <c:v>1146.69</c:v>
                </c:pt>
                <c:pt idx="92">
                  <c:v>1208.8900000000001</c:v>
                </c:pt>
                <c:pt idx="93">
                  <c:v>827.33</c:v>
                </c:pt>
                <c:pt idx="94">
                  <c:v>796.31</c:v>
                </c:pt>
                <c:pt idx="95">
                  <c:v>870.22</c:v>
                </c:pt>
                <c:pt idx="96">
                  <c:v>915.84</c:v>
                </c:pt>
                <c:pt idx="97">
                  <c:v>908.08</c:v>
                </c:pt>
                <c:pt idx="98">
                  <c:v>896.75</c:v>
                </c:pt>
                <c:pt idx="99">
                  <c:v>928.19</c:v>
                </c:pt>
                <c:pt idx="100">
                  <c:v>923.52</c:v>
                </c:pt>
                <c:pt idx="101">
                  <c:v>963.01</c:v>
                </c:pt>
                <c:pt idx="102">
                  <c:v>965.18</c:v>
                </c:pt>
                <c:pt idx="103">
                  <c:v>911.17</c:v>
                </c:pt>
                <c:pt idx="104">
                  <c:v>946.27</c:v>
                </c:pt>
                <c:pt idx="105">
                  <c:v>965.54</c:v>
                </c:pt>
                <c:pt idx="106">
                  <c:v>933.45</c:v>
                </c:pt>
                <c:pt idx="107">
                  <c:v>926.59</c:v>
                </c:pt>
                <c:pt idx="108">
                  <c:v>1054.97</c:v>
                </c:pt>
                <c:pt idx="109">
                  <c:v>1042.5999999999999</c:v>
                </c:pt>
                <c:pt idx="110">
                  <c:v>1076.1500000000001</c:v>
                </c:pt>
                <c:pt idx="111">
                  <c:v>1090.04</c:v>
                </c:pt>
                <c:pt idx="112">
                  <c:v>1091.06</c:v>
                </c:pt>
                <c:pt idx="113">
                  <c:v>1101.68</c:v>
                </c:pt>
                <c:pt idx="114">
                  <c:v>1173.25</c:v>
                </c:pt>
                <c:pt idx="115">
                  <c:v>1207.45</c:v>
                </c:pt>
                <c:pt idx="116">
                  <c:v>1169.55</c:v>
                </c:pt>
                <c:pt idx="117">
                  <c:v>1080.79</c:v>
                </c:pt>
                <c:pt idx="118">
                  <c:v>1138.67</c:v>
                </c:pt>
                <c:pt idx="119">
                  <c:v>1204.7</c:v>
                </c:pt>
                <c:pt idx="120">
                  <c:v>1167.1500000000001</c:v>
                </c:pt>
                <c:pt idx="121">
                  <c:v>1122.26</c:v>
                </c:pt>
                <c:pt idx="122">
                  <c:v>1114.94</c:v>
                </c:pt>
                <c:pt idx="123">
                  <c:v>1043.1600000000001</c:v>
                </c:pt>
                <c:pt idx="124">
                  <c:v>1154.24</c:v>
                </c:pt>
                <c:pt idx="125">
                  <c:v>1171.28</c:v>
                </c:pt>
                <c:pt idx="126">
                  <c:v>1147.05</c:v>
                </c:pt>
                <c:pt idx="127">
                  <c:v>1051.08</c:v>
                </c:pt>
                <c:pt idx="128">
                  <c:v>962.18</c:v>
                </c:pt>
                <c:pt idx="129">
                  <c:v>992.67</c:v>
                </c:pt>
                <c:pt idx="130">
                  <c:v>1032.71</c:v>
                </c:pt>
                <c:pt idx="131">
                  <c:v>1032.25</c:v>
                </c:pt>
                <c:pt idx="132">
                  <c:v>1036.24</c:v>
                </c:pt>
                <c:pt idx="133">
                  <c:v>1150.01</c:v>
                </c:pt>
                <c:pt idx="134">
                  <c:v>1193.33</c:v>
                </c:pt>
                <c:pt idx="135">
                  <c:v>1202.75</c:v>
                </c:pt>
                <c:pt idx="136">
                  <c:v>1201.8499999999999</c:v>
                </c:pt>
                <c:pt idx="137">
                  <c:v>1161.19</c:v>
                </c:pt>
                <c:pt idx="138">
                  <c:v>1235.8900000000001</c:v>
                </c:pt>
                <c:pt idx="139">
                  <c:v>1268.6199999999999</c:v>
                </c:pt>
                <c:pt idx="140">
                  <c:v>1265.96</c:v>
                </c:pt>
                <c:pt idx="141">
                  <c:v>1238.6300000000001</c:v>
                </c:pt>
                <c:pt idx="142">
                  <c:v>1168.95</c:v>
                </c:pt>
                <c:pt idx="143">
                  <c:v>1187.7</c:v>
                </c:pt>
                <c:pt idx="144">
                  <c:v>1227.8399999999999</c:v>
                </c:pt>
                <c:pt idx="145">
                  <c:v>1229.8399999999999</c:v>
                </c:pt>
                <c:pt idx="146">
                  <c:v>1171.71</c:v>
                </c:pt>
                <c:pt idx="147">
                  <c:v>1282.75</c:v>
                </c:pt>
                <c:pt idx="148">
                  <c:v>1311.79</c:v>
                </c:pt>
                <c:pt idx="149">
                  <c:v>1216.6199999999999</c:v>
                </c:pt>
                <c:pt idx="150">
                  <c:v>1143.1400000000001</c:v>
                </c:pt>
                <c:pt idx="151">
                  <c:v>1096.99</c:v>
                </c:pt>
                <c:pt idx="152">
                  <c:v>1206.1600000000001</c:v>
                </c:pt>
                <c:pt idx="153">
                  <c:v>1256.67</c:v>
                </c:pt>
                <c:pt idx="154">
                  <c:v>1313.02</c:v>
                </c:pt>
                <c:pt idx="155">
                  <c:v>1363.79</c:v>
                </c:pt>
                <c:pt idx="156">
                  <c:v>1364.33</c:v>
                </c:pt>
                <c:pt idx="157">
                  <c:v>1396.53</c:v>
                </c:pt>
                <c:pt idx="158">
                  <c:v>1408.07</c:v>
                </c:pt>
                <c:pt idx="159">
                  <c:v>1388.88</c:v>
                </c:pt>
                <c:pt idx="160">
                  <c:v>1403.42</c:v>
                </c:pt>
                <c:pt idx="161">
                  <c:v>1432.31</c:v>
                </c:pt>
                <c:pt idx="162">
                  <c:v>1448.76</c:v>
                </c:pt>
                <c:pt idx="163">
                  <c:v>1537.21</c:v>
                </c:pt>
                <c:pt idx="164">
                  <c:v>1506.55</c:v>
                </c:pt>
                <c:pt idx="165">
                  <c:v>1565.37</c:v>
                </c:pt>
                <c:pt idx="166">
                  <c:v>1556.45</c:v>
                </c:pt>
                <c:pt idx="167">
                  <c:v>1682.17</c:v>
                </c:pt>
                <c:pt idx="168">
                  <c:v>1745.95</c:v>
                </c:pt>
                <c:pt idx="169">
                  <c:v>1675.49</c:v>
                </c:pt>
                <c:pt idx="170">
                  <c:v>1561.97</c:v>
                </c:pt>
                <c:pt idx="171">
                  <c:v>1580.44</c:v>
                </c:pt>
                <c:pt idx="172">
                  <c:v>1501.22</c:v>
                </c:pt>
                <c:pt idx="173">
                  <c:v>1463.35</c:v>
                </c:pt>
                <c:pt idx="174">
                  <c:v>1545.74</c:v>
                </c:pt>
                <c:pt idx="175">
                  <c:v>1626.64</c:v>
                </c:pt>
                <c:pt idx="176">
                  <c:v>1510.97</c:v>
                </c:pt>
                <c:pt idx="177">
                  <c:v>1536.1</c:v>
                </c:pt>
                <c:pt idx="178">
                  <c:v>1528.12</c:v>
                </c:pt>
                <c:pt idx="179">
                  <c:v>1521.44</c:v>
                </c:pt>
                <c:pt idx="180">
                  <c:v>1480.56</c:v>
                </c:pt>
                <c:pt idx="181">
                  <c:v>1487</c:v>
                </c:pt>
                <c:pt idx="182">
                  <c:v>1538.64</c:v>
                </c:pt>
                <c:pt idx="183">
                  <c:v>1578.67</c:v>
                </c:pt>
                <c:pt idx="184">
                  <c:v>1632.56</c:v>
                </c:pt>
                <c:pt idx="185">
                  <c:v>1623.51</c:v>
                </c:pt>
                <c:pt idx="186">
                  <c:v>1703.02</c:v>
                </c:pt>
                <c:pt idx="187">
                  <c:v>1719.44</c:v>
                </c:pt>
                <c:pt idx="188">
                  <c:v>1733.73</c:v>
                </c:pt>
                <c:pt idx="189">
                  <c:v>1734.14</c:v>
                </c:pt>
                <c:pt idx="190">
                  <c:v>1788.6</c:v>
                </c:pt>
                <c:pt idx="191">
                  <c:v>1802.56</c:v>
                </c:pt>
                <c:pt idx="192">
                  <c:v>1841.96</c:v>
                </c:pt>
                <c:pt idx="193">
                  <c:v>1840.77</c:v>
                </c:pt>
                <c:pt idx="194">
                  <c:v>1843.44</c:v>
                </c:pt>
                <c:pt idx="195">
                  <c:v>1914.61</c:v>
                </c:pt>
                <c:pt idx="196">
                  <c:v>1885.78</c:v>
                </c:pt>
                <c:pt idx="197">
                  <c:v>1856.33</c:v>
                </c:pt>
                <c:pt idx="198">
                  <c:v>1835.44</c:v>
                </c:pt>
                <c:pt idx="199">
                  <c:v>1915.98</c:v>
                </c:pt>
                <c:pt idx="200">
                  <c:v>1945</c:v>
                </c:pt>
                <c:pt idx="201">
                  <c:v>1956.9</c:v>
                </c:pt>
                <c:pt idx="202">
                  <c:v>1985.17</c:v>
                </c:pt>
                <c:pt idx="203">
                  <c:v>2013.66</c:v>
                </c:pt>
                <c:pt idx="204">
                  <c:v>2087.61</c:v>
                </c:pt>
                <c:pt idx="205">
                  <c:v>2107.86</c:v>
                </c:pt>
                <c:pt idx="206">
                  <c:v>2099.6999999999998</c:v>
                </c:pt>
                <c:pt idx="207">
                  <c:v>2135.31</c:v>
                </c:pt>
                <c:pt idx="208">
                  <c:v>2199.83</c:v>
                </c:pt>
                <c:pt idx="209">
                  <c:v>2183.1</c:v>
                </c:pt>
                <c:pt idx="210">
                  <c:v>2295.1799999999998</c:v>
                </c:pt>
                <c:pt idx="211">
                  <c:v>2278.63</c:v>
                </c:pt>
                <c:pt idx="212">
                  <c:v>2455.02</c:v>
                </c:pt>
                <c:pt idx="213">
                  <c:v>2293.87</c:v>
                </c:pt>
                <c:pt idx="214">
                  <c:v>2288.64</c:v>
                </c:pt>
                <c:pt idx="215">
                  <c:v>2411</c:v>
                </c:pt>
                <c:pt idx="216">
                  <c:v>2536.6799999999998</c:v>
                </c:pt>
                <c:pt idx="217">
                  <c:v>2683.4</c:v>
                </c:pt>
                <c:pt idx="218">
                  <c:v>2781.66</c:v>
                </c:pt>
                <c:pt idx="219">
                  <c:v>2788.99</c:v>
                </c:pt>
                <c:pt idx="220">
                  <c:v>2802.18</c:v>
                </c:pt>
                <c:pt idx="221">
                  <c:v>2743.46</c:v>
                </c:pt>
                <c:pt idx="222">
                  <c:v>2734.72</c:v>
                </c:pt>
                <c:pt idx="223">
                  <c:v>2440.84</c:v>
                </c:pt>
                <c:pt idx="224">
                  <c:v>2344.8200000000002</c:v>
                </c:pt>
                <c:pt idx="225">
                  <c:v>2504.85</c:v>
                </c:pt>
                <c:pt idx="226">
                  <c:v>2626.86</c:v>
                </c:pt>
                <c:pt idx="227">
                  <c:v>2673.92</c:v>
                </c:pt>
                <c:pt idx="228">
                  <c:v>2695.94</c:v>
                </c:pt>
                <c:pt idx="229">
                  <c:v>2825.39</c:v>
                </c:pt>
                <c:pt idx="230">
                  <c:v>2894.79</c:v>
                </c:pt>
                <c:pt idx="231">
                  <c:v>3028.4</c:v>
                </c:pt>
                <c:pt idx="232">
                  <c:v>2889.65</c:v>
                </c:pt>
                <c:pt idx="233">
                  <c:v>2946.17</c:v>
                </c:pt>
                <c:pt idx="234">
                  <c:v>2925.14</c:v>
                </c:pt>
                <c:pt idx="235">
                  <c:v>2939.11</c:v>
                </c:pt>
                <c:pt idx="236">
                  <c:v>2826.11</c:v>
                </c:pt>
                <c:pt idx="237">
                  <c:v>2904.38</c:v>
                </c:pt>
                <c:pt idx="238">
                  <c:v>3086.9</c:v>
                </c:pt>
                <c:pt idx="239">
                  <c:v>3242.06</c:v>
                </c:pt>
                <c:pt idx="240">
                  <c:v>2975.87</c:v>
                </c:pt>
                <c:pt idx="241">
                  <c:v>2989.43</c:v>
                </c:pt>
                <c:pt idx="242">
                  <c:v>3110.56</c:v>
                </c:pt>
                <c:pt idx="243">
                  <c:v>3001.92</c:v>
                </c:pt>
                <c:pt idx="244">
                  <c:v>3017.23</c:v>
                </c:pt>
                <c:pt idx="245">
                  <c:v>3029.74</c:v>
                </c:pt>
                <c:pt idx="246">
                  <c:v>3062.41</c:v>
                </c:pt>
                <c:pt idx="247">
                  <c:v>3207.99</c:v>
                </c:pt>
                <c:pt idx="248">
                  <c:v>3029.36</c:v>
                </c:pt>
                <c:pt idx="249">
                  <c:v>3055.5</c:v>
                </c:pt>
                <c:pt idx="250">
                  <c:v>2945.06</c:v>
                </c:pt>
                <c:pt idx="251">
                  <c:v>2983.81</c:v>
                </c:pt>
                <c:pt idx="252">
                  <c:v>3030.05</c:v>
                </c:pt>
                <c:pt idx="253">
                  <c:v>2868</c:v>
                </c:pt>
                <c:pt idx="254">
                  <c:v>2711.4</c:v>
                </c:pt>
                <c:pt idx="255">
                  <c:v>2869.04</c:v>
                </c:pt>
                <c:pt idx="256">
                  <c:v>2811.22</c:v>
                </c:pt>
                <c:pt idx="257">
                  <c:v>2728.12</c:v>
                </c:pt>
                <c:pt idx="258">
                  <c:v>2663.92</c:v>
                </c:pt>
                <c:pt idx="259">
                  <c:v>2590.17</c:v>
                </c:pt>
                <c:pt idx="260">
                  <c:v>2277.9299999999998</c:v>
                </c:pt>
                <c:pt idx="261">
                  <c:v>2413.5</c:v>
                </c:pt>
                <c:pt idx="262">
                  <c:v>2514.0700000000002</c:v>
                </c:pt>
                <c:pt idx="263">
                  <c:v>2523.88</c:v>
                </c:pt>
                <c:pt idx="264">
                  <c:v>2496.02</c:v>
                </c:pt>
                <c:pt idx="265">
                  <c:v>2466.98</c:v>
                </c:pt>
                <c:pt idx="266">
                  <c:v>2531.37</c:v>
                </c:pt>
                <c:pt idx="267">
                  <c:v>2512.04</c:v>
                </c:pt>
                <c:pt idx="268">
                  <c:v>2475.5700000000002</c:v>
                </c:pt>
                <c:pt idx="269">
                  <c:v>2263.11</c:v>
                </c:pt>
                <c:pt idx="270">
                  <c:v>2050.81</c:v>
                </c:pt>
                <c:pt idx="271">
                  <c:v>2046.21</c:v>
                </c:pt>
                <c:pt idx="272">
                  <c:v>1801.48</c:v>
                </c:pt>
                <c:pt idx="273">
                  <c:v>1938.71</c:v>
                </c:pt>
                <c:pt idx="274">
                  <c:v>2002.97</c:v>
                </c:pt>
                <c:pt idx="275">
                  <c:v>1893.73</c:v>
                </c:pt>
                <c:pt idx="276">
                  <c:v>1722.28</c:v>
                </c:pt>
                <c:pt idx="277">
                  <c:v>1759.08</c:v>
                </c:pt>
                <c:pt idx="278">
                  <c:v>1735.72</c:v>
                </c:pt>
                <c:pt idx="279">
                  <c:v>1891.5</c:v>
                </c:pt>
                <c:pt idx="280">
                  <c:v>1968.83</c:v>
                </c:pt>
                <c:pt idx="281">
                  <c:v>1971.26</c:v>
                </c:pt>
                <c:pt idx="282">
                  <c:v>2045.82</c:v>
                </c:pt>
                <c:pt idx="283">
                  <c:v>2064.7399999999998</c:v>
                </c:pt>
                <c:pt idx="284">
                  <c:v>2027.72</c:v>
                </c:pt>
                <c:pt idx="285">
                  <c:v>2125.37</c:v>
                </c:pt>
                <c:pt idx="286">
                  <c:v>2146.7199999999998</c:v>
                </c:pt>
                <c:pt idx="287">
                  <c:v>2207.38</c:v>
                </c:pt>
                <c:pt idx="288">
                  <c:v>2187.1</c:v>
                </c:pt>
                <c:pt idx="289">
                  <c:v>2243.41</c:v>
                </c:pt>
                <c:pt idx="290">
                  <c:v>2196.9699999999998</c:v>
                </c:pt>
                <c:pt idx="291">
                  <c:v>2237.34</c:v>
                </c:pt>
                <c:pt idx="292">
                  <c:v>2201.81</c:v>
                </c:pt>
                <c:pt idx="293">
                  <c:v>2228.67</c:v>
                </c:pt>
                <c:pt idx="294">
                  <c:v>2192.2199999999998</c:v>
                </c:pt>
                <c:pt idx="295">
                  <c:v>2214.19</c:v>
                </c:pt>
                <c:pt idx="296">
                  <c:v>2271.67</c:v>
                </c:pt>
                <c:pt idx="297">
                  <c:v>2297.66</c:v>
                </c:pt>
                <c:pt idx="298">
                  <c:v>2345.21</c:v>
                </c:pt>
                <c:pt idx="299">
                  <c:v>2410.75</c:v>
                </c:pt>
                <c:pt idx="300">
                  <c:v>2441.2199999999998</c:v>
                </c:pt>
                <c:pt idx="301">
                  <c:v>2495.46</c:v>
                </c:pt>
                <c:pt idx="302">
                  <c:v>2457.73</c:v>
                </c:pt>
                <c:pt idx="303">
                  <c:v>2397.0500000000002</c:v>
                </c:pt>
                <c:pt idx="304">
                  <c:v>2483.35</c:v>
                </c:pt>
                <c:pt idx="305">
                  <c:v>2560.17</c:v>
                </c:pt>
                <c:pt idx="306">
                  <c:v>2644.75</c:v>
                </c:pt>
                <c:pt idx="307">
                  <c:v>2659.21</c:v>
                </c:pt>
                <c:pt idx="308">
                  <c:v>2745.79</c:v>
                </c:pt>
                <c:pt idx="309">
                  <c:v>2664.4</c:v>
                </c:pt>
                <c:pt idx="310">
                  <c:v>2741.05</c:v>
                </c:pt>
                <c:pt idx="311">
                  <c:v>2847.02</c:v>
                </c:pt>
                <c:pt idx="312">
                  <c:v>2928.56</c:v>
                </c:pt>
                <c:pt idx="313">
                  <c:v>2956.12</c:v>
                </c:pt>
                <c:pt idx="314">
                  <c:v>3047.96</c:v>
                </c:pt>
                <c:pt idx="315">
                  <c:v>3074.26</c:v>
                </c:pt>
                <c:pt idx="316">
                  <c:v>2916.85</c:v>
                </c:pt>
                <c:pt idx="317">
                  <c:v>2967.58</c:v>
                </c:pt>
                <c:pt idx="318">
                  <c:v>3004.28</c:v>
                </c:pt>
                <c:pt idx="319">
                  <c:v>3007.51</c:v>
                </c:pt>
                <c:pt idx="320">
                  <c:v>3050.44</c:v>
                </c:pt>
                <c:pt idx="321">
                  <c:v>3140.47</c:v>
                </c:pt>
                <c:pt idx="322">
                  <c:v>3119.85</c:v>
                </c:pt>
                <c:pt idx="323">
                  <c:v>3221.42</c:v>
                </c:pt>
                <c:pt idx="324">
                  <c:v>3211.84</c:v>
                </c:pt>
                <c:pt idx="325">
                  <c:v>3198.28</c:v>
                </c:pt>
                <c:pt idx="326">
                  <c:v>3283.21</c:v>
                </c:pt>
                <c:pt idx="327">
                  <c:v>3355.6</c:v>
                </c:pt>
                <c:pt idx="328">
                  <c:v>3438.7</c:v>
                </c:pt>
                <c:pt idx="329">
                  <c:v>3404.14</c:v>
                </c:pt>
                <c:pt idx="330">
                  <c:v>3289.12</c:v>
                </c:pt>
                <c:pt idx="331">
                  <c:v>3260.48</c:v>
                </c:pt>
                <c:pt idx="332">
                  <c:v>3316.89</c:v>
                </c:pt>
                <c:pt idx="333">
                  <c:v>3454.12</c:v>
                </c:pt>
                <c:pt idx="334">
                  <c:v>3280.87</c:v>
                </c:pt>
                <c:pt idx="335">
                  <c:v>3286.67</c:v>
                </c:pt>
                <c:pt idx="336">
                  <c:v>3000.1</c:v>
                </c:pt>
                <c:pt idx="337">
                  <c:v>3013.02</c:v>
                </c:pt>
                <c:pt idx="338">
                  <c:v>2927.05</c:v>
                </c:pt>
                <c:pt idx="339">
                  <c:v>3099.94</c:v>
                </c:pt>
                <c:pt idx="340">
                  <c:v>3082.26</c:v>
                </c:pt>
                <c:pt idx="341">
                  <c:v>2855.69</c:v>
                </c:pt>
                <c:pt idx="342">
                  <c:v>2749.21</c:v>
                </c:pt>
                <c:pt idx="343">
                  <c:v>2868.69</c:v>
                </c:pt>
                <c:pt idx="344">
                  <c:v>2483.67</c:v>
                </c:pt>
                <c:pt idx="345">
                  <c:v>2183.69</c:v>
                </c:pt>
                <c:pt idx="346">
                  <c:v>2133.9899999999998</c:v>
                </c:pt>
                <c:pt idx="347">
                  <c:v>2209.29</c:v>
                </c:pt>
                <c:pt idx="348">
                  <c:v>2078.92</c:v>
                </c:pt>
                <c:pt idx="349">
                  <c:v>1929.75</c:v>
                </c:pt>
                <c:pt idx="350">
                  <c:v>1984.17</c:v>
                </c:pt>
                <c:pt idx="351">
                  <c:v>2173.06</c:v>
                </c:pt>
                <c:pt idx="352">
                  <c:v>2252.64</c:v>
                </c:pt>
                <c:pt idx="353">
                  <c:v>2172.08</c:v>
                </c:pt>
                <c:pt idx="354">
                  <c:v>2353.4699999999998</c:v>
                </c:pt>
                <c:pt idx="355">
                  <c:v>2520.66</c:v>
                </c:pt>
                <c:pt idx="356">
                  <c:v>2634.79</c:v>
                </c:pt>
                <c:pt idx="357">
                  <c:v>2582.61</c:v>
                </c:pt>
                <c:pt idx="358">
                  <c:v>2648.43</c:v>
                </c:pt>
                <c:pt idx="359">
                  <c:v>2760.8</c:v>
                </c:pt>
                <c:pt idx="360">
                  <c:v>2660.49</c:v>
                </c:pt>
                <c:pt idx="361">
                  <c:v>2736.8</c:v>
                </c:pt>
                <c:pt idx="362">
                  <c:v>2910.19</c:v>
                </c:pt>
                <c:pt idx="363">
                  <c:v>2863.35</c:v>
                </c:pt>
                <c:pt idx="364">
                  <c:v>2673.17</c:v>
                </c:pt>
                <c:pt idx="365">
                  <c:v>2543.4699999999998</c:v>
                </c:pt>
                <c:pt idx="366">
                  <c:v>2715.36</c:v>
                </c:pt>
                <c:pt idx="367">
                  <c:v>2696.72</c:v>
                </c:pt>
                <c:pt idx="368">
                  <c:v>2867.58</c:v>
                </c:pt>
                <c:pt idx="369">
                  <c:v>2936.15</c:v>
                </c:pt>
                <c:pt idx="370">
                  <c:v>2861.61</c:v>
                </c:pt>
                <c:pt idx="371">
                  <c:v>3062.85</c:v>
                </c:pt>
                <c:pt idx="372">
                  <c:v>3044.27</c:v>
                </c:pt>
                <c:pt idx="373">
                  <c:v>3106.58</c:v>
                </c:pt>
                <c:pt idx="374">
                  <c:v>3067.73</c:v>
                </c:pt>
                <c:pt idx="375">
                  <c:v>3155.03</c:v>
                </c:pt>
                <c:pt idx="376">
                  <c:v>3121.07</c:v>
                </c:pt>
                <c:pt idx="377">
                  <c:v>3096.72</c:v>
                </c:pt>
                <c:pt idx="378">
                  <c:v>3026.02</c:v>
                </c:pt>
                <c:pt idx="379">
                  <c:v>2800.51</c:v>
                </c:pt>
                <c:pt idx="380">
                  <c:v>2654.38</c:v>
                </c:pt>
                <c:pt idx="381">
                  <c:v>2860.86</c:v>
                </c:pt>
                <c:pt idx="382">
                  <c:v>2835.84</c:v>
                </c:pt>
                <c:pt idx="383">
                  <c:v>2857.88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4-3141-B845-02FAA4CA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48672"/>
        <c:axId val="-2123351856"/>
      </c:lineChart>
      <c:dateAx>
        <c:axId val="-21233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-2123355520"/>
        <c:crosses val="autoZero"/>
        <c:auto val="1"/>
        <c:lblOffset val="100"/>
        <c:baseTimeUnit val="months"/>
        <c:majorUnit val="36"/>
        <c:majorTimeUnit val="months"/>
      </c:dateAx>
      <c:valAx>
        <c:axId val="-21233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-2123359088"/>
        <c:crosses val="autoZero"/>
        <c:crossBetween val="between"/>
      </c:valAx>
      <c:valAx>
        <c:axId val="-21233518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-2123348672"/>
        <c:crosses val="max"/>
        <c:crossBetween val="between"/>
      </c:valAx>
      <c:dateAx>
        <c:axId val="-21233486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233518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660619515071599E-2"/>
          <c:y val="6.1379504981232097E-2"/>
          <c:w val="0.44220281660827598"/>
          <c:h val="6.7652753083283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51377909203702E-2"/>
          <c:y val="4.5252894298761802E-2"/>
          <c:w val="0.87965180361951101"/>
          <c:h val="0.84143525876398395"/>
        </c:manualLayout>
      </c:layout>
      <c:lineChart>
        <c:grouping val="standard"/>
        <c:varyColors val="0"/>
        <c:ser>
          <c:idx val="0"/>
          <c:order val="0"/>
          <c:tx>
            <c:strRef>
              <c:f>REALIZEDVARIANCE!$D$3</c:f>
              <c:strCache>
                <c:ptCount val="1"/>
                <c:pt idx="0">
                  <c:v>Global Mkt Volatility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REALIZEDVARIANCE!$B$4:$B$459</c:f>
              <c:numCache>
                <c:formatCode>m/d/yy</c:formatCode>
                <c:ptCount val="456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</c:numCache>
            </c:numRef>
          </c:cat>
          <c:val>
            <c:numRef>
              <c:f>REALIZEDVARIANCE!$D$4:$D$459</c:f>
              <c:numCache>
                <c:formatCode>General</c:formatCode>
                <c:ptCount val="456"/>
                <c:pt idx="0">
                  <c:v>2.5946468375319713</c:v>
                </c:pt>
                <c:pt idx="1">
                  <c:v>2.6469704343718026</c:v>
                </c:pt>
                <c:pt idx="2">
                  <c:v>5.1015457655468994</c:v>
                </c:pt>
                <c:pt idx="3">
                  <c:v>3.8231136453974788</c:v>
                </c:pt>
                <c:pt idx="4">
                  <c:v>2.9384873472243487</c:v>
                </c:pt>
                <c:pt idx="5">
                  <c:v>2.4539206155941842</c:v>
                </c:pt>
                <c:pt idx="6">
                  <c:v>2.2545253424383169</c:v>
                </c:pt>
                <c:pt idx="7">
                  <c:v>2.6545406856440796</c:v>
                </c:pt>
                <c:pt idx="8">
                  <c:v>3.3329368250951141</c:v>
                </c:pt>
                <c:pt idx="9">
                  <c:v>3.1207741169156509</c:v>
                </c:pt>
                <c:pt idx="10">
                  <c:v>3.3188201640400763</c:v>
                </c:pt>
                <c:pt idx="11">
                  <c:v>3.9543704714753778</c:v>
                </c:pt>
                <c:pt idx="12">
                  <c:v>3.0694417796585651</c:v>
                </c:pt>
                <c:pt idx="13">
                  <c:v>2.6268703607838493</c:v>
                </c:pt>
                <c:pt idx="14">
                  <c:v>3.4772594450626775</c:v>
                </c:pt>
                <c:pt idx="15">
                  <c:v>2.6188052347803645</c:v>
                </c:pt>
                <c:pt idx="16">
                  <c:v>2.0985241354257114</c:v>
                </c:pt>
                <c:pt idx="17">
                  <c:v>2.9370584515116107</c:v>
                </c:pt>
                <c:pt idx="18">
                  <c:v>3.1592238744920782</c:v>
                </c:pt>
                <c:pt idx="19">
                  <c:v>2.9365060852883413</c:v>
                </c:pt>
                <c:pt idx="20">
                  <c:v>4.3063163562208482</c:v>
                </c:pt>
                <c:pt idx="21">
                  <c:v>4.290763284407519</c:v>
                </c:pt>
                <c:pt idx="22">
                  <c:v>3.5556782947316958</c:v>
                </c:pt>
                <c:pt idx="23">
                  <c:v>2.8228937104843728</c:v>
                </c:pt>
                <c:pt idx="24">
                  <c:v>3.2805802665390766</c:v>
                </c:pt>
                <c:pt idx="25">
                  <c:v>3.3000263797851526</c:v>
                </c:pt>
                <c:pt idx="26">
                  <c:v>2.6389594599505823</c:v>
                </c:pt>
                <c:pt idx="27">
                  <c:v>2.6708240237906185</c:v>
                </c:pt>
                <c:pt idx="28">
                  <c:v>2.5961025095218715</c:v>
                </c:pt>
                <c:pt idx="29">
                  <c:v>3.5752315355617039</c:v>
                </c:pt>
                <c:pt idx="30">
                  <c:v>3.3070826358636851</c:v>
                </c:pt>
                <c:pt idx="31">
                  <c:v>6.1608009840300797</c:v>
                </c:pt>
                <c:pt idx="32">
                  <c:v>3.3383023232636524</c:v>
                </c:pt>
                <c:pt idx="33">
                  <c:v>6.1354137338513857</c:v>
                </c:pt>
                <c:pt idx="34">
                  <c:v>4.8022396835146619</c:v>
                </c:pt>
                <c:pt idx="35">
                  <c:v>3.8732367019259746</c:v>
                </c:pt>
                <c:pt idx="36">
                  <c:v>4.77836787099272</c:v>
                </c:pt>
                <c:pt idx="37">
                  <c:v>3.2845821358948539</c:v>
                </c:pt>
                <c:pt idx="38">
                  <c:v>3.0551321654026817</c:v>
                </c:pt>
                <c:pt idx="39">
                  <c:v>2.5609096679318171</c:v>
                </c:pt>
                <c:pt idx="40">
                  <c:v>2.3150598371108577</c:v>
                </c:pt>
                <c:pt idx="41">
                  <c:v>3.2034528711748047</c:v>
                </c:pt>
                <c:pt idx="42">
                  <c:v>3.584189799781214</c:v>
                </c:pt>
                <c:pt idx="43">
                  <c:v>2.7465408675157228</c:v>
                </c:pt>
                <c:pt idx="44">
                  <c:v>2.4981326733434877</c:v>
                </c:pt>
                <c:pt idx="45">
                  <c:v>2.6339125509964467</c:v>
                </c:pt>
                <c:pt idx="46">
                  <c:v>1.8911482241558089</c:v>
                </c:pt>
                <c:pt idx="47">
                  <c:v>1.7079306939888954</c:v>
                </c:pt>
                <c:pt idx="48">
                  <c:v>1.648681615639469</c:v>
                </c:pt>
                <c:pt idx="49">
                  <c:v>2.747284874068987</c:v>
                </c:pt>
                <c:pt idx="50">
                  <c:v>2.9266691740431492</c:v>
                </c:pt>
                <c:pt idx="51">
                  <c:v>1.8979247695048558</c:v>
                </c:pt>
                <c:pt idx="52">
                  <c:v>2.8898901507280685</c:v>
                </c:pt>
                <c:pt idx="53">
                  <c:v>3.0607239921191538</c:v>
                </c:pt>
                <c:pt idx="54">
                  <c:v>3.0544455915389475</c:v>
                </c:pt>
                <c:pt idx="55">
                  <c:v>4.5823387940876543</c:v>
                </c:pt>
                <c:pt idx="56">
                  <c:v>2.453033007805796</c:v>
                </c:pt>
                <c:pt idx="57">
                  <c:v>2.56748975780109</c:v>
                </c:pt>
                <c:pt idx="58">
                  <c:v>2.2968041605154803</c:v>
                </c:pt>
                <c:pt idx="59">
                  <c:v>2.2756325160256852</c:v>
                </c:pt>
                <c:pt idx="60">
                  <c:v>2.6663912169700152</c:v>
                </c:pt>
                <c:pt idx="61">
                  <c:v>2.2649129363290812</c:v>
                </c:pt>
                <c:pt idx="62">
                  <c:v>2.5912313651205618</c:v>
                </c:pt>
                <c:pt idx="63">
                  <c:v>1.7004988734414321</c:v>
                </c:pt>
                <c:pt idx="64">
                  <c:v>2.7922010016520908</c:v>
                </c:pt>
                <c:pt idx="65">
                  <c:v>2.0310347858695037</c:v>
                </c:pt>
                <c:pt idx="66">
                  <c:v>2.3277192144170931</c:v>
                </c:pt>
                <c:pt idx="67">
                  <c:v>2.081440727601843</c:v>
                </c:pt>
                <c:pt idx="68">
                  <c:v>3.4346850197779273</c:v>
                </c:pt>
                <c:pt idx="69">
                  <c:v>2.3049668409740303</c:v>
                </c:pt>
                <c:pt idx="70">
                  <c:v>1.9362538581714821</c:v>
                </c:pt>
                <c:pt idx="71">
                  <c:v>2.7730051647789535</c:v>
                </c:pt>
                <c:pt idx="72">
                  <c:v>3.286182021182424</c:v>
                </c:pt>
                <c:pt idx="73">
                  <c:v>2.6204259608643743</c:v>
                </c:pt>
                <c:pt idx="74">
                  <c:v>3.9707478323513694</c:v>
                </c:pt>
                <c:pt idx="75">
                  <c:v>3.9783061423221318</c:v>
                </c:pt>
                <c:pt idx="76">
                  <c:v>3.3300540763928446</c:v>
                </c:pt>
                <c:pt idx="77">
                  <c:v>2.8164750396907587</c:v>
                </c:pt>
                <c:pt idx="78">
                  <c:v>2.7784414760625733</c:v>
                </c:pt>
                <c:pt idx="79">
                  <c:v>3.3621400200980776</c:v>
                </c:pt>
                <c:pt idx="80">
                  <c:v>4.6456767607430134</c:v>
                </c:pt>
                <c:pt idx="81">
                  <c:v>3.454747461482619</c:v>
                </c:pt>
                <c:pt idx="82">
                  <c:v>2.7496941748406805</c:v>
                </c:pt>
                <c:pt idx="83">
                  <c:v>1.9886661766111324</c:v>
                </c:pt>
                <c:pt idx="84">
                  <c:v>4.4356218126588072</c:v>
                </c:pt>
                <c:pt idx="85">
                  <c:v>2.1927469285669221</c:v>
                </c:pt>
                <c:pt idx="86">
                  <c:v>2.9038168629543186</c:v>
                </c:pt>
                <c:pt idx="87">
                  <c:v>4.0657331348460763</c:v>
                </c:pt>
                <c:pt idx="88">
                  <c:v>3.2845485126873832</c:v>
                </c:pt>
                <c:pt idx="89">
                  <c:v>2.9278897044440915</c:v>
                </c:pt>
                <c:pt idx="90">
                  <c:v>3.6665263950179603</c:v>
                </c:pt>
                <c:pt idx="91">
                  <c:v>2.9555771477687145</c:v>
                </c:pt>
                <c:pt idx="92">
                  <c:v>2.9964601625753011</c:v>
                </c:pt>
                <c:pt idx="93">
                  <c:v>17.910085740687677</c:v>
                </c:pt>
                <c:pt idx="94">
                  <c:v>6.1305524496297723</c:v>
                </c:pt>
                <c:pt idx="95">
                  <c:v>4.0975110004337507</c:v>
                </c:pt>
                <c:pt idx="96">
                  <c:v>4.5066892266537746</c:v>
                </c:pt>
                <c:pt idx="97">
                  <c:v>2.7931080281562797</c:v>
                </c:pt>
                <c:pt idx="98">
                  <c:v>2.3636344891428984</c:v>
                </c:pt>
                <c:pt idx="99">
                  <c:v>2.1798951188729814</c:v>
                </c:pt>
                <c:pt idx="100">
                  <c:v>2.99663950513317</c:v>
                </c:pt>
                <c:pt idx="101">
                  <c:v>3.2379547220386669</c:v>
                </c:pt>
                <c:pt idx="102">
                  <c:v>3.1833232650082834</c:v>
                </c:pt>
                <c:pt idx="103">
                  <c:v>3.2167612756455521</c:v>
                </c:pt>
                <c:pt idx="104">
                  <c:v>2.6830094695839466</c:v>
                </c:pt>
                <c:pt idx="105">
                  <c:v>2.4614438658545374</c:v>
                </c:pt>
                <c:pt idx="106">
                  <c:v>2.7654076918178951</c:v>
                </c:pt>
                <c:pt idx="107">
                  <c:v>1.8137188715903163</c:v>
                </c:pt>
                <c:pt idx="108">
                  <c:v>2.4115286335577313</c:v>
                </c:pt>
                <c:pt idx="109">
                  <c:v>2.2605618520251287</c:v>
                </c:pt>
                <c:pt idx="110">
                  <c:v>3.0609307722973367</c:v>
                </c:pt>
                <c:pt idx="111">
                  <c:v>2.1168908384739988</c:v>
                </c:pt>
                <c:pt idx="112">
                  <c:v>2.9509248721000474</c:v>
                </c:pt>
                <c:pt idx="113">
                  <c:v>4.5778580531232178</c:v>
                </c:pt>
                <c:pt idx="114">
                  <c:v>3.6733813605906889</c:v>
                </c:pt>
                <c:pt idx="115">
                  <c:v>2.4896370881732102</c:v>
                </c:pt>
                <c:pt idx="116">
                  <c:v>2.533130836439867</c:v>
                </c:pt>
                <c:pt idx="117">
                  <c:v>2.9812897140921359</c:v>
                </c:pt>
                <c:pt idx="118">
                  <c:v>2.2086029422646889</c:v>
                </c:pt>
                <c:pt idx="119">
                  <c:v>2.0301377214020335</c:v>
                </c:pt>
                <c:pt idx="120">
                  <c:v>2.7424958079655033</c:v>
                </c:pt>
                <c:pt idx="121">
                  <c:v>3.7888871023319499</c:v>
                </c:pt>
                <c:pt idx="122">
                  <c:v>4.3673382777215917</c:v>
                </c:pt>
                <c:pt idx="123">
                  <c:v>4.9048126918106671</c:v>
                </c:pt>
                <c:pt idx="124">
                  <c:v>3.6183371289732249</c:v>
                </c:pt>
                <c:pt idx="125">
                  <c:v>2.4271427126584606</c:v>
                </c:pt>
                <c:pt idx="126">
                  <c:v>3.1046186197368333</c:v>
                </c:pt>
                <c:pt idx="127">
                  <c:v>7.7037962948016414</c:v>
                </c:pt>
                <c:pt idx="128">
                  <c:v>4.564714581343515</c:v>
                </c:pt>
                <c:pt idx="129">
                  <c:v>6.9119269419185629</c:v>
                </c:pt>
                <c:pt idx="130">
                  <c:v>4.1463072531439105</c:v>
                </c:pt>
                <c:pt idx="131">
                  <c:v>3.7780998830549466</c:v>
                </c:pt>
                <c:pt idx="132">
                  <c:v>6.0463930699173618</c:v>
                </c:pt>
                <c:pt idx="133">
                  <c:v>3.9205600587535065</c:v>
                </c:pt>
                <c:pt idx="134">
                  <c:v>3.3188143377719701</c:v>
                </c:pt>
                <c:pt idx="135">
                  <c:v>4.3833671329083534</c:v>
                </c:pt>
                <c:pt idx="136">
                  <c:v>2.4528667123554695</c:v>
                </c:pt>
                <c:pt idx="137">
                  <c:v>3.198827024747509</c:v>
                </c:pt>
                <c:pt idx="138">
                  <c:v>3.1874059680680151</c:v>
                </c:pt>
                <c:pt idx="139">
                  <c:v>6.7429616194561426</c:v>
                </c:pt>
                <c:pt idx="140">
                  <c:v>1.7877735665075374</c:v>
                </c:pt>
                <c:pt idx="141">
                  <c:v>2.157886818430216</c:v>
                </c:pt>
                <c:pt idx="142">
                  <c:v>2.6494015603739762</c:v>
                </c:pt>
                <c:pt idx="143">
                  <c:v>3.8595684155022698</c:v>
                </c:pt>
                <c:pt idx="144">
                  <c:v>3.8329630576199794</c:v>
                </c:pt>
                <c:pt idx="145">
                  <c:v>2.4207467736950989</c:v>
                </c:pt>
                <c:pt idx="146">
                  <c:v>2.4673589545400261</c:v>
                </c:pt>
                <c:pt idx="147">
                  <c:v>5.1161775722283727</c:v>
                </c:pt>
                <c:pt idx="148">
                  <c:v>3.2404304949154517</c:v>
                </c:pt>
                <c:pt idx="149">
                  <c:v>2.6709624544603487</c:v>
                </c:pt>
                <c:pt idx="150">
                  <c:v>3.3102803823727229</c:v>
                </c:pt>
                <c:pt idx="151">
                  <c:v>3.3339450021279893</c:v>
                </c:pt>
                <c:pt idx="152">
                  <c:v>3.1411107514368481</c:v>
                </c:pt>
                <c:pt idx="153">
                  <c:v>2.4893275852224233</c:v>
                </c:pt>
                <c:pt idx="154">
                  <c:v>2.525120092660381</c:v>
                </c:pt>
                <c:pt idx="155">
                  <c:v>1.950138899600226</c:v>
                </c:pt>
                <c:pt idx="156">
                  <c:v>1.7500280288070673</c:v>
                </c:pt>
                <c:pt idx="157">
                  <c:v>1.7166487597362601</c:v>
                </c:pt>
                <c:pt idx="158">
                  <c:v>3.0756025079781213</c:v>
                </c:pt>
                <c:pt idx="159">
                  <c:v>3.0064520490385158</c:v>
                </c:pt>
                <c:pt idx="160">
                  <c:v>2.307467971909452</c:v>
                </c:pt>
                <c:pt idx="161">
                  <c:v>3.229754794527024</c:v>
                </c:pt>
                <c:pt idx="162">
                  <c:v>2.0467696384800145</c:v>
                </c:pt>
                <c:pt idx="163">
                  <c:v>2.2582224958170487</c:v>
                </c:pt>
                <c:pt idx="164">
                  <c:v>2.0853082747952998</c:v>
                </c:pt>
                <c:pt idx="165">
                  <c:v>2.0974756418945368</c:v>
                </c:pt>
                <c:pt idx="166">
                  <c:v>3.4174147941577711</c:v>
                </c:pt>
                <c:pt idx="167">
                  <c:v>2.9662388250638823</c:v>
                </c:pt>
                <c:pt idx="168">
                  <c:v>3.80270175249861</c:v>
                </c:pt>
                <c:pt idx="169">
                  <c:v>2.5887399277899124</c:v>
                </c:pt>
                <c:pt idx="170">
                  <c:v>2.3734262971443161</c:v>
                </c:pt>
                <c:pt idx="171">
                  <c:v>2.4387862092890265</c:v>
                </c:pt>
                <c:pt idx="172">
                  <c:v>1.8033447585697806</c:v>
                </c:pt>
                <c:pt idx="173">
                  <c:v>2.0053899391629697</c:v>
                </c:pt>
                <c:pt idx="174">
                  <c:v>1.5391416388954233</c:v>
                </c:pt>
                <c:pt idx="175">
                  <c:v>1.6859726220529738</c:v>
                </c:pt>
                <c:pt idx="176">
                  <c:v>1.4359963905030959</c:v>
                </c:pt>
                <c:pt idx="177">
                  <c:v>2.2253747520474567</c:v>
                </c:pt>
                <c:pt idx="178">
                  <c:v>2.1593613843294479</c:v>
                </c:pt>
                <c:pt idx="179">
                  <c:v>1.9413348477996475</c:v>
                </c:pt>
                <c:pt idx="180">
                  <c:v>2.7731832630213931</c:v>
                </c:pt>
                <c:pt idx="181">
                  <c:v>2.0604173562404657</c:v>
                </c:pt>
                <c:pt idx="182">
                  <c:v>2.7732851904341462</c:v>
                </c:pt>
                <c:pt idx="183">
                  <c:v>2.730549171433668</c:v>
                </c:pt>
                <c:pt idx="184">
                  <c:v>2.8150196187509993</c:v>
                </c:pt>
                <c:pt idx="185">
                  <c:v>2.2016374003874364</c:v>
                </c:pt>
                <c:pt idx="186">
                  <c:v>2.4241140924382685</c:v>
                </c:pt>
                <c:pt idx="187">
                  <c:v>1.9957762797213143</c:v>
                </c:pt>
                <c:pt idx="188">
                  <c:v>1.7204320633562546</c:v>
                </c:pt>
                <c:pt idx="189">
                  <c:v>2.2095862337292584</c:v>
                </c:pt>
                <c:pt idx="190">
                  <c:v>1.5965810083096568</c:v>
                </c:pt>
                <c:pt idx="191">
                  <c:v>1.7192039455670551</c:v>
                </c:pt>
                <c:pt idx="192">
                  <c:v>2.2131490636757953</c:v>
                </c:pt>
                <c:pt idx="193">
                  <c:v>2.0951496301869685</c:v>
                </c:pt>
                <c:pt idx="194">
                  <c:v>2.2459357181872748</c:v>
                </c:pt>
                <c:pt idx="195">
                  <c:v>1.9402218942966936</c:v>
                </c:pt>
                <c:pt idx="196">
                  <c:v>1.5351619481280174</c:v>
                </c:pt>
                <c:pt idx="197">
                  <c:v>1.1381010230759658</c:v>
                </c:pt>
                <c:pt idx="198">
                  <c:v>3.2382924320505864</c:v>
                </c:pt>
                <c:pt idx="199">
                  <c:v>2.1129735188817582</c:v>
                </c:pt>
                <c:pt idx="200">
                  <c:v>1.6750888080225956</c:v>
                </c:pt>
                <c:pt idx="201">
                  <c:v>1.5882261956954085</c:v>
                </c:pt>
                <c:pt idx="202">
                  <c:v>1.9400578679709015</c:v>
                </c:pt>
                <c:pt idx="203">
                  <c:v>2.7676721068943482</c:v>
                </c:pt>
                <c:pt idx="204">
                  <c:v>2.64046931423966</c:v>
                </c:pt>
                <c:pt idx="205">
                  <c:v>2.0861416537319224</c:v>
                </c:pt>
                <c:pt idx="206">
                  <c:v>2.6920203404854948</c:v>
                </c:pt>
                <c:pt idx="207">
                  <c:v>3.3378928487090773</c:v>
                </c:pt>
                <c:pt idx="208">
                  <c:v>3.0786761182104136</c:v>
                </c:pt>
                <c:pt idx="209">
                  <c:v>2.5686104123713158</c:v>
                </c:pt>
                <c:pt idx="210">
                  <c:v>3.137414924576126</c:v>
                </c:pt>
                <c:pt idx="211">
                  <c:v>3.1142422542091537</c:v>
                </c:pt>
                <c:pt idx="212">
                  <c:v>3.3044971382769117</c:v>
                </c:pt>
                <c:pt idx="213">
                  <c:v>6.2671096935640351</c:v>
                </c:pt>
                <c:pt idx="214">
                  <c:v>4.9550283188908715</c:v>
                </c:pt>
                <c:pt idx="215">
                  <c:v>4.0157340176050882</c:v>
                </c:pt>
                <c:pt idx="216">
                  <c:v>4.052144180986506</c:v>
                </c:pt>
                <c:pt idx="217">
                  <c:v>3.0053482415310726</c:v>
                </c:pt>
                <c:pt idx="218">
                  <c:v>3.0306726959558863</c:v>
                </c:pt>
                <c:pt idx="219">
                  <c:v>3.8553466418943447</c:v>
                </c:pt>
                <c:pt idx="220">
                  <c:v>2.861938093224567</c:v>
                </c:pt>
                <c:pt idx="221">
                  <c:v>4.3659423371427728</c:v>
                </c:pt>
                <c:pt idx="222">
                  <c:v>3.79822459610924</c:v>
                </c:pt>
                <c:pt idx="223">
                  <c:v>7.2674485780328295</c:v>
                </c:pt>
                <c:pt idx="224">
                  <c:v>7.2389356242495069</c:v>
                </c:pt>
                <c:pt idx="225">
                  <c:v>6.5169394868306245</c:v>
                </c:pt>
                <c:pt idx="226">
                  <c:v>4.7406318478292215</c:v>
                </c:pt>
                <c:pt idx="227">
                  <c:v>3.8172142701618021</c:v>
                </c:pt>
                <c:pt idx="228">
                  <c:v>4.6490302431138693</c:v>
                </c:pt>
                <c:pt idx="229">
                  <c:v>3.705796944569157</c:v>
                </c:pt>
                <c:pt idx="230">
                  <c:v>4.378927349401164</c:v>
                </c:pt>
                <c:pt idx="231">
                  <c:v>3.0796709296283753</c:v>
                </c:pt>
                <c:pt idx="232">
                  <c:v>3.3190395281221643</c:v>
                </c:pt>
                <c:pt idx="233">
                  <c:v>2.8986767133754534</c:v>
                </c:pt>
                <c:pt idx="234">
                  <c:v>3.1187852862414926</c:v>
                </c:pt>
                <c:pt idx="235">
                  <c:v>3.5666733645798994</c:v>
                </c:pt>
                <c:pt idx="236">
                  <c:v>3.4834108316680221</c:v>
                </c:pt>
                <c:pt idx="237">
                  <c:v>4.7006996127114737</c:v>
                </c:pt>
                <c:pt idx="238">
                  <c:v>2.5348931563378763</c:v>
                </c:pt>
                <c:pt idx="239">
                  <c:v>2.8591845114808065</c:v>
                </c:pt>
                <c:pt idx="240">
                  <c:v>5.3661963765784044</c:v>
                </c:pt>
                <c:pt idx="241">
                  <c:v>3.639397648727424</c:v>
                </c:pt>
                <c:pt idx="242">
                  <c:v>5.4135990208152833</c:v>
                </c:pt>
                <c:pt idx="243">
                  <c:v>5.3639743230844514</c:v>
                </c:pt>
                <c:pt idx="244">
                  <c:v>5.2413594741195721</c:v>
                </c:pt>
                <c:pt idx="245">
                  <c:v>3.7723324243724732</c:v>
                </c:pt>
                <c:pt idx="246">
                  <c:v>3.4368449786255417</c:v>
                </c:pt>
                <c:pt idx="247">
                  <c:v>1.8862550984882718</c:v>
                </c:pt>
                <c:pt idx="248">
                  <c:v>3.4155015579641885</c:v>
                </c:pt>
                <c:pt idx="249">
                  <c:v>5.3888460523319832</c:v>
                </c:pt>
                <c:pt idx="250">
                  <c:v>4.9479220228470755</c:v>
                </c:pt>
                <c:pt idx="251">
                  <c:v>5.1469142199933637</c:v>
                </c:pt>
                <c:pt idx="252">
                  <c:v>3.57917875040236</c:v>
                </c:pt>
                <c:pt idx="253">
                  <c:v>4.1284282305657323</c:v>
                </c:pt>
                <c:pt idx="254">
                  <c:v>7.6487283905208523</c:v>
                </c:pt>
                <c:pt idx="255">
                  <c:v>6.1248213917416479</c:v>
                </c:pt>
                <c:pt idx="256">
                  <c:v>3.8730120667283363</c:v>
                </c:pt>
                <c:pt idx="257">
                  <c:v>2.7715931024690583</c:v>
                </c:pt>
                <c:pt idx="258">
                  <c:v>4.0607901675044475</c:v>
                </c:pt>
                <c:pt idx="259">
                  <c:v>3.8846260253026288</c:v>
                </c:pt>
                <c:pt idx="260">
                  <c:v>7.5015179967018808</c:v>
                </c:pt>
                <c:pt idx="261">
                  <c:v>4.3995790844841967</c:v>
                </c:pt>
                <c:pt idx="262">
                  <c:v>3.7881714202028927</c:v>
                </c:pt>
                <c:pt idx="263">
                  <c:v>4.2443198914350697</c:v>
                </c:pt>
                <c:pt idx="264">
                  <c:v>3.8973237984137783</c:v>
                </c:pt>
                <c:pt idx="265">
                  <c:v>3.7760583067756253</c:v>
                </c:pt>
                <c:pt idx="266">
                  <c:v>4.2308151617671275</c:v>
                </c:pt>
                <c:pt idx="267">
                  <c:v>3.650560331299936</c:v>
                </c:pt>
                <c:pt idx="268">
                  <c:v>4.2810513135283488</c:v>
                </c:pt>
                <c:pt idx="269">
                  <c:v>4.4670940645340451</c:v>
                </c:pt>
                <c:pt idx="270">
                  <c:v>9.7233782110035598</c:v>
                </c:pt>
                <c:pt idx="271">
                  <c:v>7.5489143087325941</c:v>
                </c:pt>
                <c:pt idx="272">
                  <c:v>7.1540908130057872</c:v>
                </c:pt>
                <c:pt idx="273">
                  <c:v>8.6933467612443476</c:v>
                </c:pt>
                <c:pt idx="274">
                  <c:v>5.482249585981525</c:v>
                </c:pt>
                <c:pt idx="275">
                  <c:v>4.6301431125047205</c:v>
                </c:pt>
                <c:pt idx="276">
                  <c:v>5.6798821873481051</c:v>
                </c:pt>
                <c:pt idx="277">
                  <c:v>4.0374410641302489</c:v>
                </c:pt>
                <c:pt idx="278">
                  <c:v>6.5675416599936005</c:v>
                </c:pt>
                <c:pt idx="279">
                  <c:v>4.71865116504258</c:v>
                </c:pt>
                <c:pt idx="280">
                  <c:v>3.8101653574850922</c:v>
                </c:pt>
                <c:pt idx="281">
                  <c:v>3.76791080906328</c:v>
                </c:pt>
                <c:pt idx="282">
                  <c:v>3.6186214547353668</c:v>
                </c:pt>
                <c:pt idx="283">
                  <c:v>2.2530874513966497</c:v>
                </c:pt>
                <c:pt idx="284">
                  <c:v>3.2501088138672989</c:v>
                </c:pt>
                <c:pt idx="285">
                  <c:v>3.4157897313524583</c:v>
                </c:pt>
                <c:pt idx="286">
                  <c:v>2.3372296845798552</c:v>
                </c:pt>
                <c:pt idx="287">
                  <c:v>2.3186528595960869</c:v>
                </c:pt>
                <c:pt idx="288">
                  <c:v>2.2277849731277635</c:v>
                </c:pt>
                <c:pt idx="289">
                  <c:v>2.249130057250516</c:v>
                </c:pt>
                <c:pt idx="290">
                  <c:v>4.1867458292610857</c:v>
                </c:pt>
                <c:pt idx="291">
                  <c:v>2.8419218619827586</c:v>
                </c:pt>
                <c:pt idx="292">
                  <c:v>4.1037352726523313</c:v>
                </c:pt>
                <c:pt idx="293">
                  <c:v>2.7828032570924881</c:v>
                </c:pt>
                <c:pt idx="294">
                  <c:v>2.1162675438377043</c:v>
                </c:pt>
                <c:pt idx="295">
                  <c:v>2.5450637316351332</c:v>
                </c:pt>
                <c:pt idx="296">
                  <c:v>2.4295567352661616</c:v>
                </c:pt>
                <c:pt idx="297">
                  <c:v>2.5569882853318862</c:v>
                </c:pt>
                <c:pt idx="298">
                  <c:v>2.4540829392753336</c:v>
                </c:pt>
                <c:pt idx="299">
                  <c:v>2.2734915277766508</c:v>
                </c:pt>
                <c:pt idx="300">
                  <c:v>2.3457895946292497</c:v>
                </c:pt>
                <c:pt idx="301">
                  <c:v>2.1130923232923711</c:v>
                </c:pt>
                <c:pt idx="302">
                  <c:v>2.0829507418498956</c:v>
                </c:pt>
                <c:pt idx="303">
                  <c:v>2.9310495226407522</c:v>
                </c:pt>
                <c:pt idx="304">
                  <c:v>2.2780925250804325</c:v>
                </c:pt>
                <c:pt idx="305">
                  <c:v>1.833478557327658</c:v>
                </c:pt>
                <c:pt idx="306">
                  <c:v>1.9238883745808668</c:v>
                </c:pt>
                <c:pt idx="307">
                  <c:v>2.5362755573150859</c:v>
                </c:pt>
                <c:pt idx="308">
                  <c:v>2.2170700567588004</c:v>
                </c:pt>
                <c:pt idx="309">
                  <c:v>2.9326645052748943</c:v>
                </c:pt>
                <c:pt idx="310">
                  <c:v>2.1620350844291729</c:v>
                </c:pt>
                <c:pt idx="311">
                  <c:v>1.9836325280178635</c:v>
                </c:pt>
                <c:pt idx="312">
                  <c:v>3.2888912861531772</c:v>
                </c:pt>
                <c:pt idx="313">
                  <c:v>1.878293941559936</c:v>
                </c:pt>
                <c:pt idx="314">
                  <c:v>2.2601073165498535</c:v>
                </c:pt>
                <c:pt idx="315">
                  <c:v>2.1726422442378981</c:v>
                </c:pt>
                <c:pt idx="316">
                  <c:v>3.7876968064718697</c:v>
                </c:pt>
                <c:pt idx="317">
                  <c:v>5.1795547057086484</c:v>
                </c:pt>
                <c:pt idx="318">
                  <c:v>3.795399685689822</c:v>
                </c:pt>
                <c:pt idx="319">
                  <c:v>2.4067188571148148</c:v>
                </c:pt>
                <c:pt idx="320">
                  <c:v>2.2482214069210156</c:v>
                </c:pt>
                <c:pt idx="321">
                  <c:v>1.8409464654857051</c:v>
                </c:pt>
                <c:pt idx="322">
                  <c:v>2.2570338648782431</c:v>
                </c:pt>
                <c:pt idx="323">
                  <c:v>1.4478409355228081</c:v>
                </c:pt>
                <c:pt idx="324">
                  <c:v>2.2967563596925946</c:v>
                </c:pt>
                <c:pt idx="325">
                  <c:v>3.2745119047220612</c:v>
                </c:pt>
                <c:pt idx="326">
                  <c:v>3.7768493774375091</c:v>
                </c:pt>
                <c:pt idx="327">
                  <c:v>2.2029077715859824</c:v>
                </c:pt>
                <c:pt idx="328">
                  <c:v>2.2308453476775569</c:v>
                </c:pt>
                <c:pt idx="329">
                  <c:v>2.8598857328383072</c:v>
                </c:pt>
                <c:pt idx="330">
                  <c:v>3.8839059891684298</c:v>
                </c:pt>
                <c:pt idx="331">
                  <c:v>5.6908937035733764</c:v>
                </c:pt>
                <c:pt idx="332">
                  <c:v>3.7866798177350693</c:v>
                </c:pt>
                <c:pt idx="333">
                  <c:v>3.6986321728933116</c:v>
                </c:pt>
                <c:pt idx="334">
                  <c:v>5.4263170505619094</c:v>
                </c:pt>
                <c:pt idx="335">
                  <c:v>3.8827908323881419</c:v>
                </c:pt>
                <c:pt idx="336">
                  <c:v>6.2983703808992058</c:v>
                </c:pt>
                <c:pt idx="337">
                  <c:v>5.2143172129671971</c:v>
                </c:pt>
                <c:pt idx="338">
                  <c:v>6.1788567603736455</c:v>
                </c:pt>
                <c:pt idx="339">
                  <c:v>4.1946754695535748</c:v>
                </c:pt>
                <c:pt idx="340">
                  <c:v>2.9351937705133797</c:v>
                </c:pt>
                <c:pt idx="341">
                  <c:v>3.848857471433659</c:v>
                </c:pt>
                <c:pt idx="342">
                  <c:v>4.1178732016115305</c:v>
                </c:pt>
                <c:pt idx="343">
                  <c:v>4.1333037764707061</c:v>
                </c:pt>
                <c:pt idx="344">
                  <c:v>12.009106079088902</c:v>
                </c:pt>
                <c:pt idx="345">
                  <c:v>20.849386508123636</c:v>
                </c:pt>
                <c:pt idx="346">
                  <c:v>15.346672847432599</c:v>
                </c:pt>
                <c:pt idx="347">
                  <c:v>10.679186884206869</c:v>
                </c:pt>
                <c:pt idx="348">
                  <c:v>9.0219626039422707</c:v>
                </c:pt>
                <c:pt idx="349">
                  <c:v>7.4980090500622962</c:v>
                </c:pt>
                <c:pt idx="350">
                  <c:v>11.809081604169055</c:v>
                </c:pt>
                <c:pt idx="351">
                  <c:v>7.9703087695622434</c:v>
                </c:pt>
                <c:pt idx="352">
                  <c:v>5.8247539126800287</c:v>
                </c:pt>
                <c:pt idx="353">
                  <c:v>5.6753829917241356</c:v>
                </c:pt>
                <c:pt idx="354">
                  <c:v>5.6878433985727668</c:v>
                </c:pt>
                <c:pt idx="355">
                  <c:v>4.8291479696480408</c:v>
                </c:pt>
                <c:pt idx="356">
                  <c:v>4.103632897722675</c:v>
                </c:pt>
                <c:pt idx="357">
                  <c:v>5.7112668796418458</c:v>
                </c:pt>
                <c:pt idx="358">
                  <c:v>4.6230493164531241</c:v>
                </c:pt>
                <c:pt idx="359">
                  <c:v>3.5665284504271377</c:v>
                </c:pt>
                <c:pt idx="360">
                  <c:v>3.8655881353410635</c:v>
                </c:pt>
                <c:pt idx="361">
                  <c:v>4.4198086800000862</c:v>
                </c:pt>
                <c:pt idx="362">
                  <c:v>2.7472527708356451</c:v>
                </c:pt>
                <c:pt idx="363">
                  <c:v>3.866814323172707</c:v>
                </c:pt>
                <c:pt idx="364">
                  <c:v>8.8187948558863809</c:v>
                </c:pt>
                <c:pt idx="365">
                  <c:v>6.2735290023764856</c:v>
                </c:pt>
                <c:pt idx="366">
                  <c:v>4.6789202221794293</c:v>
                </c:pt>
                <c:pt idx="367">
                  <c:v>4.8685959389879336</c:v>
                </c:pt>
                <c:pt idx="368">
                  <c:v>4.3585320936998615</c:v>
                </c:pt>
                <c:pt idx="369">
                  <c:v>3.4676664024289017</c:v>
                </c:pt>
                <c:pt idx="370">
                  <c:v>4.4693208263306854</c:v>
                </c:pt>
                <c:pt idx="371">
                  <c:v>3.1262826920171132</c:v>
                </c:pt>
                <c:pt idx="372">
                  <c:v>2.895535734837726</c:v>
                </c:pt>
                <c:pt idx="373">
                  <c:v>3.0269291748055025</c:v>
                </c:pt>
                <c:pt idx="374">
                  <c:v>4.536344729569679</c:v>
                </c:pt>
                <c:pt idx="375">
                  <c:v>3.3326157395045861</c:v>
                </c:pt>
                <c:pt idx="376">
                  <c:v>3.4959266525891386</c:v>
                </c:pt>
                <c:pt idx="377">
                  <c:v>4.6626453867071636</c:v>
                </c:pt>
                <c:pt idx="378">
                  <c:v>4.3476605619098878</c:v>
                </c:pt>
                <c:pt idx="379">
                  <c:v>11.145672304550498</c:v>
                </c:pt>
                <c:pt idx="380">
                  <c:v>8.8736793153438782</c:v>
                </c:pt>
                <c:pt idx="381">
                  <c:v>8.1644544995465491</c:v>
                </c:pt>
                <c:pt idx="382">
                  <c:v>8.376021042950029</c:v>
                </c:pt>
                <c:pt idx="383">
                  <c:v>4.8557606150863633</c:v>
                </c:pt>
                <c:pt idx="384">
                  <c:v>3.0333994332687939</c:v>
                </c:pt>
                <c:pt idx="385">
                  <c:v>2.6814424996596569</c:v>
                </c:pt>
                <c:pt idx="386">
                  <c:v>3.7417102611220181</c:v>
                </c:pt>
                <c:pt idx="387">
                  <c:v>4.3385580533760635</c:v>
                </c:pt>
                <c:pt idx="388">
                  <c:v>4.1428040100869605</c:v>
                </c:pt>
                <c:pt idx="389">
                  <c:v>5.3576014117073978</c:v>
                </c:pt>
                <c:pt idx="390">
                  <c:v>4.4668949438237853</c:v>
                </c:pt>
                <c:pt idx="391">
                  <c:v>2.8631590267187956</c:v>
                </c:pt>
                <c:pt idx="392">
                  <c:v>3.5199654625831771</c:v>
                </c:pt>
                <c:pt idx="393">
                  <c:v>3.1600216771367124</c:v>
                </c:pt>
                <c:pt idx="394">
                  <c:v>3.7456902639029432</c:v>
                </c:pt>
                <c:pt idx="395">
                  <c:v>2.0394279848992536</c:v>
                </c:pt>
                <c:pt idx="396">
                  <c:v>2.6894405522394171</c:v>
                </c:pt>
                <c:pt idx="397">
                  <c:v>2.9304598455962214</c:v>
                </c:pt>
                <c:pt idx="398">
                  <c:v>2.1264111203216327</c:v>
                </c:pt>
                <c:pt idx="399">
                  <c:v>3.5341585401983737</c:v>
                </c:pt>
                <c:pt idx="400">
                  <c:v>2.7618595552913203</c:v>
                </c:pt>
                <c:pt idx="401">
                  <c:v>4.714195364432376</c:v>
                </c:pt>
                <c:pt idx="402">
                  <c:v>2.3017838162127653</c:v>
                </c:pt>
                <c:pt idx="403">
                  <c:v>2.7946059744563669</c:v>
                </c:pt>
                <c:pt idx="404">
                  <c:v>2.4523371982583755</c:v>
                </c:pt>
                <c:pt idx="405">
                  <c:v>3.0595488176282397</c:v>
                </c:pt>
                <c:pt idx="406">
                  <c:v>1.9572397040924496</c:v>
                </c:pt>
                <c:pt idx="407">
                  <c:v>2.5589803067091528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D-0B44-A421-3E91B41B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18656"/>
        <c:axId val="-2134970704"/>
      </c:lineChart>
      <c:dateAx>
        <c:axId val="2080418656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-2134970704"/>
        <c:crosses val="autoZero"/>
        <c:auto val="1"/>
        <c:lblOffset val="100"/>
        <c:baseTimeUnit val="months"/>
        <c:majorUnit val="5"/>
        <c:majorTimeUnit val="years"/>
      </c:dateAx>
      <c:valAx>
        <c:axId val="-2134970704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08041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88407699037596E-2"/>
          <c:y val="5.1400554097404502E-2"/>
          <c:w val="0.90435848643919503"/>
          <c:h val="0.83261956838728501"/>
        </c:manualLayout>
      </c:layout>
      <c:lineChart>
        <c:grouping val="standard"/>
        <c:varyColors val="0"/>
        <c:ser>
          <c:idx val="0"/>
          <c:order val="0"/>
          <c:tx>
            <c:strRef>
              <c:f>LEVERAGE1!$C$3</c:f>
              <c:strCache>
                <c:ptCount val="1"/>
                <c:pt idx="0">
                  <c:v>G-Sifis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LEVERAGE1!$B$4:$B$136</c:f>
              <c:numCache>
                <c:formatCode>m/d/yy</c:formatCode>
                <c:ptCount val="133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  <c:pt idx="84">
                  <c:v>36951</c:v>
                </c:pt>
                <c:pt idx="85">
                  <c:v>37043</c:v>
                </c:pt>
                <c:pt idx="86">
                  <c:v>37135</c:v>
                </c:pt>
                <c:pt idx="87">
                  <c:v>37226</c:v>
                </c:pt>
                <c:pt idx="88">
                  <c:v>37316</c:v>
                </c:pt>
                <c:pt idx="89">
                  <c:v>37408</c:v>
                </c:pt>
                <c:pt idx="90">
                  <c:v>37500</c:v>
                </c:pt>
                <c:pt idx="91">
                  <c:v>37591</c:v>
                </c:pt>
                <c:pt idx="92">
                  <c:v>37681</c:v>
                </c:pt>
                <c:pt idx="93">
                  <c:v>37773</c:v>
                </c:pt>
                <c:pt idx="94">
                  <c:v>37865</c:v>
                </c:pt>
                <c:pt idx="95">
                  <c:v>37956</c:v>
                </c:pt>
                <c:pt idx="96">
                  <c:v>38047</c:v>
                </c:pt>
                <c:pt idx="97">
                  <c:v>38139</c:v>
                </c:pt>
                <c:pt idx="98">
                  <c:v>38231</c:v>
                </c:pt>
                <c:pt idx="99">
                  <c:v>38322</c:v>
                </c:pt>
                <c:pt idx="100">
                  <c:v>38412</c:v>
                </c:pt>
                <c:pt idx="101">
                  <c:v>38504</c:v>
                </c:pt>
                <c:pt idx="102">
                  <c:v>38596</c:v>
                </c:pt>
                <c:pt idx="103">
                  <c:v>38687</c:v>
                </c:pt>
                <c:pt idx="104">
                  <c:v>38777</c:v>
                </c:pt>
                <c:pt idx="105">
                  <c:v>38869</c:v>
                </c:pt>
                <c:pt idx="106">
                  <c:v>38961</c:v>
                </c:pt>
                <c:pt idx="107">
                  <c:v>39052</c:v>
                </c:pt>
                <c:pt idx="108">
                  <c:v>39142</c:v>
                </c:pt>
                <c:pt idx="109">
                  <c:v>39234</c:v>
                </c:pt>
                <c:pt idx="110">
                  <c:v>39326</c:v>
                </c:pt>
                <c:pt idx="111">
                  <c:v>39417</c:v>
                </c:pt>
                <c:pt idx="112">
                  <c:v>39508</c:v>
                </c:pt>
                <c:pt idx="113">
                  <c:v>39600</c:v>
                </c:pt>
                <c:pt idx="114">
                  <c:v>39692</c:v>
                </c:pt>
                <c:pt idx="115">
                  <c:v>39783</c:v>
                </c:pt>
                <c:pt idx="116">
                  <c:v>39873</c:v>
                </c:pt>
                <c:pt idx="117">
                  <c:v>39965</c:v>
                </c:pt>
                <c:pt idx="118">
                  <c:v>40057</c:v>
                </c:pt>
                <c:pt idx="119">
                  <c:v>40148</c:v>
                </c:pt>
                <c:pt idx="120">
                  <c:v>40238</c:v>
                </c:pt>
                <c:pt idx="121">
                  <c:v>40330</c:v>
                </c:pt>
                <c:pt idx="122">
                  <c:v>40422</c:v>
                </c:pt>
                <c:pt idx="123">
                  <c:v>40513</c:v>
                </c:pt>
                <c:pt idx="124">
                  <c:v>40603</c:v>
                </c:pt>
                <c:pt idx="125">
                  <c:v>40695</c:v>
                </c:pt>
                <c:pt idx="126">
                  <c:v>40787</c:v>
                </c:pt>
                <c:pt idx="127">
                  <c:v>40878</c:v>
                </c:pt>
                <c:pt idx="128">
                  <c:v>40969</c:v>
                </c:pt>
                <c:pt idx="129">
                  <c:v>41061</c:v>
                </c:pt>
                <c:pt idx="130">
                  <c:v>41153</c:v>
                </c:pt>
                <c:pt idx="131">
                  <c:v>41244</c:v>
                </c:pt>
              </c:numCache>
            </c:numRef>
          </c:cat>
          <c:val>
            <c:numRef>
              <c:f>LEVERAGE1!$C$4:$C$136</c:f>
              <c:numCache>
                <c:formatCode>General</c:formatCode>
                <c:ptCount val="133"/>
                <c:pt idx="0">
                  <c:v>22.727330654381099</c:v>
                </c:pt>
                <c:pt idx="1">
                  <c:v>22.727330654381099</c:v>
                </c:pt>
                <c:pt idx="2">
                  <c:v>22.727330654381099</c:v>
                </c:pt>
                <c:pt idx="3">
                  <c:v>22.732859302391802</c:v>
                </c:pt>
                <c:pt idx="4">
                  <c:v>21.205499264764299</c:v>
                </c:pt>
                <c:pt idx="5">
                  <c:v>21.230872840438401</c:v>
                </c:pt>
                <c:pt idx="6">
                  <c:v>21.264342609956099</c:v>
                </c:pt>
                <c:pt idx="7">
                  <c:v>21.636843491156601</c:v>
                </c:pt>
                <c:pt idx="8">
                  <c:v>21.208609906986101</c:v>
                </c:pt>
                <c:pt idx="9">
                  <c:v>21.229511390782399</c:v>
                </c:pt>
                <c:pt idx="10">
                  <c:v>21.308562843627701</c:v>
                </c:pt>
                <c:pt idx="11">
                  <c:v>20.941011353573199</c:v>
                </c:pt>
                <c:pt idx="12">
                  <c:v>22.467459329673101</c:v>
                </c:pt>
                <c:pt idx="13">
                  <c:v>22.541082005848601</c:v>
                </c:pt>
                <c:pt idx="14">
                  <c:v>22.383976981438899</c:v>
                </c:pt>
                <c:pt idx="15">
                  <c:v>21.996850735957299</c:v>
                </c:pt>
                <c:pt idx="16">
                  <c:v>22.858891852748702</c:v>
                </c:pt>
                <c:pt idx="17">
                  <c:v>22.968808211206898</c:v>
                </c:pt>
                <c:pt idx="18">
                  <c:v>22.971570709268999</c:v>
                </c:pt>
                <c:pt idx="19">
                  <c:v>23.521628518447301</c:v>
                </c:pt>
                <c:pt idx="20">
                  <c:v>25.779537370410999</c:v>
                </c:pt>
                <c:pt idx="21">
                  <c:v>25.8122185271414</c:v>
                </c:pt>
                <c:pt idx="22">
                  <c:v>25.792203440249001</c:v>
                </c:pt>
                <c:pt idx="23">
                  <c:v>25.550630035118999</c:v>
                </c:pt>
                <c:pt idx="24">
                  <c:v>22.599263446684699</c:v>
                </c:pt>
                <c:pt idx="25">
                  <c:v>22.6176713739465</c:v>
                </c:pt>
                <c:pt idx="26">
                  <c:v>22.614132590636</c:v>
                </c:pt>
                <c:pt idx="27">
                  <c:v>22.6982809779451</c:v>
                </c:pt>
                <c:pt idx="28">
                  <c:v>24.723189701500299</c:v>
                </c:pt>
                <c:pt idx="29">
                  <c:v>24.701791543859098</c:v>
                </c:pt>
                <c:pt idx="30">
                  <c:v>24.664703719695201</c:v>
                </c:pt>
                <c:pt idx="31">
                  <c:v>24.7255997752601</c:v>
                </c:pt>
                <c:pt idx="32">
                  <c:v>22.115265214297001</c:v>
                </c:pt>
                <c:pt idx="33">
                  <c:v>22.074287913807801</c:v>
                </c:pt>
                <c:pt idx="34">
                  <c:v>22.0903179792017</c:v>
                </c:pt>
                <c:pt idx="35">
                  <c:v>21.9721351463504</c:v>
                </c:pt>
                <c:pt idx="36">
                  <c:v>22.8115334436241</c:v>
                </c:pt>
                <c:pt idx="37">
                  <c:v>22.838893185810001</c:v>
                </c:pt>
                <c:pt idx="38">
                  <c:v>22.882499728050899</c:v>
                </c:pt>
                <c:pt idx="39">
                  <c:v>23.011449930979101</c:v>
                </c:pt>
                <c:pt idx="40">
                  <c:v>23.1445332537605</c:v>
                </c:pt>
                <c:pt idx="41">
                  <c:v>23.1385010955144</c:v>
                </c:pt>
                <c:pt idx="42">
                  <c:v>23.042756226390601</c:v>
                </c:pt>
                <c:pt idx="43">
                  <c:v>23.027714931634002</c:v>
                </c:pt>
                <c:pt idx="44">
                  <c:v>23.2974858628642</c:v>
                </c:pt>
                <c:pt idx="45">
                  <c:v>23.261228482949299</c:v>
                </c:pt>
                <c:pt idx="46">
                  <c:v>23.282062142434</c:v>
                </c:pt>
                <c:pt idx="47">
                  <c:v>23.308826673939201</c:v>
                </c:pt>
                <c:pt idx="48">
                  <c:v>18.023487682033601</c:v>
                </c:pt>
                <c:pt idx="49">
                  <c:v>18.1363927230576</c:v>
                </c:pt>
                <c:pt idx="50">
                  <c:v>18.102705265062099</c:v>
                </c:pt>
                <c:pt idx="51">
                  <c:v>17.7629774695009</c:v>
                </c:pt>
                <c:pt idx="52">
                  <c:v>22.238455487318099</c:v>
                </c:pt>
                <c:pt idx="53">
                  <c:v>22.293232178988401</c:v>
                </c:pt>
                <c:pt idx="54">
                  <c:v>22.246441172193599</c:v>
                </c:pt>
                <c:pt idx="55">
                  <c:v>22.147653575997101</c:v>
                </c:pt>
                <c:pt idx="56">
                  <c:v>22.682135663561301</c:v>
                </c:pt>
                <c:pt idx="57">
                  <c:v>22.628201648651</c:v>
                </c:pt>
                <c:pt idx="58">
                  <c:v>22.603380803526601</c:v>
                </c:pt>
                <c:pt idx="59">
                  <c:v>22.9355063916558</c:v>
                </c:pt>
                <c:pt idx="60">
                  <c:v>21.7083773960548</c:v>
                </c:pt>
                <c:pt idx="61">
                  <c:v>21.6303721569879</c:v>
                </c:pt>
                <c:pt idx="62">
                  <c:v>21.658274453889401</c:v>
                </c:pt>
                <c:pt idx="63">
                  <c:v>21.673944593055101</c:v>
                </c:pt>
                <c:pt idx="64">
                  <c:v>23.613876117697099</c:v>
                </c:pt>
                <c:pt idx="65">
                  <c:v>23.6225910505866</c:v>
                </c:pt>
                <c:pt idx="66">
                  <c:v>23.654932001415801</c:v>
                </c:pt>
                <c:pt idx="67">
                  <c:v>23.732652022259401</c:v>
                </c:pt>
                <c:pt idx="68">
                  <c:v>26.6283440186027</c:v>
                </c:pt>
                <c:pt idx="69">
                  <c:v>26.591957171692201</c:v>
                </c:pt>
                <c:pt idx="70">
                  <c:v>26.568216681274599</c:v>
                </c:pt>
                <c:pt idx="71">
                  <c:v>26.577590860422799</c:v>
                </c:pt>
                <c:pt idx="72">
                  <c:v>26.873143317738801</c:v>
                </c:pt>
                <c:pt idx="73">
                  <c:v>26.7728332935413</c:v>
                </c:pt>
                <c:pt idx="74">
                  <c:v>26.7890067423216</c:v>
                </c:pt>
                <c:pt idx="75">
                  <c:v>27.225812551047799</c:v>
                </c:pt>
                <c:pt idx="76">
                  <c:v>25.984421176839401</c:v>
                </c:pt>
                <c:pt idx="77">
                  <c:v>25.916304410677402</c:v>
                </c:pt>
                <c:pt idx="78">
                  <c:v>25.857834143549301</c:v>
                </c:pt>
                <c:pt idx="79">
                  <c:v>26.0435072505637</c:v>
                </c:pt>
                <c:pt idx="80">
                  <c:v>25.123937086270701</c:v>
                </c:pt>
                <c:pt idx="81">
                  <c:v>25.075541207661299</c:v>
                </c:pt>
                <c:pt idx="82">
                  <c:v>25.1379007616252</c:v>
                </c:pt>
                <c:pt idx="83">
                  <c:v>25.096081827157199</c:v>
                </c:pt>
                <c:pt idx="84">
                  <c:v>22.9280888718197</c:v>
                </c:pt>
                <c:pt idx="85">
                  <c:v>22.9056812385511</c:v>
                </c:pt>
                <c:pt idx="86">
                  <c:v>22.836863421843901</c:v>
                </c:pt>
                <c:pt idx="87">
                  <c:v>22.914599188523301</c:v>
                </c:pt>
                <c:pt idx="88">
                  <c:v>23.001973670753099</c:v>
                </c:pt>
                <c:pt idx="89">
                  <c:v>22.698747737497602</c:v>
                </c:pt>
                <c:pt idx="90">
                  <c:v>23.331607409282402</c:v>
                </c:pt>
                <c:pt idx="91">
                  <c:v>24.0600462991322</c:v>
                </c:pt>
                <c:pt idx="92">
                  <c:v>24.294323186053301</c:v>
                </c:pt>
                <c:pt idx="93">
                  <c:v>24.604807580970601</c:v>
                </c:pt>
                <c:pt idx="94">
                  <c:v>25.026930068138199</c:v>
                </c:pt>
                <c:pt idx="95">
                  <c:v>25.099550402073199</c:v>
                </c:pt>
                <c:pt idx="96">
                  <c:v>24.6184682880283</c:v>
                </c:pt>
                <c:pt idx="97">
                  <c:v>24.601317317863099</c:v>
                </c:pt>
                <c:pt idx="98">
                  <c:v>25.8302523584357</c:v>
                </c:pt>
                <c:pt idx="99">
                  <c:v>25.541927363228901</c:v>
                </c:pt>
                <c:pt idx="100">
                  <c:v>26.493185290480401</c:v>
                </c:pt>
                <c:pt idx="101">
                  <c:v>27.407269465321299</c:v>
                </c:pt>
                <c:pt idx="102">
                  <c:v>29.655043146655899</c:v>
                </c:pt>
                <c:pt idx="103">
                  <c:v>29.591673955838701</c:v>
                </c:pt>
                <c:pt idx="104">
                  <c:v>29.704490991389299</c:v>
                </c:pt>
                <c:pt idx="105">
                  <c:v>29.441536725578</c:v>
                </c:pt>
                <c:pt idx="106">
                  <c:v>30.7826372418555</c:v>
                </c:pt>
                <c:pt idx="107">
                  <c:v>31.0933927569119</c:v>
                </c:pt>
                <c:pt idx="108">
                  <c:v>27.628779406051098</c:v>
                </c:pt>
                <c:pt idx="109">
                  <c:v>28.683914599592601</c:v>
                </c:pt>
                <c:pt idx="110">
                  <c:v>30.064524103186098</c:v>
                </c:pt>
                <c:pt idx="111">
                  <c:v>30.101560841726801</c:v>
                </c:pt>
                <c:pt idx="112">
                  <c:v>28.331615806176298</c:v>
                </c:pt>
                <c:pt idx="113">
                  <c:v>34.068158067538</c:v>
                </c:pt>
                <c:pt idx="114">
                  <c:v>29.558096558468499</c:v>
                </c:pt>
                <c:pt idx="115">
                  <c:v>29.583783419297301</c:v>
                </c:pt>
                <c:pt idx="116">
                  <c:v>33.936904379495097</c:v>
                </c:pt>
                <c:pt idx="117">
                  <c:v>34.002340761238699</c:v>
                </c:pt>
                <c:pt idx="118">
                  <c:v>27.500599053112701</c:v>
                </c:pt>
                <c:pt idx="119">
                  <c:v>27.2987364482324</c:v>
                </c:pt>
                <c:pt idx="120">
                  <c:v>23.870670994656599</c:v>
                </c:pt>
                <c:pt idx="121">
                  <c:v>24.547575268661301</c:v>
                </c:pt>
                <c:pt idx="122">
                  <c:v>24.381984710297601</c:v>
                </c:pt>
                <c:pt idx="123">
                  <c:v>25.590289428795</c:v>
                </c:pt>
                <c:pt idx="124">
                  <c:v>21.993624467301501</c:v>
                </c:pt>
                <c:pt idx="125">
                  <c:v>22.618135024077301</c:v>
                </c:pt>
                <c:pt idx="126">
                  <c:v>21.978422307227898</c:v>
                </c:pt>
                <c:pt idx="127">
                  <c:v>23.202020968730501</c:v>
                </c:pt>
                <c:pt idx="128">
                  <c:v>22.149181179309</c:v>
                </c:pt>
                <c:pt idx="129">
                  <c:v>21.955230107980299</c:v>
                </c:pt>
                <c:pt idx="130">
                  <c:v>21.8094543203912</c:v>
                </c:pt>
                <c:pt idx="131">
                  <c:v>21.773345162505301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6-9F4E-B3B1-7CBD275D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71744"/>
        <c:axId val="2106871680"/>
      </c:lineChart>
      <c:dateAx>
        <c:axId val="2107171744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2106871680"/>
        <c:crosses val="autoZero"/>
        <c:auto val="1"/>
        <c:lblOffset val="100"/>
        <c:baseTimeUnit val="months"/>
        <c:majorUnit val="5"/>
        <c:majorTimeUnit val="years"/>
      </c:dateAx>
      <c:valAx>
        <c:axId val="2106871680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0717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6874015748031497E-2"/>
          <c:y val="9.1441017789442997E-2"/>
          <c:w val="0.571459317585302"/>
          <c:h val="0.15971055701370701"/>
        </c:manualLayout>
      </c:layout>
      <c:overlay val="0"/>
      <c:txPr>
        <a:bodyPr/>
        <a:lstStyle/>
        <a:p>
          <a:pPr>
            <a:defRPr sz="1200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81662270422897E-2"/>
          <c:y val="3.9490927764464202E-2"/>
          <c:w val="0.85583667545915398"/>
          <c:h val="0.84941492639506999"/>
        </c:manualLayout>
      </c:layout>
      <c:lineChart>
        <c:grouping val="standard"/>
        <c:varyColors val="0"/>
        <c:ser>
          <c:idx val="0"/>
          <c:order val="0"/>
          <c:tx>
            <c:v>EU</c:v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LEVERAGE2!$B$4:$B$136</c:f>
              <c:numCache>
                <c:formatCode>m/d/yy</c:formatCode>
                <c:ptCount val="133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  <c:pt idx="84">
                  <c:v>36951</c:v>
                </c:pt>
                <c:pt idx="85">
                  <c:v>37043</c:v>
                </c:pt>
                <c:pt idx="86">
                  <c:v>37135</c:v>
                </c:pt>
                <c:pt idx="87">
                  <c:v>37226</c:v>
                </c:pt>
                <c:pt idx="88">
                  <c:v>37316</c:v>
                </c:pt>
                <c:pt idx="89">
                  <c:v>37408</c:v>
                </c:pt>
                <c:pt idx="90">
                  <c:v>37500</c:v>
                </c:pt>
                <c:pt idx="91">
                  <c:v>37591</c:v>
                </c:pt>
                <c:pt idx="92">
                  <c:v>37681</c:v>
                </c:pt>
                <c:pt idx="93">
                  <c:v>37773</c:v>
                </c:pt>
                <c:pt idx="94">
                  <c:v>37865</c:v>
                </c:pt>
                <c:pt idx="95">
                  <c:v>37956</c:v>
                </c:pt>
                <c:pt idx="96">
                  <c:v>38047</c:v>
                </c:pt>
                <c:pt idx="97">
                  <c:v>38139</c:v>
                </c:pt>
                <c:pt idx="98">
                  <c:v>38231</c:v>
                </c:pt>
                <c:pt idx="99">
                  <c:v>38322</c:v>
                </c:pt>
                <c:pt idx="100">
                  <c:v>38412</c:v>
                </c:pt>
                <c:pt idx="101">
                  <c:v>38504</c:v>
                </c:pt>
                <c:pt idx="102">
                  <c:v>38596</c:v>
                </c:pt>
                <c:pt idx="103">
                  <c:v>38687</c:v>
                </c:pt>
                <c:pt idx="104">
                  <c:v>38777</c:v>
                </c:pt>
                <c:pt idx="105">
                  <c:v>38869</c:v>
                </c:pt>
                <c:pt idx="106">
                  <c:v>38961</c:v>
                </c:pt>
                <c:pt idx="107">
                  <c:v>39052</c:v>
                </c:pt>
                <c:pt idx="108">
                  <c:v>39142</c:v>
                </c:pt>
                <c:pt idx="109">
                  <c:v>39234</c:v>
                </c:pt>
                <c:pt idx="110">
                  <c:v>39326</c:v>
                </c:pt>
                <c:pt idx="111">
                  <c:v>39417</c:v>
                </c:pt>
                <c:pt idx="112">
                  <c:v>39508</c:v>
                </c:pt>
                <c:pt idx="113">
                  <c:v>39600</c:v>
                </c:pt>
                <c:pt idx="114">
                  <c:v>39692</c:v>
                </c:pt>
                <c:pt idx="115">
                  <c:v>39783</c:v>
                </c:pt>
                <c:pt idx="116">
                  <c:v>39873</c:v>
                </c:pt>
                <c:pt idx="117">
                  <c:v>39965</c:v>
                </c:pt>
                <c:pt idx="118">
                  <c:v>40057</c:v>
                </c:pt>
                <c:pt idx="119">
                  <c:v>40148</c:v>
                </c:pt>
                <c:pt idx="120">
                  <c:v>40238</c:v>
                </c:pt>
                <c:pt idx="121">
                  <c:v>40330</c:v>
                </c:pt>
                <c:pt idx="122">
                  <c:v>40422</c:v>
                </c:pt>
                <c:pt idx="123">
                  <c:v>40513</c:v>
                </c:pt>
                <c:pt idx="124">
                  <c:v>40603</c:v>
                </c:pt>
                <c:pt idx="125">
                  <c:v>40695</c:v>
                </c:pt>
                <c:pt idx="126">
                  <c:v>40787</c:v>
                </c:pt>
                <c:pt idx="127">
                  <c:v>40878</c:v>
                </c:pt>
                <c:pt idx="128">
                  <c:v>40969</c:v>
                </c:pt>
                <c:pt idx="129">
                  <c:v>41061</c:v>
                </c:pt>
                <c:pt idx="130">
                  <c:v>41153</c:v>
                </c:pt>
                <c:pt idx="131">
                  <c:v>41244</c:v>
                </c:pt>
                <c:pt idx="132">
                  <c:v>41334</c:v>
                </c:pt>
              </c:numCache>
            </c:numRef>
          </c:cat>
          <c:val>
            <c:numRef>
              <c:f>LEVERAGE2!$C$4:$C$136</c:f>
              <c:numCache>
                <c:formatCode>General</c:formatCode>
                <c:ptCount val="133"/>
                <c:pt idx="0">
                  <c:v>1.0139658078497471</c:v>
                </c:pt>
                <c:pt idx="1">
                  <c:v>1.0059701492537314</c:v>
                </c:pt>
                <c:pt idx="2">
                  <c:v>1.027613689639006</c:v>
                </c:pt>
                <c:pt idx="3">
                  <c:v>1.0246614368146156</c:v>
                </c:pt>
                <c:pt idx="4">
                  <c:v>1.0018540590650244</c:v>
                </c:pt>
                <c:pt idx="5">
                  <c:v>0.99219888555507929</c:v>
                </c:pt>
                <c:pt idx="6">
                  <c:v>0.9785533792442026</c:v>
                </c:pt>
                <c:pt idx="7">
                  <c:v>0.93985688266350009</c:v>
                </c:pt>
                <c:pt idx="8">
                  <c:v>0.94167050841738542</c:v>
                </c:pt>
                <c:pt idx="9">
                  <c:v>0.90082468405939364</c:v>
                </c:pt>
                <c:pt idx="10">
                  <c:v>0.91335745408778735</c:v>
                </c:pt>
                <c:pt idx="11">
                  <c:v>0.9913102861676113</c:v>
                </c:pt>
                <c:pt idx="12">
                  <c:v>0.96263030455495979</c:v>
                </c:pt>
                <c:pt idx="13">
                  <c:v>0.95091048789857857</c:v>
                </c:pt>
                <c:pt idx="14">
                  <c:v>0.97441619198621954</c:v>
                </c:pt>
                <c:pt idx="15">
                  <c:v>0.98289286751489369</c:v>
                </c:pt>
                <c:pt idx="16">
                  <c:v>0.96179732747851765</c:v>
                </c:pt>
                <c:pt idx="17">
                  <c:v>0.92706794279267801</c:v>
                </c:pt>
                <c:pt idx="18">
                  <c:v>0.9301491644383808</c:v>
                </c:pt>
                <c:pt idx="19">
                  <c:v>0.95456083939752923</c:v>
                </c:pt>
                <c:pt idx="20">
                  <c:v>0.9175474280833068</c:v>
                </c:pt>
                <c:pt idx="21">
                  <c:v>0.91259906852318518</c:v>
                </c:pt>
                <c:pt idx="22">
                  <c:v>0.92890843773668819</c:v>
                </c:pt>
                <c:pt idx="23">
                  <c:v>0.92998980534035403</c:v>
                </c:pt>
                <c:pt idx="24">
                  <c:v>0.91811255117549828</c:v>
                </c:pt>
                <c:pt idx="25">
                  <c:v>0.91055508273007635</c:v>
                </c:pt>
                <c:pt idx="26">
                  <c:v>0.93377966695135162</c:v>
                </c:pt>
                <c:pt idx="27">
                  <c:v>0.9463364461037207</c:v>
                </c:pt>
                <c:pt idx="28">
                  <c:v>0.94065787712914761</c:v>
                </c:pt>
                <c:pt idx="29">
                  <c:v>0.92779839448472901</c:v>
                </c:pt>
                <c:pt idx="30">
                  <c:v>0.94310259952678133</c:v>
                </c:pt>
                <c:pt idx="31">
                  <c:v>0.98728095333234511</c:v>
                </c:pt>
                <c:pt idx="32">
                  <c:v>1.0012406670897904</c:v>
                </c:pt>
                <c:pt idx="33">
                  <c:v>0.98434383511699231</c:v>
                </c:pt>
                <c:pt idx="34">
                  <c:v>0.99774303949680876</c:v>
                </c:pt>
                <c:pt idx="35">
                  <c:v>1.0614742993131561</c:v>
                </c:pt>
                <c:pt idx="36">
                  <c:v>1.0550643133881294</c:v>
                </c:pt>
                <c:pt idx="37">
                  <c:v>1.08310086466003</c:v>
                </c:pt>
                <c:pt idx="38">
                  <c:v>1.0872002383906529</c:v>
                </c:pt>
                <c:pt idx="39">
                  <c:v>1.0816631233872669</c:v>
                </c:pt>
                <c:pt idx="40">
                  <c:v>1.0751329576333013</c:v>
                </c:pt>
                <c:pt idx="41">
                  <c:v>1.0655927496576538</c:v>
                </c:pt>
                <c:pt idx="42">
                  <c:v>1.0749499680863779</c:v>
                </c:pt>
                <c:pt idx="43">
                  <c:v>1.0756903489642877</c:v>
                </c:pt>
                <c:pt idx="44">
                  <c:v>1.0893367457338776</c:v>
                </c:pt>
                <c:pt idx="45">
                  <c:v>1.0764096903446667</c:v>
                </c:pt>
                <c:pt idx="46">
                  <c:v>1.0932003661790772</c:v>
                </c:pt>
                <c:pt idx="47">
                  <c:v>1.1021757817083011</c:v>
                </c:pt>
                <c:pt idx="48">
                  <c:v>1.1095436311559475</c:v>
                </c:pt>
                <c:pt idx="49">
                  <c:v>1.1228138472144957</c:v>
                </c:pt>
                <c:pt idx="50">
                  <c:v>1.1528642367434192</c:v>
                </c:pt>
                <c:pt idx="51">
                  <c:v>1.1134635309757004</c:v>
                </c:pt>
                <c:pt idx="52">
                  <c:v>1.0993580161614283</c:v>
                </c:pt>
                <c:pt idx="53">
                  <c:v>1.1132324393599577</c:v>
                </c:pt>
                <c:pt idx="54">
                  <c:v>1.1058129406162529</c:v>
                </c:pt>
                <c:pt idx="55">
                  <c:v>1.0488060172750118</c:v>
                </c:pt>
                <c:pt idx="56">
                  <c:v>1.0486972040843878</c:v>
                </c:pt>
                <c:pt idx="57">
                  <c:v>1.0565059593450803</c:v>
                </c:pt>
                <c:pt idx="58">
                  <c:v>1.0789664761935294</c:v>
                </c:pt>
                <c:pt idx="59">
                  <c:v>1.0573695157935472</c:v>
                </c:pt>
                <c:pt idx="60">
                  <c:v>1.0678898512287101</c:v>
                </c:pt>
                <c:pt idx="61">
                  <c:v>1.0865832859579307</c:v>
                </c:pt>
                <c:pt idx="62">
                  <c:v>1.0820602408106699</c:v>
                </c:pt>
                <c:pt idx="63">
                  <c:v>1.0845730085693781</c:v>
                </c:pt>
                <c:pt idx="64">
                  <c:v>1.0904040018798797</c:v>
                </c:pt>
                <c:pt idx="65">
                  <c:v>1.1003241283718947</c:v>
                </c:pt>
                <c:pt idx="66">
                  <c:v>1.0879646247002679</c:v>
                </c:pt>
                <c:pt idx="67">
                  <c:v>1.0951874397113166</c:v>
                </c:pt>
                <c:pt idx="68">
                  <c:v>1.1262018248259895</c:v>
                </c:pt>
                <c:pt idx="69">
                  <c:v>1.1164602161147614</c:v>
                </c:pt>
                <c:pt idx="70">
                  <c:v>1.1373272840939779</c:v>
                </c:pt>
                <c:pt idx="71">
                  <c:v>1.1567119115755204</c:v>
                </c:pt>
                <c:pt idx="72">
                  <c:v>1.2011694706606484</c:v>
                </c:pt>
                <c:pt idx="73">
                  <c:v>1.1987346118004807</c:v>
                </c:pt>
                <c:pt idx="74">
                  <c:v>1.1690623179965056</c:v>
                </c:pt>
                <c:pt idx="75">
                  <c:v>1.2028501447339122</c:v>
                </c:pt>
                <c:pt idx="76">
                  <c:v>1.1225431410704969</c:v>
                </c:pt>
                <c:pt idx="77">
                  <c:v>1.1750001553016891</c:v>
                </c:pt>
                <c:pt idx="78">
                  <c:v>1.1959293025446767</c:v>
                </c:pt>
                <c:pt idx="79">
                  <c:v>1.1919373956796246</c:v>
                </c:pt>
                <c:pt idx="80">
                  <c:v>1.1985178686345286</c:v>
                </c:pt>
                <c:pt idx="81">
                  <c:v>1.2314781792991352</c:v>
                </c:pt>
                <c:pt idx="82">
                  <c:v>1.3287050626945403</c:v>
                </c:pt>
                <c:pt idx="83">
                  <c:v>1.305307552390224</c:v>
                </c:pt>
                <c:pt idx="84">
                  <c:v>1.3270812049369016</c:v>
                </c:pt>
                <c:pt idx="85">
                  <c:v>1.306413492348945</c:v>
                </c:pt>
                <c:pt idx="86">
                  <c:v>1.29231059631598</c:v>
                </c:pt>
                <c:pt idx="87">
                  <c:v>1.2593839631505606</c:v>
                </c:pt>
                <c:pt idx="88">
                  <c:v>1.2676771834941531</c:v>
                </c:pt>
                <c:pt idx="89">
                  <c:v>1.2721409269806314</c:v>
                </c:pt>
                <c:pt idx="90">
                  <c:v>1.2902292982607944</c:v>
                </c:pt>
                <c:pt idx="91">
                  <c:v>1.2892434689682968</c:v>
                </c:pt>
                <c:pt idx="92">
                  <c:v>1.3511888326430435</c:v>
                </c:pt>
                <c:pt idx="93">
                  <c:v>1.3608121435402603</c:v>
                </c:pt>
                <c:pt idx="94">
                  <c:v>1.3525983479316974</c:v>
                </c:pt>
                <c:pt idx="95">
                  <c:v>1.3239342774918839</c:v>
                </c:pt>
                <c:pt idx="96">
                  <c:v>1.3810672230702761</c:v>
                </c:pt>
                <c:pt idx="97">
                  <c:v>1.399173059464855</c:v>
                </c:pt>
                <c:pt idx="98">
                  <c:v>1.416121908440853</c:v>
                </c:pt>
                <c:pt idx="99">
                  <c:v>1.4005796628158551</c:v>
                </c:pt>
                <c:pt idx="100">
                  <c:v>1.4189630868040322</c:v>
                </c:pt>
                <c:pt idx="101">
                  <c:v>1.3922111877054524</c:v>
                </c:pt>
                <c:pt idx="102">
                  <c:v>1.4105606225723162</c:v>
                </c:pt>
                <c:pt idx="103">
                  <c:v>1.390201094435761</c:v>
                </c:pt>
                <c:pt idx="104">
                  <c:v>1.4204884601565386</c:v>
                </c:pt>
                <c:pt idx="105">
                  <c:v>1.4177004900502053</c:v>
                </c:pt>
                <c:pt idx="106">
                  <c:v>1.4515625586506899</c:v>
                </c:pt>
                <c:pt idx="107">
                  <c:v>1.4369889115949044</c:v>
                </c:pt>
                <c:pt idx="108">
                  <c:v>1.4467669846443822</c:v>
                </c:pt>
                <c:pt idx="109">
                  <c:v>1.4579666717901043</c:v>
                </c:pt>
                <c:pt idx="110">
                  <c:v>1.4799623594964471</c:v>
                </c:pt>
                <c:pt idx="111">
                  <c:v>1.4970053623071828</c:v>
                </c:pt>
                <c:pt idx="112">
                  <c:v>1.5194367756350111</c:v>
                </c:pt>
                <c:pt idx="113">
                  <c:v>1.5175247284198863</c:v>
                </c:pt>
                <c:pt idx="114">
                  <c:v>1.5224196028396637</c:v>
                </c:pt>
                <c:pt idx="115">
                  <c:v>1.4772108315513757</c:v>
                </c:pt>
                <c:pt idx="116">
                  <c:v>1.4801672475836327</c:v>
                </c:pt>
                <c:pt idx="117">
                  <c:v>1.4353154127114138</c:v>
                </c:pt>
                <c:pt idx="118">
                  <c:v>1.4317798102401915</c:v>
                </c:pt>
                <c:pt idx="119">
                  <c:v>1.4025199682002742</c:v>
                </c:pt>
                <c:pt idx="120">
                  <c:v>1.4123885172212247</c:v>
                </c:pt>
                <c:pt idx="121">
                  <c:v>1.3605967217140402</c:v>
                </c:pt>
                <c:pt idx="122">
                  <c:v>1.3849123219264274</c:v>
                </c:pt>
                <c:pt idx="123">
                  <c:v>1.3442050120265474</c:v>
                </c:pt>
                <c:pt idx="124">
                  <c:v>1.3772558708387825</c:v>
                </c:pt>
                <c:pt idx="125">
                  <c:v>1.3828950971180023</c:v>
                </c:pt>
                <c:pt idx="126">
                  <c:v>1.37444101362862</c:v>
                </c:pt>
                <c:pt idx="127">
                  <c:v>1.4168359737407663</c:v>
                </c:pt>
                <c:pt idx="128">
                  <c:v>1.3834964411211457</c:v>
                </c:pt>
                <c:pt idx="129">
                  <c:v>1.3761727732538998</c:v>
                </c:pt>
                <c:pt idx="130">
                  <c:v>1.390110993514071</c:v>
                </c:pt>
                <c:pt idx="131">
                  <c:v>1.3237605486115531</c:v>
                </c:pt>
                <c:pt idx="132">
                  <c:v>1.2946678444805262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5-D942-B75E-8C9DE87B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210944"/>
        <c:axId val="2112015920"/>
      </c:lineChart>
      <c:lineChart>
        <c:grouping val="standard"/>
        <c:varyColors val="0"/>
        <c:ser>
          <c:idx val="1"/>
          <c:order val="1"/>
          <c:tx>
            <c:v>US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LEVERAGE2!$B$4:$B$136</c:f>
              <c:numCache>
                <c:formatCode>m/d/yy</c:formatCode>
                <c:ptCount val="133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  <c:pt idx="84">
                  <c:v>36951</c:v>
                </c:pt>
                <c:pt idx="85">
                  <c:v>37043</c:v>
                </c:pt>
                <c:pt idx="86">
                  <c:v>37135</c:v>
                </c:pt>
                <c:pt idx="87">
                  <c:v>37226</c:v>
                </c:pt>
                <c:pt idx="88">
                  <c:v>37316</c:v>
                </c:pt>
                <c:pt idx="89">
                  <c:v>37408</c:v>
                </c:pt>
                <c:pt idx="90">
                  <c:v>37500</c:v>
                </c:pt>
                <c:pt idx="91">
                  <c:v>37591</c:v>
                </c:pt>
                <c:pt idx="92">
                  <c:v>37681</c:v>
                </c:pt>
                <c:pt idx="93">
                  <c:v>37773</c:v>
                </c:pt>
                <c:pt idx="94">
                  <c:v>37865</c:v>
                </c:pt>
                <c:pt idx="95">
                  <c:v>37956</c:v>
                </c:pt>
                <c:pt idx="96">
                  <c:v>38047</c:v>
                </c:pt>
                <c:pt idx="97">
                  <c:v>38139</c:v>
                </c:pt>
                <c:pt idx="98">
                  <c:v>38231</c:v>
                </c:pt>
                <c:pt idx="99">
                  <c:v>38322</c:v>
                </c:pt>
                <c:pt idx="100">
                  <c:v>38412</c:v>
                </c:pt>
                <c:pt idx="101">
                  <c:v>38504</c:v>
                </c:pt>
                <c:pt idx="102">
                  <c:v>38596</c:v>
                </c:pt>
                <c:pt idx="103">
                  <c:v>38687</c:v>
                </c:pt>
                <c:pt idx="104">
                  <c:v>38777</c:v>
                </c:pt>
                <c:pt idx="105">
                  <c:v>38869</c:v>
                </c:pt>
                <c:pt idx="106">
                  <c:v>38961</c:v>
                </c:pt>
                <c:pt idx="107">
                  <c:v>39052</c:v>
                </c:pt>
                <c:pt idx="108">
                  <c:v>39142</c:v>
                </c:pt>
                <c:pt idx="109">
                  <c:v>39234</c:v>
                </c:pt>
                <c:pt idx="110">
                  <c:v>39326</c:v>
                </c:pt>
                <c:pt idx="111">
                  <c:v>39417</c:v>
                </c:pt>
                <c:pt idx="112">
                  <c:v>39508</c:v>
                </c:pt>
                <c:pt idx="113">
                  <c:v>39600</c:v>
                </c:pt>
                <c:pt idx="114">
                  <c:v>39692</c:v>
                </c:pt>
                <c:pt idx="115">
                  <c:v>39783</c:v>
                </c:pt>
                <c:pt idx="116">
                  <c:v>39873</c:v>
                </c:pt>
                <c:pt idx="117">
                  <c:v>39965</c:v>
                </c:pt>
                <c:pt idx="118">
                  <c:v>40057</c:v>
                </c:pt>
                <c:pt idx="119">
                  <c:v>40148</c:v>
                </c:pt>
                <c:pt idx="120">
                  <c:v>40238</c:v>
                </c:pt>
                <c:pt idx="121">
                  <c:v>40330</c:v>
                </c:pt>
                <c:pt idx="122">
                  <c:v>40422</c:v>
                </c:pt>
                <c:pt idx="123">
                  <c:v>40513</c:v>
                </c:pt>
                <c:pt idx="124">
                  <c:v>40603</c:v>
                </c:pt>
                <c:pt idx="125">
                  <c:v>40695</c:v>
                </c:pt>
                <c:pt idx="126">
                  <c:v>40787</c:v>
                </c:pt>
                <c:pt idx="127">
                  <c:v>40878</c:v>
                </c:pt>
                <c:pt idx="128">
                  <c:v>40969</c:v>
                </c:pt>
                <c:pt idx="129">
                  <c:v>41061</c:v>
                </c:pt>
                <c:pt idx="130">
                  <c:v>41153</c:v>
                </c:pt>
                <c:pt idx="131">
                  <c:v>41244</c:v>
                </c:pt>
                <c:pt idx="132">
                  <c:v>41334</c:v>
                </c:pt>
              </c:numCache>
            </c:numRef>
          </c:cat>
          <c:val>
            <c:numRef>
              <c:f>LEVERAGE2!$D$4:$D$136</c:f>
              <c:numCache>
                <c:formatCode>General</c:formatCode>
                <c:ptCount val="133"/>
                <c:pt idx="0">
                  <c:v>0.87782268721757017</c:v>
                </c:pt>
                <c:pt idx="1">
                  <c:v>0.847070916917255</c:v>
                </c:pt>
                <c:pt idx="2">
                  <c:v>0.84108699295778933</c:v>
                </c:pt>
                <c:pt idx="3">
                  <c:v>0.83812891972144177</c:v>
                </c:pt>
                <c:pt idx="4">
                  <c:v>0.81911263686926916</c:v>
                </c:pt>
                <c:pt idx="5">
                  <c:v>0.82085155063244497</c:v>
                </c:pt>
                <c:pt idx="6">
                  <c:v>0.81240136563096477</c:v>
                </c:pt>
                <c:pt idx="7">
                  <c:v>0.79282463143016357</c:v>
                </c:pt>
                <c:pt idx="8">
                  <c:v>0.78046306799849996</c:v>
                </c:pt>
                <c:pt idx="9">
                  <c:v>0.7768218310327204</c:v>
                </c:pt>
                <c:pt idx="10">
                  <c:v>0.75424053669790558</c:v>
                </c:pt>
                <c:pt idx="11">
                  <c:v>0.73764417705199825</c:v>
                </c:pt>
                <c:pt idx="12">
                  <c:v>0.72826889745570622</c:v>
                </c:pt>
                <c:pt idx="13">
                  <c:v>0.72998746403411385</c:v>
                </c:pt>
                <c:pt idx="14">
                  <c:v>0.73699446792426893</c:v>
                </c:pt>
                <c:pt idx="15">
                  <c:v>0.74568373328903437</c:v>
                </c:pt>
                <c:pt idx="16">
                  <c:v>0.74631714779440117</c:v>
                </c:pt>
                <c:pt idx="17">
                  <c:v>0.75888286978527286</c:v>
                </c:pt>
                <c:pt idx="18">
                  <c:v>0.76715126406512824</c:v>
                </c:pt>
                <c:pt idx="19">
                  <c:v>0.76142061507084968</c:v>
                </c:pt>
                <c:pt idx="20">
                  <c:v>0.76358645271819658</c:v>
                </c:pt>
                <c:pt idx="21">
                  <c:v>0.76747827294031834</c:v>
                </c:pt>
                <c:pt idx="22">
                  <c:v>0.77567502724969539</c:v>
                </c:pt>
                <c:pt idx="23">
                  <c:v>0.77781620221936965</c:v>
                </c:pt>
                <c:pt idx="24">
                  <c:v>0.77430630940101164</c:v>
                </c:pt>
                <c:pt idx="25">
                  <c:v>0.76955811337419866</c:v>
                </c:pt>
                <c:pt idx="26">
                  <c:v>0.76750607106064173</c:v>
                </c:pt>
                <c:pt idx="27">
                  <c:v>0.77236847347704796</c:v>
                </c:pt>
                <c:pt idx="28">
                  <c:v>0.78097249671861568</c:v>
                </c:pt>
                <c:pt idx="29">
                  <c:v>0.78699263743692904</c:v>
                </c:pt>
                <c:pt idx="30">
                  <c:v>0.79955063864190401</c:v>
                </c:pt>
                <c:pt idx="31">
                  <c:v>0.79047686406384765</c:v>
                </c:pt>
                <c:pt idx="32">
                  <c:v>0.78269355125779516</c:v>
                </c:pt>
                <c:pt idx="33">
                  <c:v>0.79506471893286923</c:v>
                </c:pt>
                <c:pt idx="34">
                  <c:v>0.80080726141594982</c:v>
                </c:pt>
                <c:pt idx="35">
                  <c:v>0.80553149794320833</c:v>
                </c:pt>
                <c:pt idx="36">
                  <c:v>0.8131957215821114</c:v>
                </c:pt>
                <c:pt idx="37">
                  <c:v>0.81543760620550954</c:v>
                </c:pt>
                <c:pt idx="38">
                  <c:v>0.8168879861018864</c:v>
                </c:pt>
                <c:pt idx="39">
                  <c:v>0.80668783260748989</c:v>
                </c:pt>
                <c:pt idx="40">
                  <c:v>0.80603995186815713</c:v>
                </c:pt>
                <c:pt idx="41">
                  <c:v>0.80610902217455249</c:v>
                </c:pt>
                <c:pt idx="42">
                  <c:v>0.7992720910734914</c:v>
                </c:pt>
                <c:pt idx="43">
                  <c:v>0.78391386656878626</c:v>
                </c:pt>
                <c:pt idx="44">
                  <c:v>0.76264990735709326</c:v>
                </c:pt>
                <c:pt idx="45">
                  <c:v>0.76297806526274181</c:v>
                </c:pt>
                <c:pt idx="46">
                  <c:v>0.752987891704332</c:v>
                </c:pt>
                <c:pt idx="47">
                  <c:v>0.7459106804971144</c:v>
                </c:pt>
                <c:pt idx="48">
                  <c:v>0.73980067765749769</c:v>
                </c:pt>
                <c:pt idx="49">
                  <c:v>0.74074110928570791</c:v>
                </c:pt>
                <c:pt idx="50">
                  <c:v>0.74362998797025726</c:v>
                </c:pt>
                <c:pt idx="51">
                  <c:v>0.7396421321361325</c:v>
                </c:pt>
                <c:pt idx="52">
                  <c:v>0.7374380140733926</c:v>
                </c:pt>
                <c:pt idx="53">
                  <c:v>0.74712293714511657</c:v>
                </c:pt>
                <c:pt idx="54">
                  <c:v>0.75531497239353607</c:v>
                </c:pt>
                <c:pt idx="55">
                  <c:v>0.75632223220040251</c:v>
                </c:pt>
                <c:pt idx="56">
                  <c:v>0.75472723307474221</c:v>
                </c:pt>
                <c:pt idx="57">
                  <c:v>0.77503221263995026</c:v>
                </c:pt>
                <c:pt idx="58">
                  <c:v>0.79310142970399156</c:v>
                </c:pt>
                <c:pt idx="59">
                  <c:v>0.80884658560848788</c:v>
                </c:pt>
                <c:pt idx="60">
                  <c:v>0.81693186196711598</c:v>
                </c:pt>
                <c:pt idx="61">
                  <c:v>0.81621702359858195</c:v>
                </c:pt>
                <c:pt idx="62">
                  <c:v>0.82214324983825982</c:v>
                </c:pt>
                <c:pt idx="63">
                  <c:v>0.81680078579760862</c:v>
                </c:pt>
                <c:pt idx="64">
                  <c:v>0.80204254632978467</c:v>
                </c:pt>
                <c:pt idx="65">
                  <c:v>0.81071165714663118</c:v>
                </c:pt>
                <c:pt idx="66">
                  <c:v>0.81111580716661413</c:v>
                </c:pt>
                <c:pt idx="67">
                  <c:v>0.80761920493504402</c:v>
                </c:pt>
                <c:pt idx="68">
                  <c:v>0.79905757897992302</c:v>
                </c:pt>
                <c:pt idx="69">
                  <c:v>0.80811086849701785</c:v>
                </c:pt>
                <c:pt idx="70">
                  <c:v>0.80370599069335114</c:v>
                </c:pt>
                <c:pt idx="71">
                  <c:v>0.7992553707763036</c:v>
                </c:pt>
                <c:pt idx="72">
                  <c:v>0.78558533288490007</c:v>
                </c:pt>
                <c:pt idx="73">
                  <c:v>0.78948854066927265</c:v>
                </c:pt>
                <c:pt idx="74">
                  <c:v>0.79000760818023064</c:v>
                </c:pt>
                <c:pt idx="75">
                  <c:v>0.78113481503370441</c:v>
                </c:pt>
                <c:pt idx="76">
                  <c:v>0.7704205673195651</c:v>
                </c:pt>
                <c:pt idx="77">
                  <c:v>0.77637155683588999</c:v>
                </c:pt>
                <c:pt idx="78">
                  <c:v>0.78098534666856556</c:v>
                </c:pt>
                <c:pt idx="79">
                  <c:v>0.76499401918294185</c:v>
                </c:pt>
                <c:pt idx="80">
                  <c:v>0.7654215424125318</c:v>
                </c:pt>
                <c:pt idx="81">
                  <c:v>0.79165489442115811</c:v>
                </c:pt>
                <c:pt idx="82">
                  <c:v>0.79001418403383672</c:v>
                </c:pt>
                <c:pt idx="83">
                  <c:v>0.77544041421966359</c:v>
                </c:pt>
                <c:pt idx="84">
                  <c:v>0.74768205391355069</c:v>
                </c:pt>
                <c:pt idx="85">
                  <c:v>0.74097605025600266</c:v>
                </c:pt>
                <c:pt idx="86">
                  <c:v>0.72355547787012853</c:v>
                </c:pt>
                <c:pt idx="87">
                  <c:v>0.76008972987879475</c:v>
                </c:pt>
                <c:pt idx="88">
                  <c:v>0.74868773266374788</c:v>
                </c:pt>
                <c:pt idx="89">
                  <c:v>0.75275661503882407</c:v>
                </c:pt>
                <c:pt idx="90">
                  <c:v>0.75788645638182894</c:v>
                </c:pt>
                <c:pt idx="91">
                  <c:v>0.75613316276011455</c:v>
                </c:pt>
                <c:pt idx="92">
                  <c:v>0.75458439202284222</c:v>
                </c:pt>
                <c:pt idx="93">
                  <c:v>0.76181826155021659</c:v>
                </c:pt>
                <c:pt idx="94">
                  <c:v>0.77395932841968917</c:v>
                </c:pt>
                <c:pt idx="95">
                  <c:v>0.77695781940292674</c:v>
                </c:pt>
                <c:pt idx="96">
                  <c:v>0.7753894717224058</c:v>
                </c:pt>
                <c:pt idx="97">
                  <c:v>0.7910243565290892</c:v>
                </c:pt>
                <c:pt idx="98">
                  <c:v>0.80440154110401307</c:v>
                </c:pt>
                <c:pt idx="99">
                  <c:v>0.81207053998200129</c:v>
                </c:pt>
                <c:pt idx="100">
                  <c:v>0.81851410236920563</c:v>
                </c:pt>
                <c:pt idx="101">
                  <c:v>0.83447368475929096</c:v>
                </c:pt>
                <c:pt idx="102">
                  <c:v>0.83958400633009711</c:v>
                </c:pt>
                <c:pt idx="103">
                  <c:v>0.82798217688575348</c:v>
                </c:pt>
                <c:pt idx="104">
                  <c:v>0.82841856754492338</c:v>
                </c:pt>
                <c:pt idx="105">
                  <c:v>0.83775392549729466</c:v>
                </c:pt>
                <c:pt idx="106">
                  <c:v>0.83754052284769176</c:v>
                </c:pt>
                <c:pt idx="107">
                  <c:v>0.8286597901071211</c:v>
                </c:pt>
                <c:pt idx="108">
                  <c:v>0.81083313528942225</c:v>
                </c:pt>
                <c:pt idx="109">
                  <c:v>0.82114913674148504</c:v>
                </c:pt>
                <c:pt idx="110">
                  <c:v>0.81218847153317941</c:v>
                </c:pt>
                <c:pt idx="111">
                  <c:v>0.8011449065527062</c:v>
                </c:pt>
                <c:pt idx="112">
                  <c:v>0.77864256337751458</c:v>
                </c:pt>
                <c:pt idx="113">
                  <c:v>0.78767056402439184</c:v>
                </c:pt>
                <c:pt idx="114">
                  <c:v>0.78778717342720217</c:v>
                </c:pt>
                <c:pt idx="115">
                  <c:v>0.75832190688702505</c:v>
                </c:pt>
                <c:pt idx="116">
                  <c:v>0.66761729944185411</c:v>
                </c:pt>
                <c:pt idx="117">
                  <c:v>0.66787982946811253</c:v>
                </c:pt>
                <c:pt idx="118">
                  <c:v>0.66012930721447571</c:v>
                </c:pt>
                <c:pt idx="119">
                  <c:v>0.64193915776898136</c:v>
                </c:pt>
                <c:pt idx="120">
                  <c:v>0.68057842495163778</c:v>
                </c:pt>
                <c:pt idx="121">
                  <c:v>0.68946267203108047</c:v>
                </c:pt>
                <c:pt idx="122">
                  <c:v>0.68461848740529263</c:v>
                </c:pt>
                <c:pt idx="123">
                  <c:v>0.66991553531321024</c:v>
                </c:pt>
                <c:pt idx="124">
                  <c:v>0.6481357062769344</c:v>
                </c:pt>
                <c:pt idx="125">
                  <c:v>0.63646392555476039</c:v>
                </c:pt>
                <c:pt idx="126">
                  <c:v>0.63506280173969853</c:v>
                </c:pt>
                <c:pt idx="127">
                  <c:v>0.63361689096691631</c:v>
                </c:pt>
                <c:pt idx="128">
                  <c:v>0.63019347185698049</c:v>
                </c:pt>
                <c:pt idx="129">
                  <c:v>0.6445391718066612</c:v>
                </c:pt>
                <c:pt idx="130">
                  <c:v>0.63280484509098023</c:v>
                </c:pt>
                <c:pt idx="131">
                  <c:v>0.62542897481222237</c:v>
                </c:pt>
                <c:pt idx="132">
                  <c:v>0.62042066834928244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5-D942-B75E-8C9DE87B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92864"/>
        <c:axId val="2111981088"/>
      </c:lineChart>
      <c:dateAx>
        <c:axId val="2076210944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2112015920"/>
        <c:crosses val="autoZero"/>
        <c:auto val="1"/>
        <c:lblOffset val="100"/>
        <c:baseTimeUnit val="months"/>
        <c:majorUnit val="5"/>
        <c:majorTimeUnit val="years"/>
      </c:dateAx>
      <c:valAx>
        <c:axId val="211201592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076210944"/>
        <c:crosses val="autoZero"/>
        <c:crossBetween val="between"/>
      </c:valAx>
      <c:valAx>
        <c:axId val="211198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1892864"/>
        <c:crosses val="max"/>
        <c:crossBetween val="between"/>
      </c:valAx>
      <c:dateAx>
        <c:axId val="211189286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11981088"/>
        <c:crosses val="autoZero"/>
        <c:auto val="1"/>
        <c:lblOffset val="100"/>
        <c:baseTimeUnit val="months"/>
      </c:dateAx>
    </c:plotArea>
    <c:legend>
      <c:legendPos val="t"/>
      <c:layout>
        <c:manualLayout>
          <c:xMode val="edge"/>
          <c:yMode val="edge"/>
          <c:x val="7.6124572224237796E-2"/>
          <c:y val="0.36956521739130399"/>
          <c:w val="0.25497376962375301"/>
          <c:h val="8.731701472098589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LEVERAGE3!$B$4:$B$139</c:f>
              <c:numCache>
                <c:formatCode>m/d/yy</c:formatCode>
                <c:ptCount val="136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  <c:pt idx="84">
                  <c:v>36951</c:v>
                </c:pt>
                <c:pt idx="85">
                  <c:v>37043</c:v>
                </c:pt>
                <c:pt idx="86">
                  <c:v>37135</c:v>
                </c:pt>
                <c:pt idx="87">
                  <c:v>37226</c:v>
                </c:pt>
                <c:pt idx="88">
                  <c:v>37316</c:v>
                </c:pt>
                <c:pt idx="89">
                  <c:v>37408</c:v>
                </c:pt>
                <c:pt idx="90">
                  <c:v>37500</c:v>
                </c:pt>
                <c:pt idx="91">
                  <c:v>37591</c:v>
                </c:pt>
                <c:pt idx="92">
                  <c:v>37681</c:v>
                </c:pt>
                <c:pt idx="93">
                  <c:v>37773</c:v>
                </c:pt>
                <c:pt idx="94">
                  <c:v>37865</c:v>
                </c:pt>
                <c:pt idx="95">
                  <c:v>37956</c:v>
                </c:pt>
                <c:pt idx="96">
                  <c:v>38047</c:v>
                </c:pt>
                <c:pt idx="97">
                  <c:v>38139</c:v>
                </c:pt>
                <c:pt idx="98">
                  <c:v>38231</c:v>
                </c:pt>
                <c:pt idx="99">
                  <c:v>38322</c:v>
                </c:pt>
                <c:pt idx="100">
                  <c:v>38412</c:v>
                </c:pt>
                <c:pt idx="101">
                  <c:v>38504</c:v>
                </c:pt>
                <c:pt idx="102">
                  <c:v>38596</c:v>
                </c:pt>
                <c:pt idx="103">
                  <c:v>38687</c:v>
                </c:pt>
                <c:pt idx="104">
                  <c:v>38777</c:v>
                </c:pt>
                <c:pt idx="105">
                  <c:v>38869</c:v>
                </c:pt>
                <c:pt idx="106">
                  <c:v>38961</c:v>
                </c:pt>
                <c:pt idx="107">
                  <c:v>39052</c:v>
                </c:pt>
                <c:pt idx="108">
                  <c:v>39142</c:v>
                </c:pt>
                <c:pt idx="109">
                  <c:v>39234</c:v>
                </c:pt>
                <c:pt idx="110">
                  <c:v>39326</c:v>
                </c:pt>
                <c:pt idx="111">
                  <c:v>39417</c:v>
                </c:pt>
                <c:pt idx="112">
                  <c:v>39508</c:v>
                </c:pt>
                <c:pt idx="113">
                  <c:v>39600</c:v>
                </c:pt>
                <c:pt idx="114">
                  <c:v>39692</c:v>
                </c:pt>
                <c:pt idx="115">
                  <c:v>39783</c:v>
                </c:pt>
                <c:pt idx="116">
                  <c:v>39873</c:v>
                </c:pt>
                <c:pt idx="117">
                  <c:v>39965</c:v>
                </c:pt>
                <c:pt idx="118">
                  <c:v>40057</c:v>
                </c:pt>
                <c:pt idx="119">
                  <c:v>40148</c:v>
                </c:pt>
                <c:pt idx="120">
                  <c:v>40238</c:v>
                </c:pt>
                <c:pt idx="121">
                  <c:v>40330</c:v>
                </c:pt>
                <c:pt idx="122">
                  <c:v>40422</c:v>
                </c:pt>
                <c:pt idx="123">
                  <c:v>40513</c:v>
                </c:pt>
                <c:pt idx="124">
                  <c:v>40603</c:v>
                </c:pt>
                <c:pt idx="125">
                  <c:v>40695</c:v>
                </c:pt>
                <c:pt idx="126">
                  <c:v>40787</c:v>
                </c:pt>
                <c:pt idx="127">
                  <c:v>40878</c:v>
                </c:pt>
                <c:pt idx="128">
                  <c:v>40969</c:v>
                </c:pt>
                <c:pt idx="129">
                  <c:v>41061</c:v>
                </c:pt>
                <c:pt idx="130">
                  <c:v>41153</c:v>
                </c:pt>
                <c:pt idx="131">
                  <c:v>41244</c:v>
                </c:pt>
                <c:pt idx="132">
                  <c:v>41334</c:v>
                </c:pt>
                <c:pt idx="133">
                  <c:v>41426</c:v>
                </c:pt>
                <c:pt idx="134">
                  <c:v>41518</c:v>
                </c:pt>
                <c:pt idx="135">
                  <c:v>41609</c:v>
                </c:pt>
              </c:numCache>
            </c:numRef>
          </c:cat>
          <c:val>
            <c:numRef>
              <c:f>LEVERAGE3!$C$4:$C$139</c:f>
              <c:numCache>
                <c:formatCode>0.000</c:formatCode>
                <c:ptCount val="136"/>
                <c:pt idx="0">
                  <c:v>8.7235349716446127</c:v>
                </c:pt>
                <c:pt idx="1">
                  <c:v>8.3927432216905906</c:v>
                </c:pt>
                <c:pt idx="2">
                  <c:v>9.0752710165678057</c:v>
                </c:pt>
                <c:pt idx="3">
                  <c:v>7.232977196619359</c:v>
                </c:pt>
                <c:pt idx="4">
                  <c:v>8.1472821135742493</c:v>
                </c:pt>
                <c:pt idx="5">
                  <c:v>7.5790234036405666</c:v>
                </c:pt>
                <c:pt idx="6">
                  <c:v>7.1579345850999392</c:v>
                </c:pt>
                <c:pt idx="7">
                  <c:v>8.2664268916862635</c:v>
                </c:pt>
                <c:pt idx="8">
                  <c:v>8.14341875364007</c:v>
                </c:pt>
                <c:pt idx="9">
                  <c:v>8.0449669360764151</c:v>
                </c:pt>
                <c:pt idx="10">
                  <c:v>8.0590359772190574</c:v>
                </c:pt>
                <c:pt idx="11">
                  <c:v>9.9480348823318607</c:v>
                </c:pt>
                <c:pt idx="12">
                  <c:v>7.858224746631028</c:v>
                </c:pt>
                <c:pt idx="13">
                  <c:v>7.9731509104001645</c:v>
                </c:pt>
                <c:pt idx="14">
                  <c:v>8.3519356460532936</c:v>
                </c:pt>
                <c:pt idx="15">
                  <c:v>8.6925146535985398</c:v>
                </c:pt>
                <c:pt idx="16">
                  <c:v>7.9908093685146753</c:v>
                </c:pt>
                <c:pt idx="17">
                  <c:v>7.6370877157153068</c:v>
                </c:pt>
                <c:pt idx="18">
                  <c:v>8.5117165174318909</c:v>
                </c:pt>
                <c:pt idx="19">
                  <c:v>11.536048324240062</c:v>
                </c:pt>
                <c:pt idx="20">
                  <c:v>8.3683968764354617</c:v>
                </c:pt>
                <c:pt idx="21">
                  <c:v>9.2477072083654761</c:v>
                </c:pt>
                <c:pt idx="22">
                  <c:v>8.9908198797087682</c:v>
                </c:pt>
                <c:pt idx="23">
                  <c:v>10.622004357298476</c:v>
                </c:pt>
                <c:pt idx="24">
                  <c:v>10.687722842880913</c:v>
                </c:pt>
                <c:pt idx="25">
                  <c:v>9.9274008521796127</c:v>
                </c:pt>
                <c:pt idx="26">
                  <c:v>9.0178947368421056</c:v>
                </c:pt>
                <c:pt idx="27">
                  <c:v>9.1013756718110539</c:v>
                </c:pt>
                <c:pt idx="28">
                  <c:v>8.1620316724604098</c:v>
                </c:pt>
                <c:pt idx="29">
                  <c:v>7.8555149960536701</c:v>
                </c:pt>
                <c:pt idx="30">
                  <c:v>7.7431672991017821</c:v>
                </c:pt>
                <c:pt idx="31">
                  <c:v>5.8854046674346172</c:v>
                </c:pt>
                <c:pt idx="32">
                  <c:v>5.9719222462203021</c:v>
                </c:pt>
                <c:pt idx="33">
                  <c:v>5.3481824925816026</c:v>
                </c:pt>
                <c:pt idx="34">
                  <c:v>5.3809393667278336</c:v>
                </c:pt>
                <c:pt idx="35">
                  <c:v>5.5679862306368326</c:v>
                </c:pt>
                <c:pt idx="36">
                  <c:v>5.7780721827451922</c:v>
                </c:pt>
                <c:pt idx="37">
                  <c:v>7.5228177395360056</c:v>
                </c:pt>
                <c:pt idx="38">
                  <c:v>7.2386477914442642</c:v>
                </c:pt>
                <c:pt idx="39">
                  <c:v>10.117184158754597</c:v>
                </c:pt>
                <c:pt idx="40">
                  <c:v>9.0592369921754123</c:v>
                </c:pt>
                <c:pt idx="41">
                  <c:v>8.9666139518538035</c:v>
                </c:pt>
                <c:pt idx="42">
                  <c:v>9.3440603335207051</c:v>
                </c:pt>
                <c:pt idx="43">
                  <c:v>11.450356004018696</c:v>
                </c:pt>
                <c:pt idx="44">
                  <c:v>10.741522877500215</c:v>
                </c:pt>
                <c:pt idx="45">
                  <c:v>11.57519845526711</c:v>
                </c:pt>
                <c:pt idx="46">
                  <c:v>13.204542532676237</c:v>
                </c:pt>
                <c:pt idx="47">
                  <c:v>13.946397114336046</c:v>
                </c:pt>
                <c:pt idx="48">
                  <c:v>12.907901056676273</c:v>
                </c:pt>
                <c:pt idx="49">
                  <c:v>12.685015516477021</c:v>
                </c:pt>
                <c:pt idx="50">
                  <c:v>14.540547492191806</c:v>
                </c:pt>
                <c:pt idx="51">
                  <c:v>13.186362223220145</c:v>
                </c:pt>
                <c:pt idx="52">
                  <c:v>15.696211606671195</c:v>
                </c:pt>
                <c:pt idx="53">
                  <c:v>19.277179881396883</c:v>
                </c:pt>
                <c:pt idx="54">
                  <c:v>19.762187566759238</c:v>
                </c:pt>
                <c:pt idx="55">
                  <c:v>26.377499862266543</c:v>
                </c:pt>
                <c:pt idx="56">
                  <c:v>25.558474760661444</c:v>
                </c:pt>
                <c:pt idx="57">
                  <c:v>27.446795967694392</c:v>
                </c:pt>
                <c:pt idx="58">
                  <c:v>28.124483316360152</c:v>
                </c:pt>
                <c:pt idx="59">
                  <c:v>17.758494102944621</c:v>
                </c:pt>
                <c:pt idx="60">
                  <c:v>17.544560335548049</c:v>
                </c:pt>
                <c:pt idx="61">
                  <c:v>18.527915913200722</c:v>
                </c:pt>
                <c:pt idx="62">
                  <c:v>18.539793662490787</c:v>
                </c:pt>
                <c:pt idx="63">
                  <c:v>21.593561138773804</c:v>
                </c:pt>
                <c:pt idx="64">
                  <c:v>20.708004509582864</c:v>
                </c:pt>
                <c:pt idx="65">
                  <c:v>21.036284470246734</c:v>
                </c:pt>
                <c:pt idx="66">
                  <c:v>21.489018278301888</c:v>
                </c:pt>
                <c:pt idx="67">
                  <c:v>23.655291624846662</c:v>
                </c:pt>
                <c:pt idx="68">
                  <c:v>22.764675234456409</c:v>
                </c:pt>
                <c:pt idx="69">
                  <c:v>24.566996541451221</c:v>
                </c:pt>
                <c:pt idx="70">
                  <c:v>23.509041818410147</c:v>
                </c:pt>
                <c:pt idx="71">
                  <c:v>26.777346300560158</c:v>
                </c:pt>
                <c:pt idx="72">
                  <c:v>26.866502794603928</c:v>
                </c:pt>
                <c:pt idx="73">
                  <c:v>25.635954490817095</c:v>
                </c:pt>
                <c:pt idx="74">
                  <c:v>28.651333121037549</c:v>
                </c:pt>
                <c:pt idx="75">
                  <c:v>26.03450809710878</c:v>
                </c:pt>
                <c:pt idx="76">
                  <c:v>24.243998372439982</c:v>
                </c:pt>
                <c:pt idx="77">
                  <c:v>21.932022991865168</c:v>
                </c:pt>
                <c:pt idx="78">
                  <c:v>22.027972362349679</c:v>
                </c:pt>
                <c:pt idx="79">
                  <c:v>24.741145357028103</c:v>
                </c:pt>
                <c:pt idx="80">
                  <c:v>24.154864991681951</c:v>
                </c:pt>
                <c:pt idx="81">
                  <c:v>23.785076945686633</c:v>
                </c:pt>
                <c:pt idx="82">
                  <c:v>24.857715801814031</c:v>
                </c:pt>
                <c:pt idx="83">
                  <c:v>33.830651192421684</c:v>
                </c:pt>
                <c:pt idx="84">
                  <c:v>32.6299827623357</c:v>
                </c:pt>
                <c:pt idx="85">
                  <c:v>35.829960274855054</c:v>
                </c:pt>
                <c:pt idx="86">
                  <c:v>40.472564265751679</c:v>
                </c:pt>
                <c:pt idx="87">
                  <c:v>35.733372342500488</c:v>
                </c:pt>
                <c:pt idx="88">
                  <c:v>32.731356163139253</c:v>
                </c:pt>
                <c:pt idx="89">
                  <c:v>32.536394723986319</c:v>
                </c:pt>
                <c:pt idx="90">
                  <c:v>31.888100265037508</c:v>
                </c:pt>
                <c:pt idx="91">
                  <c:v>21.294489092996557</c:v>
                </c:pt>
                <c:pt idx="92">
                  <c:v>21.65291387313048</c:v>
                </c:pt>
                <c:pt idx="93">
                  <c:v>22.151990155432824</c:v>
                </c:pt>
                <c:pt idx="94">
                  <c:v>21.592960513572596</c:v>
                </c:pt>
                <c:pt idx="95">
                  <c:v>22.115291278774833</c:v>
                </c:pt>
                <c:pt idx="96">
                  <c:v>23.027782659834791</c:v>
                </c:pt>
                <c:pt idx="97">
                  <c:v>22.440199312994718</c:v>
                </c:pt>
                <c:pt idx="98">
                  <c:v>23.216009116629991</c:v>
                </c:pt>
                <c:pt idx="99">
                  <c:v>27.520414099676298</c:v>
                </c:pt>
                <c:pt idx="100">
                  <c:v>28.217120994739361</c:v>
                </c:pt>
                <c:pt idx="101">
                  <c:v>28.930405683252271</c:v>
                </c:pt>
                <c:pt idx="102">
                  <c:v>28.741076033551398</c:v>
                </c:pt>
                <c:pt idx="103">
                  <c:v>28.572100208207402</c:v>
                </c:pt>
                <c:pt idx="104">
                  <c:v>26.234231858467957</c:v>
                </c:pt>
                <c:pt idx="105">
                  <c:v>26.976891982932855</c:v>
                </c:pt>
                <c:pt idx="106">
                  <c:v>27.946787919419545</c:v>
                </c:pt>
                <c:pt idx="107">
                  <c:v>37.721970749693874</c:v>
                </c:pt>
                <c:pt idx="108">
                  <c:v>39.960004233756266</c:v>
                </c:pt>
                <c:pt idx="109">
                  <c:v>41.193925294377586</c:v>
                </c:pt>
                <c:pt idx="110">
                  <c:v>43.809339426444836</c:v>
                </c:pt>
                <c:pt idx="111">
                  <c:v>42.56347993667837</c:v>
                </c:pt>
                <c:pt idx="112">
                  <c:v>53.504411643440257</c:v>
                </c:pt>
                <c:pt idx="113">
                  <c:v>52.459767668706213</c:v>
                </c:pt>
                <c:pt idx="114">
                  <c:v>99.473954536417253</c:v>
                </c:pt>
                <c:pt idx="115">
                  <c:v>37.553912601626017</c:v>
                </c:pt>
                <c:pt idx="116">
                  <c:v>28.619766041886528</c:v>
                </c:pt>
                <c:pt idx="117">
                  <c:v>23.226938888632269</c:v>
                </c:pt>
                <c:pt idx="118">
                  <c:v>21.530671737699436</c:v>
                </c:pt>
                <c:pt idx="119">
                  <c:v>19.563720842915473</c:v>
                </c:pt>
                <c:pt idx="120">
                  <c:v>18.669956893858938</c:v>
                </c:pt>
                <c:pt idx="121">
                  <c:v>17.486844431870423</c:v>
                </c:pt>
                <c:pt idx="122">
                  <c:v>18.387399244789776</c:v>
                </c:pt>
                <c:pt idx="123">
                  <c:v>20.894577858329558</c:v>
                </c:pt>
                <c:pt idx="124">
                  <c:v>20.710937731763032</c:v>
                </c:pt>
                <c:pt idx="125">
                  <c:v>21.636758675561541</c:v>
                </c:pt>
                <c:pt idx="126">
                  <c:v>22.45689517690748</c:v>
                </c:pt>
                <c:pt idx="127">
                  <c:v>24.745237400210684</c:v>
                </c:pt>
                <c:pt idx="128">
                  <c:v>24.059547680111915</c:v>
                </c:pt>
                <c:pt idx="129">
                  <c:v>24.093410011149579</c:v>
                </c:pt>
                <c:pt idx="130">
                  <c:v>22.521479136437584</c:v>
                </c:pt>
                <c:pt idx="131">
                  <c:v>22.969105022932467</c:v>
                </c:pt>
                <c:pt idx="132">
                  <c:v>22.946788879881424</c:v>
                </c:pt>
                <c:pt idx="133" formatCode="General">
                  <c:v>#N/A</c:v>
                </c:pt>
                <c:pt idx="134" formatCode="General">
                  <c:v>#N/A</c:v>
                </c:pt>
                <c:pt idx="135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4-CD45-BD81-E782CB10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099664"/>
        <c:axId val="2112098144"/>
      </c:lineChart>
      <c:dateAx>
        <c:axId val="2077099664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2112098144"/>
        <c:crosses val="autoZero"/>
        <c:auto val="1"/>
        <c:lblOffset val="100"/>
        <c:baseTimeUnit val="months"/>
        <c:majorUnit val="5"/>
        <c:majorTimeUnit val="years"/>
      </c:dateAx>
      <c:valAx>
        <c:axId val="2112098144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07709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18178705922595E-2"/>
          <c:y val="5.6521739130434803E-2"/>
          <c:w val="0.87142673741869203"/>
          <c:h val="0.83238411502910004"/>
        </c:manualLayout>
      </c:layout>
      <c:lineChart>
        <c:grouping val="standard"/>
        <c:varyColors val="0"/>
        <c:ser>
          <c:idx val="0"/>
          <c:order val="0"/>
          <c:tx>
            <c:strRef>
              <c:f>DOMESTICC!$C$3</c:f>
              <c:strCache>
                <c:ptCount val="1"/>
                <c:pt idx="0">
                  <c:v>GLOBAL DOMESTIC CREDIT     (Bil USD)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DOMESTICC!$B$4:$B$178</c:f>
              <c:numCache>
                <c:formatCode>m/d/yy</c:formatCode>
                <c:ptCount val="175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</c:numCache>
            </c:numRef>
          </c:cat>
          <c:val>
            <c:numRef>
              <c:f>DOMESTICC!$C$4:$C$178</c:f>
              <c:numCache>
                <c:formatCode>General</c:formatCode>
                <c:ptCount val="175"/>
                <c:pt idx="0">
                  <c:v>1170.7113318403201</c:v>
                </c:pt>
                <c:pt idx="1">
                  <c:v>1201.0610023737499</c:v>
                </c:pt>
                <c:pt idx="2">
                  <c:v>1233.04825440934</c:v>
                </c:pt>
                <c:pt idx="3">
                  <c:v>1290.6479163331601</c:v>
                </c:pt>
                <c:pt idx="4">
                  <c:v>1315.81602430417</c:v>
                </c:pt>
                <c:pt idx="5">
                  <c:v>1379.5076529731</c:v>
                </c:pt>
                <c:pt idx="6">
                  <c:v>1457.4692273217299</c:v>
                </c:pt>
                <c:pt idx="7">
                  <c:v>1569.2823318547901</c:v>
                </c:pt>
                <c:pt idx="8">
                  <c:v>1668.23042133491</c:v>
                </c:pt>
                <c:pt idx="9">
                  <c:v>1740.0901139489499</c:v>
                </c:pt>
                <c:pt idx="10">
                  <c:v>1808.1480736886999</c:v>
                </c:pt>
                <c:pt idx="11">
                  <c:v>1931.46805971818</c:v>
                </c:pt>
                <c:pt idx="12">
                  <c:v>2125.68852381546</c:v>
                </c:pt>
                <c:pt idx="13">
                  <c:v>2290.5804023625601</c:v>
                </c:pt>
                <c:pt idx="14">
                  <c:v>2397.2065281381902</c:v>
                </c:pt>
                <c:pt idx="15">
                  <c:v>2413.1577092713701</c:v>
                </c:pt>
                <c:pt idx="16">
                  <c:v>2477.6773614158501</c:v>
                </c:pt>
                <c:pt idx="17">
                  <c:v>2538.47895669319</c:v>
                </c:pt>
                <c:pt idx="18">
                  <c:v>2542.6771714681199</c:v>
                </c:pt>
                <c:pt idx="19">
                  <c:v>2730.1886337135502</c:v>
                </c:pt>
                <c:pt idx="20">
                  <c:v>2801.7574491157502</c:v>
                </c:pt>
                <c:pt idx="21">
                  <c:v>2876.6667241834002</c:v>
                </c:pt>
                <c:pt idx="22">
                  <c:v>2835.3548501351102</c:v>
                </c:pt>
                <c:pt idx="23">
                  <c:v>2987.0408282818598</c:v>
                </c:pt>
                <c:pt idx="24">
                  <c:v>3062.2644721573001</c:v>
                </c:pt>
                <c:pt idx="25">
                  <c:v>3146.71812609258</c:v>
                </c:pt>
                <c:pt idx="26">
                  <c:v>3295.5704397710902</c:v>
                </c:pt>
                <c:pt idx="27">
                  <c:v>3458.4543916642701</c:v>
                </c:pt>
                <c:pt idx="28">
                  <c:v>3544.3994674406099</c:v>
                </c:pt>
                <c:pt idx="29">
                  <c:v>3712.4830086811899</c:v>
                </c:pt>
                <c:pt idx="30">
                  <c:v>3844.40278353755</c:v>
                </c:pt>
                <c:pt idx="31">
                  <c:v>4251.69405788515</c:v>
                </c:pt>
                <c:pt idx="32">
                  <c:v>4614.4378362612697</c:v>
                </c:pt>
                <c:pt idx="33">
                  <c:v>4873.5521749274303</c:v>
                </c:pt>
                <c:pt idx="34">
                  <c:v>5263.3779859852302</c:v>
                </c:pt>
                <c:pt idx="35">
                  <c:v>5509.7291223928796</c:v>
                </c:pt>
                <c:pt idx="36">
                  <c:v>5470.99876435238</c:v>
                </c:pt>
                <c:pt idx="37">
                  <c:v>5603.5133412252399</c:v>
                </c:pt>
                <c:pt idx="38">
                  <c:v>5852.6423476521104</c:v>
                </c:pt>
                <c:pt idx="39">
                  <c:v>5993.4836827012896</c:v>
                </c:pt>
                <c:pt idx="40" formatCode="0.00">
                  <c:v>5779.6174336051999</c:v>
                </c:pt>
                <c:pt idx="41">
                  <c:v>6355.2013999759702</c:v>
                </c:pt>
                <c:pt idx="42">
                  <c:v>6515.3031148645596</c:v>
                </c:pt>
                <c:pt idx="43">
                  <c:v>6710.6899526053603</c:v>
                </c:pt>
                <c:pt idx="44">
                  <c:v>6552.3211038358204</c:v>
                </c:pt>
                <c:pt idx="45">
                  <c:v>6289.7129337849701</c:v>
                </c:pt>
                <c:pt idx="46">
                  <c:v>6447.8362038443101</c:v>
                </c:pt>
                <c:pt idx="47">
                  <c:v>6867.7331062438097</c:v>
                </c:pt>
                <c:pt idx="48">
                  <c:v>6508.12772614183</c:v>
                </c:pt>
                <c:pt idx="49">
                  <c:v>6481.6006450262303</c:v>
                </c:pt>
                <c:pt idx="50">
                  <c:v>6479.9100287546398</c:v>
                </c:pt>
                <c:pt idx="51">
                  <c:v>7009.4838393052796</c:v>
                </c:pt>
                <c:pt idx="52">
                  <c:v>6895.79660369865</c:v>
                </c:pt>
                <c:pt idx="53">
                  <c:v>6940.3330953660598</c:v>
                </c:pt>
                <c:pt idx="54">
                  <c:v>7066.4552051074497</c:v>
                </c:pt>
                <c:pt idx="55">
                  <c:v>7277.4359404567303</c:v>
                </c:pt>
                <c:pt idx="56">
                  <c:v>7581.3535942059798</c:v>
                </c:pt>
                <c:pt idx="57">
                  <c:v>7466.7615219254303</c:v>
                </c:pt>
                <c:pt idx="58">
                  <c:v>7411.9660090495699</c:v>
                </c:pt>
                <c:pt idx="59">
                  <c:v>7565.5457205716102</c:v>
                </c:pt>
                <c:pt idx="60">
                  <c:v>7710.0316915249596</c:v>
                </c:pt>
                <c:pt idx="61">
                  <c:v>7888.9304281131699</c:v>
                </c:pt>
                <c:pt idx="62">
                  <c:v>8700.9958732237501</c:v>
                </c:pt>
                <c:pt idx="63">
                  <c:v>9382.6051629972008</c:v>
                </c:pt>
                <c:pt idx="64">
                  <c:v>10016.0999081509</c:v>
                </c:pt>
                <c:pt idx="65">
                  <c:v>10656.324763484799</c:v>
                </c:pt>
                <c:pt idx="66">
                  <c:v>11501.132122793801</c:v>
                </c:pt>
                <c:pt idx="67">
                  <c:v>11874.187883938301</c:v>
                </c:pt>
                <c:pt idx="68">
                  <c:v>12741.614085036699</c:v>
                </c:pt>
                <c:pt idx="69">
                  <c:v>12960.104166602699</c:v>
                </c:pt>
                <c:pt idx="70">
                  <c:v>13297.4324661341</c:v>
                </c:pt>
                <c:pt idx="71">
                  <c:v>15298.0061781083</c:v>
                </c:pt>
                <c:pt idx="72">
                  <c:v>15245.8297950448</c:v>
                </c:pt>
                <c:pt idx="73">
                  <c:v>14899.7853363633</c:v>
                </c:pt>
                <c:pt idx="74">
                  <c:v>15093.3959669329</c:v>
                </c:pt>
                <c:pt idx="75">
                  <c:v>16386.690775785901</c:v>
                </c:pt>
                <c:pt idx="76">
                  <c:v>16138.7797120911</c:v>
                </c:pt>
                <c:pt idx="77">
                  <c:v>15693.4510498526</c:v>
                </c:pt>
                <c:pt idx="78">
                  <c:v>16608.288905150999</c:v>
                </c:pt>
                <c:pt idx="79">
                  <c:v>17207.113545113101</c:v>
                </c:pt>
                <c:pt idx="80">
                  <c:v>17002.530459664598</c:v>
                </c:pt>
                <c:pt idx="81">
                  <c:v>17676.532955250601</c:v>
                </c:pt>
                <c:pt idx="82">
                  <c:v>19169.266800761001</c:v>
                </c:pt>
                <c:pt idx="83">
                  <c:v>19869.390754381599</c:v>
                </c:pt>
                <c:pt idx="84">
                  <c:v>18868.129325681199</c:v>
                </c:pt>
                <c:pt idx="85">
                  <c:v>18850.4574893344</c:v>
                </c:pt>
                <c:pt idx="86">
                  <c:v>19874.184050043499</c:v>
                </c:pt>
                <c:pt idx="87">
                  <c:v>21278.647319870699</c:v>
                </c:pt>
                <c:pt idx="88">
                  <c:v>20536.6168375745</c:v>
                </c:pt>
                <c:pt idx="89">
                  <c:v>21839.031902859799</c:v>
                </c:pt>
                <c:pt idx="90">
                  <c:v>22775.069037740501</c:v>
                </c:pt>
                <c:pt idx="91">
                  <c:v>21708.955222109402</c:v>
                </c:pt>
                <c:pt idx="92">
                  <c:v>22413.6689800063</c:v>
                </c:pt>
                <c:pt idx="93">
                  <c:v>23012.099850998799</c:v>
                </c:pt>
                <c:pt idx="94">
                  <c:v>23573.906836899001</c:v>
                </c:pt>
                <c:pt idx="95">
                  <c:v>23179.132553263898</c:v>
                </c:pt>
                <c:pt idx="96">
                  <c:v>24427.112261195201</c:v>
                </c:pt>
                <c:pt idx="97">
                  <c:v>25414.677133393001</c:v>
                </c:pt>
                <c:pt idx="98">
                  <c:v>26181.742286136701</c:v>
                </c:pt>
                <c:pt idx="99">
                  <c:v>26435.865557662299</c:v>
                </c:pt>
                <c:pt idx="100">
                  <c:v>28707.3048829898</c:v>
                </c:pt>
                <c:pt idx="101">
                  <c:v>29788.416930199299</c:v>
                </c:pt>
                <c:pt idx="102">
                  <c:v>28291.207825674901</c:v>
                </c:pt>
                <c:pt idx="103">
                  <c:v>28268.751105040301</c:v>
                </c:pt>
                <c:pt idx="104">
                  <c:v>28123.431243360199</c:v>
                </c:pt>
                <c:pt idx="105">
                  <c:v>27893.537014954702</c:v>
                </c:pt>
                <c:pt idx="106">
                  <c:v>28032.813261906402</c:v>
                </c:pt>
                <c:pt idx="107">
                  <c:v>27992.595501772099</c:v>
                </c:pt>
                <c:pt idx="108">
                  <c:v>26979.924673674901</c:v>
                </c:pt>
                <c:pt idx="109">
                  <c:v>27850.932706435498</c:v>
                </c:pt>
                <c:pt idx="110">
                  <c:v>27304.1483087548</c:v>
                </c:pt>
                <c:pt idx="111">
                  <c:v>25985.9724610786</c:v>
                </c:pt>
                <c:pt idx="112">
                  <c:v>25896.900160073299</c:v>
                </c:pt>
                <c:pt idx="113">
                  <c:v>25866.2206143123</c:v>
                </c:pt>
                <c:pt idx="114">
                  <c:v>26913.036427748099</c:v>
                </c:pt>
                <c:pt idx="115">
                  <c:v>28949.777674917699</c:v>
                </c:pt>
                <c:pt idx="116">
                  <c:v>28145.3039987308</c:v>
                </c:pt>
                <c:pt idx="117">
                  <c:v>28139.963805438201</c:v>
                </c:pt>
                <c:pt idx="118">
                  <c:v>29950.850160414</c:v>
                </c:pt>
                <c:pt idx="119">
                  <c:v>30556.326308133699</c:v>
                </c:pt>
                <c:pt idx="120">
                  <c:v>30203.6444698794</c:v>
                </c:pt>
                <c:pt idx="121">
                  <c:v>30568.111434950199</c:v>
                </c:pt>
                <c:pt idx="122">
                  <c:v>30044.373580736701</c:v>
                </c:pt>
                <c:pt idx="123">
                  <c:v>30415.0996204648</c:v>
                </c:pt>
                <c:pt idx="124">
                  <c:v>29468.558574379102</c:v>
                </c:pt>
                <c:pt idx="125">
                  <c:v>29314.820174342702</c:v>
                </c:pt>
                <c:pt idx="126">
                  <c:v>30526.963497500801</c:v>
                </c:pt>
                <c:pt idx="127">
                  <c:v>30232.981075211399</c:v>
                </c:pt>
                <c:pt idx="128">
                  <c:v>30169.739978486701</c:v>
                </c:pt>
                <c:pt idx="129">
                  <c:v>32628.552137990398</c:v>
                </c:pt>
                <c:pt idx="130">
                  <c:v>32402.3479562221</c:v>
                </c:pt>
                <c:pt idx="131">
                  <c:v>33766.486881872799</c:v>
                </c:pt>
                <c:pt idx="132">
                  <c:v>34425.3865709581</c:v>
                </c:pt>
                <c:pt idx="133">
                  <c:v>35760.085743105199</c:v>
                </c:pt>
                <c:pt idx="134">
                  <c:v>36954.6214364478</c:v>
                </c:pt>
                <c:pt idx="135">
                  <c:v>39024.090129439901</c:v>
                </c:pt>
                <c:pt idx="136">
                  <c:v>39611.685253382697</c:v>
                </c:pt>
                <c:pt idx="137">
                  <c:v>39462.602391804998</c:v>
                </c:pt>
                <c:pt idx="138">
                  <c:v>39819.684293804698</c:v>
                </c:pt>
                <c:pt idx="139">
                  <c:v>42900.249942729002</c:v>
                </c:pt>
                <c:pt idx="140">
                  <c:v>42334.782351712798</c:v>
                </c:pt>
                <c:pt idx="141">
                  <c:v>41681.834126442598</c:v>
                </c:pt>
                <c:pt idx="142">
                  <c:v>42101.478676776198</c:v>
                </c:pt>
                <c:pt idx="143">
                  <c:v>42233.1866886262</c:v>
                </c:pt>
                <c:pt idx="144">
                  <c:v>43652.278363025602</c:v>
                </c:pt>
                <c:pt idx="145">
                  <c:v>45572.953237228699</c:v>
                </c:pt>
                <c:pt idx="146">
                  <c:v>46219.510228972598</c:v>
                </c:pt>
                <c:pt idx="147">
                  <c:v>48107.615053924201</c:v>
                </c:pt>
                <c:pt idx="148">
                  <c:v>49514.491866074597</c:v>
                </c:pt>
                <c:pt idx="149">
                  <c:v>50686.9681642203</c:v>
                </c:pt>
                <c:pt idx="150">
                  <c:v>53630.971584460502</c:v>
                </c:pt>
                <c:pt idx="151">
                  <c:v>56153.748001590997</c:v>
                </c:pt>
                <c:pt idx="152">
                  <c:v>60418.5520927139</c:v>
                </c:pt>
                <c:pt idx="153">
                  <c:v>60733.867610087502</c:v>
                </c:pt>
                <c:pt idx="154">
                  <c:v>57880.998208931502</c:v>
                </c:pt>
                <c:pt idx="155">
                  <c:v>58171.0530904806</c:v>
                </c:pt>
                <c:pt idx="156">
                  <c:v>55598.141532322799</c:v>
                </c:pt>
                <c:pt idx="157">
                  <c:v>58496.476577577501</c:v>
                </c:pt>
                <c:pt idx="158">
                  <c:v>60300.992775231702</c:v>
                </c:pt>
                <c:pt idx="159">
                  <c:v>60067.553797463297</c:v>
                </c:pt>
                <c:pt idx="160">
                  <c:v>58897.120800300298</c:v>
                </c:pt>
                <c:pt idx="161">
                  <c:v>57640.788865829098</c:v>
                </c:pt>
                <c:pt idx="162">
                  <c:v>61878.496447678001</c:v>
                </c:pt>
                <c:pt idx="163">
                  <c:v>62374.9165878309</c:v>
                </c:pt>
                <c:pt idx="164">
                  <c:v>64122.255999117202</c:v>
                </c:pt>
                <c:pt idx="165">
                  <c:v>65618.083000266706</c:v>
                </c:pt>
                <c:pt idx="166">
                  <c:v>63949.7478443199</c:v>
                </c:pt>
                <c:pt idx="167">
                  <c:v>63292.852204935698</c:v>
                </c:pt>
                <c:pt idx="168">
                  <c:v>64521.406941929403</c:v>
                </c:pt>
                <c:pt idx="169">
                  <c:v>63274.596848505302</c:v>
                </c:pt>
                <c:pt idx="170">
                  <c:v>64618.944868897197</c:v>
                </c:pt>
                <c:pt idx="171">
                  <c:v>64163.832160878701</c:v>
                </c:pt>
                <c:pt idx="172">
                  <c:v>62517.1900733812</c:v>
                </c:pt>
                <c:pt idx="173">
                  <c:v>61739.038024017602</c:v>
                </c:pt>
                <c:pt idx="174">
                  <c:v>51731.902927373798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2-9D4C-9461-7BA5066894B9}"/>
            </c:ext>
          </c:extLst>
        </c:ser>
        <c:ser>
          <c:idx val="2"/>
          <c:order val="1"/>
          <c:tx>
            <c:strRef>
              <c:f>DOMESTICC!$D$3</c:f>
              <c:strCache>
                <c:ptCount val="1"/>
                <c:pt idx="0">
                  <c:v>Global Domestic Credit Excluding US (Bil USD)</c:v>
                </c:pt>
              </c:strCache>
            </c:strRef>
          </c:tx>
          <c:marker>
            <c:symbol val="none"/>
          </c:marker>
          <c:cat>
            <c:numRef>
              <c:f>DOMESTICC!$B$4:$B$178</c:f>
              <c:numCache>
                <c:formatCode>m/d/yy</c:formatCode>
                <c:ptCount val="175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</c:numCache>
            </c:numRef>
          </c:cat>
          <c:val>
            <c:numRef>
              <c:f>DOMESTICC!$D$4:$D$178</c:f>
              <c:numCache>
                <c:formatCode>General</c:formatCode>
                <c:ptCount val="175"/>
                <c:pt idx="0">
                  <c:v>591.30333184032202</c:v>
                </c:pt>
                <c:pt idx="1">
                  <c:v>611.01900237375298</c:v>
                </c:pt>
                <c:pt idx="2">
                  <c:v>628.13425440933702</c:v>
                </c:pt>
                <c:pt idx="3">
                  <c:v>663.21091633316098</c:v>
                </c:pt>
                <c:pt idx="4">
                  <c:v>681.67302430416999</c:v>
                </c:pt>
                <c:pt idx="5">
                  <c:v>725.76065297309799</c:v>
                </c:pt>
                <c:pt idx="6">
                  <c:v>790.190227321733</c:v>
                </c:pt>
                <c:pt idx="7">
                  <c:v>872.85033185478596</c:v>
                </c:pt>
                <c:pt idx="8">
                  <c:v>958.72442133491302</c:v>
                </c:pt>
                <c:pt idx="9">
                  <c:v>1002.86911394895</c:v>
                </c:pt>
                <c:pt idx="10">
                  <c:v>1047.2380736887001</c:v>
                </c:pt>
                <c:pt idx="11">
                  <c:v>1125.70805971818</c:v>
                </c:pt>
                <c:pt idx="12">
                  <c:v>1298.69152381546</c:v>
                </c:pt>
                <c:pt idx="13">
                  <c:v>1426.3514023625601</c:v>
                </c:pt>
                <c:pt idx="14">
                  <c:v>1503.7755281381901</c:v>
                </c:pt>
                <c:pt idx="15">
                  <c:v>1489.0017092713699</c:v>
                </c:pt>
                <c:pt idx="16">
                  <c:v>1536.97136141585</c:v>
                </c:pt>
                <c:pt idx="17">
                  <c:v>1562.4919566931901</c:v>
                </c:pt>
                <c:pt idx="18">
                  <c:v>1551.6331714681201</c:v>
                </c:pt>
                <c:pt idx="19">
                  <c:v>1714.0566337135499</c:v>
                </c:pt>
                <c:pt idx="20">
                  <c:v>1791.7254491157501</c:v>
                </c:pt>
                <c:pt idx="21">
                  <c:v>1838.5477241834001</c:v>
                </c:pt>
                <c:pt idx="22">
                  <c:v>1780.9448501351101</c:v>
                </c:pt>
                <c:pt idx="23">
                  <c:v>1894.1658282818501</c:v>
                </c:pt>
                <c:pt idx="24">
                  <c:v>1956.6324721573001</c:v>
                </c:pt>
                <c:pt idx="25">
                  <c:v>2007.53312609258</c:v>
                </c:pt>
                <c:pt idx="26">
                  <c:v>2129.7624397710902</c:v>
                </c:pt>
                <c:pt idx="27">
                  <c:v>2237.2783916642702</c:v>
                </c:pt>
                <c:pt idx="28">
                  <c:v>2302.4984674406101</c:v>
                </c:pt>
                <c:pt idx="29">
                  <c:v>2423.6240086811899</c:v>
                </c:pt>
                <c:pt idx="30">
                  <c:v>2514.6467835375502</c:v>
                </c:pt>
                <c:pt idx="31">
                  <c:v>2871.0130578851499</c:v>
                </c:pt>
                <c:pt idx="32">
                  <c:v>3206.1218362612699</c:v>
                </c:pt>
                <c:pt idx="33">
                  <c:v>3410.0691749274301</c:v>
                </c:pt>
                <c:pt idx="34">
                  <c:v>3753.6829859852301</c:v>
                </c:pt>
                <c:pt idx="35">
                  <c:v>3957.53012239288</c:v>
                </c:pt>
                <c:pt idx="36">
                  <c:v>3876.5017643523802</c:v>
                </c:pt>
                <c:pt idx="37">
                  <c:v>3959.3693412252401</c:v>
                </c:pt>
                <c:pt idx="38">
                  <c:v>4154.6883476521098</c:v>
                </c:pt>
                <c:pt idx="39">
                  <c:v>4247.11968270129</c:v>
                </c:pt>
                <c:pt idx="40">
                  <c:v>4001.8974336052001</c:v>
                </c:pt>
                <c:pt idx="41">
                  <c:v>4567.5863999759704</c:v>
                </c:pt>
                <c:pt idx="42">
                  <c:v>4688.02411486456</c:v>
                </c:pt>
                <c:pt idx="43">
                  <c:v>4814.1519526053598</c:v>
                </c:pt>
                <c:pt idx="44">
                  <c:v>4617.0931038358203</c:v>
                </c:pt>
                <c:pt idx="45">
                  <c:v>4306.5549337849698</c:v>
                </c:pt>
                <c:pt idx="46">
                  <c:v>4406.3842038442999</c:v>
                </c:pt>
                <c:pt idx="47">
                  <c:v>4768.2621062438102</c:v>
                </c:pt>
                <c:pt idx="48">
                  <c:v>4393.2197261418396</c:v>
                </c:pt>
                <c:pt idx="49">
                  <c:v>4328.6776450262296</c:v>
                </c:pt>
                <c:pt idx="50">
                  <c:v>4299.0030287546397</c:v>
                </c:pt>
                <c:pt idx="51">
                  <c:v>4785.1248393052801</c:v>
                </c:pt>
                <c:pt idx="52">
                  <c:v>4643.9096036986502</c:v>
                </c:pt>
                <c:pt idx="53">
                  <c:v>4639.62009536606</c:v>
                </c:pt>
                <c:pt idx="54">
                  <c:v>4691.0882051074504</c:v>
                </c:pt>
                <c:pt idx="55">
                  <c:v>4807.4079404567301</c:v>
                </c:pt>
                <c:pt idx="56">
                  <c:v>5029.7925942059801</c:v>
                </c:pt>
                <c:pt idx="57">
                  <c:v>4821.7435219254303</c:v>
                </c:pt>
                <c:pt idx="58">
                  <c:v>4699.0190090495698</c:v>
                </c:pt>
                <c:pt idx="59">
                  <c:v>4735.6897205716105</c:v>
                </c:pt>
                <c:pt idx="60">
                  <c:v>4833.1106915249602</c:v>
                </c:pt>
                <c:pt idx="61">
                  <c:v>4952.6954281131702</c:v>
                </c:pt>
                <c:pt idx="62">
                  <c:v>5686.2778732237502</c:v>
                </c:pt>
                <c:pt idx="63">
                  <c:v>6316.8931629972003</c:v>
                </c:pt>
                <c:pt idx="64">
                  <c:v>6885.5979081508804</c:v>
                </c:pt>
                <c:pt idx="65">
                  <c:v>7450.1107634848404</c:v>
                </c:pt>
                <c:pt idx="66">
                  <c:v>8217.6391227938293</c:v>
                </c:pt>
                <c:pt idx="67">
                  <c:v>8465.6248839383297</c:v>
                </c:pt>
                <c:pt idx="68">
                  <c:v>9285.7490850367194</c:v>
                </c:pt>
                <c:pt idx="69">
                  <c:v>9431.1461666027008</c:v>
                </c:pt>
                <c:pt idx="70">
                  <c:v>9686.0044661340598</c:v>
                </c:pt>
                <c:pt idx="71">
                  <c:v>11603.882178108301</c:v>
                </c:pt>
                <c:pt idx="72">
                  <c:v>11491.6637950448</c:v>
                </c:pt>
                <c:pt idx="73">
                  <c:v>11076.334336363299</c:v>
                </c:pt>
                <c:pt idx="74">
                  <c:v>11212.123966932901</c:v>
                </c:pt>
                <c:pt idx="75">
                  <c:v>12406.1777757859</c:v>
                </c:pt>
                <c:pt idx="76">
                  <c:v>12084.633712091099</c:v>
                </c:pt>
                <c:pt idx="77">
                  <c:v>11586.682049852599</c:v>
                </c:pt>
                <c:pt idx="78">
                  <c:v>12455.510905151001</c:v>
                </c:pt>
                <c:pt idx="79">
                  <c:v>13006.1145451131</c:v>
                </c:pt>
                <c:pt idx="80">
                  <c:v>12716.6544596646</c:v>
                </c:pt>
                <c:pt idx="81">
                  <c:v>13417.6979552506</c:v>
                </c:pt>
                <c:pt idx="82">
                  <c:v>14884.219800761</c:v>
                </c:pt>
                <c:pt idx="83">
                  <c:v>15581.1107543816</c:v>
                </c:pt>
                <c:pt idx="84">
                  <c:v>14552.452325681201</c:v>
                </c:pt>
                <c:pt idx="85">
                  <c:v>14578.9574893344</c:v>
                </c:pt>
                <c:pt idx="86">
                  <c:v>15625.2950500435</c:v>
                </c:pt>
                <c:pt idx="87">
                  <c:v>17004.826319870699</c:v>
                </c:pt>
                <c:pt idx="88">
                  <c:v>16201.434837574499</c:v>
                </c:pt>
                <c:pt idx="89">
                  <c:v>17526.701902859801</c:v>
                </c:pt>
                <c:pt idx="90">
                  <c:v>18438.705037740499</c:v>
                </c:pt>
                <c:pt idx="91">
                  <c:v>17357.328222109401</c:v>
                </c:pt>
                <c:pt idx="92">
                  <c:v>18056.507980006299</c:v>
                </c:pt>
                <c:pt idx="93">
                  <c:v>18625.9638509988</c:v>
                </c:pt>
                <c:pt idx="94">
                  <c:v>19150.421836899</c:v>
                </c:pt>
                <c:pt idx="95">
                  <c:v>18694.076553263902</c:v>
                </c:pt>
                <c:pt idx="96">
                  <c:v>19923.1772611952</c:v>
                </c:pt>
                <c:pt idx="97">
                  <c:v>20873.742133393</c:v>
                </c:pt>
                <c:pt idx="98">
                  <c:v>21567.347286136701</c:v>
                </c:pt>
                <c:pt idx="99">
                  <c:v>21727.1955576623</c:v>
                </c:pt>
                <c:pt idx="100">
                  <c:v>23890.5728829898</c:v>
                </c:pt>
                <c:pt idx="101">
                  <c:v>24867.658930199301</c:v>
                </c:pt>
                <c:pt idx="102">
                  <c:v>23289.067825674902</c:v>
                </c:pt>
                <c:pt idx="103">
                  <c:v>23174.255105040302</c:v>
                </c:pt>
                <c:pt idx="104">
                  <c:v>22949.5072433602</c:v>
                </c:pt>
                <c:pt idx="105">
                  <c:v>22670.0110149547</c:v>
                </c:pt>
                <c:pt idx="106">
                  <c:v>22742.174261906399</c:v>
                </c:pt>
                <c:pt idx="107">
                  <c:v>22586.999501772101</c:v>
                </c:pt>
                <c:pt idx="108">
                  <c:v>21461.087673674901</c:v>
                </c:pt>
                <c:pt idx="109">
                  <c:v>22246.5317064355</c:v>
                </c:pt>
                <c:pt idx="110">
                  <c:v>21625.8083087548</c:v>
                </c:pt>
                <c:pt idx="111">
                  <c:v>20139.3564610785</c:v>
                </c:pt>
                <c:pt idx="112">
                  <c:v>19912.383160073299</c:v>
                </c:pt>
                <c:pt idx="113">
                  <c:v>19826.8426143123</c:v>
                </c:pt>
                <c:pt idx="114">
                  <c:v>20742.372427748101</c:v>
                </c:pt>
                <c:pt idx="115">
                  <c:v>22544.3886749177</c:v>
                </c:pt>
                <c:pt idx="116">
                  <c:v>21690.4279987308</c:v>
                </c:pt>
                <c:pt idx="117">
                  <c:v>21669.829805438199</c:v>
                </c:pt>
                <c:pt idx="118">
                  <c:v>23336.684160413999</c:v>
                </c:pt>
                <c:pt idx="119">
                  <c:v>23699.310308133699</c:v>
                </c:pt>
                <c:pt idx="120">
                  <c:v>23182.9644698794</c:v>
                </c:pt>
                <c:pt idx="121">
                  <c:v>23438.8694349502</c:v>
                </c:pt>
                <c:pt idx="122">
                  <c:v>22741.1535807367</c:v>
                </c:pt>
                <c:pt idx="123">
                  <c:v>22921.036620464802</c:v>
                </c:pt>
                <c:pt idx="124">
                  <c:v>21803.163574379101</c:v>
                </c:pt>
                <c:pt idx="125">
                  <c:v>21620.904174342701</c:v>
                </c:pt>
                <c:pt idx="126">
                  <c:v>22663.220497500799</c:v>
                </c:pt>
                <c:pt idx="127">
                  <c:v>21663.458140668899</c:v>
                </c:pt>
                <c:pt idx="128">
                  <c:v>21571.181397377499</c:v>
                </c:pt>
                <c:pt idx="129">
                  <c:v>24002.602080507801</c:v>
                </c:pt>
                <c:pt idx="130">
                  <c:v>23662.260012807601</c:v>
                </c:pt>
                <c:pt idx="131">
                  <c:v>24773.3403255093</c:v>
                </c:pt>
                <c:pt idx="132">
                  <c:v>25288.904804938698</c:v>
                </c:pt>
                <c:pt idx="133">
                  <c:v>26416.927695280101</c:v>
                </c:pt>
                <c:pt idx="134">
                  <c:v>27580.0470228987</c:v>
                </c:pt>
                <c:pt idx="135">
                  <c:v>29501.327880235898</c:v>
                </c:pt>
                <c:pt idx="136">
                  <c:v>29824.650363753401</c:v>
                </c:pt>
                <c:pt idx="137">
                  <c:v>29558.572855096802</c:v>
                </c:pt>
                <c:pt idx="138">
                  <c:v>29787.115302823</c:v>
                </c:pt>
                <c:pt idx="139">
                  <c:v>32688.203420474099</c:v>
                </c:pt>
                <c:pt idx="140">
                  <c:v>31874.0437358175</c:v>
                </c:pt>
                <c:pt idx="141">
                  <c:v>31018.1706808175</c:v>
                </c:pt>
                <c:pt idx="142">
                  <c:v>31180.184129481098</c:v>
                </c:pt>
                <c:pt idx="143">
                  <c:v>31048.042673513599</c:v>
                </c:pt>
                <c:pt idx="144">
                  <c:v>32209.583862487401</c:v>
                </c:pt>
                <c:pt idx="145">
                  <c:v>33857.205287502402</c:v>
                </c:pt>
                <c:pt idx="146">
                  <c:v>34300.620188485402</c:v>
                </c:pt>
                <c:pt idx="147">
                  <c:v>35874.240544970497</c:v>
                </c:pt>
                <c:pt idx="148">
                  <c:v>37113.494923281003</c:v>
                </c:pt>
                <c:pt idx="149">
                  <c:v>38033.467299874901</c:v>
                </c:pt>
                <c:pt idx="150">
                  <c:v>40533.247794784998</c:v>
                </c:pt>
                <c:pt idx="151">
                  <c:v>42689.697848432799</c:v>
                </c:pt>
                <c:pt idx="152">
                  <c:v>46549.495122331296</c:v>
                </c:pt>
                <c:pt idx="153">
                  <c:v>46845.607091638201</c:v>
                </c:pt>
                <c:pt idx="154">
                  <c:v>43875.543240863299</c:v>
                </c:pt>
                <c:pt idx="155">
                  <c:v>43754.353907210301</c:v>
                </c:pt>
                <c:pt idx="156">
                  <c:v>41651.115513758901</c:v>
                </c:pt>
                <c:pt idx="157">
                  <c:v>44869.286240242698</c:v>
                </c:pt>
                <c:pt idx="158">
                  <c:v>47086.0706329885</c:v>
                </c:pt>
                <c:pt idx="159">
                  <c:v>47063.918608874097</c:v>
                </c:pt>
                <c:pt idx="160">
                  <c:v>45957.847630727098</c:v>
                </c:pt>
                <c:pt idx="161">
                  <c:v>44993.198523963001</c:v>
                </c:pt>
                <c:pt idx="162">
                  <c:v>49195.826151879301</c:v>
                </c:pt>
                <c:pt idx="163">
                  <c:v>49712.979221482601</c:v>
                </c:pt>
                <c:pt idx="164">
                  <c:v>51504.106012913697</c:v>
                </c:pt>
                <c:pt idx="165">
                  <c:v>53079.111697196</c:v>
                </c:pt>
                <c:pt idx="166">
                  <c:v>51230.425509479901</c:v>
                </c:pt>
                <c:pt idx="167">
                  <c:v>50318.023316766201</c:v>
                </c:pt>
                <c:pt idx="168">
                  <c:v>51514.335858775798</c:v>
                </c:pt>
                <c:pt idx="169">
                  <c:v>50238.584928973301</c:v>
                </c:pt>
                <c:pt idx="170">
                  <c:v>51455.7246266031</c:v>
                </c:pt>
                <c:pt idx="171">
                  <c:v>50726.750011013202</c:v>
                </c:pt>
                <c:pt idx="172">
                  <c:v>49154.319804093</c:v>
                </c:pt>
                <c:pt idx="173">
                  <c:v>48354.624294009896</c:v>
                </c:pt>
                <c:pt idx="174">
                  <c:v>38238.398768621402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2-9D4C-9461-7BA5066894B9}"/>
            </c:ext>
          </c:extLst>
        </c:ser>
        <c:ser>
          <c:idx val="1"/>
          <c:order val="2"/>
          <c:tx>
            <c:strRef>
              <c:f>DOMESTICC!$E$3</c:f>
              <c:strCache>
                <c:ptCount val="1"/>
                <c:pt idx="0">
                  <c:v>Floaters Domestic Credit (Bil USD)</c:v>
                </c:pt>
              </c:strCache>
            </c:strRef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dPt>
            <c:idx val="149"/>
            <c:bubble3D val="0"/>
            <c:extLst>
              <c:ext xmlns:c16="http://schemas.microsoft.com/office/drawing/2014/chart" uri="{C3380CC4-5D6E-409C-BE32-E72D297353CC}">
                <c16:uniqueId val="{00000002-4CD2-9D4C-9461-7BA5066894B9}"/>
              </c:ext>
            </c:extLst>
          </c:dPt>
          <c:cat>
            <c:numRef>
              <c:f>DOMESTICC!$B$4:$B$178</c:f>
              <c:numCache>
                <c:formatCode>m/d/yy</c:formatCode>
                <c:ptCount val="175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</c:numCache>
            </c:numRef>
          </c:cat>
          <c:val>
            <c:numRef>
              <c:f>DOMESTICC!$E$4:$E$178</c:f>
              <c:numCache>
                <c:formatCode>General</c:formatCode>
                <c:ptCount val="175"/>
                <c:pt idx="0">
                  <c:v>556.56105619929997</c:v>
                </c:pt>
                <c:pt idx="1">
                  <c:v>575.40915553370598</c:v>
                </c:pt>
                <c:pt idx="2">
                  <c:v>592.005812450348</c:v>
                </c:pt>
                <c:pt idx="3">
                  <c:v>625.35749784121799</c:v>
                </c:pt>
                <c:pt idx="4">
                  <c:v>642.90993530211199</c:v>
                </c:pt>
                <c:pt idx="5">
                  <c:v>684.89073156701704</c:v>
                </c:pt>
                <c:pt idx="6">
                  <c:v>747.29665763755395</c:v>
                </c:pt>
                <c:pt idx="7">
                  <c:v>827.72082192545201</c:v>
                </c:pt>
                <c:pt idx="8">
                  <c:v>912.32545703319204</c:v>
                </c:pt>
                <c:pt idx="9">
                  <c:v>954.32460699562102</c:v>
                </c:pt>
                <c:pt idx="10">
                  <c:v>997.55113017443296</c:v>
                </c:pt>
                <c:pt idx="11">
                  <c:v>1073.57867309067</c:v>
                </c:pt>
                <c:pt idx="12">
                  <c:v>1239.0062375100899</c:v>
                </c:pt>
                <c:pt idx="13">
                  <c:v>1360.18252976588</c:v>
                </c:pt>
                <c:pt idx="14">
                  <c:v>1436.46898525693</c:v>
                </c:pt>
                <c:pt idx="15">
                  <c:v>1422.0970583697101</c:v>
                </c:pt>
                <c:pt idx="16">
                  <c:v>1463.54177641403</c:v>
                </c:pt>
                <c:pt idx="17">
                  <c:v>1486.9479667544799</c:v>
                </c:pt>
                <c:pt idx="18">
                  <c:v>1475.26790413354</c:v>
                </c:pt>
                <c:pt idx="19">
                  <c:v>1631.70320298908</c:v>
                </c:pt>
                <c:pt idx="20">
                  <c:v>1707.00651535216</c:v>
                </c:pt>
                <c:pt idx="21">
                  <c:v>1744.46310113599</c:v>
                </c:pt>
                <c:pt idx="22">
                  <c:v>1691.39976011419</c:v>
                </c:pt>
                <c:pt idx="23">
                  <c:v>1799.70874298426</c:v>
                </c:pt>
                <c:pt idx="24">
                  <c:v>1859.6994214584199</c:v>
                </c:pt>
                <c:pt idx="25">
                  <c:v>1905.1386040162899</c:v>
                </c:pt>
                <c:pt idx="26">
                  <c:v>2021.80281613434</c:v>
                </c:pt>
                <c:pt idx="27">
                  <c:v>2125.39041586239</c:v>
                </c:pt>
                <c:pt idx="28">
                  <c:v>2190.9277699911499</c:v>
                </c:pt>
                <c:pt idx="29">
                  <c:v>2304.2933745461</c:v>
                </c:pt>
                <c:pt idx="30">
                  <c:v>2384.3923664066801</c:v>
                </c:pt>
                <c:pt idx="31">
                  <c:v>2713.2720543059399</c:v>
                </c:pt>
                <c:pt idx="32">
                  <c:v>3032.7826311495901</c:v>
                </c:pt>
                <c:pt idx="33">
                  <c:v>3228.5345275105301</c:v>
                </c:pt>
                <c:pt idx="34">
                  <c:v>3545.9130978417602</c:v>
                </c:pt>
                <c:pt idx="35">
                  <c:v>3743.2465364864202</c:v>
                </c:pt>
                <c:pt idx="36">
                  <c:v>3661.1755094730302</c:v>
                </c:pt>
                <c:pt idx="37">
                  <c:v>3733.3829251007601</c:v>
                </c:pt>
                <c:pt idx="38">
                  <c:v>3911.6290827613798</c:v>
                </c:pt>
                <c:pt idx="39">
                  <c:v>3991.11921583194</c:v>
                </c:pt>
                <c:pt idx="40">
                  <c:v>3751.5886964210099</c:v>
                </c:pt>
                <c:pt idx="41">
                  <c:v>4284.5624165658401</c:v>
                </c:pt>
                <c:pt idx="42">
                  <c:v>4398.0062548489104</c:v>
                </c:pt>
                <c:pt idx="43">
                  <c:v>4519.70340209612</c:v>
                </c:pt>
                <c:pt idx="44">
                  <c:v>4322.1427259994898</c:v>
                </c:pt>
                <c:pt idx="45">
                  <c:v>4025.3545103900401</c:v>
                </c:pt>
                <c:pt idx="46">
                  <c:v>4116.53972321321</c:v>
                </c:pt>
                <c:pt idx="47">
                  <c:v>4459.9316097535702</c:v>
                </c:pt>
                <c:pt idx="48">
                  <c:v>4098.5438990504499</c:v>
                </c:pt>
                <c:pt idx="49">
                  <c:v>4038.7944383416102</c:v>
                </c:pt>
                <c:pt idx="50">
                  <c:v>3998.9250778165101</c:v>
                </c:pt>
                <c:pt idx="51">
                  <c:v>4467.6641564018</c:v>
                </c:pt>
                <c:pt idx="52">
                  <c:v>4331.97436333313</c:v>
                </c:pt>
                <c:pt idx="53">
                  <c:v>4325.0668878210799</c:v>
                </c:pt>
                <c:pt idx="54">
                  <c:v>4372.6799326355203</c:v>
                </c:pt>
                <c:pt idx="55">
                  <c:v>4489.6876955969301</c:v>
                </c:pt>
                <c:pt idx="56">
                  <c:v>4702.9674353542396</c:v>
                </c:pt>
                <c:pt idx="57">
                  <c:v>4498.3736082312798</c:v>
                </c:pt>
                <c:pt idx="58">
                  <c:v>4381.6167977061205</c:v>
                </c:pt>
                <c:pt idx="59">
                  <c:v>4406.7260861920404</c:v>
                </c:pt>
                <c:pt idx="60">
                  <c:v>4504.5821059664104</c:v>
                </c:pt>
                <c:pt idx="61">
                  <c:v>4611.5230026156896</c:v>
                </c:pt>
                <c:pt idx="62">
                  <c:v>5307.2857779992</c:v>
                </c:pt>
                <c:pt idx="63">
                  <c:v>5914.34470700577</c:v>
                </c:pt>
                <c:pt idx="64">
                  <c:v>6475.8705837361003</c:v>
                </c:pt>
                <c:pt idx="65">
                  <c:v>7009.9081506020602</c:v>
                </c:pt>
                <c:pt idx="66">
                  <c:v>7748.6626639429896</c:v>
                </c:pt>
                <c:pt idx="67">
                  <c:v>7971.9291108834104</c:v>
                </c:pt>
                <c:pt idx="68">
                  <c:v>8760.0187709974107</c:v>
                </c:pt>
                <c:pt idx="69">
                  <c:v>8889.9955785489892</c:v>
                </c:pt>
                <c:pt idx="70">
                  <c:v>9145.6471237881706</c:v>
                </c:pt>
                <c:pt idx="71">
                  <c:v>10962.3589022953</c:v>
                </c:pt>
                <c:pt idx="72">
                  <c:v>10872.1050051108</c:v>
                </c:pt>
                <c:pt idx="73">
                  <c:v>10475.679083011501</c:v>
                </c:pt>
                <c:pt idx="74">
                  <c:v>10617.857468190299</c:v>
                </c:pt>
                <c:pt idx="75">
                  <c:v>11767.0963931399</c:v>
                </c:pt>
                <c:pt idx="76">
                  <c:v>11454.4487821118</c:v>
                </c:pt>
                <c:pt idx="77">
                  <c:v>10952.880864372801</c:v>
                </c:pt>
                <c:pt idx="78">
                  <c:v>11791.902186298201</c:v>
                </c:pt>
                <c:pt idx="79">
                  <c:v>12288.3670665845</c:v>
                </c:pt>
                <c:pt idx="80">
                  <c:v>11977.901024725799</c:v>
                </c:pt>
                <c:pt idx="81">
                  <c:v>12625.5716622171</c:v>
                </c:pt>
                <c:pt idx="82">
                  <c:v>14018.608505395399</c:v>
                </c:pt>
                <c:pt idx="83">
                  <c:v>14687.7798848245</c:v>
                </c:pt>
                <c:pt idx="84">
                  <c:v>13720.934077137401</c:v>
                </c:pt>
                <c:pt idx="85">
                  <c:v>13769.2865398177</c:v>
                </c:pt>
                <c:pt idx="86">
                  <c:v>14768.0393883179</c:v>
                </c:pt>
                <c:pt idx="87">
                  <c:v>16087.729905541</c:v>
                </c:pt>
                <c:pt idx="88">
                  <c:v>15295.403500664001</c:v>
                </c:pt>
                <c:pt idx="89">
                  <c:v>16563.721731103698</c:v>
                </c:pt>
                <c:pt idx="90">
                  <c:v>17397.710393579</c:v>
                </c:pt>
                <c:pt idx="91">
                  <c:v>16390.769848649899</c:v>
                </c:pt>
                <c:pt idx="92">
                  <c:v>17078.847430068701</c:v>
                </c:pt>
                <c:pt idx="93">
                  <c:v>17634.218653485401</c:v>
                </c:pt>
                <c:pt idx="94">
                  <c:v>18110.6121116412</c:v>
                </c:pt>
                <c:pt idx="95">
                  <c:v>17460.847440436701</c:v>
                </c:pt>
                <c:pt idx="96">
                  <c:v>18626.495886245601</c:v>
                </c:pt>
                <c:pt idx="97">
                  <c:v>19486.896316807099</c:v>
                </c:pt>
                <c:pt idx="98">
                  <c:v>20107.5229609895</c:v>
                </c:pt>
                <c:pt idx="99">
                  <c:v>20226.097404600299</c:v>
                </c:pt>
                <c:pt idx="100">
                  <c:v>22280.931816936099</c:v>
                </c:pt>
                <c:pt idx="101">
                  <c:v>23198.928582719302</c:v>
                </c:pt>
                <c:pt idx="102">
                  <c:v>21585.782715442499</c:v>
                </c:pt>
                <c:pt idx="103">
                  <c:v>21414.9095884915</c:v>
                </c:pt>
                <c:pt idx="104">
                  <c:v>21177.291961083101</c:v>
                </c:pt>
                <c:pt idx="105">
                  <c:v>20878.491537553899</c:v>
                </c:pt>
                <c:pt idx="106">
                  <c:v>20907.3709315913</c:v>
                </c:pt>
                <c:pt idx="107">
                  <c:v>20749.0505210878</c:v>
                </c:pt>
                <c:pt idx="108">
                  <c:v>19620.668592358899</c:v>
                </c:pt>
                <c:pt idx="109">
                  <c:v>20342.307891127501</c:v>
                </c:pt>
                <c:pt idx="110">
                  <c:v>19808.514492923801</c:v>
                </c:pt>
                <c:pt idx="111">
                  <c:v>18527.015843652</c:v>
                </c:pt>
                <c:pt idx="112">
                  <c:v>18264.410780930299</c:v>
                </c:pt>
                <c:pt idx="113">
                  <c:v>18211.675597323501</c:v>
                </c:pt>
                <c:pt idx="114">
                  <c:v>19091.165583231799</c:v>
                </c:pt>
                <c:pt idx="115">
                  <c:v>20829.095565874501</c:v>
                </c:pt>
                <c:pt idx="116">
                  <c:v>20040.2756780854</c:v>
                </c:pt>
                <c:pt idx="117">
                  <c:v>20023.5945017048</c:v>
                </c:pt>
                <c:pt idx="118">
                  <c:v>21681.384757251999</c:v>
                </c:pt>
                <c:pt idx="119">
                  <c:v>22020.560545150402</c:v>
                </c:pt>
                <c:pt idx="120">
                  <c:v>21484.680299677799</c:v>
                </c:pt>
                <c:pt idx="121">
                  <c:v>21729.021044869802</c:v>
                </c:pt>
                <c:pt idx="122">
                  <c:v>20891.162435065398</c:v>
                </c:pt>
                <c:pt idx="123">
                  <c:v>21071.958003185398</c:v>
                </c:pt>
                <c:pt idx="124">
                  <c:v>19982.880661244199</c:v>
                </c:pt>
                <c:pt idx="125">
                  <c:v>19818.384927926199</c:v>
                </c:pt>
                <c:pt idx="126">
                  <c:v>20756.8392693891</c:v>
                </c:pt>
                <c:pt idx="127">
                  <c:v>19462.7670399243</c:v>
                </c:pt>
                <c:pt idx="128">
                  <c:v>19362.591441298799</c:v>
                </c:pt>
                <c:pt idx="129">
                  <c:v>21574.812352781399</c:v>
                </c:pt>
                <c:pt idx="130">
                  <c:v>21231.245827958501</c:v>
                </c:pt>
                <c:pt idx="131">
                  <c:v>22207.020236448901</c:v>
                </c:pt>
                <c:pt idx="132">
                  <c:v>22690.303176912701</c:v>
                </c:pt>
                <c:pt idx="133">
                  <c:v>23722.701335314901</c:v>
                </c:pt>
                <c:pt idx="134">
                  <c:v>24797.314492002199</c:v>
                </c:pt>
                <c:pt idx="135">
                  <c:v>26648.549479683199</c:v>
                </c:pt>
                <c:pt idx="136">
                  <c:v>26899.419253922199</c:v>
                </c:pt>
                <c:pt idx="137">
                  <c:v>26610.352909226898</c:v>
                </c:pt>
                <c:pt idx="138">
                  <c:v>26783.253068460901</c:v>
                </c:pt>
                <c:pt idx="139">
                  <c:v>29384.1635069923</c:v>
                </c:pt>
                <c:pt idx="140">
                  <c:v>28564.706670520602</c:v>
                </c:pt>
                <c:pt idx="141">
                  <c:v>27715.546673218199</c:v>
                </c:pt>
                <c:pt idx="142">
                  <c:v>27819.510010771301</c:v>
                </c:pt>
                <c:pt idx="143">
                  <c:v>27591.285518826</c:v>
                </c:pt>
                <c:pt idx="144">
                  <c:v>28565.100167491801</c:v>
                </c:pt>
                <c:pt idx="145">
                  <c:v>29985.8937570616</c:v>
                </c:pt>
                <c:pt idx="146">
                  <c:v>30266.694752137999</c:v>
                </c:pt>
                <c:pt idx="147">
                  <c:v>31613.8905696082</c:v>
                </c:pt>
                <c:pt idx="148">
                  <c:v>32710.3668127319</c:v>
                </c:pt>
                <c:pt idx="149">
                  <c:v>33418.674177613197</c:v>
                </c:pt>
                <c:pt idx="150">
                  <c:v>35645.369426104699</c:v>
                </c:pt>
                <c:pt idx="151">
                  <c:v>37566.786304606299</c:v>
                </c:pt>
                <c:pt idx="152">
                  <c:v>41098.762496547701</c:v>
                </c:pt>
                <c:pt idx="153">
                  <c:v>41316.1599817717</c:v>
                </c:pt>
                <c:pt idx="154">
                  <c:v>38688.598487794203</c:v>
                </c:pt>
                <c:pt idx="155">
                  <c:v>38634.845563084498</c:v>
                </c:pt>
                <c:pt idx="156">
                  <c:v>36807.8399612836</c:v>
                </c:pt>
                <c:pt idx="157">
                  <c:v>39686.574701305901</c:v>
                </c:pt>
                <c:pt idx="158">
                  <c:v>41564.927047178899</c:v>
                </c:pt>
                <c:pt idx="159">
                  <c:v>41433.971036613199</c:v>
                </c:pt>
                <c:pt idx="160">
                  <c:v>40230.587171720297</c:v>
                </c:pt>
                <c:pt idx="161">
                  <c:v>39373.705157599099</c:v>
                </c:pt>
                <c:pt idx="162">
                  <c:v>43068.403243255503</c:v>
                </c:pt>
                <c:pt idx="163">
                  <c:v>43465.519917910802</c:v>
                </c:pt>
                <c:pt idx="164">
                  <c:v>44899.753026333899</c:v>
                </c:pt>
                <c:pt idx="165">
                  <c:v>46135.532398788702</c:v>
                </c:pt>
                <c:pt idx="166">
                  <c:v>44587.267294712903</c:v>
                </c:pt>
                <c:pt idx="167">
                  <c:v>43589.0667033153</c:v>
                </c:pt>
                <c:pt idx="168">
                  <c:v>44421.322696232899</c:v>
                </c:pt>
                <c:pt idx="169">
                  <c:v>43260.881711223199</c:v>
                </c:pt>
                <c:pt idx="170">
                  <c:v>44187.658950309902</c:v>
                </c:pt>
                <c:pt idx="171">
                  <c:v>43159.482183704298</c:v>
                </c:pt>
                <c:pt idx="172">
                  <c:v>41647.908727665003</c:v>
                </c:pt>
                <c:pt idx="173">
                  <c:v>40873.047722841402</c:v>
                </c:pt>
                <c:pt idx="174">
                  <c:v>30890.8102910052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2-9D4C-9461-7BA5066894B9}"/>
            </c:ext>
          </c:extLst>
        </c:ser>
        <c:ser>
          <c:idx val="4"/>
          <c:order val="3"/>
          <c:tx>
            <c:strRef>
              <c:f>DOMESTICC!$F$3</c:f>
              <c:strCache>
                <c:ptCount val="1"/>
                <c:pt idx="0">
                  <c:v>EU Domestic Credit (Bil USD)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DOMESTICC!$B$4:$B$178</c:f>
              <c:numCache>
                <c:formatCode>m/d/yy</c:formatCode>
                <c:ptCount val="175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</c:numCache>
            </c:numRef>
          </c:cat>
          <c:val>
            <c:numRef>
              <c:f>DOMESTICC!$F$4:$F$178</c:f>
              <c:numCache>
                <c:formatCode>General</c:formatCode>
                <c:ptCount val="175"/>
                <c:pt idx="0">
                  <c:v>298.39258250816903</c:v>
                </c:pt>
                <c:pt idx="1">
                  <c:v>310.29630027924202</c:v>
                </c:pt>
                <c:pt idx="2">
                  <c:v>317.06407450806302</c:v>
                </c:pt>
                <c:pt idx="3">
                  <c:v>335.680390607991</c:v>
                </c:pt>
                <c:pt idx="4">
                  <c:v>341.56958791849303</c:v>
                </c:pt>
                <c:pt idx="5">
                  <c:v>359.91184138528303</c:v>
                </c:pt>
                <c:pt idx="6">
                  <c:v>387.01851940733599</c:v>
                </c:pt>
                <c:pt idx="7">
                  <c:v>424.68067599151698</c:v>
                </c:pt>
                <c:pt idx="8">
                  <c:v>481.13786504043401</c:v>
                </c:pt>
                <c:pt idx="9">
                  <c:v>500.60159424119701</c:v>
                </c:pt>
                <c:pt idx="10">
                  <c:v>515.10408294593503</c:v>
                </c:pt>
                <c:pt idx="11">
                  <c:v>553.73594033787401</c:v>
                </c:pt>
                <c:pt idx="12">
                  <c:v>629.38765718702302</c:v>
                </c:pt>
                <c:pt idx="13">
                  <c:v>720.63325944891596</c:v>
                </c:pt>
                <c:pt idx="14">
                  <c:v>765.87201773096695</c:v>
                </c:pt>
                <c:pt idx="15">
                  <c:v>752.18227203889001</c:v>
                </c:pt>
                <c:pt idx="16">
                  <c:v>765.20517892584201</c:v>
                </c:pt>
                <c:pt idx="17">
                  <c:v>783.21983280499001</c:v>
                </c:pt>
                <c:pt idx="18">
                  <c:v>784.30889009734403</c:v>
                </c:pt>
                <c:pt idx="19">
                  <c:v>913.95128732572698</c:v>
                </c:pt>
                <c:pt idx="20">
                  <c:v>947.07942887670094</c:v>
                </c:pt>
                <c:pt idx="21">
                  <c:v>971.56750760670695</c:v>
                </c:pt>
                <c:pt idx="22">
                  <c:v>909.337015658783</c:v>
                </c:pt>
                <c:pt idx="23">
                  <c:v>981.59409513945502</c:v>
                </c:pt>
                <c:pt idx="24">
                  <c:v>948.17465966852899</c:v>
                </c:pt>
                <c:pt idx="25">
                  <c:v>959.18706520208798</c:v>
                </c:pt>
                <c:pt idx="26">
                  <c:v>1017.29812769239</c:v>
                </c:pt>
                <c:pt idx="27">
                  <c:v>1092.49850345245</c:v>
                </c:pt>
                <c:pt idx="28">
                  <c:v>1088.2384883582999</c:v>
                </c:pt>
                <c:pt idx="29">
                  <c:v>1142.0537097475101</c:v>
                </c:pt>
                <c:pt idx="30">
                  <c:v>1174.1243371174701</c:v>
                </c:pt>
                <c:pt idx="31">
                  <c:v>1343.7464833029901</c:v>
                </c:pt>
                <c:pt idx="32">
                  <c:v>1538.43814350157</c:v>
                </c:pt>
                <c:pt idx="33">
                  <c:v>1577.0076123597401</c:v>
                </c:pt>
                <c:pt idx="34">
                  <c:v>1717.0476310761801</c:v>
                </c:pt>
                <c:pt idx="35">
                  <c:v>1894.945840806</c:v>
                </c:pt>
                <c:pt idx="36">
                  <c:v>1890.7411290801799</c:v>
                </c:pt>
                <c:pt idx="37">
                  <c:v>1986.6521116333899</c:v>
                </c:pt>
                <c:pt idx="38">
                  <c:v>2139.61483501557</c:v>
                </c:pt>
                <c:pt idx="39">
                  <c:v>2276.4343093873599</c:v>
                </c:pt>
                <c:pt idx="40">
                  <c:v>2073.8834150703601</c:v>
                </c:pt>
                <c:pt idx="41">
                  <c:v>2339.8403885396901</c:v>
                </c:pt>
                <c:pt idx="42">
                  <c:v>2343.1236920645001</c:v>
                </c:pt>
                <c:pt idx="43">
                  <c:v>2313.1394444765101</c:v>
                </c:pt>
                <c:pt idx="44">
                  <c:v>2148.1416343212099</c:v>
                </c:pt>
                <c:pt idx="45">
                  <c:v>1948.1098207609</c:v>
                </c:pt>
                <c:pt idx="46">
                  <c:v>2030.23052690025</c:v>
                </c:pt>
                <c:pt idx="47">
                  <c:v>2187.28747265829</c:v>
                </c:pt>
                <c:pt idx="48">
                  <c:v>2024.4517748799201</c:v>
                </c:pt>
                <c:pt idx="49">
                  <c:v>2000.0659210445599</c:v>
                </c:pt>
                <c:pt idx="50">
                  <c:v>1999.39933740318</c:v>
                </c:pt>
                <c:pt idx="51">
                  <c:v>2166.0417620704702</c:v>
                </c:pt>
                <c:pt idx="52">
                  <c:v>2050.3930293877902</c:v>
                </c:pt>
                <c:pt idx="53">
                  <c:v>2024.8831916875199</c:v>
                </c:pt>
                <c:pt idx="54">
                  <c:v>1989.43658263872</c:v>
                </c:pt>
                <c:pt idx="55">
                  <c:v>1998.8497394302599</c:v>
                </c:pt>
                <c:pt idx="56">
                  <c:v>2095.9922557178202</c:v>
                </c:pt>
                <c:pt idx="57">
                  <c:v>2010.25650908182</c:v>
                </c:pt>
                <c:pt idx="58">
                  <c:v>1908.0547607040101</c:v>
                </c:pt>
                <c:pt idx="59">
                  <c:v>1908.8475652331999</c:v>
                </c:pt>
                <c:pt idx="60">
                  <c:v>1971.98304533906</c:v>
                </c:pt>
                <c:pt idx="61">
                  <c:v>2030.1340428737101</c:v>
                </c:pt>
                <c:pt idx="62">
                  <c:v>2300.2661252149701</c:v>
                </c:pt>
                <c:pt idx="63">
                  <c:v>2554.8284381966901</c:v>
                </c:pt>
                <c:pt idx="64">
                  <c:v>2673.9973938115099</c:v>
                </c:pt>
                <c:pt idx="65">
                  <c:v>2855.5915802753502</c:v>
                </c:pt>
                <c:pt idx="66">
                  <c:v>3255.6937868826299</c:v>
                </c:pt>
                <c:pt idx="67">
                  <c:v>3453.3571950382202</c:v>
                </c:pt>
                <c:pt idx="68">
                  <c:v>3746.1841673652398</c:v>
                </c:pt>
                <c:pt idx="69">
                  <c:v>3797.7083693169402</c:v>
                </c:pt>
                <c:pt idx="70">
                  <c:v>3881.9301130457002</c:v>
                </c:pt>
                <c:pt idx="71">
                  <c:v>4584.3452976142398</c:v>
                </c:pt>
                <c:pt idx="72">
                  <c:v>4478.7434246164003</c:v>
                </c:pt>
                <c:pt idx="73">
                  <c:v>4217.4244482909899</c:v>
                </c:pt>
                <c:pt idx="74">
                  <c:v>4206.5839639660999</c:v>
                </c:pt>
                <c:pt idx="75">
                  <c:v>4688.5987276340502</c:v>
                </c:pt>
                <c:pt idx="76">
                  <c:v>4516.1284706971401</c:v>
                </c:pt>
                <c:pt idx="77">
                  <c:v>4486.95705703776</c:v>
                </c:pt>
                <c:pt idx="78">
                  <c:v>4805.5251234829502</c:v>
                </c:pt>
                <c:pt idx="79">
                  <c:v>5331.3510702206604</c:v>
                </c:pt>
                <c:pt idx="80">
                  <c:v>5466.2509787667404</c:v>
                </c:pt>
                <c:pt idx="81">
                  <c:v>5872.2278237844303</c:v>
                </c:pt>
                <c:pt idx="82">
                  <c:v>6385.7026234366203</c:v>
                </c:pt>
                <c:pt idx="83">
                  <c:v>6847.3566944837603</c:v>
                </c:pt>
                <c:pt idx="84">
                  <c:v>6118.0374470139404</c:v>
                </c:pt>
                <c:pt idx="85">
                  <c:v>5901.7787447751998</c:v>
                </c:pt>
                <c:pt idx="86">
                  <c:v>6508.7762624385196</c:v>
                </c:pt>
                <c:pt idx="87">
                  <c:v>7256.0973052326199</c:v>
                </c:pt>
                <c:pt idx="88">
                  <c:v>6807.39172308875</c:v>
                </c:pt>
                <c:pt idx="89">
                  <c:v>7519.8942326428796</c:v>
                </c:pt>
                <c:pt idx="90">
                  <c:v>7772.5682487600498</c:v>
                </c:pt>
                <c:pt idx="91">
                  <c:v>7086.4151868451299</c:v>
                </c:pt>
                <c:pt idx="92">
                  <c:v>7023.5687651664002</c:v>
                </c:pt>
                <c:pt idx="93">
                  <c:v>6886.2224313358001</c:v>
                </c:pt>
                <c:pt idx="94">
                  <c:v>7067.5131826856696</c:v>
                </c:pt>
                <c:pt idx="95">
                  <c:v>6858.0242349171003</c:v>
                </c:pt>
                <c:pt idx="96">
                  <c:v>7149.5287280570101</c:v>
                </c:pt>
                <c:pt idx="97">
                  <c:v>7561.2239918163796</c:v>
                </c:pt>
                <c:pt idx="98">
                  <c:v>7875.7612015777804</c:v>
                </c:pt>
                <c:pt idx="99">
                  <c:v>7960.8706994081904</c:v>
                </c:pt>
                <c:pt idx="100">
                  <c:v>8736.4531399346906</c:v>
                </c:pt>
                <c:pt idx="101">
                  <c:v>8920.1853159868606</c:v>
                </c:pt>
                <c:pt idx="102">
                  <c:v>8884.9205409247206</c:v>
                </c:pt>
                <c:pt idx="103">
                  <c:v>9069.1929757901598</c:v>
                </c:pt>
                <c:pt idx="104">
                  <c:v>9027.4389716208098</c:v>
                </c:pt>
                <c:pt idx="105">
                  <c:v>9004.5457919591499</c:v>
                </c:pt>
                <c:pt idx="106">
                  <c:v>9081.0082449639503</c:v>
                </c:pt>
                <c:pt idx="107">
                  <c:v>9289.0653567855607</c:v>
                </c:pt>
                <c:pt idx="108">
                  <c:v>8810.3016045659206</c:v>
                </c:pt>
                <c:pt idx="109">
                  <c:v>8705.8728311573796</c:v>
                </c:pt>
                <c:pt idx="110">
                  <c:v>8639.9881223981592</c:v>
                </c:pt>
                <c:pt idx="111">
                  <c:v>8693.3897856874501</c:v>
                </c:pt>
                <c:pt idx="112">
                  <c:v>8674.8418965189903</c:v>
                </c:pt>
                <c:pt idx="113">
                  <c:v>8934.5262477287706</c:v>
                </c:pt>
                <c:pt idx="114">
                  <c:v>9510.6944068876401</c:v>
                </c:pt>
                <c:pt idx="115">
                  <c:v>9630.3432592828794</c:v>
                </c:pt>
                <c:pt idx="116">
                  <c:v>9397.1944769191396</c:v>
                </c:pt>
                <c:pt idx="117">
                  <c:v>9254.6316262826604</c:v>
                </c:pt>
                <c:pt idx="118">
                  <c:v>9651.9135560941995</c:v>
                </c:pt>
                <c:pt idx="119">
                  <c:v>9343.7606444334706</c:v>
                </c:pt>
                <c:pt idx="120">
                  <c:v>9201.0046811232896</c:v>
                </c:pt>
                <c:pt idx="121">
                  <c:v>9270.9496775950793</c:v>
                </c:pt>
                <c:pt idx="122">
                  <c:v>8695.5358228159803</c:v>
                </c:pt>
                <c:pt idx="123">
                  <c:v>9287.4107552533897</c:v>
                </c:pt>
                <c:pt idx="124">
                  <c:v>9026.8677109</c:v>
                </c:pt>
                <c:pt idx="125">
                  <c:v>8819.0105499000001</c:v>
                </c:pt>
                <c:pt idx="126">
                  <c:v>9500.6868470000009</c:v>
                </c:pt>
                <c:pt idx="127">
                  <c:v>9362.7506580999998</c:v>
                </c:pt>
                <c:pt idx="128">
                  <c:v>9360.8594892000001</c:v>
                </c:pt>
                <c:pt idx="129">
                  <c:v>10706.309171000001</c:v>
                </c:pt>
                <c:pt idx="130">
                  <c:v>10683.6486854</c:v>
                </c:pt>
                <c:pt idx="131">
                  <c:v>11442.791853700001</c:v>
                </c:pt>
                <c:pt idx="132">
                  <c:v>11897.529177099999</c:v>
                </c:pt>
                <c:pt idx="133">
                  <c:v>12618.898242499999</c:v>
                </c:pt>
                <c:pt idx="134">
                  <c:v>13026.125206000001</c:v>
                </c:pt>
                <c:pt idx="135">
                  <c:v>14281.9359276</c:v>
                </c:pt>
                <c:pt idx="136">
                  <c:v>14202.2782336</c:v>
                </c:pt>
                <c:pt idx="137">
                  <c:v>14375.412599900001</c:v>
                </c:pt>
                <c:pt idx="138">
                  <c:v>14766.7533922</c:v>
                </c:pt>
                <c:pt idx="139">
                  <c:v>16400.167972700001</c:v>
                </c:pt>
                <c:pt idx="140">
                  <c:v>15962.4626106</c:v>
                </c:pt>
                <c:pt idx="141">
                  <c:v>15360.573491900001</c:v>
                </c:pt>
                <c:pt idx="142">
                  <c:v>15489.666434000001</c:v>
                </c:pt>
                <c:pt idx="143">
                  <c:v>15488.159564</c:v>
                </c:pt>
                <c:pt idx="144">
                  <c:v>16318.1585421</c:v>
                </c:pt>
                <c:pt idx="145">
                  <c:v>17554.616378899998</c:v>
                </c:pt>
                <c:pt idx="146">
                  <c:v>17870.8455288</c:v>
                </c:pt>
                <c:pt idx="147">
                  <c:v>18981.655706000001</c:v>
                </c:pt>
                <c:pt idx="148">
                  <c:v>19628.3391438</c:v>
                </c:pt>
                <c:pt idx="149">
                  <c:v>20485.574025400001</c:v>
                </c:pt>
                <c:pt idx="150">
                  <c:v>21786.6478919</c:v>
                </c:pt>
                <c:pt idx="151">
                  <c:v>23307.996499199999</c:v>
                </c:pt>
                <c:pt idx="152">
                  <c:v>25334.679971500002</c:v>
                </c:pt>
                <c:pt idx="153">
                  <c:v>25676.245701</c:v>
                </c:pt>
                <c:pt idx="154">
                  <c:v>23603.207489600001</c:v>
                </c:pt>
                <c:pt idx="155">
                  <c:v>22484.794900699999</c:v>
                </c:pt>
                <c:pt idx="156">
                  <c:v>21789.736009577799</c:v>
                </c:pt>
                <c:pt idx="157">
                  <c:v>23593.798495814699</c:v>
                </c:pt>
                <c:pt idx="158">
                  <c:v>24241.9451066619</c:v>
                </c:pt>
                <c:pt idx="159">
                  <c:v>24106.073987084201</c:v>
                </c:pt>
                <c:pt idx="160">
                  <c:v>22957.930981725502</c:v>
                </c:pt>
                <c:pt idx="161">
                  <c:v>21610.1873026963</c:v>
                </c:pt>
                <c:pt idx="162">
                  <c:v>23752.5667227206</c:v>
                </c:pt>
                <c:pt idx="163">
                  <c:v>23451.059113056901</c:v>
                </c:pt>
                <c:pt idx="164">
                  <c:v>24711.4667519424</c:v>
                </c:pt>
                <c:pt idx="165">
                  <c:v>25164.7485677443</c:v>
                </c:pt>
                <c:pt idx="166">
                  <c:v>23757.324342085401</c:v>
                </c:pt>
                <c:pt idx="167">
                  <c:v>22772.075659749898</c:v>
                </c:pt>
                <c:pt idx="168">
                  <c:v>23697.6020721184</c:v>
                </c:pt>
                <c:pt idx="169">
                  <c:v>22419.501013301498</c:v>
                </c:pt>
                <c:pt idx="170">
                  <c:v>22965.139344586802</c:v>
                </c:pt>
                <c:pt idx="171">
                  <c:v>23167.272483758701</c:v>
                </c:pt>
                <c:pt idx="172">
                  <c:v>22446.428617271002</c:v>
                </c:pt>
                <c:pt idx="173">
                  <c:v>22823.857163744698</c:v>
                </c:pt>
                <c:pt idx="174">
                  <c:v>23348.034558940999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2-9D4C-9461-7BA5066894B9}"/>
            </c:ext>
          </c:extLst>
        </c:ser>
        <c:ser>
          <c:idx val="5"/>
          <c:order val="4"/>
          <c:tx>
            <c:strRef>
              <c:f>DOMESTICC!$G$3</c:f>
              <c:strCache>
                <c:ptCount val="1"/>
                <c:pt idx="0">
                  <c:v>EA Domestic Credit (Bil USD)</c:v>
                </c:pt>
              </c:strCache>
            </c:strRef>
          </c:tx>
          <c:marker>
            <c:symbol val="none"/>
          </c:marker>
          <c:cat>
            <c:numRef>
              <c:f>DOMESTICC!$B$4:$B$178</c:f>
              <c:numCache>
                <c:formatCode>m/d/yy</c:formatCode>
                <c:ptCount val="175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</c:numCache>
            </c:numRef>
          </c:cat>
          <c:val>
            <c:numRef>
              <c:f>DOMESTICC!$G$4:$G$178</c:f>
              <c:numCache>
                <c:formatCode>General</c:formatCode>
                <c:ptCount val="175"/>
                <c:pt idx="0">
                  <c:v>270.32564711983099</c:v>
                </c:pt>
                <c:pt idx="1">
                  <c:v>280.86408269152997</c:v>
                </c:pt>
                <c:pt idx="2">
                  <c:v>287.32039212051899</c:v>
                </c:pt>
                <c:pt idx="3">
                  <c:v>303.96865302123899</c:v>
                </c:pt>
                <c:pt idx="4">
                  <c:v>309.879195131605</c:v>
                </c:pt>
                <c:pt idx="5">
                  <c:v>327.095099798847</c:v>
                </c:pt>
                <c:pt idx="6">
                  <c:v>350.33743442209698</c:v>
                </c:pt>
                <c:pt idx="7">
                  <c:v>383.700288507572</c:v>
                </c:pt>
                <c:pt idx="8">
                  <c:v>436.32921105756401</c:v>
                </c:pt>
                <c:pt idx="9">
                  <c:v>456.92975825906598</c:v>
                </c:pt>
                <c:pt idx="10">
                  <c:v>470.08650296453499</c:v>
                </c:pt>
                <c:pt idx="11">
                  <c:v>501.89928475994998</c:v>
                </c:pt>
                <c:pt idx="12">
                  <c:v>541.67955492242197</c:v>
                </c:pt>
                <c:pt idx="13">
                  <c:v>624.04838548632301</c:v>
                </c:pt>
                <c:pt idx="14">
                  <c:v>665.61764127250603</c:v>
                </c:pt>
                <c:pt idx="15">
                  <c:v>643.06156808586002</c:v>
                </c:pt>
                <c:pt idx="16">
                  <c:v>658.90918497024302</c:v>
                </c:pt>
                <c:pt idx="17">
                  <c:v>671.61216885167801</c:v>
                </c:pt>
                <c:pt idx="18">
                  <c:v>673.23776724496702</c:v>
                </c:pt>
                <c:pt idx="19">
                  <c:v>789.79078937859504</c:v>
                </c:pt>
                <c:pt idx="20">
                  <c:v>824.14815892773095</c:v>
                </c:pt>
                <c:pt idx="21">
                  <c:v>855.11746765968701</c:v>
                </c:pt>
                <c:pt idx="22">
                  <c:v>797.39569161363204</c:v>
                </c:pt>
                <c:pt idx="23">
                  <c:v>859.89473469959796</c:v>
                </c:pt>
                <c:pt idx="24">
                  <c:v>840.08128722495405</c:v>
                </c:pt>
                <c:pt idx="25">
                  <c:v>856.48799505974205</c:v>
                </c:pt>
                <c:pt idx="26">
                  <c:v>915.22728525323896</c:v>
                </c:pt>
                <c:pt idx="27">
                  <c:v>979.025031519104</c:v>
                </c:pt>
                <c:pt idx="28">
                  <c:v>979.01729872180101</c:v>
                </c:pt>
                <c:pt idx="29">
                  <c:v>1030.87546361215</c:v>
                </c:pt>
                <c:pt idx="30">
                  <c:v>1056.1168251850399</c:v>
                </c:pt>
                <c:pt idx="31">
                  <c:v>1203.22663337672</c:v>
                </c:pt>
                <c:pt idx="32">
                  <c:v>1410.4481148705199</c:v>
                </c:pt>
                <c:pt idx="33">
                  <c:v>1447.36283362943</c:v>
                </c:pt>
                <c:pt idx="34">
                  <c:v>1581.5091423449101</c:v>
                </c:pt>
                <c:pt idx="35">
                  <c:v>1735.98018338413</c:v>
                </c:pt>
                <c:pt idx="36">
                  <c:v>1736.00937075497</c:v>
                </c:pt>
                <c:pt idx="37">
                  <c:v>1821.22704410968</c:v>
                </c:pt>
                <c:pt idx="38">
                  <c:v>1963.4420334957399</c:v>
                </c:pt>
                <c:pt idx="39">
                  <c:v>2077.24397347692</c:v>
                </c:pt>
                <c:pt idx="40">
                  <c:v>1888.0738147561101</c:v>
                </c:pt>
                <c:pt idx="41">
                  <c:v>2127.42336662962</c:v>
                </c:pt>
                <c:pt idx="42">
                  <c:v>2114.3890362602801</c:v>
                </c:pt>
                <c:pt idx="43">
                  <c:v>2059.8023595827299</c:v>
                </c:pt>
                <c:pt idx="44">
                  <c:v>1922.88903622159</c:v>
                </c:pt>
                <c:pt idx="45">
                  <c:v>1736.1969680699799</c:v>
                </c:pt>
                <c:pt idx="46">
                  <c:v>1823.9400400148299</c:v>
                </c:pt>
                <c:pt idx="47">
                  <c:v>1913.2547888019101</c:v>
                </c:pt>
                <c:pt idx="48">
                  <c:v>1793.4543700095701</c:v>
                </c:pt>
                <c:pt idx="49">
                  <c:v>1766.0299006792</c:v>
                </c:pt>
                <c:pt idx="50">
                  <c:v>1768.9890135393</c:v>
                </c:pt>
                <c:pt idx="51">
                  <c:v>1916.18174222523</c:v>
                </c:pt>
                <c:pt idx="52">
                  <c:v>1816.7553995457599</c:v>
                </c:pt>
                <c:pt idx="53">
                  <c:v>1781.7271182464101</c:v>
                </c:pt>
                <c:pt idx="54">
                  <c:v>1748.8038796996</c:v>
                </c:pt>
                <c:pt idx="55">
                  <c:v>1757.1159531968999</c:v>
                </c:pt>
                <c:pt idx="56">
                  <c:v>1852.5217686865999</c:v>
                </c:pt>
                <c:pt idx="57">
                  <c:v>1772.59929338182</c:v>
                </c:pt>
                <c:pt idx="58">
                  <c:v>1677.09114470401</c:v>
                </c:pt>
                <c:pt idx="59">
                  <c:v>1680.8054259303899</c:v>
                </c:pt>
                <c:pt idx="60">
                  <c:v>1718.26064233906</c:v>
                </c:pt>
                <c:pt idx="61">
                  <c:v>1763.20745737371</c:v>
                </c:pt>
                <c:pt idx="62">
                  <c:v>2015.9906164178799</c:v>
                </c:pt>
                <c:pt idx="63">
                  <c:v>2253.07961090558</c:v>
                </c:pt>
                <c:pt idx="64">
                  <c:v>2400.1957065115098</c:v>
                </c:pt>
                <c:pt idx="65">
                  <c:v>2560.87110346794</c:v>
                </c:pt>
                <c:pt idx="66">
                  <c:v>2799.0554368826301</c:v>
                </c:pt>
                <c:pt idx="67">
                  <c:v>2973.2231325382199</c:v>
                </c:pt>
                <c:pt idx="68">
                  <c:v>3192.23607236524</c:v>
                </c:pt>
                <c:pt idx="69">
                  <c:v>3210.4930693169399</c:v>
                </c:pt>
                <c:pt idx="70">
                  <c:v>3268.6088150456999</c:v>
                </c:pt>
                <c:pt idx="71">
                  <c:v>3863.2825486142401</c:v>
                </c:pt>
                <c:pt idx="72">
                  <c:v>3720.4377440163998</c:v>
                </c:pt>
                <c:pt idx="73">
                  <c:v>3482.6852618909902</c:v>
                </c:pt>
                <c:pt idx="74">
                  <c:v>3438.5875744660998</c:v>
                </c:pt>
                <c:pt idx="75">
                  <c:v>3829.1947976340498</c:v>
                </c:pt>
                <c:pt idx="76">
                  <c:v>3659.4576498971401</c:v>
                </c:pt>
                <c:pt idx="77">
                  <c:v>3650.2629604377598</c:v>
                </c:pt>
                <c:pt idx="78">
                  <c:v>3878.8295826829499</c:v>
                </c:pt>
                <c:pt idx="79">
                  <c:v>4384.7370317206596</c:v>
                </c:pt>
                <c:pt idx="80">
                  <c:v>4462.76302676674</c:v>
                </c:pt>
                <c:pt idx="81">
                  <c:v>4776.0939239844301</c:v>
                </c:pt>
                <c:pt idx="82">
                  <c:v>5183.1310759366197</c:v>
                </c:pt>
                <c:pt idx="83">
                  <c:v>5583.3830304837602</c:v>
                </c:pt>
                <c:pt idx="84">
                  <c:v>4954.1764370139399</c:v>
                </c:pt>
                <c:pt idx="85">
                  <c:v>4793.0148812752004</c:v>
                </c:pt>
                <c:pt idx="86">
                  <c:v>5298.0055574385196</c:v>
                </c:pt>
                <c:pt idx="87">
                  <c:v>5997.90376993262</c:v>
                </c:pt>
                <c:pt idx="88">
                  <c:v>5628.9828494887497</c:v>
                </c:pt>
                <c:pt idx="89">
                  <c:v>6229.4497266428798</c:v>
                </c:pt>
                <c:pt idx="90">
                  <c:v>6569.0235863850503</c:v>
                </c:pt>
                <c:pt idx="91">
                  <c:v>6050.6951868451297</c:v>
                </c:pt>
                <c:pt idx="92">
                  <c:v>5970.1595321663999</c:v>
                </c:pt>
                <c:pt idx="93">
                  <c:v>5830.8566073357997</c:v>
                </c:pt>
                <c:pt idx="94">
                  <c:v>6002.6690950856701</c:v>
                </c:pt>
                <c:pt idx="95">
                  <c:v>5807.0802485170998</c:v>
                </c:pt>
                <c:pt idx="96">
                  <c:v>6071.8003572570096</c:v>
                </c:pt>
                <c:pt idx="97">
                  <c:v>6426.71267181638</c:v>
                </c:pt>
                <c:pt idx="98">
                  <c:v>6695.2972028777804</c:v>
                </c:pt>
                <c:pt idx="99">
                  <c:v>6777.70038690819</c:v>
                </c:pt>
                <c:pt idx="100">
                  <c:v>7464.2235849346898</c:v>
                </c:pt>
                <c:pt idx="101">
                  <c:v>7641.7765939868596</c:v>
                </c:pt>
                <c:pt idx="102">
                  <c:v>7588.7549009247195</c:v>
                </c:pt>
                <c:pt idx="103">
                  <c:v>7753.4630757901596</c:v>
                </c:pt>
                <c:pt idx="104">
                  <c:v>7682.2451514208096</c:v>
                </c:pt>
                <c:pt idx="105">
                  <c:v>7609.0654649591497</c:v>
                </c:pt>
                <c:pt idx="106">
                  <c:v>7650.3033055639498</c:v>
                </c:pt>
                <c:pt idx="107">
                  <c:v>7715.3368827855602</c:v>
                </c:pt>
                <c:pt idx="108">
                  <c:v>7246.0872516659201</c:v>
                </c:pt>
                <c:pt idx="109">
                  <c:v>7091.0996086573796</c:v>
                </c:pt>
                <c:pt idx="110">
                  <c:v>7059.0924523981603</c:v>
                </c:pt>
                <c:pt idx="111">
                  <c:v>7066.6657992874498</c:v>
                </c:pt>
                <c:pt idx="112">
                  <c:v>6988.3020732189898</c:v>
                </c:pt>
                <c:pt idx="113">
                  <c:v>7235.2701255287702</c:v>
                </c:pt>
                <c:pt idx="114">
                  <c:v>7742.4659343876401</c:v>
                </c:pt>
                <c:pt idx="115">
                  <c:v>7921.09534578288</c:v>
                </c:pt>
                <c:pt idx="116">
                  <c:v>7705.1710449191396</c:v>
                </c:pt>
                <c:pt idx="117">
                  <c:v>7564.6127358826598</c:v>
                </c:pt>
                <c:pt idx="118">
                  <c:v>7856.5963000942002</c:v>
                </c:pt>
                <c:pt idx="119">
                  <c:v>7561.6052900334698</c:v>
                </c:pt>
                <c:pt idx="120">
                  <c:v>7350.8896637232901</c:v>
                </c:pt>
                <c:pt idx="121">
                  <c:v>7464.86419299508</c:v>
                </c:pt>
                <c:pt idx="122">
                  <c:v>6914.7698805159798</c:v>
                </c:pt>
                <c:pt idx="123">
                  <c:v>7427.8072400533902</c:v>
                </c:pt>
                <c:pt idx="124">
                  <c:v>7191.2413823999996</c:v>
                </c:pt>
                <c:pt idx="125">
                  <c:v>6988.71144</c:v>
                </c:pt>
                <c:pt idx="126">
                  <c:v>7535.3705333999997</c:v>
                </c:pt>
                <c:pt idx="127">
                  <c:v>7381.7696813000002</c:v>
                </c:pt>
                <c:pt idx="128">
                  <c:v>7386.7530011999997</c:v>
                </c:pt>
                <c:pt idx="129">
                  <c:v>8511.8989199999996</c:v>
                </c:pt>
                <c:pt idx="130">
                  <c:v>8420.44</c:v>
                </c:pt>
                <c:pt idx="131">
                  <c:v>9044.5204909000004</c:v>
                </c:pt>
                <c:pt idx="132">
                  <c:v>9506.063999</c:v>
                </c:pt>
                <c:pt idx="133">
                  <c:v>10069.985472300001</c:v>
                </c:pt>
                <c:pt idx="134">
                  <c:v>10371.052527600001</c:v>
                </c:pt>
                <c:pt idx="135">
                  <c:v>11380.338543</c:v>
                </c:pt>
                <c:pt idx="136">
                  <c:v>11124.947494399999</c:v>
                </c:pt>
                <c:pt idx="137">
                  <c:v>11264.765369000001</c:v>
                </c:pt>
                <c:pt idx="138">
                  <c:v>11587.705371399999</c:v>
                </c:pt>
                <c:pt idx="139">
                  <c:v>12892.6837679</c:v>
                </c:pt>
                <c:pt idx="140">
                  <c:v>12485.516909600001</c:v>
                </c:pt>
                <c:pt idx="141">
                  <c:v>11964.909452399999</c:v>
                </c:pt>
                <c:pt idx="142">
                  <c:v>12079.308524399999</c:v>
                </c:pt>
                <c:pt idx="143">
                  <c:v>12040.567940200001</c:v>
                </c:pt>
                <c:pt idx="144">
                  <c:v>12686.650248</c:v>
                </c:pt>
                <c:pt idx="145">
                  <c:v>13620.694215699999</c:v>
                </c:pt>
                <c:pt idx="146">
                  <c:v>13778.85915</c:v>
                </c:pt>
                <c:pt idx="147">
                  <c:v>14574.918969</c:v>
                </c:pt>
                <c:pt idx="148">
                  <c:v>15043.244351400001</c:v>
                </c:pt>
                <c:pt idx="149">
                  <c:v>15664.479211</c:v>
                </c:pt>
                <c:pt idx="150">
                  <c:v>16683.975571999999</c:v>
                </c:pt>
                <c:pt idx="151">
                  <c:v>18086.126385600001</c:v>
                </c:pt>
                <c:pt idx="152">
                  <c:v>19848.052530000001</c:v>
                </c:pt>
                <c:pt idx="153">
                  <c:v>20155.145749200001</c:v>
                </c:pt>
                <c:pt idx="154">
                  <c:v>18471.486344199999</c:v>
                </c:pt>
                <c:pt idx="155">
                  <c:v>18101.595569100002</c:v>
                </c:pt>
                <c:pt idx="156">
                  <c:v>17446.434007200001</c:v>
                </c:pt>
                <c:pt idx="157">
                  <c:v>18767.2354452</c:v>
                </c:pt>
                <c:pt idx="158">
                  <c:v>19487.882552399999</c:v>
                </c:pt>
                <c:pt idx="159">
                  <c:v>19265.014146000001</c:v>
                </c:pt>
                <c:pt idx="160">
                  <c:v>18107.847652199998</c:v>
                </c:pt>
                <c:pt idx="161">
                  <c:v>16884.9144065</c:v>
                </c:pt>
                <c:pt idx="162">
                  <c:v>18810.5211408</c:v>
                </c:pt>
                <c:pt idx="163">
                  <c:v>18696.142468800001</c:v>
                </c:pt>
                <c:pt idx="164">
                  <c:v>19810.196758300001</c:v>
                </c:pt>
                <c:pt idx="165">
                  <c:v>20253.507762699999</c:v>
                </c:pt>
                <c:pt idx="166">
                  <c:v>19021.069815300001</c:v>
                </c:pt>
                <c:pt idx="167">
                  <c:v>18236.970592500002</c:v>
                </c:pt>
                <c:pt idx="168">
                  <c:v>19055.7290952</c:v>
                </c:pt>
                <c:pt idx="169">
                  <c:v>17988.702792</c:v>
                </c:pt>
                <c:pt idx="170">
                  <c:v>18405.361074</c:v>
                </c:pt>
                <c:pt idx="171">
                  <c:v>18697.725369</c:v>
                </c:pt>
                <c:pt idx="172">
                  <c:v>18111.475232500001</c:v>
                </c:pt>
                <c:pt idx="173">
                  <c:v>18475.76814</c:v>
                </c:pt>
                <c:pt idx="174">
                  <c:v>18784.893192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D2-9D4C-9461-7BA5066894B9}"/>
            </c:ext>
          </c:extLst>
        </c:ser>
        <c:ser>
          <c:idx val="6"/>
          <c:order val="5"/>
          <c:tx>
            <c:strRef>
              <c:f>DOMESTICC!$H$3</c:f>
              <c:strCache>
                <c:ptCount val="1"/>
                <c:pt idx="0">
                  <c:v>UK Domestic Credit (Bil USD)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DOMESTICC!$B$4:$B$178</c:f>
              <c:numCache>
                <c:formatCode>m/d/yy</c:formatCode>
                <c:ptCount val="175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</c:numCache>
            </c:numRef>
          </c:cat>
          <c:val>
            <c:numRef>
              <c:f>DOMESTICC!$H$4:$H$178</c:f>
              <c:numCache>
                <c:formatCode>General</c:formatCode>
                <c:ptCount val="175"/>
                <c:pt idx="0">
                  <c:v>28.066935388337999</c:v>
                </c:pt>
                <c:pt idx="1">
                  <c:v>29.432217587712</c:v>
                </c:pt>
                <c:pt idx="2">
                  <c:v>29.743682387543998</c:v>
                </c:pt>
                <c:pt idx="3">
                  <c:v>31.711737586752001</c:v>
                </c:pt>
                <c:pt idx="4">
                  <c:v>31.690392786888001</c:v>
                </c:pt>
                <c:pt idx="5">
                  <c:v>32.816741586436002</c:v>
                </c:pt>
                <c:pt idx="6">
                  <c:v>36.681084985239004</c:v>
                </c:pt>
                <c:pt idx="7">
                  <c:v>40.980387483945002</c:v>
                </c:pt>
                <c:pt idx="8">
                  <c:v>44.808653982869998</c:v>
                </c:pt>
                <c:pt idx="9">
                  <c:v>43.671835982131</c:v>
                </c:pt>
                <c:pt idx="10">
                  <c:v>45.017579981399997</c:v>
                </c:pt>
                <c:pt idx="11">
                  <c:v>51.836655577923999</c:v>
                </c:pt>
                <c:pt idx="12">
                  <c:v>87.708102264600996</c:v>
                </c:pt>
                <c:pt idx="13">
                  <c:v>96.584873962592994</c:v>
                </c:pt>
                <c:pt idx="14">
                  <c:v>100.254376458461</c:v>
                </c:pt>
                <c:pt idx="15">
                  <c:v>109.12070395303</c:v>
                </c:pt>
                <c:pt idx="16">
                  <c:v>106.295993955599</c:v>
                </c:pt>
                <c:pt idx="17">
                  <c:v>111.607663953312</c:v>
                </c:pt>
                <c:pt idx="18">
                  <c:v>111.071122852377</c:v>
                </c:pt>
                <c:pt idx="19">
                  <c:v>124.160497947132</c:v>
                </c:pt>
                <c:pt idx="20">
                  <c:v>122.93126994897</c:v>
                </c:pt>
                <c:pt idx="21">
                  <c:v>116.45003994702</c:v>
                </c:pt>
                <c:pt idx="22">
                  <c:v>111.94132404515101</c:v>
                </c:pt>
                <c:pt idx="23">
                  <c:v>121.699360439857</c:v>
                </c:pt>
                <c:pt idx="24">
                  <c:v>108.09337244357501</c:v>
                </c:pt>
                <c:pt idx="25">
                  <c:v>102.699070142346</c:v>
                </c:pt>
                <c:pt idx="26">
                  <c:v>102.070842439153</c:v>
                </c:pt>
                <c:pt idx="27">
                  <c:v>113.473471933345</c:v>
                </c:pt>
                <c:pt idx="28">
                  <c:v>109.221189636503</c:v>
                </c:pt>
                <c:pt idx="29">
                  <c:v>111.17824613536899</c:v>
                </c:pt>
                <c:pt idx="30">
                  <c:v>118.007511932432</c:v>
                </c:pt>
                <c:pt idx="31">
                  <c:v>140.51984992627499</c:v>
                </c:pt>
                <c:pt idx="32">
                  <c:v>127.990028631051</c:v>
                </c:pt>
                <c:pt idx="33">
                  <c:v>129.644778730306</c:v>
                </c:pt>
                <c:pt idx="34">
                  <c:v>135.538488731272</c:v>
                </c:pt>
                <c:pt idx="35">
                  <c:v>158.96565742186499</c:v>
                </c:pt>
                <c:pt idx="36">
                  <c:v>154.73175832520701</c:v>
                </c:pt>
                <c:pt idx="37">
                  <c:v>165.42506752371099</c:v>
                </c:pt>
                <c:pt idx="38">
                  <c:v>176.172801519834</c:v>
                </c:pt>
                <c:pt idx="39">
                  <c:v>199.190335910436</c:v>
                </c:pt>
                <c:pt idx="40">
                  <c:v>185.80960031424701</c:v>
                </c:pt>
                <c:pt idx="41">
                  <c:v>212.417021910069</c:v>
                </c:pt>
                <c:pt idx="42">
                  <c:v>228.734655804227</c:v>
                </c:pt>
                <c:pt idx="43">
                  <c:v>253.33708489377901</c:v>
                </c:pt>
                <c:pt idx="44">
                  <c:v>225.25259809962901</c:v>
                </c:pt>
                <c:pt idx="45">
                  <c:v>211.91285269092401</c:v>
                </c:pt>
                <c:pt idx="46">
                  <c:v>206.29048688542599</c:v>
                </c:pt>
                <c:pt idx="47">
                  <c:v>274.03268385637699</c:v>
                </c:pt>
                <c:pt idx="48">
                  <c:v>230.99740487035001</c:v>
                </c:pt>
                <c:pt idx="49">
                  <c:v>234.036020365365</c:v>
                </c:pt>
                <c:pt idx="50">
                  <c:v>230.41032386388</c:v>
                </c:pt>
                <c:pt idx="51">
                  <c:v>249.86001984524</c:v>
                </c:pt>
                <c:pt idx="52">
                  <c:v>233.63762984203001</c:v>
                </c:pt>
                <c:pt idx="53">
                  <c:v>243.15607344111601</c:v>
                </c:pt>
                <c:pt idx="54">
                  <c:v>240.632702939117</c:v>
                </c:pt>
                <c:pt idx="55">
                  <c:v>241.733786233356</c:v>
                </c:pt>
                <c:pt idx="56">
                  <c:v>243.470487031228</c:v>
                </c:pt>
                <c:pt idx="57">
                  <c:v>237.65721569999999</c:v>
                </c:pt>
                <c:pt idx="58">
                  <c:v>230.963616</c:v>
                </c:pt>
                <c:pt idx="59">
                  <c:v>228.04213930281699</c:v>
                </c:pt>
                <c:pt idx="60">
                  <c:v>253.72240300000001</c:v>
                </c:pt>
                <c:pt idx="61">
                  <c:v>266.92658549999999</c:v>
                </c:pt>
                <c:pt idx="62">
                  <c:v>284.27550879709099</c:v>
                </c:pt>
                <c:pt idx="63">
                  <c:v>301.74882729110499</c:v>
                </c:pt>
                <c:pt idx="64">
                  <c:v>273.80168730000003</c:v>
                </c:pt>
                <c:pt idx="65">
                  <c:v>294.72047680741002</c:v>
                </c:pt>
                <c:pt idx="66">
                  <c:v>456.63835</c:v>
                </c:pt>
                <c:pt idx="67">
                  <c:v>480.13406250000003</c:v>
                </c:pt>
                <c:pt idx="68">
                  <c:v>553.94809499999997</c:v>
                </c:pt>
                <c:pt idx="69">
                  <c:v>587.21529999999996</c:v>
                </c:pt>
                <c:pt idx="70">
                  <c:v>613.32129799999996</c:v>
                </c:pt>
                <c:pt idx="71">
                  <c:v>721.06274900000005</c:v>
                </c:pt>
                <c:pt idx="72">
                  <c:v>758.30568059999996</c:v>
                </c:pt>
                <c:pt idx="73">
                  <c:v>734.73918639999999</c:v>
                </c:pt>
                <c:pt idx="74">
                  <c:v>767.99638949999996</c:v>
                </c:pt>
                <c:pt idx="75">
                  <c:v>859.40392999999995</c:v>
                </c:pt>
                <c:pt idx="76">
                  <c:v>856.6708208</c:v>
                </c:pt>
                <c:pt idx="77">
                  <c:v>836.69409659999997</c:v>
                </c:pt>
                <c:pt idx="78">
                  <c:v>926.6955408</c:v>
                </c:pt>
                <c:pt idx="79">
                  <c:v>946.61403849999999</c:v>
                </c:pt>
                <c:pt idx="80">
                  <c:v>1003.487952</c:v>
                </c:pt>
                <c:pt idx="81">
                  <c:v>1096.1338998000001</c:v>
                </c:pt>
                <c:pt idx="82">
                  <c:v>1202.5715475</c:v>
                </c:pt>
                <c:pt idx="83">
                  <c:v>1263.9736640000001</c:v>
                </c:pt>
                <c:pt idx="84">
                  <c:v>1163.8610100000001</c:v>
                </c:pt>
                <c:pt idx="85">
                  <c:v>1108.7638635000001</c:v>
                </c:pt>
                <c:pt idx="86">
                  <c:v>1210.7707049999999</c:v>
                </c:pt>
                <c:pt idx="87">
                  <c:v>1258.1935352999999</c:v>
                </c:pt>
                <c:pt idx="88">
                  <c:v>1178.4088736000001</c:v>
                </c:pt>
                <c:pt idx="89">
                  <c:v>1290.444506</c:v>
                </c:pt>
                <c:pt idx="90">
                  <c:v>1203.5446623749999</c:v>
                </c:pt>
                <c:pt idx="91">
                  <c:v>1035.72</c:v>
                </c:pt>
                <c:pt idx="92">
                  <c:v>1053.4092330000001</c:v>
                </c:pt>
                <c:pt idx="93">
                  <c:v>1055.365824</c:v>
                </c:pt>
                <c:pt idx="94">
                  <c:v>1064.8440876</c:v>
                </c:pt>
                <c:pt idx="95">
                  <c:v>1050.9439864000001</c:v>
                </c:pt>
                <c:pt idx="96">
                  <c:v>1077.7283708</c:v>
                </c:pt>
                <c:pt idx="97">
                  <c:v>1134.5113200000001</c:v>
                </c:pt>
                <c:pt idx="98">
                  <c:v>1180.4639987</c:v>
                </c:pt>
                <c:pt idx="99">
                  <c:v>1183.1703124999999</c:v>
                </c:pt>
                <c:pt idx="100">
                  <c:v>1272.2295549999999</c:v>
                </c:pt>
                <c:pt idx="101">
                  <c:v>1278.4087219999999</c:v>
                </c:pt>
                <c:pt idx="102">
                  <c:v>1296.1656399999999</c:v>
                </c:pt>
                <c:pt idx="103">
                  <c:v>1315.7299</c:v>
                </c:pt>
                <c:pt idx="104">
                  <c:v>1345.1938201999999</c:v>
                </c:pt>
                <c:pt idx="105">
                  <c:v>1395.480327</c:v>
                </c:pt>
                <c:pt idx="106">
                  <c:v>1430.7049394000001</c:v>
                </c:pt>
                <c:pt idx="107">
                  <c:v>1573.728474</c:v>
                </c:pt>
                <c:pt idx="108">
                  <c:v>1564.2143529</c:v>
                </c:pt>
                <c:pt idx="109">
                  <c:v>1614.7732225</c:v>
                </c:pt>
                <c:pt idx="110">
                  <c:v>1580.8956700000001</c:v>
                </c:pt>
                <c:pt idx="111">
                  <c:v>1626.7239864000001</c:v>
                </c:pt>
                <c:pt idx="112">
                  <c:v>1686.5398233000001</c:v>
                </c:pt>
                <c:pt idx="113">
                  <c:v>1699.2561221999999</c:v>
                </c:pt>
                <c:pt idx="114">
                  <c:v>1768.2284725</c:v>
                </c:pt>
                <c:pt idx="115">
                  <c:v>1709.2479135000001</c:v>
                </c:pt>
                <c:pt idx="116">
                  <c:v>1692.023432</c:v>
                </c:pt>
                <c:pt idx="117">
                  <c:v>1690.0188903999999</c:v>
                </c:pt>
                <c:pt idx="118">
                  <c:v>1795.317256</c:v>
                </c:pt>
                <c:pt idx="119">
                  <c:v>1782.1553544000001</c:v>
                </c:pt>
                <c:pt idx="120">
                  <c:v>1850.1150173999999</c:v>
                </c:pt>
                <c:pt idx="121">
                  <c:v>1806.0854846</c:v>
                </c:pt>
                <c:pt idx="122">
                  <c:v>1780.7659423</c:v>
                </c:pt>
                <c:pt idx="123">
                  <c:v>1859.6035151999999</c:v>
                </c:pt>
                <c:pt idx="124">
                  <c:v>1835.6263285</c:v>
                </c:pt>
                <c:pt idx="125">
                  <c:v>1830.2991099000001</c:v>
                </c:pt>
                <c:pt idx="126">
                  <c:v>1965.3163136000001</c:v>
                </c:pt>
                <c:pt idx="127">
                  <c:v>1980.9809768</c:v>
                </c:pt>
                <c:pt idx="128">
                  <c:v>1974.1064879999999</c:v>
                </c:pt>
                <c:pt idx="129">
                  <c:v>2194.4102509999998</c:v>
                </c:pt>
                <c:pt idx="130">
                  <c:v>2263.2086853999999</c:v>
                </c:pt>
                <c:pt idx="131">
                  <c:v>2398.2713628000001</c:v>
                </c:pt>
                <c:pt idx="132">
                  <c:v>2391.4651780999998</c:v>
                </c:pt>
                <c:pt idx="133">
                  <c:v>2548.9127702000001</c:v>
                </c:pt>
                <c:pt idx="134">
                  <c:v>2655.0726783999999</c:v>
                </c:pt>
                <c:pt idx="135">
                  <c:v>2901.5973846000002</c:v>
                </c:pt>
                <c:pt idx="136">
                  <c:v>3077.3307392000002</c:v>
                </c:pt>
                <c:pt idx="137">
                  <c:v>3110.6472309000001</c:v>
                </c:pt>
                <c:pt idx="138">
                  <c:v>3179.0480207999999</c:v>
                </c:pt>
                <c:pt idx="139">
                  <c:v>3507.4842048</c:v>
                </c:pt>
                <c:pt idx="140">
                  <c:v>3476.9457010000001</c:v>
                </c:pt>
                <c:pt idx="141">
                  <c:v>3395.6640394999999</c:v>
                </c:pt>
                <c:pt idx="142">
                  <c:v>3410.3579095999999</c:v>
                </c:pt>
                <c:pt idx="143">
                  <c:v>3447.5916238</c:v>
                </c:pt>
                <c:pt idx="144">
                  <c:v>3631.5082941000001</c:v>
                </c:pt>
                <c:pt idx="145">
                  <c:v>3933.9221631999999</c:v>
                </c:pt>
                <c:pt idx="146">
                  <c:v>4091.9863787999998</c:v>
                </c:pt>
                <c:pt idx="147">
                  <c:v>4406.7367370000002</c:v>
                </c:pt>
                <c:pt idx="148">
                  <c:v>4585.0947924000002</c:v>
                </c:pt>
                <c:pt idx="149">
                  <c:v>4821.0948144000004</c:v>
                </c:pt>
                <c:pt idx="150">
                  <c:v>5102.6723198999998</c:v>
                </c:pt>
                <c:pt idx="151">
                  <c:v>5221.8701136</c:v>
                </c:pt>
                <c:pt idx="152">
                  <c:v>5486.6274414999998</c:v>
                </c:pt>
                <c:pt idx="153">
                  <c:v>5521.0999517999999</c:v>
                </c:pt>
                <c:pt idx="154">
                  <c:v>5131.7211453999998</c:v>
                </c:pt>
                <c:pt idx="155">
                  <c:v>4383.1993315999998</c:v>
                </c:pt>
                <c:pt idx="156">
                  <c:v>4343.3020023777699</c:v>
                </c:pt>
                <c:pt idx="157">
                  <c:v>4826.56305061474</c:v>
                </c:pt>
                <c:pt idx="158">
                  <c:v>4754.06255426193</c:v>
                </c:pt>
                <c:pt idx="159">
                  <c:v>4841.0598410842003</c:v>
                </c:pt>
                <c:pt idx="160">
                  <c:v>4850.0833295254497</c:v>
                </c:pt>
                <c:pt idx="161">
                  <c:v>4725.2728961963103</c:v>
                </c:pt>
                <c:pt idx="162">
                  <c:v>4942.0455819205699</c:v>
                </c:pt>
                <c:pt idx="163">
                  <c:v>4754.9166442569103</c:v>
                </c:pt>
                <c:pt idx="164">
                  <c:v>4901.2699936423996</c:v>
                </c:pt>
                <c:pt idx="165">
                  <c:v>4911.24080504432</c:v>
                </c:pt>
                <c:pt idx="166">
                  <c:v>4736.2545267854302</c:v>
                </c:pt>
                <c:pt idx="167">
                  <c:v>4535.1050672498604</c:v>
                </c:pt>
                <c:pt idx="168">
                  <c:v>4641.8729769183901</c:v>
                </c:pt>
                <c:pt idx="169">
                  <c:v>4430.7982213014802</c:v>
                </c:pt>
                <c:pt idx="170">
                  <c:v>4559.7782705868103</c:v>
                </c:pt>
                <c:pt idx="171">
                  <c:v>4469.5471147587104</c:v>
                </c:pt>
                <c:pt idx="172">
                  <c:v>4334.9533847709999</c:v>
                </c:pt>
                <c:pt idx="173">
                  <c:v>4348.0890237446802</c:v>
                </c:pt>
                <c:pt idx="174">
                  <c:v>4563.1413669409703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D2-9D4C-9461-7BA50668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73968"/>
        <c:axId val="2141109584"/>
      </c:lineChart>
      <c:dateAx>
        <c:axId val="2140673968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2141109584"/>
        <c:crosses val="autoZero"/>
        <c:auto val="1"/>
        <c:lblOffset val="100"/>
        <c:baseTimeUnit val="months"/>
        <c:majorUnit val="10"/>
        <c:majorTimeUnit val="years"/>
      </c:dateAx>
      <c:valAx>
        <c:axId val="2141109584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406739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14570361145704"/>
          <c:y val="8.5875042793563797E-2"/>
          <c:w val="0.48251095515234499"/>
          <c:h val="0.527567325359067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51377909203702E-2"/>
          <c:y val="4.5252894298761802E-2"/>
          <c:w val="0.87965180361951101"/>
          <c:h val="0.84143514469648395"/>
        </c:manualLayout>
      </c:layout>
      <c:lineChart>
        <c:grouping val="standard"/>
        <c:varyColors val="0"/>
        <c:ser>
          <c:idx val="0"/>
          <c:order val="0"/>
          <c:tx>
            <c:strRef>
              <c:f>CBCREDIT!$C$3</c:f>
              <c:strCache>
                <c:ptCount val="1"/>
                <c:pt idx="0">
                  <c:v>GLOBAL CROSS BORDER CREDIT TO ALL SECTORS (Bil USD)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CBCREDIT!$B$4:$B$136</c:f>
              <c:numCache>
                <c:formatCode>m/d/yy</c:formatCode>
                <c:ptCount val="133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  <c:pt idx="84">
                  <c:v>36951</c:v>
                </c:pt>
                <c:pt idx="85">
                  <c:v>37043</c:v>
                </c:pt>
                <c:pt idx="86">
                  <c:v>37135</c:v>
                </c:pt>
                <c:pt idx="87">
                  <c:v>37226</c:v>
                </c:pt>
                <c:pt idx="88">
                  <c:v>37316</c:v>
                </c:pt>
                <c:pt idx="89">
                  <c:v>37408</c:v>
                </c:pt>
                <c:pt idx="90">
                  <c:v>37500</c:v>
                </c:pt>
                <c:pt idx="91">
                  <c:v>37591</c:v>
                </c:pt>
                <c:pt idx="92">
                  <c:v>37681</c:v>
                </c:pt>
                <c:pt idx="93">
                  <c:v>37773</c:v>
                </c:pt>
                <c:pt idx="94">
                  <c:v>37865</c:v>
                </c:pt>
                <c:pt idx="95">
                  <c:v>37956</c:v>
                </c:pt>
                <c:pt idx="96">
                  <c:v>38047</c:v>
                </c:pt>
                <c:pt idx="97">
                  <c:v>38139</c:v>
                </c:pt>
                <c:pt idx="98">
                  <c:v>38231</c:v>
                </c:pt>
                <c:pt idx="99">
                  <c:v>38322</c:v>
                </c:pt>
                <c:pt idx="100">
                  <c:v>38412</c:v>
                </c:pt>
                <c:pt idx="101">
                  <c:v>38504</c:v>
                </c:pt>
                <c:pt idx="102">
                  <c:v>38596</c:v>
                </c:pt>
                <c:pt idx="103">
                  <c:v>38687</c:v>
                </c:pt>
                <c:pt idx="104">
                  <c:v>38777</c:v>
                </c:pt>
                <c:pt idx="105">
                  <c:v>38869</c:v>
                </c:pt>
                <c:pt idx="106">
                  <c:v>38961</c:v>
                </c:pt>
                <c:pt idx="107">
                  <c:v>39052</c:v>
                </c:pt>
                <c:pt idx="108">
                  <c:v>39142</c:v>
                </c:pt>
                <c:pt idx="109">
                  <c:v>39234</c:v>
                </c:pt>
                <c:pt idx="110">
                  <c:v>39326</c:v>
                </c:pt>
                <c:pt idx="111">
                  <c:v>39417</c:v>
                </c:pt>
                <c:pt idx="112">
                  <c:v>39508</c:v>
                </c:pt>
                <c:pt idx="113">
                  <c:v>39600</c:v>
                </c:pt>
                <c:pt idx="114">
                  <c:v>39692</c:v>
                </c:pt>
                <c:pt idx="115">
                  <c:v>39783</c:v>
                </c:pt>
                <c:pt idx="116">
                  <c:v>39873</c:v>
                </c:pt>
                <c:pt idx="117">
                  <c:v>39965</c:v>
                </c:pt>
                <c:pt idx="118">
                  <c:v>40057</c:v>
                </c:pt>
                <c:pt idx="119">
                  <c:v>40148</c:v>
                </c:pt>
                <c:pt idx="120">
                  <c:v>40238</c:v>
                </c:pt>
                <c:pt idx="121">
                  <c:v>40330</c:v>
                </c:pt>
                <c:pt idx="122">
                  <c:v>40422</c:v>
                </c:pt>
                <c:pt idx="123">
                  <c:v>40513</c:v>
                </c:pt>
                <c:pt idx="124">
                  <c:v>40603</c:v>
                </c:pt>
                <c:pt idx="125">
                  <c:v>40695</c:v>
                </c:pt>
                <c:pt idx="126">
                  <c:v>40787</c:v>
                </c:pt>
                <c:pt idx="127">
                  <c:v>40878</c:v>
                </c:pt>
                <c:pt idx="128">
                  <c:v>40969</c:v>
                </c:pt>
                <c:pt idx="129">
                  <c:v>41061</c:v>
                </c:pt>
                <c:pt idx="130">
                  <c:v>41153</c:v>
                </c:pt>
                <c:pt idx="131">
                  <c:v>41244</c:v>
                </c:pt>
                <c:pt idx="132">
                  <c:v>41334</c:v>
                </c:pt>
              </c:numCache>
            </c:numRef>
          </c:cat>
          <c:val>
            <c:numRef>
              <c:f>CBCREDIT!$C$4:$C$136</c:f>
              <c:numCache>
                <c:formatCode>General</c:formatCode>
                <c:ptCount val="133"/>
                <c:pt idx="0">
                  <c:v>842.678</c:v>
                </c:pt>
                <c:pt idx="1">
                  <c:v>911.59199999999998</c:v>
                </c:pt>
                <c:pt idx="2">
                  <c:v>940.27300000000002</c:v>
                </c:pt>
                <c:pt idx="3">
                  <c:v>998.99199999999996</c:v>
                </c:pt>
                <c:pt idx="4">
                  <c:v>1025.5319999999999</c:v>
                </c:pt>
                <c:pt idx="5">
                  <c:v>1015.718</c:v>
                </c:pt>
                <c:pt idx="6">
                  <c:v>1075.7239999999999</c:v>
                </c:pt>
                <c:pt idx="7">
                  <c:v>1178.3679999999999</c:v>
                </c:pt>
                <c:pt idx="8">
                  <c:v>1196.7270000000001</c:v>
                </c:pt>
                <c:pt idx="9">
                  <c:v>1200.624</c:v>
                </c:pt>
                <c:pt idx="10">
                  <c:v>1237.5160000000001</c:v>
                </c:pt>
                <c:pt idx="11">
                  <c:v>1288.0740000000001</c:v>
                </c:pt>
                <c:pt idx="12">
                  <c:v>1297.8430000000001</c:v>
                </c:pt>
                <c:pt idx="13">
                  <c:v>1289.8920000000001</c:v>
                </c:pt>
                <c:pt idx="14">
                  <c:v>1310.681</c:v>
                </c:pt>
                <c:pt idx="15">
                  <c:v>1607.8389999999999</c:v>
                </c:pt>
                <c:pt idx="16">
                  <c:v>1656.48</c:v>
                </c:pt>
                <c:pt idx="17">
                  <c:v>1665.684</c:v>
                </c:pt>
                <c:pt idx="18">
                  <c:v>1642.2239999999999</c:v>
                </c:pt>
                <c:pt idx="19">
                  <c:v>1667.326</c:v>
                </c:pt>
                <c:pt idx="20">
                  <c:v>1736.5360000000001</c:v>
                </c:pt>
                <c:pt idx="21">
                  <c:v>1752.126</c:v>
                </c:pt>
                <c:pt idx="22">
                  <c:v>1857.1559999999999</c:v>
                </c:pt>
                <c:pt idx="23">
                  <c:v>2024.5650000000001</c:v>
                </c:pt>
                <c:pt idx="24">
                  <c:v>2114.8200000000002</c:v>
                </c:pt>
                <c:pt idx="25">
                  <c:v>2218.9989999999998</c:v>
                </c:pt>
                <c:pt idx="26">
                  <c:v>2431.1990000000001</c:v>
                </c:pt>
                <c:pt idx="27">
                  <c:v>2636.67</c:v>
                </c:pt>
                <c:pt idx="28">
                  <c:v>2791.8180000000002</c:v>
                </c:pt>
                <c:pt idx="29">
                  <c:v>2951.22</c:v>
                </c:pt>
                <c:pt idx="30">
                  <c:v>3124.8690000000001</c:v>
                </c:pt>
                <c:pt idx="31">
                  <c:v>3460.0340000000001</c:v>
                </c:pt>
                <c:pt idx="32">
                  <c:v>3495.127</c:v>
                </c:pt>
                <c:pt idx="33">
                  <c:v>3479.6</c:v>
                </c:pt>
                <c:pt idx="34">
                  <c:v>3636.16</c:v>
                </c:pt>
                <c:pt idx="35">
                  <c:v>3771.377</c:v>
                </c:pt>
                <c:pt idx="36">
                  <c:v>3883.39</c:v>
                </c:pt>
                <c:pt idx="37">
                  <c:v>3808.6010000000001</c:v>
                </c:pt>
                <c:pt idx="38">
                  <c:v>4081.8780000000002</c:v>
                </c:pt>
                <c:pt idx="39">
                  <c:v>4516.51</c:v>
                </c:pt>
                <c:pt idx="40">
                  <c:v>4558.2550000000001</c:v>
                </c:pt>
                <c:pt idx="41">
                  <c:v>4674.2190000000001</c:v>
                </c:pt>
                <c:pt idx="42">
                  <c:v>5096.5379999999996</c:v>
                </c:pt>
                <c:pt idx="43">
                  <c:v>5351.7659999999996</c:v>
                </c:pt>
                <c:pt idx="44">
                  <c:v>5066.7420000000002</c:v>
                </c:pt>
                <c:pt idx="45">
                  <c:v>4896.4040000000005</c:v>
                </c:pt>
                <c:pt idx="46">
                  <c:v>5033.9189999999999</c:v>
                </c:pt>
                <c:pt idx="47">
                  <c:v>5336.4279999999999</c:v>
                </c:pt>
                <c:pt idx="48">
                  <c:v>5099.6499999999996</c:v>
                </c:pt>
                <c:pt idx="49">
                  <c:v>5271.0540000000001</c:v>
                </c:pt>
                <c:pt idx="50">
                  <c:v>5651.5079999999998</c:v>
                </c:pt>
                <c:pt idx="51">
                  <c:v>5337.4660000000003</c:v>
                </c:pt>
                <c:pt idx="52">
                  <c:v>5399.8959999999997</c:v>
                </c:pt>
                <c:pt idx="53">
                  <c:v>5332.1109999999999</c:v>
                </c:pt>
                <c:pt idx="54">
                  <c:v>5559.3620000000001</c:v>
                </c:pt>
                <c:pt idx="55">
                  <c:v>5659.2110000000002</c:v>
                </c:pt>
                <c:pt idx="56">
                  <c:v>5801.7139999999999</c:v>
                </c:pt>
                <c:pt idx="57">
                  <c:v>5874.8320000000003</c:v>
                </c:pt>
                <c:pt idx="58">
                  <c:v>6062.674</c:v>
                </c:pt>
                <c:pt idx="59">
                  <c:v>6189.9849999999997</c:v>
                </c:pt>
                <c:pt idx="60">
                  <c:v>6751.1989999999996</c:v>
                </c:pt>
                <c:pt idx="61">
                  <c:v>6979.7749999999996</c:v>
                </c:pt>
                <c:pt idx="62">
                  <c:v>6876.07</c:v>
                </c:pt>
                <c:pt idx="63">
                  <c:v>7040.43</c:v>
                </c:pt>
                <c:pt idx="64">
                  <c:v>7013.0479999999998</c:v>
                </c:pt>
                <c:pt idx="65">
                  <c:v>6969.4459999999999</c:v>
                </c:pt>
                <c:pt idx="66">
                  <c:v>7105.884</c:v>
                </c:pt>
                <c:pt idx="67">
                  <c:v>7218.5929999999998</c:v>
                </c:pt>
                <c:pt idx="68">
                  <c:v>7262.9589999999998</c:v>
                </c:pt>
                <c:pt idx="69">
                  <c:v>7518.7219999999998</c:v>
                </c:pt>
                <c:pt idx="70">
                  <c:v>7590.2610000000004</c:v>
                </c:pt>
                <c:pt idx="71">
                  <c:v>7980.4440000000004</c:v>
                </c:pt>
                <c:pt idx="72">
                  <c:v>7823.3779999999997</c:v>
                </c:pt>
                <c:pt idx="73">
                  <c:v>7985.9570000000003</c:v>
                </c:pt>
                <c:pt idx="74">
                  <c:v>8378.0859999999993</c:v>
                </c:pt>
                <c:pt idx="75">
                  <c:v>8538.17</c:v>
                </c:pt>
                <c:pt idx="76">
                  <c:v>8313.3989999999994</c:v>
                </c:pt>
                <c:pt idx="77">
                  <c:v>8266.2950000000001</c:v>
                </c:pt>
                <c:pt idx="78">
                  <c:v>8657.6710000000003</c:v>
                </c:pt>
                <c:pt idx="79">
                  <c:v>8612.5519999999997</c:v>
                </c:pt>
                <c:pt idx="80">
                  <c:v>8885.4770000000008</c:v>
                </c:pt>
                <c:pt idx="81">
                  <c:v>8958.5499999999993</c:v>
                </c:pt>
                <c:pt idx="82">
                  <c:v>8842.0930000000008</c:v>
                </c:pt>
                <c:pt idx="83">
                  <c:v>9319.1790000000001</c:v>
                </c:pt>
                <c:pt idx="84">
                  <c:v>9711.69</c:v>
                </c:pt>
                <c:pt idx="85">
                  <c:v>9457.7340000000004</c:v>
                </c:pt>
                <c:pt idx="86">
                  <c:v>9771.9089999999997</c:v>
                </c:pt>
                <c:pt idx="87">
                  <c:v>9936.6090000000004</c:v>
                </c:pt>
                <c:pt idx="88">
                  <c:v>9918.0349999999999</c:v>
                </c:pt>
                <c:pt idx="89">
                  <c:v>10731.411</c:v>
                </c:pt>
                <c:pt idx="90">
                  <c:v>10799.75</c:v>
                </c:pt>
                <c:pt idx="91">
                  <c:v>11492.664000000001</c:v>
                </c:pt>
                <c:pt idx="92">
                  <c:v>12033.565000000001</c:v>
                </c:pt>
                <c:pt idx="93">
                  <c:v>12774.361999999999</c:v>
                </c:pt>
                <c:pt idx="94">
                  <c:v>12807.402</c:v>
                </c:pt>
                <c:pt idx="95">
                  <c:v>13730.725</c:v>
                </c:pt>
                <c:pt idx="96">
                  <c:v>14749.153</c:v>
                </c:pt>
                <c:pt idx="97">
                  <c:v>14856.124</c:v>
                </c:pt>
                <c:pt idx="98">
                  <c:v>15092.392</c:v>
                </c:pt>
                <c:pt idx="99">
                  <c:v>16339.826999999999</c:v>
                </c:pt>
                <c:pt idx="100">
                  <c:v>16918.935000000001</c:v>
                </c:pt>
                <c:pt idx="101">
                  <c:v>17210.955999999998</c:v>
                </c:pt>
                <c:pt idx="102">
                  <c:v>17643.953000000001</c:v>
                </c:pt>
                <c:pt idx="103">
                  <c:v>18024.788</c:v>
                </c:pt>
                <c:pt idx="104">
                  <c:v>19554.077000000001</c:v>
                </c:pt>
                <c:pt idx="105">
                  <c:v>20570.345000000001</c:v>
                </c:pt>
                <c:pt idx="106">
                  <c:v>20960.594000000001</c:v>
                </c:pt>
                <c:pt idx="107">
                  <c:v>22126.179</c:v>
                </c:pt>
                <c:pt idx="108">
                  <c:v>24282.928</c:v>
                </c:pt>
                <c:pt idx="109">
                  <c:v>25505.986000000001</c:v>
                </c:pt>
                <c:pt idx="110">
                  <c:v>27004.641</c:v>
                </c:pt>
                <c:pt idx="111">
                  <c:v>28419.281999999999</c:v>
                </c:pt>
                <c:pt idx="112">
                  <c:v>30689.946</c:v>
                </c:pt>
                <c:pt idx="113">
                  <c:v>29814.718000000001</c:v>
                </c:pt>
                <c:pt idx="114">
                  <c:v>28456.927</c:v>
                </c:pt>
                <c:pt idx="115">
                  <c:v>26583.421999999999</c:v>
                </c:pt>
                <c:pt idx="116">
                  <c:v>25174.154999999999</c:v>
                </c:pt>
                <c:pt idx="117">
                  <c:v>25881.541000000001</c:v>
                </c:pt>
                <c:pt idx="118">
                  <c:v>26195.012999999999</c:v>
                </c:pt>
                <c:pt idx="119">
                  <c:v>25450.87</c:v>
                </c:pt>
                <c:pt idx="120">
                  <c:v>25048.883000000002</c:v>
                </c:pt>
                <c:pt idx="121">
                  <c:v>24296.34</c:v>
                </c:pt>
                <c:pt idx="122">
                  <c:v>26206.089</c:v>
                </c:pt>
                <c:pt idx="123">
                  <c:v>25275.040000000001</c:v>
                </c:pt>
                <c:pt idx="124">
                  <c:v>26305.468000000001</c:v>
                </c:pt>
                <c:pt idx="125">
                  <c:v>26459.072</c:v>
                </c:pt>
                <c:pt idx="126">
                  <c:v>26406.51</c:v>
                </c:pt>
                <c:pt idx="127">
                  <c:v>25159.103999999999</c:v>
                </c:pt>
                <c:pt idx="128">
                  <c:v>25519.595000000001</c:v>
                </c:pt>
                <c:pt idx="129">
                  <c:v>24643.294000000002</c:v>
                </c:pt>
                <c:pt idx="130">
                  <c:v>25045.883000000002</c:v>
                </c:pt>
                <c:pt idx="131">
                  <c:v>24706.723999999998</c:v>
                </c:pt>
                <c:pt idx="132">
                  <c:v>23987.207999999999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CA47-8D8F-BB066762D3E7}"/>
            </c:ext>
          </c:extLst>
        </c:ser>
        <c:ser>
          <c:idx val="1"/>
          <c:order val="1"/>
          <c:tx>
            <c:strRef>
              <c:f>CBCREDIT!$D$3</c:f>
              <c:strCache>
                <c:ptCount val="1"/>
                <c:pt idx="0">
                  <c:v>GLOBAL CROSS BORDER CREDIT TO BANKS (Bil USD)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CBCREDIT!$B$4:$B$136</c:f>
              <c:numCache>
                <c:formatCode>m/d/yy</c:formatCode>
                <c:ptCount val="133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  <c:pt idx="84">
                  <c:v>36951</c:v>
                </c:pt>
                <c:pt idx="85">
                  <c:v>37043</c:v>
                </c:pt>
                <c:pt idx="86">
                  <c:v>37135</c:v>
                </c:pt>
                <c:pt idx="87">
                  <c:v>37226</c:v>
                </c:pt>
                <c:pt idx="88">
                  <c:v>37316</c:v>
                </c:pt>
                <c:pt idx="89">
                  <c:v>37408</c:v>
                </c:pt>
                <c:pt idx="90">
                  <c:v>37500</c:v>
                </c:pt>
                <c:pt idx="91">
                  <c:v>37591</c:v>
                </c:pt>
                <c:pt idx="92">
                  <c:v>37681</c:v>
                </c:pt>
                <c:pt idx="93">
                  <c:v>37773</c:v>
                </c:pt>
                <c:pt idx="94">
                  <c:v>37865</c:v>
                </c:pt>
                <c:pt idx="95">
                  <c:v>37956</c:v>
                </c:pt>
                <c:pt idx="96">
                  <c:v>38047</c:v>
                </c:pt>
                <c:pt idx="97">
                  <c:v>38139</c:v>
                </c:pt>
                <c:pt idx="98">
                  <c:v>38231</c:v>
                </c:pt>
                <c:pt idx="99">
                  <c:v>38322</c:v>
                </c:pt>
                <c:pt idx="100">
                  <c:v>38412</c:v>
                </c:pt>
                <c:pt idx="101">
                  <c:v>38504</c:v>
                </c:pt>
                <c:pt idx="102">
                  <c:v>38596</c:v>
                </c:pt>
                <c:pt idx="103">
                  <c:v>38687</c:v>
                </c:pt>
                <c:pt idx="104">
                  <c:v>38777</c:v>
                </c:pt>
                <c:pt idx="105">
                  <c:v>38869</c:v>
                </c:pt>
                <c:pt idx="106">
                  <c:v>38961</c:v>
                </c:pt>
                <c:pt idx="107">
                  <c:v>39052</c:v>
                </c:pt>
                <c:pt idx="108">
                  <c:v>39142</c:v>
                </c:pt>
                <c:pt idx="109">
                  <c:v>39234</c:v>
                </c:pt>
                <c:pt idx="110">
                  <c:v>39326</c:v>
                </c:pt>
                <c:pt idx="111">
                  <c:v>39417</c:v>
                </c:pt>
                <c:pt idx="112">
                  <c:v>39508</c:v>
                </c:pt>
                <c:pt idx="113">
                  <c:v>39600</c:v>
                </c:pt>
                <c:pt idx="114">
                  <c:v>39692</c:v>
                </c:pt>
                <c:pt idx="115">
                  <c:v>39783</c:v>
                </c:pt>
                <c:pt idx="116">
                  <c:v>39873</c:v>
                </c:pt>
                <c:pt idx="117">
                  <c:v>39965</c:v>
                </c:pt>
                <c:pt idx="118">
                  <c:v>40057</c:v>
                </c:pt>
                <c:pt idx="119">
                  <c:v>40148</c:v>
                </c:pt>
                <c:pt idx="120">
                  <c:v>40238</c:v>
                </c:pt>
                <c:pt idx="121">
                  <c:v>40330</c:v>
                </c:pt>
                <c:pt idx="122">
                  <c:v>40422</c:v>
                </c:pt>
                <c:pt idx="123">
                  <c:v>40513</c:v>
                </c:pt>
                <c:pt idx="124">
                  <c:v>40603</c:v>
                </c:pt>
                <c:pt idx="125">
                  <c:v>40695</c:v>
                </c:pt>
                <c:pt idx="126">
                  <c:v>40787</c:v>
                </c:pt>
                <c:pt idx="127">
                  <c:v>40878</c:v>
                </c:pt>
                <c:pt idx="128">
                  <c:v>40969</c:v>
                </c:pt>
                <c:pt idx="129">
                  <c:v>41061</c:v>
                </c:pt>
                <c:pt idx="130">
                  <c:v>41153</c:v>
                </c:pt>
                <c:pt idx="131">
                  <c:v>41244</c:v>
                </c:pt>
                <c:pt idx="132">
                  <c:v>41334</c:v>
                </c:pt>
              </c:numCache>
            </c:numRef>
          </c:cat>
          <c:val>
            <c:numRef>
              <c:f>CBCREDIT!$D$4:$D$136</c:f>
              <c:numCache>
                <c:formatCode>General</c:formatCode>
                <c:ptCount val="133"/>
                <c:pt idx="0">
                  <c:v>628.44000000000005</c:v>
                </c:pt>
                <c:pt idx="1">
                  <c:v>668.64699999999993</c:v>
                </c:pt>
                <c:pt idx="2">
                  <c:v>686.44100000000003</c:v>
                </c:pt>
                <c:pt idx="3">
                  <c:v>740.14599999999996</c:v>
                </c:pt>
                <c:pt idx="4">
                  <c:v>759.154</c:v>
                </c:pt>
                <c:pt idx="5">
                  <c:v>747.69200000000001</c:v>
                </c:pt>
                <c:pt idx="6">
                  <c:v>788.8309999999999</c:v>
                </c:pt>
                <c:pt idx="7">
                  <c:v>855.69999999999993</c:v>
                </c:pt>
                <c:pt idx="8">
                  <c:v>870.98400000000015</c:v>
                </c:pt>
                <c:pt idx="9">
                  <c:v>862.52600000000007</c:v>
                </c:pt>
                <c:pt idx="10">
                  <c:v>889.41800000000012</c:v>
                </c:pt>
                <c:pt idx="11">
                  <c:v>923.95300000000009</c:v>
                </c:pt>
                <c:pt idx="12">
                  <c:v>931.0200000000001</c:v>
                </c:pt>
                <c:pt idx="13">
                  <c:v>922.66800000000012</c:v>
                </c:pt>
                <c:pt idx="14">
                  <c:v>939.55400000000009</c:v>
                </c:pt>
                <c:pt idx="15">
                  <c:v>1124.711</c:v>
                </c:pt>
                <c:pt idx="16">
                  <c:v>1162.6779999999999</c:v>
                </c:pt>
                <c:pt idx="17">
                  <c:v>1175.021</c:v>
                </c:pt>
                <c:pt idx="18">
                  <c:v>1154.4859999999999</c:v>
                </c:pt>
                <c:pt idx="19">
                  <c:v>1178.7530000000002</c:v>
                </c:pt>
                <c:pt idx="20">
                  <c:v>1242.0419999999999</c:v>
                </c:pt>
                <c:pt idx="21">
                  <c:v>1245.3019999999999</c:v>
                </c:pt>
                <c:pt idx="22">
                  <c:v>1329.2059999999999</c:v>
                </c:pt>
                <c:pt idx="23">
                  <c:v>1458.1669999999999</c:v>
                </c:pt>
                <c:pt idx="24">
                  <c:v>1525.9120000000003</c:v>
                </c:pt>
                <c:pt idx="25">
                  <c:v>1609.9669999999996</c:v>
                </c:pt>
                <c:pt idx="26">
                  <c:v>1798.8760000000002</c:v>
                </c:pt>
                <c:pt idx="27">
                  <c:v>1994.4970000000001</c:v>
                </c:pt>
                <c:pt idx="28">
                  <c:v>2108.83</c:v>
                </c:pt>
                <c:pt idx="29">
                  <c:v>2250.1729999999998</c:v>
                </c:pt>
                <c:pt idx="30">
                  <c:v>2405.3250000000003</c:v>
                </c:pt>
                <c:pt idx="31">
                  <c:v>2672.3670000000002</c:v>
                </c:pt>
                <c:pt idx="32">
                  <c:v>2699.018</c:v>
                </c:pt>
                <c:pt idx="33">
                  <c:v>2685.4879999999998</c:v>
                </c:pt>
                <c:pt idx="34">
                  <c:v>2836.0369999999998</c:v>
                </c:pt>
                <c:pt idx="35">
                  <c:v>2930.9349999999999</c:v>
                </c:pt>
                <c:pt idx="36">
                  <c:v>3032.3220000000001</c:v>
                </c:pt>
                <c:pt idx="37">
                  <c:v>2954.5740000000001</c:v>
                </c:pt>
                <c:pt idx="38">
                  <c:v>3172.0390000000002</c:v>
                </c:pt>
                <c:pt idx="39">
                  <c:v>3556.5210000000002</c:v>
                </c:pt>
                <c:pt idx="40">
                  <c:v>3565.3150000000001</c:v>
                </c:pt>
                <c:pt idx="41">
                  <c:v>3628.9300000000003</c:v>
                </c:pt>
                <c:pt idx="42">
                  <c:v>3940.8659999999995</c:v>
                </c:pt>
                <c:pt idx="43">
                  <c:v>4128.3709999999992</c:v>
                </c:pt>
                <c:pt idx="44">
                  <c:v>3864.53</c:v>
                </c:pt>
                <c:pt idx="45">
                  <c:v>3690.6130000000003</c:v>
                </c:pt>
                <c:pt idx="46">
                  <c:v>3779.6629999999996</c:v>
                </c:pt>
                <c:pt idx="47">
                  <c:v>4002.951</c:v>
                </c:pt>
                <c:pt idx="48">
                  <c:v>3786.7879999999996</c:v>
                </c:pt>
                <c:pt idx="49">
                  <c:v>3883.2470000000003</c:v>
                </c:pt>
                <c:pt idx="50">
                  <c:v>4179.6469999999999</c:v>
                </c:pt>
                <c:pt idx="51">
                  <c:v>3913.4350000000004</c:v>
                </c:pt>
                <c:pt idx="52">
                  <c:v>3937.2749999999996</c:v>
                </c:pt>
                <c:pt idx="53">
                  <c:v>3836.2439999999997</c:v>
                </c:pt>
                <c:pt idx="54">
                  <c:v>4025.6959999999999</c:v>
                </c:pt>
                <c:pt idx="55">
                  <c:v>4066.6469999999999</c:v>
                </c:pt>
                <c:pt idx="56">
                  <c:v>4184.1869999999999</c:v>
                </c:pt>
                <c:pt idx="57">
                  <c:v>4245.6880000000001</c:v>
                </c:pt>
                <c:pt idx="58">
                  <c:v>4413.049</c:v>
                </c:pt>
                <c:pt idx="59">
                  <c:v>4538.0919999999996</c:v>
                </c:pt>
                <c:pt idx="60">
                  <c:v>4954.0729999999994</c:v>
                </c:pt>
                <c:pt idx="61">
                  <c:v>5078.9309999999996</c:v>
                </c:pt>
                <c:pt idx="62">
                  <c:v>5001.4479999999994</c:v>
                </c:pt>
                <c:pt idx="63">
                  <c:v>5042.4670000000006</c:v>
                </c:pt>
                <c:pt idx="64">
                  <c:v>5001.41</c:v>
                </c:pt>
                <c:pt idx="65">
                  <c:v>4927.6679999999997</c:v>
                </c:pt>
                <c:pt idx="66">
                  <c:v>5006.7719999999999</c:v>
                </c:pt>
                <c:pt idx="67">
                  <c:v>5068.0029999999997</c:v>
                </c:pt>
                <c:pt idx="68">
                  <c:v>5104.6289999999999</c:v>
                </c:pt>
                <c:pt idx="69">
                  <c:v>5264.9219999999996</c:v>
                </c:pt>
                <c:pt idx="70">
                  <c:v>5271.9710000000005</c:v>
                </c:pt>
                <c:pt idx="71">
                  <c:v>5630.232</c:v>
                </c:pt>
                <c:pt idx="72">
                  <c:v>5459.3539999999994</c:v>
                </c:pt>
                <c:pt idx="73">
                  <c:v>5532.8340000000007</c:v>
                </c:pt>
                <c:pt idx="74">
                  <c:v>5858.2769999999991</c:v>
                </c:pt>
                <c:pt idx="75">
                  <c:v>5961.8510000000006</c:v>
                </c:pt>
                <c:pt idx="76">
                  <c:v>5713.83</c:v>
                </c:pt>
                <c:pt idx="77">
                  <c:v>5582.87</c:v>
                </c:pt>
                <c:pt idx="78">
                  <c:v>5879.107</c:v>
                </c:pt>
                <c:pt idx="79">
                  <c:v>5839.3269999999993</c:v>
                </c:pt>
                <c:pt idx="80">
                  <c:v>6088.0030000000006</c:v>
                </c:pt>
                <c:pt idx="81">
                  <c:v>6121.1779999999999</c:v>
                </c:pt>
                <c:pt idx="82">
                  <c:v>6012.389000000001</c:v>
                </c:pt>
                <c:pt idx="83">
                  <c:v>6395.2250000000004</c:v>
                </c:pt>
                <c:pt idx="84">
                  <c:v>6638.3380000000006</c:v>
                </c:pt>
                <c:pt idx="85">
                  <c:v>6393.8350000000009</c:v>
                </c:pt>
                <c:pt idx="86">
                  <c:v>6579.1419999999998</c:v>
                </c:pt>
                <c:pt idx="87">
                  <c:v>6691.9510000000009</c:v>
                </c:pt>
                <c:pt idx="88">
                  <c:v>6621.259</c:v>
                </c:pt>
                <c:pt idx="89">
                  <c:v>7162.3</c:v>
                </c:pt>
                <c:pt idx="90">
                  <c:v>7119.4259999999995</c:v>
                </c:pt>
                <c:pt idx="91">
                  <c:v>7633.7840000000006</c:v>
                </c:pt>
                <c:pt idx="92">
                  <c:v>7937.8950000000004</c:v>
                </c:pt>
                <c:pt idx="93">
                  <c:v>8409.6499999999978</c:v>
                </c:pt>
                <c:pt idx="94">
                  <c:v>8279.7109999999993</c:v>
                </c:pt>
                <c:pt idx="95">
                  <c:v>8934.64</c:v>
                </c:pt>
                <c:pt idx="96">
                  <c:v>9565.9310000000005</c:v>
                </c:pt>
                <c:pt idx="97">
                  <c:v>9672.6049999999996</c:v>
                </c:pt>
                <c:pt idx="98">
                  <c:v>9738.0740000000005</c:v>
                </c:pt>
                <c:pt idx="99">
                  <c:v>10531.007999999998</c:v>
                </c:pt>
                <c:pt idx="100">
                  <c:v>10862.711000000001</c:v>
                </c:pt>
                <c:pt idx="101">
                  <c:v>11100.613999999998</c:v>
                </c:pt>
                <c:pt idx="102">
                  <c:v>11366.651000000002</c:v>
                </c:pt>
                <c:pt idx="103">
                  <c:v>11584.651000000002</c:v>
                </c:pt>
                <c:pt idx="104">
                  <c:v>12596.471000000001</c:v>
                </c:pt>
                <c:pt idx="105">
                  <c:v>13186.842000000001</c:v>
                </c:pt>
                <c:pt idx="106">
                  <c:v>13495.712000000001</c:v>
                </c:pt>
                <c:pt idx="107">
                  <c:v>14135.558000000001</c:v>
                </c:pt>
                <c:pt idx="108">
                  <c:v>15741.593000000001</c:v>
                </c:pt>
                <c:pt idx="109">
                  <c:v>16422.13</c:v>
                </c:pt>
                <c:pt idx="110">
                  <c:v>17466.252</c:v>
                </c:pt>
                <c:pt idx="111">
                  <c:v>18566.805</c:v>
                </c:pt>
                <c:pt idx="112">
                  <c:v>20131.347999999998</c:v>
                </c:pt>
                <c:pt idx="113">
                  <c:v>19472.596000000001</c:v>
                </c:pt>
                <c:pt idx="114">
                  <c:v>18572.896999999997</c:v>
                </c:pt>
                <c:pt idx="115">
                  <c:v>17444.873999999996</c:v>
                </c:pt>
                <c:pt idx="116">
                  <c:v>16355.034999999998</c:v>
                </c:pt>
                <c:pt idx="117">
                  <c:v>16668.826000000001</c:v>
                </c:pt>
                <c:pt idx="118">
                  <c:v>16781.898999999998</c:v>
                </c:pt>
                <c:pt idx="119">
                  <c:v>16456.547999999999</c:v>
                </c:pt>
                <c:pt idx="120">
                  <c:v>16181.167000000001</c:v>
                </c:pt>
                <c:pt idx="121">
                  <c:v>15887.437</c:v>
                </c:pt>
                <c:pt idx="122">
                  <c:v>17033.900000000001</c:v>
                </c:pt>
                <c:pt idx="123">
                  <c:v>16286.498000000001</c:v>
                </c:pt>
                <c:pt idx="124">
                  <c:v>16824.868999999999</c:v>
                </c:pt>
                <c:pt idx="125">
                  <c:v>16778.756000000001</c:v>
                </c:pt>
                <c:pt idx="126">
                  <c:v>17151.616999999998</c:v>
                </c:pt>
                <c:pt idx="127">
                  <c:v>16234.646999999999</c:v>
                </c:pt>
                <c:pt idx="128">
                  <c:v>16399.863000000001</c:v>
                </c:pt>
                <c:pt idx="129">
                  <c:v>15546.381000000001</c:v>
                </c:pt>
                <c:pt idx="130">
                  <c:v>15665.401000000002</c:v>
                </c:pt>
                <c:pt idx="131">
                  <c:v>15241.949999999999</c:v>
                </c:pt>
                <c:pt idx="132">
                  <c:v>14669.724999999999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C-CA47-8D8F-BB066762D3E7}"/>
            </c:ext>
          </c:extLst>
        </c:ser>
        <c:ser>
          <c:idx val="2"/>
          <c:order val="2"/>
          <c:tx>
            <c:strRef>
              <c:f>CBCREDIT!$E$3</c:f>
              <c:strCache>
                <c:ptCount val="1"/>
                <c:pt idx="0">
                  <c:v>GLOBAL CROSS BORDER CREDIT TO NON-BANKS (Bil USD)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CBCREDIT!$B$4:$B$136</c:f>
              <c:numCache>
                <c:formatCode>m/d/yy</c:formatCode>
                <c:ptCount val="133"/>
                <c:pt idx="0">
                  <c:v>29281</c:v>
                </c:pt>
                <c:pt idx="1">
                  <c:v>29373</c:v>
                </c:pt>
                <c:pt idx="2">
                  <c:v>29465</c:v>
                </c:pt>
                <c:pt idx="3">
                  <c:v>29556</c:v>
                </c:pt>
                <c:pt idx="4">
                  <c:v>29646</c:v>
                </c:pt>
                <c:pt idx="5">
                  <c:v>29738</c:v>
                </c:pt>
                <c:pt idx="6">
                  <c:v>29830</c:v>
                </c:pt>
                <c:pt idx="7">
                  <c:v>29921</c:v>
                </c:pt>
                <c:pt idx="8">
                  <c:v>30011</c:v>
                </c:pt>
                <c:pt idx="9">
                  <c:v>30103</c:v>
                </c:pt>
                <c:pt idx="10">
                  <c:v>30195</c:v>
                </c:pt>
                <c:pt idx="11">
                  <c:v>30286</c:v>
                </c:pt>
                <c:pt idx="12">
                  <c:v>30376</c:v>
                </c:pt>
                <c:pt idx="13">
                  <c:v>30468</c:v>
                </c:pt>
                <c:pt idx="14">
                  <c:v>30560</c:v>
                </c:pt>
                <c:pt idx="15">
                  <c:v>30651</c:v>
                </c:pt>
                <c:pt idx="16">
                  <c:v>30742</c:v>
                </c:pt>
                <c:pt idx="17">
                  <c:v>30834</c:v>
                </c:pt>
                <c:pt idx="18">
                  <c:v>30926</c:v>
                </c:pt>
                <c:pt idx="19">
                  <c:v>31017</c:v>
                </c:pt>
                <c:pt idx="20">
                  <c:v>31107</c:v>
                </c:pt>
                <c:pt idx="21">
                  <c:v>31199</c:v>
                </c:pt>
                <c:pt idx="22">
                  <c:v>31291</c:v>
                </c:pt>
                <c:pt idx="23">
                  <c:v>31382</c:v>
                </c:pt>
                <c:pt idx="24">
                  <c:v>31472</c:v>
                </c:pt>
                <c:pt idx="25">
                  <c:v>31564</c:v>
                </c:pt>
                <c:pt idx="26">
                  <c:v>31656</c:v>
                </c:pt>
                <c:pt idx="27">
                  <c:v>31747</c:v>
                </c:pt>
                <c:pt idx="28">
                  <c:v>31837</c:v>
                </c:pt>
                <c:pt idx="29">
                  <c:v>31929</c:v>
                </c:pt>
                <c:pt idx="30">
                  <c:v>32021</c:v>
                </c:pt>
                <c:pt idx="31">
                  <c:v>32112</c:v>
                </c:pt>
                <c:pt idx="32">
                  <c:v>32203</c:v>
                </c:pt>
                <c:pt idx="33">
                  <c:v>32295</c:v>
                </c:pt>
                <c:pt idx="34">
                  <c:v>32387</c:v>
                </c:pt>
                <c:pt idx="35">
                  <c:v>32478</c:v>
                </c:pt>
                <c:pt idx="36">
                  <c:v>32568</c:v>
                </c:pt>
                <c:pt idx="37">
                  <c:v>32660</c:v>
                </c:pt>
                <c:pt idx="38">
                  <c:v>32752</c:v>
                </c:pt>
                <c:pt idx="39">
                  <c:v>32843</c:v>
                </c:pt>
                <c:pt idx="40">
                  <c:v>32933</c:v>
                </c:pt>
                <c:pt idx="41">
                  <c:v>33025</c:v>
                </c:pt>
                <c:pt idx="42">
                  <c:v>33117</c:v>
                </c:pt>
                <c:pt idx="43">
                  <c:v>33208</c:v>
                </c:pt>
                <c:pt idx="44">
                  <c:v>33298</c:v>
                </c:pt>
                <c:pt idx="45">
                  <c:v>33390</c:v>
                </c:pt>
                <c:pt idx="46">
                  <c:v>33482</c:v>
                </c:pt>
                <c:pt idx="47">
                  <c:v>33573</c:v>
                </c:pt>
                <c:pt idx="48">
                  <c:v>33664</c:v>
                </c:pt>
                <c:pt idx="49">
                  <c:v>33756</c:v>
                </c:pt>
                <c:pt idx="50">
                  <c:v>33848</c:v>
                </c:pt>
                <c:pt idx="51">
                  <c:v>33939</c:v>
                </c:pt>
                <c:pt idx="52">
                  <c:v>34029</c:v>
                </c:pt>
                <c:pt idx="53">
                  <c:v>34121</c:v>
                </c:pt>
                <c:pt idx="54">
                  <c:v>34213</c:v>
                </c:pt>
                <c:pt idx="55">
                  <c:v>34304</c:v>
                </c:pt>
                <c:pt idx="56">
                  <c:v>34394</c:v>
                </c:pt>
                <c:pt idx="57">
                  <c:v>34486</c:v>
                </c:pt>
                <c:pt idx="58">
                  <c:v>34578</c:v>
                </c:pt>
                <c:pt idx="59">
                  <c:v>34669</c:v>
                </c:pt>
                <c:pt idx="60">
                  <c:v>34759</c:v>
                </c:pt>
                <c:pt idx="61">
                  <c:v>34851</c:v>
                </c:pt>
                <c:pt idx="62">
                  <c:v>34943</c:v>
                </c:pt>
                <c:pt idx="63">
                  <c:v>35034</c:v>
                </c:pt>
                <c:pt idx="64">
                  <c:v>35125</c:v>
                </c:pt>
                <c:pt idx="65">
                  <c:v>35217</c:v>
                </c:pt>
                <c:pt idx="66">
                  <c:v>35309</c:v>
                </c:pt>
                <c:pt idx="67">
                  <c:v>35400</c:v>
                </c:pt>
                <c:pt idx="68">
                  <c:v>35490</c:v>
                </c:pt>
                <c:pt idx="69">
                  <c:v>35582</c:v>
                </c:pt>
                <c:pt idx="70">
                  <c:v>35674</c:v>
                </c:pt>
                <c:pt idx="71">
                  <c:v>35765</c:v>
                </c:pt>
                <c:pt idx="72">
                  <c:v>35855</c:v>
                </c:pt>
                <c:pt idx="73">
                  <c:v>35947</c:v>
                </c:pt>
                <c:pt idx="74">
                  <c:v>36039</c:v>
                </c:pt>
                <c:pt idx="75">
                  <c:v>36130</c:v>
                </c:pt>
                <c:pt idx="76">
                  <c:v>36220</c:v>
                </c:pt>
                <c:pt idx="77">
                  <c:v>36312</c:v>
                </c:pt>
                <c:pt idx="78">
                  <c:v>36404</c:v>
                </c:pt>
                <c:pt idx="79">
                  <c:v>36495</c:v>
                </c:pt>
                <c:pt idx="80">
                  <c:v>36586</c:v>
                </c:pt>
                <c:pt idx="81">
                  <c:v>36678</c:v>
                </c:pt>
                <c:pt idx="82">
                  <c:v>36770</c:v>
                </c:pt>
                <c:pt idx="83">
                  <c:v>36861</c:v>
                </c:pt>
                <c:pt idx="84">
                  <c:v>36951</c:v>
                </c:pt>
                <c:pt idx="85">
                  <c:v>37043</c:v>
                </c:pt>
                <c:pt idx="86">
                  <c:v>37135</c:v>
                </c:pt>
                <c:pt idx="87">
                  <c:v>37226</c:v>
                </c:pt>
                <c:pt idx="88">
                  <c:v>37316</c:v>
                </c:pt>
                <c:pt idx="89">
                  <c:v>37408</c:v>
                </c:pt>
                <c:pt idx="90">
                  <c:v>37500</c:v>
                </c:pt>
                <c:pt idx="91">
                  <c:v>37591</c:v>
                </c:pt>
                <c:pt idx="92">
                  <c:v>37681</c:v>
                </c:pt>
                <c:pt idx="93">
                  <c:v>37773</c:v>
                </c:pt>
                <c:pt idx="94">
                  <c:v>37865</c:v>
                </c:pt>
                <c:pt idx="95">
                  <c:v>37956</c:v>
                </c:pt>
                <c:pt idx="96">
                  <c:v>38047</c:v>
                </c:pt>
                <c:pt idx="97">
                  <c:v>38139</c:v>
                </c:pt>
                <c:pt idx="98">
                  <c:v>38231</c:v>
                </c:pt>
                <c:pt idx="99">
                  <c:v>38322</c:v>
                </c:pt>
                <c:pt idx="100">
                  <c:v>38412</c:v>
                </c:pt>
                <c:pt idx="101">
                  <c:v>38504</c:v>
                </c:pt>
                <c:pt idx="102">
                  <c:v>38596</c:v>
                </c:pt>
                <c:pt idx="103">
                  <c:v>38687</c:v>
                </c:pt>
                <c:pt idx="104">
                  <c:v>38777</c:v>
                </c:pt>
                <c:pt idx="105">
                  <c:v>38869</c:v>
                </c:pt>
                <c:pt idx="106">
                  <c:v>38961</c:v>
                </c:pt>
                <c:pt idx="107">
                  <c:v>39052</c:v>
                </c:pt>
                <c:pt idx="108">
                  <c:v>39142</c:v>
                </c:pt>
                <c:pt idx="109">
                  <c:v>39234</c:v>
                </c:pt>
                <c:pt idx="110">
                  <c:v>39326</c:v>
                </c:pt>
                <c:pt idx="111">
                  <c:v>39417</c:v>
                </c:pt>
                <c:pt idx="112">
                  <c:v>39508</c:v>
                </c:pt>
                <c:pt idx="113">
                  <c:v>39600</c:v>
                </c:pt>
                <c:pt idx="114">
                  <c:v>39692</c:v>
                </c:pt>
                <c:pt idx="115">
                  <c:v>39783</c:v>
                </c:pt>
                <c:pt idx="116">
                  <c:v>39873</c:v>
                </c:pt>
                <c:pt idx="117">
                  <c:v>39965</c:v>
                </c:pt>
                <c:pt idx="118">
                  <c:v>40057</c:v>
                </c:pt>
                <c:pt idx="119">
                  <c:v>40148</c:v>
                </c:pt>
                <c:pt idx="120">
                  <c:v>40238</c:v>
                </c:pt>
                <c:pt idx="121">
                  <c:v>40330</c:v>
                </c:pt>
                <c:pt idx="122">
                  <c:v>40422</c:v>
                </c:pt>
                <c:pt idx="123">
                  <c:v>40513</c:v>
                </c:pt>
                <c:pt idx="124">
                  <c:v>40603</c:v>
                </c:pt>
                <c:pt idx="125">
                  <c:v>40695</c:v>
                </c:pt>
                <c:pt idx="126">
                  <c:v>40787</c:v>
                </c:pt>
                <c:pt idx="127">
                  <c:v>40878</c:v>
                </c:pt>
                <c:pt idx="128">
                  <c:v>40969</c:v>
                </c:pt>
                <c:pt idx="129">
                  <c:v>41061</c:v>
                </c:pt>
                <c:pt idx="130">
                  <c:v>41153</c:v>
                </c:pt>
                <c:pt idx="131">
                  <c:v>41244</c:v>
                </c:pt>
                <c:pt idx="132">
                  <c:v>41334</c:v>
                </c:pt>
              </c:numCache>
            </c:numRef>
          </c:cat>
          <c:val>
            <c:numRef>
              <c:f>CBCREDIT!$E$4:$E$136</c:f>
              <c:numCache>
                <c:formatCode>General</c:formatCode>
                <c:ptCount val="133"/>
                <c:pt idx="0">
                  <c:v>214.238</c:v>
                </c:pt>
                <c:pt idx="1">
                  <c:v>242.94499999999999</c:v>
                </c:pt>
                <c:pt idx="2">
                  <c:v>253.83199999999999</c:v>
                </c:pt>
                <c:pt idx="3">
                  <c:v>258.846</c:v>
                </c:pt>
                <c:pt idx="4">
                  <c:v>266.37799999999999</c:v>
                </c:pt>
                <c:pt idx="5">
                  <c:v>268.02600000000001</c:v>
                </c:pt>
                <c:pt idx="6">
                  <c:v>286.89299999999997</c:v>
                </c:pt>
                <c:pt idx="7">
                  <c:v>322.66800000000001</c:v>
                </c:pt>
                <c:pt idx="8">
                  <c:v>325.74299999999999</c:v>
                </c:pt>
                <c:pt idx="9">
                  <c:v>338.09800000000001</c:v>
                </c:pt>
                <c:pt idx="10">
                  <c:v>348.09800000000001</c:v>
                </c:pt>
                <c:pt idx="11">
                  <c:v>364.12099999999998</c:v>
                </c:pt>
                <c:pt idx="12">
                  <c:v>366.82299999999998</c:v>
                </c:pt>
                <c:pt idx="13">
                  <c:v>367.22399999999999</c:v>
                </c:pt>
                <c:pt idx="14">
                  <c:v>371.12700000000001</c:v>
                </c:pt>
                <c:pt idx="15">
                  <c:v>483.12799999999999</c:v>
                </c:pt>
                <c:pt idx="16">
                  <c:v>493.80200000000002</c:v>
                </c:pt>
                <c:pt idx="17">
                  <c:v>490.66300000000001</c:v>
                </c:pt>
                <c:pt idx="18">
                  <c:v>487.738</c:v>
                </c:pt>
                <c:pt idx="19">
                  <c:v>488.57299999999998</c:v>
                </c:pt>
                <c:pt idx="20">
                  <c:v>494.49400000000003</c:v>
                </c:pt>
                <c:pt idx="21">
                  <c:v>506.82400000000001</c:v>
                </c:pt>
                <c:pt idx="22">
                  <c:v>527.95000000000005</c:v>
                </c:pt>
                <c:pt idx="23">
                  <c:v>566.39800000000002</c:v>
                </c:pt>
                <c:pt idx="24">
                  <c:v>588.90800000000002</c:v>
                </c:pt>
                <c:pt idx="25">
                  <c:v>609.03200000000004</c:v>
                </c:pt>
                <c:pt idx="26">
                  <c:v>632.32299999999998</c:v>
                </c:pt>
                <c:pt idx="27">
                  <c:v>642.173</c:v>
                </c:pt>
                <c:pt idx="28">
                  <c:v>682.98800000000006</c:v>
                </c:pt>
                <c:pt idx="29">
                  <c:v>701.04700000000003</c:v>
                </c:pt>
                <c:pt idx="30">
                  <c:v>719.54399999999998</c:v>
                </c:pt>
                <c:pt idx="31">
                  <c:v>787.66700000000003</c:v>
                </c:pt>
                <c:pt idx="32">
                  <c:v>796.10900000000004</c:v>
                </c:pt>
                <c:pt idx="33">
                  <c:v>794.11199999999997</c:v>
                </c:pt>
                <c:pt idx="34">
                  <c:v>800.12300000000005</c:v>
                </c:pt>
                <c:pt idx="35">
                  <c:v>840.44200000000001</c:v>
                </c:pt>
                <c:pt idx="36">
                  <c:v>851.06799999999998</c:v>
                </c:pt>
                <c:pt idx="37">
                  <c:v>854.02700000000004</c:v>
                </c:pt>
                <c:pt idx="38">
                  <c:v>909.83900000000006</c:v>
                </c:pt>
                <c:pt idx="39">
                  <c:v>959.98900000000003</c:v>
                </c:pt>
                <c:pt idx="40">
                  <c:v>992.94</c:v>
                </c:pt>
                <c:pt idx="41">
                  <c:v>1045.289</c:v>
                </c:pt>
                <c:pt idx="42">
                  <c:v>1155.672</c:v>
                </c:pt>
                <c:pt idx="43">
                  <c:v>1223.395</c:v>
                </c:pt>
                <c:pt idx="44">
                  <c:v>1202.212</c:v>
                </c:pt>
                <c:pt idx="45">
                  <c:v>1205.7909999999999</c:v>
                </c:pt>
                <c:pt idx="46">
                  <c:v>1254.2560000000001</c:v>
                </c:pt>
                <c:pt idx="47">
                  <c:v>1333.4770000000001</c:v>
                </c:pt>
                <c:pt idx="48">
                  <c:v>1312.8620000000001</c:v>
                </c:pt>
                <c:pt idx="49">
                  <c:v>1387.807</c:v>
                </c:pt>
                <c:pt idx="50">
                  <c:v>1471.8610000000001</c:v>
                </c:pt>
                <c:pt idx="51">
                  <c:v>1424.0309999999999</c:v>
                </c:pt>
                <c:pt idx="52">
                  <c:v>1462.6210000000001</c:v>
                </c:pt>
                <c:pt idx="53">
                  <c:v>1495.867</c:v>
                </c:pt>
                <c:pt idx="54">
                  <c:v>1533.6659999999999</c:v>
                </c:pt>
                <c:pt idx="55">
                  <c:v>1592.5640000000001</c:v>
                </c:pt>
                <c:pt idx="56">
                  <c:v>1617.527</c:v>
                </c:pt>
                <c:pt idx="57">
                  <c:v>1629.144</c:v>
                </c:pt>
                <c:pt idx="58">
                  <c:v>1649.625</c:v>
                </c:pt>
                <c:pt idx="59">
                  <c:v>1651.893</c:v>
                </c:pt>
                <c:pt idx="60">
                  <c:v>1797.126</c:v>
                </c:pt>
                <c:pt idx="61">
                  <c:v>1900.8440000000001</c:v>
                </c:pt>
                <c:pt idx="62">
                  <c:v>1874.6220000000001</c:v>
                </c:pt>
                <c:pt idx="63">
                  <c:v>1997.963</c:v>
                </c:pt>
                <c:pt idx="64">
                  <c:v>2011.6379999999999</c:v>
                </c:pt>
                <c:pt idx="65">
                  <c:v>2041.778</c:v>
                </c:pt>
                <c:pt idx="66">
                  <c:v>2099.1120000000001</c:v>
                </c:pt>
                <c:pt idx="67">
                  <c:v>2150.59</c:v>
                </c:pt>
                <c:pt idx="68">
                  <c:v>2158.33</c:v>
                </c:pt>
                <c:pt idx="69">
                  <c:v>2253.8000000000002</c:v>
                </c:pt>
                <c:pt idx="70">
                  <c:v>2318.29</c:v>
                </c:pt>
                <c:pt idx="71">
                  <c:v>2350.212</c:v>
                </c:pt>
                <c:pt idx="72">
                  <c:v>2364.0239999999999</c:v>
                </c:pt>
                <c:pt idx="73">
                  <c:v>2453.123</c:v>
                </c:pt>
                <c:pt idx="74">
                  <c:v>2519.8090000000002</c:v>
                </c:pt>
                <c:pt idx="75">
                  <c:v>2576.319</c:v>
                </c:pt>
                <c:pt idx="76">
                  <c:v>2599.569</c:v>
                </c:pt>
                <c:pt idx="77">
                  <c:v>2683.4250000000002</c:v>
                </c:pt>
                <c:pt idx="78">
                  <c:v>2778.5639999999999</c:v>
                </c:pt>
                <c:pt idx="79">
                  <c:v>2773.2249999999999</c:v>
                </c:pt>
                <c:pt idx="80">
                  <c:v>2797.4740000000002</c:v>
                </c:pt>
                <c:pt idx="81">
                  <c:v>2837.3719999999998</c:v>
                </c:pt>
                <c:pt idx="82">
                  <c:v>2829.7040000000002</c:v>
                </c:pt>
                <c:pt idx="83">
                  <c:v>2923.9540000000002</c:v>
                </c:pt>
                <c:pt idx="84">
                  <c:v>3073.3519999999999</c:v>
                </c:pt>
                <c:pt idx="85">
                  <c:v>3063.8989999999999</c:v>
                </c:pt>
                <c:pt idx="86">
                  <c:v>3192.7669999999998</c:v>
                </c:pt>
                <c:pt idx="87">
                  <c:v>3244.6579999999999</c:v>
                </c:pt>
                <c:pt idx="88">
                  <c:v>3296.7759999999998</c:v>
                </c:pt>
                <c:pt idx="89">
                  <c:v>3569.1109999999999</c:v>
                </c:pt>
                <c:pt idx="90">
                  <c:v>3680.3240000000001</c:v>
                </c:pt>
                <c:pt idx="91">
                  <c:v>3858.88</c:v>
                </c:pt>
                <c:pt idx="92">
                  <c:v>4095.67</c:v>
                </c:pt>
                <c:pt idx="93">
                  <c:v>4364.7120000000004</c:v>
                </c:pt>
                <c:pt idx="94">
                  <c:v>4527.6909999999998</c:v>
                </c:pt>
                <c:pt idx="95">
                  <c:v>4796.085</c:v>
                </c:pt>
                <c:pt idx="96">
                  <c:v>5183.2219999999998</c:v>
                </c:pt>
                <c:pt idx="97">
                  <c:v>5183.5190000000002</c:v>
                </c:pt>
                <c:pt idx="98">
                  <c:v>5354.3180000000002</c:v>
                </c:pt>
                <c:pt idx="99">
                  <c:v>5808.8190000000004</c:v>
                </c:pt>
                <c:pt idx="100">
                  <c:v>6056.2240000000002</c:v>
                </c:pt>
                <c:pt idx="101">
                  <c:v>6110.3419999999996</c:v>
                </c:pt>
                <c:pt idx="102">
                  <c:v>6277.3019999999997</c:v>
                </c:pt>
                <c:pt idx="103">
                  <c:v>6440.1369999999997</c:v>
                </c:pt>
                <c:pt idx="104">
                  <c:v>6957.6059999999998</c:v>
                </c:pt>
                <c:pt idx="105">
                  <c:v>7383.5029999999997</c:v>
                </c:pt>
                <c:pt idx="106">
                  <c:v>7464.8819999999996</c:v>
                </c:pt>
                <c:pt idx="107">
                  <c:v>7990.6210000000001</c:v>
                </c:pt>
                <c:pt idx="108">
                  <c:v>8541.3349999999991</c:v>
                </c:pt>
                <c:pt idx="109">
                  <c:v>9083.8559999999998</c:v>
                </c:pt>
                <c:pt idx="110">
                  <c:v>9538.3889999999992</c:v>
                </c:pt>
                <c:pt idx="111">
                  <c:v>9852.4770000000008</c:v>
                </c:pt>
                <c:pt idx="112">
                  <c:v>10558.598</c:v>
                </c:pt>
                <c:pt idx="113">
                  <c:v>10342.121999999999</c:v>
                </c:pt>
                <c:pt idx="114">
                  <c:v>9884.0300000000007</c:v>
                </c:pt>
                <c:pt idx="115">
                  <c:v>9138.5480000000007</c:v>
                </c:pt>
                <c:pt idx="116">
                  <c:v>8819.1200000000008</c:v>
                </c:pt>
                <c:pt idx="117">
                  <c:v>9212.7150000000001</c:v>
                </c:pt>
                <c:pt idx="118">
                  <c:v>9413.1139999999996</c:v>
                </c:pt>
                <c:pt idx="119">
                  <c:v>8994.3220000000001</c:v>
                </c:pt>
                <c:pt idx="120">
                  <c:v>8867.7160000000003</c:v>
                </c:pt>
                <c:pt idx="121">
                  <c:v>8408.9030000000002</c:v>
                </c:pt>
                <c:pt idx="122">
                  <c:v>9172.1890000000003</c:v>
                </c:pt>
                <c:pt idx="123">
                  <c:v>8988.5419999999995</c:v>
                </c:pt>
                <c:pt idx="124">
                  <c:v>9480.5990000000002</c:v>
                </c:pt>
                <c:pt idx="125">
                  <c:v>9680.3160000000007</c:v>
                </c:pt>
                <c:pt idx="126">
                  <c:v>9254.893</c:v>
                </c:pt>
                <c:pt idx="127">
                  <c:v>8924.4570000000003</c:v>
                </c:pt>
                <c:pt idx="128">
                  <c:v>9119.732</c:v>
                </c:pt>
                <c:pt idx="129">
                  <c:v>9096.9130000000005</c:v>
                </c:pt>
                <c:pt idx="130">
                  <c:v>9380.482</c:v>
                </c:pt>
                <c:pt idx="131">
                  <c:v>9464.7739999999994</c:v>
                </c:pt>
                <c:pt idx="132">
                  <c:v>9317.4830000000002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C-CA47-8D8F-BB066762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29872"/>
        <c:axId val="2140510736"/>
      </c:lineChart>
      <c:dateAx>
        <c:axId val="2144829872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2140510736"/>
        <c:crosses val="autoZero"/>
        <c:auto val="1"/>
        <c:lblOffset val="100"/>
        <c:baseTimeUnit val="months"/>
        <c:majorUnit val="5"/>
        <c:majorTimeUnit val="years"/>
      </c:dateAx>
      <c:valAx>
        <c:axId val="2140510736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44829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792993386828501"/>
          <c:y val="7.5792066862930996E-2"/>
          <c:w val="0.56815453586994502"/>
          <c:h val="0.299726399015144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51170056648698E-2"/>
          <c:y val="4.4368600682593802E-2"/>
          <c:w val="0.897496725734934"/>
          <c:h val="0.85749751417591602"/>
        </c:manualLayout>
      </c:layout>
      <c:lineChart>
        <c:grouping val="standard"/>
        <c:varyColors val="0"/>
        <c:ser>
          <c:idx val="0"/>
          <c:order val="0"/>
          <c:tx>
            <c:strRef>
              <c:f>'CREDIT EA &amp; UK'!$C$3</c:f>
              <c:strCache>
                <c:ptCount val="1"/>
                <c:pt idx="0">
                  <c:v>EU CROSS BORDER CREDIT TO ALL SECTORS (Bil 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'CREDIT EA &amp; UK'!$B$4:$B$145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EA &amp; UK'!$C$4:$C$145</c:f>
              <c:numCache>
                <c:formatCode>General</c:formatCode>
                <c:ptCount val="142"/>
                <c:pt idx="0">
                  <c:v>262.99699999999996</c:v>
                </c:pt>
                <c:pt idx="1">
                  <c:v>262.93</c:v>
                </c:pt>
                <c:pt idx="2">
                  <c:v>271.14300000000003</c:v>
                </c:pt>
                <c:pt idx="3">
                  <c:v>297.041</c:v>
                </c:pt>
                <c:pt idx="4">
                  <c:v>344.58100000000002</c:v>
                </c:pt>
                <c:pt idx="5">
                  <c:v>325.44</c:v>
                </c:pt>
                <c:pt idx="6">
                  <c:v>348.70299999999997</c:v>
                </c:pt>
                <c:pt idx="7">
                  <c:v>379.28499999999997</c:v>
                </c:pt>
                <c:pt idx="8">
                  <c:v>419.27199999999999</c:v>
                </c:pt>
                <c:pt idx="9">
                  <c:v>417.31599999999997</c:v>
                </c:pt>
                <c:pt idx="10">
                  <c:v>457.15</c:v>
                </c:pt>
                <c:pt idx="11">
                  <c:v>464.34300000000002</c:v>
                </c:pt>
                <c:pt idx="12">
                  <c:v>499.85700000000003</c:v>
                </c:pt>
                <c:pt idx="13">
                  <c:v>507.76200000000006</c:v>
                </c:pt>
                <c:pt idx="14">
                  <c:v>487.08600000000001</c:v>
                </c:pt>
                <c:pt idx="15">
                  <c:v>505.887</c:v>
                </c:pt>
                <c:pt idx="16">
                  <c:v>551.90800000000002</c:v>
                </c:pt>
                <c:pt idx="17">
                  <c:v>546.06999999999994</c:v>
                </c:pt>
                <c:pt idx="18">
                  <c:v>529.73099999999999</c:v>
                </c:pt>
                <c:pt idx="19">
                  <c:v>554.31399999999996</c:v>
                </c:pt>
                <c:pt idx="20">
                  <c:v>594.55999999999995</c:v>
                </c:pt>
                <c:pt idx="21">
                  <c:v>589.21699999999998</c:v>
                </c:pt>
                <c:pt idx="22">
                  <c:v>574.06200000000001</c:v>
                </c:pt>
                <c:pt idx="23">
                  <c:v>578.077</c:v>
                </c:pt>
                <c:pt idx="24">
                  <c:v>673.88099999999997</c:v>
                </c:pt>
                <c:pt idx="25">
                  <c:v>689.04899999999998</c:v>
                </c:pt>
                <c:pt idx="26">
                  <c:v>683.678</c:v>
                </c:pt>
                <c:pt idx="27">
                  <c:v>662.22</c:v>
                </c:pt>
                <c:pt idx="28">
                  <c:v>675.476</c:v>
                </c:pt>
                <c:pt idx="29">
                  <c:v>703.96199999999999</c:v>
                </c:pt>
                <c:pt idx="30">
                  <c:v>704.74299999999994</c:v>
                </c:pt>
                <c:pt idx="31">
                  <c:v>750.87400000000002</c:v>
                </c:pt>
                <c:pt idx="32">
                  <c:v>830.17</c:v>
                </c:pt>
                <c:pt idx="33">
                  <c:v>857.47</c:v>
                </c:pt>
                <c:pt idx="34">
                  <c:v>898.41200000000003</c:v>
                </c:pt>
                <c:pt idx="35">
                  <c:v>979.42399999999998</c:v>
                </c:pt>
                <c:pt idx="36">
                  <c:v>1037.799</c:v>
                </c:pt>
                <c:pt idx="37">
                  <c:v>1083.2909999999999</c:v>
                </c:pt>
                <c:pt idx="38">
                  <c:v>1123.991</c:v>
                </c:pt>
                <c:pt idx="39">
                  <c:v>1133.537</c:v>
                </c:pt>
                <c:pt idx="40">
                  <c:v>1260.0720000000001</c:v>
                </c:pt>
                <c:pt idx="41">
                  <c:v>1253.076</c:v>
                </c:pt>
                <c:pt idx="42">
                  <c:v>1220.981</c:v>
                </c:pt>
                <c:pt idx="43">
                  <c:v>1242.6970000000001</c:v>
                </c:pt>
                <c:pt idx="44">
                  <c:v>1279.559</c:v>
                </c:pt>
                <c:pt idx="45">
                  <c:v>1318.0549999999998</c:v>
                </c:pt>
                <c:pt idx="46">
                  <c:v>1307.646</c:v>
                </c:pt>
                <c:pt idx="47">
                  <c:v>1362.9639999999999</c:v>
                </c:pt>
                <c:pt idx="48">
                  <c:v>1642.884</c:v>
                </c:pt>
                <c:pt idx="49">
                  <c:v>1725.4859999999999</c:v>
                </c:pt>
                <c:pt idx="50">
                  <c:v>1768.3679999999999</c:v>
                </c:pt>
                <c:pt idx="51">
                  <c:v>1953.066</c:v>
                </c:pt>
                <c:pt idx="52">
                  <c:v>2066.3429999999998</c:v>
                </c:pt>
                <c:pt idx="53">
                  <c:v>1936.9119999999998</c:v>
                </c:pt>
                <c:pt idx="54">
                  <c:v>1852.3019999999999</c:v>
                </c:pt>
                <c:pt idx="55">
                  <c:v>1933.0140000000001</c:v>
                </c:pt>
                <c:pt idx="56">
                  <c:v>2078.9189999999999</c:v>
                </c:pt>
                <c:pt idx="57">
                  <c:v>1973.6390000000001</c:v>
                </c:pt>
                <c:pt idx="58">
                  <c:v>2103.123</c:v>
                </c:pt>
                <c:pt idx="59">
                  <c:v>2326.6239999999998</c:v>
                </c:pt>
                <c:pt idx="60">
                  <c:v>2145.1030000000001</c:v>
                </c:pt>
                <c:pt idx="61">
                  <c:v>2204.2429999999999</c:v>
                </c:pt>
                <c:pt idx="62">
                  <c:v>2165.0630000000001</c:v>
                </c:pt>
                <c:pt idx="63">
                  <c:v>2266.422</c:v>
                </c:pt>
                <c:pt idx="64">
                  <c:v>2357.1799999999998</c:v>
                </c:pt>
                <c:pt idx="65">
                  <c:v>2393.9880000000003</c:v>
                </c:pt>
                <c:pt idx="66">
                  <c:v>2409.6239999999998</c:v>
                </c:pt>
                <c:pt idx="67">
                  <c:v>2530.3420000000001</c:v>
                </c:pt>
                <c:pt idx="68">
                  <c:v>2607.201</c:v>
                </c:pt>
                <c:pt idx="69">
                  <c:v>2944.4690000000001</c:v>
                </c:pt>
                <c:pt idx="70">
                  <c:v>2995.431</c:v>
                </c:pt>
                <c:pt idx="71">
                  <c:v>2962.7249999999999</c:v>
                </c:pt>
                <c:pt idx="72">
                  <c:v>3036.0590000000002</c:v>
                </c:pt>
                <c:pt idx="73">
                  <c:v>3070.1689999999999</c:v>
                </c:pt>
                <c:pt idx="74">
                  <c:v>3046.1170000000002</c:v>
                </c:pt>
                <c:pt idx="75">
                  <c:v>3106.4850000000001</c:v>
                </c:pt>
                <c:pt idx="76">
                  <c:v>3150.3969999999999</c:v>
                </c:pt>
                <c:pt idx="77">
                  <c:v>3141.6550000000002</c:v>
                </c:pt>
                <c:pt idx="78">
                  <c:v>3201.6779999999999</c:v>
                </c:pt>
                <c:pt idx="79">
                  <c:v>3256.5739999999996</c:v>
                </c:pt>
                <c:pt idx="80">
                  <c:v>3441.424</c:v>
                </c:pt>
                <c:pt idx="81">
                  <c:v>3586.4110000000001</c:v>
                </c:pt>
                <c:pt idx="82">
                  <c:v>3788.6039999999998</c:v>
                </c:pt>
                <c:pt idx="83">
                  <c:v>4121.0730000000003</c:v>
                </c:pt>
                <c:pt idx="84">
                  <c:v>4165.4660000000003</c:v>
                </c:pt>
                <c:pt idx="85">
                  <c:v>4188.4159999999993</c:v>
                </c:pt>
                <c:pt idx="86">
                  <c:v>4207.2070000000003</c:v>
                </c:pt>
                <c:pt idx="87">
                  <c:v>4499.4520000000002</c:v>
                </c:pt>
                <c:pt idx="88">
                  <c:v>4376.2610000000004</c:v>
                </c:pt>
                <c:pt idx="89">
                  <c:v>4600.3289999999997</c:v>
                </c:pt>
                <c:pt idx="90">
                  <c:v>4630.2739999999994</c:v>
                </c:pt>
                <c:pt idx="91">
                  <c:v>4471.8109999999997</c:v>
                </c:pt>
                <c:pt idx="92">
                  <c:v>4781.54</c:v>
                </c:pt>
                <c:pt idx="93">
                  <c:v>5094.2169999999996</c:v>
                </c:pt>
                <c:pt idx="94">
                  <c:v>4942.3760000000002</c:v>
                </c:pt>
                <c:pt idx="95">
                  <c:v>5224.5349999999999</c:v>
                </c:pt>
                <c:pt idx="96">
                  <c:v>5220.3909999999996</c:v>
                </c:pt>
                <c:pt idx="97">
                  <c:v>5216.634</c:v>
                </c:pt>
                <c:pt idx="98">
                  <c:v>5752.5750000000007</c:v>
                </c:pt>
                <c:pt idx="99">
                  <c:v>5844.67</c:v>
                </c:pt>
                <c:pt idx="100">
                  <c:v>6245.0969999999998</c:v>
                </c:pt>
                <c:pt idx="101">
                  <c:v>6729.558</c:v>
                </c:pt>
                <c:pt idx="102">
                  <c:v>7214.7080000000005</c:v>
                </c:pt>
                <c:pt idx="103">
                  <c:v>7305.2849999999999</c:v>
                </c:pt>
                <c:pt idx="104">
                  <c:v>7988.3119999999999</c:v>
                </c:pt>
                <c:pt idx="105">
                  <c:v>8631.7530000000006</c:v>
                </c:pt>
                <c:pt idx="106">
                  <c:v>8686.3070000000007</c:v>
                </c:pt>
                <c:pt idx="107">
                  <c:v>8927.1319999999996</c:v>
                </c:pt>
                <c:pt idx="108">
                  <c:v>9813.1980000000003</c:v>
                </c:pt>
                <c:pt idx="109">
                  <c:v>10235.502</c:v>
                </c:pt>
                <c:pt idx="110">
                  <c:v>10227.877</c:v>
                </c:pt>
                <c:pt idx="111">
                  <c:v>10362.653</c:v>
                </c:pt>
                <c:pt idx="112">
                  <c:v>10587.673000000001</c:v>
                </c:pt>
                <c:pt idx="113">
                  <c:v>11572.603999999999</c:v>
                </c:pt>
                <c:pt idx="114">
                  <c:v>12314.317000000001</c:v>
                </c:pt>
                <c:pt idx="115">
                  <c:v>12315.675000000001</c:v>
                </c:pt>
                <c:pt idx="116">
                  <c:v>13143.999</c:v>
                </c:pt>
                <c:pt idx="117">
                  <c:v>14513.329</c:v>
                </c:pt>
                <c:pt idx="118">
                  <c:v>15242.489</c:v>
                </c:pt>
                <c:pt idx="119">
                  <c:v>16270.143</c:v>
                </c:pt>
                <c:pt idx="120">
                  <c:v>17085.595000000001</c:v>
                </c:pt>
                <c:pt idx="121">
                  <c:v>18774.722000000002</c:v>
                </c:pt>
                <c:pt idx="122">
                  <c:v>18461.772000000001</c:v>
                </c:pt>
                <c:pt idx="123">
                  <c:v>17202.560000000001</c:v>
                </c:pt>
                <c:pt idx="124">
                  <c:v>15853.405999999999</c:v>
                </c:pt>
                <c:pt idx="125">
                  <c:v>14994.299000000001</c:v>
                </c:pt>
                <c:pt idx="126">
                  <c:v>15547.558999999999</c:v>
                </c:pt>
                <c:pt idx="127">
                  <c:v>15731.251</c:v>
                </c:pt>
                <c:pt idx="128">
                  <c:v>15124.720000000001</c:v>
                </c:pt>
                <c:pt idx="129">
                  <c:v>14648.101999999999</c:v>
                </c:pt>
                <c:pt idx="130">
                  <c:v>13955.168</c:v>
                </c:pt>
                <c:pt idx="131">
                  <c:v>15260.532999999999</c:v>
                </c:pt>
                <c:pt idx="132">
                  <c:v>14367.126</c:v>
                </c:pt>
                <c:pt idx="133">
                  <c:v>14842.674999999999</c:v>
                </c:pt>
                <c:pt idx="134">
                  <c:v>15018.246999999999</c:v>
                </c:pt>
                <c:pt idx="135">
                  <c:v>14753.374</c:v>
                </c:pt>
                <c:pt idx="136">
                  <c:v>13775.621999999999</c:v>
                </c:pt>
                <c:pt idx="137">
                  <c:v>14146.657999999999</c:v>
                </c:pt>
                <c:pt idx="138">
                  <c:v>13488.583999999999</c:v>
                </c:pt>
                <c:pt idx="139">
                  <c:v>13668.037</c:v>
                </c:pt>
                <c:pt idx="140">
                  <c:v>13442.703</c:v>
                </c:pt>
                <c:pt idx="141">
                  <c:v>12890.744999999999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D-0B45-BC7E-405D75697D9F}"/>
            </c:ext>
          </c:extLst>
        </c:ser>
        <c:ser>
          <c:idx val="1"/>
          <c:order val="1"/>
          <c:tx>
            <c:strRef>
              <c:f>'CREDIT EA &amp; UK'!$D$3</c:f>
              <c:strCache>
                <c:ptCount val="1"/>
                <c:pt idx="0">
                  <c:v>EU CROSS BORDER CREDIT TO BANKS (Bil 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'CREDIT EA &amp; UK'!$B$4:$B$145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EA &amp; UK'!$D$4:$D$145</c:f>
              <c:numCache>
                <c:formatCode>General</c:formatCode>
                <c:ptCount val="142"/>
                <c:pt idx="0">
                  <c:v>214.03700000000001</c:v>
                </c:pt>
                <c:pt idx="1">
                  <c:v>212.411</c:v>
                </c:pt>
                <c:pt idx="2">
                  <c:v>219.82499999999999</c:v>
                </c:pt>
                <c:pt idx="3">
                  <c:v>241.42</c:v>
                </c:pt>
                <c:pt idx="4">
                  <c:v>281.55200000000002</c:v>
                </c:pt>
                <c:pt idx="5">
                  <c:v>263.47000000000003</c:v>
                </c:pt>
                <c:pt idx="6">
                  <c:v>284.62399999999997</c:v>
                </c:pt>
                <c:pt idx="7">
                  <c:v>309.91599999999994</c:v>
                </c:pt>
                <c:pt idx="8">
                  <c:v>345.74599999999998</c:v>
                </c:pt>
                <c:pt idx="9">
                  <c:v>340.52499999999998</c:v>
                </c:pt>
                <c:pt idx="10">
                  <c:v>366.721</c:v>
                </c:pt>
                <c:pt idx="11">
                  <c:v>369.339</c:v>
                </c:pt>
                <c:pt idx="12">
                  <c:v>405.34800000000007</c:v>
                </c:pt>
                <c:pt idx="13">
                  <c:v>410.65500000000003</c:v>
                </c:pt>
                <c:pt idx="14">
                  <c:v>388.75</c:v>
                </c:pt>
                <c:pt idx="15">
                  <c:v>397.92</c:v>
                </c:pt>
                <c:pt idx="16">
                  <c:v>433.84199999999998</c:v>
                </c:pt>
                <c:pt idx="17">
                  <c:v>428.73799999999994</c:v>
                </c:pt>
                <c:pt idx="18">
                  <c:v>409.2109999999999</c:v>
                </c:pt>
                <c:pt idx="19">
                  <c:v>429.65199999999999</c:v>
                </c:pt>
                <c:pt idx="20">
                  <c:v>462.73699999999997</c:v>
                </c:pt>
                <c:pt idx="21">
                  <c:v>455.12300000000005</c:v>
                </c:pt>
                <c:pt idx="22">
                  <c:v>443.435</c:v>
                </c:pt>
                <c:pt idx="23">
                  <c:v>447.50500000000005</c:v>
                </c:pt>
                <c:pt idx="24">
                  <c:v>517.28700000000003</c:v>
                </c:pt>
                <c:pt idx="25">
                  <c:v>526.28600000000006</c:v>
                </c:pt>
                <c:pt idx="26">
                  <c:v>527.53199999999993</c:v>
                </c:pt>
                <c:pt idx="27">
                  <c:v>512.72299999999996</c:v>
                </c:pt>
                <c:pt idx="28">
                  <c:v>529.42000000000007</c:v>
                </c:pt>
                <c:pt idx="29">
                  <c:v>558.19200000000001</c:v>
                </c:pt>
                <c:pt idx="30">
                  <c:v>556.654</c:v>
                </c:pt>
                <c:pt idx="31">
                  <c:v>593.404</c:v>
                </c:pt>
                <c:pt idx="32">
                  <c:v>660.26299999999992</c:v>
                </c:pt>
                <c:pt idx="33">
                  <c:v>680.01</c:v>
                </c:pt>
                <c:pt idx="34">
                  <c:v>716.73299999999995</c:v>
                </c:pt>
                <c:pt idx="35">
                  <c:v>788.57999999999993</c:v>
                </c:pt>
                <c:pt idx="36">
                  <c:v>844.78499999999997</c:v>
                </c:pt>
                <c:pt idx="37">
                  <c:v>876.05</c:v>
                </c:pt>
                <c:pt idx="38">
                  <c:v>916.91200000000003</c:v>
                </c:pt>
                <c:pt idx="39">
                  <c:v>925.47599999999989</c:v>
                </c:pt>
                <c:pt idx="40">
                  <c:v>1023.4960000000001</c:v>
                </c:pt>
                <c:pt idx="41">
                  <c:v>1015.1759999999999</c:v>
                </c:pt>
                <c:pt idx="42">
                  <c:v>989.12200000000007</c:v>
                </c:pt>
                <c:pt idx="43">
                  <c:v>1012.765</c:v>
                </c:pt>
                <c:pt idx="44">
                  <c:v>1035.3530000000001</c:v>
                </c:pt>
                <c:pt idx="45">
                  <c:v>1077.704</c:v>
                </c:pt>
                <c:pt idx="46">
                  <c:v>1062.579</c:v>
                </c:pt>
                <c:pt idx="47">
                  <c:v>1100.3159999999998</c:v>
                </c:pt>
                <c:pt idx="48">
                  <c:v>1357.6559999999999</c:v>
                </c:pt>
                <c:pt idx="49">
                  <c:v>1418.3019999999999</c:v>
                </c:pt>
                <c:pt idx="50">
                  <c:v>1441.2250000000001</c:v>
                </c:pt>
                <c:pt idx="51">
                  <c:v>1582.0129999999999</c:v>
                </c:pt>
                <c:pt idx="52">
                  <c:v>1672.779</c:v>
                </c:pt>
                <c:pt idx="53">
                  <c:v>1552.3879999999999</c:v>
                </c:pt>
                <c:pt idx="54">
                  <c:v>1473.855</c:v>
                </c:pt>
                <c:pt idx="55">
                  <c:v>1532.825</c:v>
                </c:pt>
                <c:pt idx="56">
                  <c:v>1643.557</c:v>
                </c:pt>
                <c:pt idx="57">
                  <c:v>1553.7510000000002</c:v>
                </c:pt>
                <c:pt idx="58">
                  <c:v>1648.3040000000001</c:v>
                </c:pt>
                <c:pt idx="59">
                  <c:v>1826.547</c:v>
                </c:pt>
                <c:pt idx="60">
                  <c:v>1671.1350000000002</c:v>
                </c:pt>
                <c:pt idx="61">
                  <c:v>1714.5620000000001</c:v>
                </c:pt>
                <c:pt idx="62">
                  <c:v>1665.7440000000001</c:v>
                </c:pt>
                <c:pt idx="63">
                  <c:v>1738.8649999999998</c:v>
                </c:pt>
                <c:pt idx="64">
                  <c:v>1781.6619999999998</c:v>
                </c:pt>
                <c:pt idx="65">
                  <c:v>1812.9840000000002</c:v>
                </c:pt>
                <c:pt idx="66">
                  <c:v>1843.098</c:v>
                </c:pt>
                <c:pt idx="67">
                  <c:v>1947.729</c:v>
                </c:pt>
                <c:pt idx="68">
                  <c:v>2011.681</c:v>
                </c:pt>
                <c:pt idx="69">
                  <c:v>2293.8339999999998</c:v>
                </c:pt>
                <c:pt idx="70">
                  <c:v>2320.3959999999997</c:v>
                </c:pt>
                <c:pt idx="71">
                  <c:v>2290.607</c:v>
                </c:pt>
                <c:pt idx="72">
                  <c:v>2317.6880000000001</c:v>
                </c:pt>
                <c:pt idx="73">
                  <c:v>2344.0320000000002</c:v>
                </c:pt>
                <c:pt idx="74">
                  <c:v>2304.8139999999999</c:v>
                </c:pt>
                <c:pt idx="75">
                  <c:v>2349.6710000000003</c:v>
                </c:pt>
                <c:pt idx="76">
                  <c:v>2374.942</c:v>
                </c:pt>
                <c:pt idx="77">
                  <c:v>2372.5100000000002</c:v>
                </c:pt>
                <c:pt idx="78">
                  <c:v>2409.54</c:v>
                </c:pt>
                <c:pt idx="79">
                  <c:v>2429.5109999999995</c:v>
                </c:pt>
                <c:pt idx="80">
                  <c:v>2594.643</c:v>
                </c:pt>
                <c:pt idx="81">
                  <c:v>2698.7730000000001</c:v>
                </c:pt>
                <c:pt idx="82">
                  <c:v>2829.3310000000001</c:v>
                </c:pt>
                <c:pt idx="83">
                  <c:v>3094.9059999999999</c:v>
                </c:pt>
                <c:pt idx="84">
                  <c:v>3114.7359999999999</c:v>
                </c:pt>
                <c:pt idx="85">
                  <c:v>3090.4979999999996</c:v>
                </c:pt>
                <c:pt idx="86">
                  <c:v>3050.7839999999997</c:v>
                </c:pt>
                <c:pt idx="87">
                  <c:v>3266.721</c:v>
                </c:pt>
                <c:pt idx="88">
                  <c:v>3146.4479999999999</c:v>
                </c:pt>
                <c:pt idx="89">
                  <c:v>3345.1210000000001</c:v>
                </c:pt>
                <c:pt idx="90">
                  <c:v>3360.0549999999998</c:v>
                </c:pt>
                <c:pt idx="91">
                  <c:v>3221.4880000000003</c:v>
                </c:pt>
                <c:pt idx="92">
                  <c:v>3453.2110000000002</c:v>
                </c:pt>
                <c:pt idx="93">
                  <c:v>3730.2079999999996</c:v>
                </c:pt>
                <c:pt idx="94">
                  <c:v>3600.5459999999998</c:v>
                </c:pt>
                <c:pt idx="95">
                  <c:v>3768.835</c:v>
                </c:pt>
                <c:pt idx="96">
                  <c:v>3773.4939999999997</c:v>
                </c:pt>
                <c:pt idx="97">
                  <c:v>3718.0739999999996</c:v>
                </c:pt>
                <c:pt idx="98">
                  <c:v>4072.9680000000003</c:v>
                </c:pt>
                <c:pt idx="99">
                  <c:v>4109.8150000000005</c:v>
                </c:pt>
                <c:pt idx="100">
                  <c:v>4396.665</c:v>
                </c:pt>
                <c:pt idx="101">
                  <c:v>4720.17</c:v>
                </c:pt>
                <c:pt idx="102">
                  <c:v>5041.0050000000001</c:v>
                </c:pt>
                <c:pt idx="103">
                  <c:v>5028.0409999999993</c:v>
                </c:pt>
                <c:pt idx="104">
                  <c:v>5539.7029999999995</c:v>
                </c:pt>
                <c:pt idx="105">
                  <c:v>5964.9639999999999</c:v>
                </c:pt>
                <c:pt idx="106">
                  <c:v>6006.098</c:v>
                </c:pt>
                <c:pt idx="107">
                  <c:v>6142.41</c:v>
                </c:pt>
                <c:pt idx="108">
                  <c:v>6742.9800000000005</c:v>
                </c:pt>
                <c:pt idx="109">
                  <c:v>7099.9679999999998</c:v>
                </c:pt>
                <c:pt idx="110">
                  <c:v>7099.1279999999997</c:v>
                </c:pt>
                <c:pt idx="111">
                  <c:v>7174.634</c:v>
                </c:pt>
                <c:pt idx="112">
                  <c:v>7312.5860000000002</c:v>
                </c:pt>
                <c:pt idx="113">
                  <c:v>8017.2019999999993</c:v>
                </c:pt>
                <c:pt idx="114">
                  <c:v>8477.4350000000013</c:v>
                </c:pt>
                <c:pt idx="115">
                  <c:v>8581.9560000000001</c:v>
                </c:pt>
                <c:pt idx="116">
                  <c:v>9146.8829999999998</c:v>
                </c:pt>
                <c:pt idx="117">
                  <c:v>10221.499</c:v>
                </c:pt>
                <c:pt idx="118">
                  <c:v>10691.780999999999</c:v>
                </c:pt>
                <c:pt idx="119">
                  <c:v>11466.699000000001</c:v>
                </c:pt>
                <c:pt idx="120">
                  <c:v>12052.22</c:v>
                </c:pt>
                <c:pt idx="121">
                  <c:v>13270.805</c:v>
                </c:pt>
                <c:pt idx="122">
                  <c:v>12940.510999999999</c:v>
                </c:pt>
                <c:pt idx="123">
                  <c:v>12113.423000000001</c:v>
                </c:pt>
                <c:pt idx="124">
                  <c:v>10991.226000000001</c:v>
                </c:pt>
                <c:pt idx="125">
                  <c:v>10294.518</c:v>
                </c:pt>
                <c:pt idx="126">
                  <c:v>10577.002999999999</c:v>
                </c:pt>
                <c:pt idx="127">
                  <c:v>10612.817999999999</c:v>
                </c:pt>
                <c:pt idx="128">
                  <c:v>10309.512000000001</c:v>
                </c:pt>
                <c:pt idx="129">
                  <c:v>10043.919999999998</c:v>
                </c:pt>
                <c:pt idx="130">
                  <c:v>9736.107</c:v>
                </c:pt>
                <c:pt idx="131">
                  <c:v>10570.021000000001</c:v>
                </c:pt>
                <c:pt idx="132">
                  <c:v>9838.3799999999992</c:v>
                </c:pt>
                <c:pt idx="133">
                  <c:v>10002.081</c:v>
                </c:pt>
                <c:pt idx="134">
                  <c:v>10023.347</c:v>
                </c:pt>
                <c:pt idx="135">
                  <c:v>10069.694</c:v>
                </c:pt>
                <c:pt idx="136">
                  <c:v>9375.4500000000007</c:v>
                </c:pt>
                <c:pt idx="137">
                  <c:v>9640.2340000000004</c:v>
                </c:pt>
                <c:pt idx="138">
                  <c:v>8957.6630000000005</c:v>
                </c:pt>
                <c:pt idx="139">
                  <c:v>9048.7999999999993</c:v>
                </c:pt>
                <c:pt idx="140">
                  <c:v>8740.6659999999993</c:v>
                </c:pt>
                <c:pt idx="141">
                  <c:v>8258.2559999999994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D-0B45-BC7E-405D75697D9F}"/>
            </c:ext>
          </c:extLst>
        </c:ser>
        <c:ser>
          <c:idx val="2"/>
          <c:order val="2"/>
          <c:tx>
            <c:strRef>
              <c:f>'CREDIT EA &amp; UK'!$E$3</c:f>
              <c:strCache>
                <c:ptCount val="1"/>
                <c:pt idx="0">
                  <c:v>EU CROSS BORDER CREDIT TO NON-BANKS (Bil USD)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'CREDIT EA &amp; UK'!$B$4:$B$145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EA &amp; UK'!$E$4:$E$145</c:f>
              <c:numCache>
                <c:formatCode>General</c:formatCode>
                <c:ptCount val="142"/>
                <c:pt idx="0">
                  <c:v>48.96</c:v>
                </c:pt>
                <c:pt idx="1">
                  <c:v>50.518999999999998</c:v>
                </c:pt>
                <c:pt idx="2">
                  <c:v>51.318000000000005</c:v>
                </c:pt>
                <c:pt idx="3">
                  <c:v>55.620999999999995</c:v>
                </c:pt>
                <c:pt idx="4">
                  <c:v>63.029000000000003</c:v>
                </c:pt>
                <c:pt idx="5">
                  <c:v>61.97</c:v>
                </c:pt>
                <c:pt idx="6">
                  <c:v>64.078999999999994</c:v>
                </c:pt>
                <c:pt idx="7">
                  <c:v>69.369</c:v>
                </c:pt>
                <c:pt idx="8">
                  <c:v>73.52600000000001</c:v>
                </c:pt>
                <c:pt idx="9">
                  <c:v>76.790999999999997</c:v>
                </c:pt>
                <c:pt idx="10">
                  <c:v>90.429000000000002</c:v>
                </c:pt>
                <c:pt idx="11">
                  <c:v>95.004000000000005</c:v>
                </c:pt>
                <c:pt idx="12">
                  <c:v>94.509000000000015</c:v>
                </c:pt>
                <c:pt idx="13">
                  <c:v>97.106999999999999</c:v>
                </c:pt>
                <c:pt idx="14">
                  <c:v>98.335999999999999</c:v>
                </c:pt>
                <c:pt idx="15">
                  <c:v>107.967</c:v>
                </c:pt>
                <c:pt idx="16">
                  <c:v>118.066</c:v>
                </c:pt>
                <c:pt idx="17">
                  <c:v>117.33199999999999</c:v>
                </c:pt>
                <c:pt idx="18">
                  <c:v>120.52</c:v>
                </c:pt>
                <c:pt idx="19">
                  <c:v>124.66199999999999</c:v>
                </c:pt>
                <c:pt idx="20">
                  <c:v>131.82299999999998</c:v>
                </c:pt>
                <c:pt idx="21">
                  <c:v>134.09399999999999</c:v>
                </c:pt>
                <c:pt idx="22">
                  <c:v>130.62700000000001</c:v>
                </c:pt>
                <c:pt idx="23">
                  <c:v>130.572</c:v>
                </c:pt>
                <c:pt idx="24">
                  <c:v>156.59399999999999</c:v>
                </c:pt>
                <c:pt idx="25">
                  <c:v>162.76300000000001</c:v>
                </c:pt>
                <c:pt idx="26">
                  <c:v>156.14600000000002</c:v>
                </c:pt>
                <c:pt idx="27">
                  <c:v>149.49699999999999</c:v>
                </c:pt>
                <c:pt idx="28">
                  <c:v>146.05599999999998</c:v>
                </c:pt>
                <c:pt idx="29">
                  <c:v>145.76999999999998</c:v>
                </c:pt>
                <c:pt idx="30">
                  <c:v>148.089</c:v>
                </c:pt>
                <c:pt idx="31">
                  <c:v>157.47</c:v>
                </c:pt>
                <c:pt idx="32">
                  <c:v>169.90700000000001</c:v>
                </c:pt>
                <c:pt idx="33">
                  <c:v>177.46</c:v>
                </c:pt>
                <c:pt idx="34">
                  <c:v>181.679</c:v>
                </c:pt>
                <c:pt idx="35">
                  <c:v>190.84399999999999</c:v>
                </c:pt>
                <c:pt idx="36">
                  <c:v>193.01400000000001</c:v>
                </c:pt>
                <c:pt idx="37">
                  <c:v>207.24099999999999</c:v>
                </c:pt>
                <c:pt idx="38">
                  <c:v>207.07900000000001</c:v>
                </c:pt>
                <c:pt idx="39">
                  <c:v>208.06100000000001</c:v>
                </c:pt>
                <c:pt idx="40">
                  <c:v>236.57600000000002</c:v>
                </c:pt>
                <c:pt idx="41">
                  <c:v>237.89999999999998</c:v>
                </c:pt>
                <c:pt idx="42">
                  <c:v>231.85900000000001</c:v>
                </c:pt>
                <c:pt idx="43">
                  <c:v>229.93199999999999</c:v>
                </c:pt>
                <c:pt idx="44">
                  <c:v>244.20599999999999</c:v>
                </c:pt>
                <c:pt idx="45">
                  <c:v>240.351</c:v>
                </c:pt>
                <c:pt idx="46">
                  <c:v>245.06700000000001</c:v>
                </c:pt>
                <c:pt idx="47">
                  <c:v>262.64800000000002</c:v>
                </c:pt>
                <c:pt idx="48">
                  <c:v>285.22800000000001</c:v>
                </c:pt>
                <c:pt idx="49">
                  <c:v>307.18400000000003</c:v>
                </c:pt>
                <c:pt idx="50">
                  <c:v>327.14300000000003</c:v>
                </c:pt>
                <c:pt idx="51">
                  <c:v>371.053</c:v>
                </c:pt>
                <c:pt idx="52">
                  <c:v>393.56400000000002</c:v>
                </c:pt>
                <c:pt idx="53">
                  <c:v>384.524</c:v>
                </c:pt>
                <c:pt idx="54">
                  <c:v>378.447</c:v>
                </c:pt>
                <c:pt idx="55">
                  <c:v>400.18899999999996</c:v>
                </c:pt>
                <c:pt idx="56">
                  <c:v>435.36200000000002</c:v>
                </c:pt>
                <c:pt idx="57">
                  <c:v>419.88800000000003</c:v>
                </c:pt>
                <c:pt idx="58">
                  <c:v>454.81900000000002</c:v>
                </c:pt>
                <c:pt idx="59">
                  <c:v>500.077</c:v>
                </c:pt>
                <c:pt idx="60">
                  <c:v>473.96800000000002</c:v>
                </c:pt>
                <c:pt idx="61">
                  <c:v>489.68099999999998</c:v>
                </c:pt>
                <c:pt idx="62">
                  <c:v>499.31899999999996</c:v>
                </c:pt>
                <c:pt idx="63">
                  <c:v>527.55700000000002</c:v>
                </c:pt>
                <c:pt idx="64">
                  <c:v>575.51800000000003</c:v>
                </c:pt>
                <c:pt idx="65">
                  <c:v>581.00400000000002</c:v>
                </c:pt>
                <c:pt idx="66">
                  <c:v>566.52600000000007</c:v>
                </c:pt>
                <c:pt idx="67">
                  <c:v>582.61300000000006</c:v>
                </c:pt>
                <c:pt idx="68">
                  <c:v>595.52</c:v>
                </c:pt>
                <c:pt idx="69">
                  <c:v>650.63499999999999</c:v>
                </c:pt>
                <c:pt idx="70">
                  <c:v>675.03500000000008</c:v>
                </c:pt>
                <c:pt idx="71">
                  <c:v>672.11800000000005</c:v>
                </c:pt>
                <c:pt idx="72">
                  <c:v>718.37099999999998</c:v>
                </c:pt>
                <c:pt idx="73">
                  <c:v>726.13699999999994</c:v>
                </c:pt>
                <c:pt idx="74">
                  <c:v>741.303</c:v>
                </c:pt>
                <c:pt idx="75">
                  <c:v>756.81399999999996</c:v>
                </c:pt>
                <c:pt idx="76">
                  <c:v>775.45499999999993</c:v>
                </c:pt>
                <c:pt idx="77">
                  <c:v>769.1450000000001</c:v>
                </c:pt>
                <c:pt idx="78">
                  <c:v>792.13800000000003</c:v>
                </c:pt>
                <c:pt idx="79">
                  <c:v>827.0630000000001</c:v>
                </c:pt>
                <c:pt idx="80">
                  <c:v>846.78099999999995</c:v>
                </c:pt>
                <c:pt idx="81">
                  <c:v>887.63799999999992</c:v>
                </c:pt>
                <c:pt idx="82">
                  <c:v>959.27299999999991</c:v>
                </c:pt>
                <c:pt idx="83">
                  <c:v>1026.1669999999999</c:v>
                </c:pt>
                <c:pt idx="84">
                  <c:v>1050.73</c:v>
                </c:pt>
                <c:pt idx="85">
                  <c:v>1097.9180000000001</c:v>
                </c:pt>
                <c:pt idx="86">
                  <c:v>1156.423</c:v>
                </c:pt>
                <c:pt idx="87">
                  <c:v>1232.731</c:v>
                </c:pt>
                <c:pt idx="88">
                  <c:v>1229.8130000000001</c:v>
                </c:pt>
                <c:pt idx="89">
                  <c:v>1255.2079999999999</c:v>
                </c:pt>
                <c:pt idx="90">
                  <c:v>1270.2190000000001</c:v>
                </c:pt>
                <c:pt idx="91">
                  <c:v>1250.3230000000001</c:v>
                </c:pt>
                <c:pt idx="92">
                  <c:v>1328.3290000000002</c:v>
                </c:pt>
                <c:pt idx="93">
                  <c:v>1364.009</c:v>
                </c:pt>
                <c:pt idx="94">
                  <c:v>1341.8300000000002</c:v>
                </c:pt>
                <c:pt idx="95">
                  <c:v>1455.7</c:v>
                </c:pt>
                <c:pt idx="96">
                  <c:v>1446.8970000000002</c:v>
                </c:pt>
                <c:pt idx="97">
                  <c:v>1498.56</c:v>
                </c:pt>
                <c:pt idx="98">
                  <c:v>1679.607</c:v>
                </c:pt>
                <c:pt idx="99">
                  <c:v>1734.855</c:v>
                </c:pt>
                <c:pt idx="100">
                  <c:v>1848.432</c:v>
                </c:pt>
                <c:pt idx="101">
                  <c:v>2009.3879999999999</c:v>
                </c:pt>
                <c:pt idx="102">
                  <c:v>2173.703</c:v>
                </c:pt>
                <c:pt idx="103">
                  <c:v>2277.2440000000001</c:v>
                </c:pt>
                <c:pt idx="104">
                  <c:v>2448.6089999999999</c:v>
                </c:pt>
                <c:pt idx="105">
                  <c:v>2666.7889999999998</c:v>
                </c:pt>
                <c:pt idx="106">
                  <c:v>2680.2089999999998</c:v>
                </c:pt>
                <c:pt idx="107">
                  <c:v>2784.7220000000002</c:v>
                </c:pt>
                <c:pt idx="108">
                  <c:v>3070.2179999999998</c:v>
                </c:pt>
                <c:pt idx="109">
                  <c:v>3135.5340000000001</c:v>
                </c:pt>
                <c:pt idx="110">
                  <c:v>3128.7489999999998</c:v>
                </c:pt>
                <c:pt idx="111">
                  <c:v>3188.0190000000002</c:v>
                </c:pt>
                <c:pt idx="112">
                  <c:v>3275.087</c:v>
                </c:pt>
                <c:pt idx="113">
                  <c:v>3555.402</c:v>
                </c:pt>
                <c:pt idx="114">
                  <c:v>3836.8819999999996</c:v>
                </c:pt>
                <c:pt idx="115">
                  <c:v>3733.7190000000001</c:v>
                </c:pt>
                <c:pt idx="116">
                  <c:v>3997.116</c:v>
                </c:pt>
                <c:pt idx="117">
                  <c:v>4291.83</c:v>
                </c:pt>
                <c:pt idx="118">
                  <c:v>4550.7080000000005</c:v>
                </c:pt>
                <c:pt idx="119">
                  <c:v>4803.4439999999995</c:v>
                </c:pt>
                <c:pt idx="120">
                  <c:v>5033.375</c:v>
                </c:pt>
                <c:pt idx="121">
                  <c:v>5503.9170000000004</c:v>
                </c:pt>
                <c:pt idx="122">
                  <c:v>5521.2610000000004</c:v>
                </c:pt>
                <c:pt idx="123">
                  <c:v>5089.1369999999997</c:v>
                </c:pt>
                <c:pt idx="124">
                  <c:v>4862.18</c:v>
                </c:pt>
                <c:pt idx="125">
                  <c:v>4699.7809999999999</c:v>
                </c:pt>
                <c:pt idx="126">
                  <c:v>4970.5560000000005</c:v>
                </c:pt>
                <c:pt idx="127">
                  <c:v>5118.433</c:v>
                </c:pt>
                <c:pt idx="128">
                  <c:v>4815.2080000000005</c:v>
                </c:pt>
                <c:pt idx="129">
                  <c:v>4604.1819999999998</c:v>
                </c:pt>
                <c:pt idx="130">
                  <c:v>4219.0609999999997</c:v>
                </c:pt>
                <c:pt idx="131">
                  <c:v>4690.5119999999997</c:v>
                </c:pt>
                <c:pt idx="132">
                  <c:v>4528.7460000000001</c:v>
                </c:pt>
                <c:pt idx="133">
                  <c:v>4840.5940000000001</c:v>
                </c:pt>
                <c:pt idx="134">
                  <c:v>4994.8999999999996</c:v>
                </c:pt>
                <c:pt idx="135">
                  <c:v>4683.68</c:v>
                </c:pt>
                <c:pt idx="136">
                  <c:v>4400.1719999999996</c:v>
                </c:pt>
                <c:pt idx="137">
                  <c:v>4506.424</c:v>
                </c:pt>
                <c:pt idx="138">
                  <c:v>4530.9210000000003</c:v>
                </c:pt>
                <c:pt idx="139">
                  <c:v>4619.2370000000001</c:v>
                </c:pt>
                <c:pt idx="140">
                  <c:v>4702.0370000000003</c:v>
                </c:pt>
                <c:pt idx="141">
                  <c:v>4632.4889999999996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D-0B45-BC7E-405D75697D9F}"/>
            </c:ext>
          </c:extLst>
        </c:ser>
        <c:ser>
          <c:idx val="3"/>
          <c:order val="3"/>
          <c:tx>
            <c:strRef>
              <c:f>'CREDIT EA &amp; UK'!$F$3</c:f>
              <c:strCache>
                <c:ptCount val="1"/>
                <c:pt idx="0">
                  <c:v>EA CROSS BORDER CREDIT TO ALL SECTORS (Bil USD)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'CREDIT EA &amp; UK'!$B$4:$B$145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EA &amp; UK'!$F$4:$F$145</c:f>
              <c:numCache>
                <c:formatCode>General</c:formatCode>
                <c:ptCount val="142"/>
                <c:pt idx="0">
                  <c:v>190.71199999999999</c:v>
                </c:pt>
                <c:pt idx="1">
                  <c:v>188.72</c:v>
                </c:pt>
                <c:pt idx="2">
                  <c:v>195.72</c:v>
                </c:pt>
                <c:pt idx="3">
                  <c:v>214.55699999999999</c:v>
                </c:pt>
                <c:pt idx="4">
                  <c:v>257.26400000000001</c:v>
                </c:pt>
                <c:pt idx="5">
                  <c:v>241.66</c:v>
                </c:pt>
                <c:pt idx="6">
                  <c:v>257.94799999999998</c:v>
                </c:pt>
                <c:pt idx="7">
                  <c:v>278.42899999999997</c:v>
                </c:pt>
                <c:pt idx="8">
                  <c:v>313.28399999999999</c:v>
                </c:pt>
                <c:pt idx="9">
                  <c:v>301.65899999999999</c:v>
                </c:pt>
                <c:pt idx="10">
                  <c:v>334.24</c:v>
                </c:pt>
                <c:pt idx="11">
                  <c:v>339.53500000000003</c:v>
                </c:pt>
                <c:pt idx="12">
                  <c:v>363.11200000000002</c:v>
                </c:pt>
                <c:pt idx="13">
                  <c:v>361.70800000000003</c:v>
                </c:pt>
                <c:pt idx="14">
                  <c:v>346.37900000000002</c:v>
                </c:pt>
                <c:pt idx="15">
                  <c:v>357.41800000000001</c:v>
                </c:pt>
                <c:pt idx="16">
                  <c:v>397.47399999999999</c:v>
                </c:pt>
                <c:pt idx="17">
                  <c:v>383.15499999999997</c:v>
                </c:pt>
                <c:pt idx="18">
                  <c:v>376.75599999999997</c:v>
                </c:pt>
                <c:pt idx="19">
                  <c:v>385.02</c:v>
                </c:pt>
                <c:pt idx="20">
                  <c:v>421.339</c:v>
                </c:pt>
                <c:pt idx="21">
                  <c:v>409.65100000000001</c:v>
                </c:pt>
                <c:pt idx="22">
                  <c:v>404.113</c:v>
                </c:pt>
                <c:pt idx="23">
                  <c:v>399.77300000000002</c:v>
                </c:pt>
                <c:pt idx="24">
                  <c:v>456.83199999999999</c:v>
                </c:pt>
                <c:pt idx="25">
                  <c:v>460.17099999999999</c:v>
                </c:pt>
                <c:pt idx="26">
                  <c:v>448.10500000000002</c:v>
                </c:pt>
                <c:pt idx="27">
                  <c:v>432.46199999999999</c:v>
                </c:pt>
                <c:pt idx="28">
                  <c:v>444.15600000000001</c:v>
                </c:pt>
                <c:pt idx="29">
                  <c:v>454.57799999999997</c:v>
                </c:pt>
                <c:pt idx="30">
                  <c:v>457.44799999999998</c:v>
                </c:pt>
                <c:pt idx="31">
                  <c:v>487.87200000000001</c:v>
                </c:pt>
                <c:pt idx="32">
                  <c:v>541.14</c:v>
                </c:pt>
                <c:pt idx="33">
                  <c:v>559.73599999999999</c:v>
                </c:pt>
                <c:pt idx="34">
                  <c:v>585.91999999999996</c:v>
                </c:pt>
                <c:pt idx="35">
                  <c:v>622.375</c:v>
                </c:pt>
                <c:pt idx="36">
                  <c:v>666.17899999999997</c:v>
                </c:pt>
                <c:pt idx="37">
                  <c:v>703.32600000000002</c:v>
                </c:pt>
                <c:pt idx="38">
                  <c:v>726.68100000000004</c:v>
                </c:pt>
                <c:pt idx="39">
                  <c:v>732.66</c:v>
                </c:pt>
                <c:pt idx="40">
                  <c:v>832.48599999999999</c:v>
                </c:pt>
                <c:pt idx="41">
                  <c:v>829.56299999999999</c:v>
                </c:pt>
                <c:pt idx="42">
                  <c:v>796.30200000000002</c:v>
                </c:pt>
                <c:pt idx="43">
                  <c:v>808.53399999999999</c:v>
                </c:pt>
                <c:pt idx="44">
                  <c:v>836.923</c:v>
                </c:pt>
                <c:pt idx="45">
                  <c:v>861.55899999999997</c:v>
                </c:pt>
                <c:pt idx="46">
                  <c:v>869.66800000000001</c:v>
                </c:pt>
                <c:pt idx="47">
                  <c:v>898</c:v>
                </c:pt>
                <c:pt idx="48">
                  <c:v>1092.1679999999999</c:v>
                </c:pt>
                <c:pt idx="49">
                  <c:v>1177.903</c:v>
                </c:pt>
                <c:pt idx="50">
                  <c:v>1218.5170000000001</c:v>
                </c:pt>
                <c:pt idx="51">
                  <c:v>1355.0940000000001</c:v>
                </c:pt>
                <c:pt idx="52">
                  <c:v>1423.7629999999999</c:v>
                </c:pt>
                <c:pt idx="53">
                  <c:v>1345.713</c:v>
                </c:pt>
                <c:pt idx="54">
                  <c:v>1296.3789999999999</c:v>
                </c:pt>
                <c:pt idx="55">
                  <c:v>1341.268</c:v>
                </c:pt>
                <c:pt idx="56">
                  <c:v>1434.932</c:v>
                </c:pt>
                <c:pt idx="57">
                  <c:v>1369.7650000000001</c:v>
                </c:pt>
                <c:pt idx="58">
                  <c:v>1470.1569999999999</c:v>
                </c:pt>
                <c:pt idx="59">
                  <c:v>1623.579</c:v>
                </c:pt>
                <c:pt idx="60">
                  <c:v>1472.22</c:v>
                </c:pt>
                <c:pt idx="61">
                  <c:v>1507.537</c:v>
                </c:pt>
                <c:pt idx="62">
                  <c:v>1474.6410000000001</c:v>
                </c:pt>
                <c:pt idx="63">
                  <c:v>1517.3889999999999</c:v>
                </c:pt>
                <c:pt idx="64">
                  <c:v>1536.3109999999999</c:v>
                </c:pt>
                <c:pt idx="65">
                  <c:v>1554.114</c:v>
                </c:pt>
                <c:pt idx="66">
                  <c:v>1601.598</c:v>
                </c:pt>
                <c:pt idx="67">
                  <c:v>1696.046</c:v>
                </c:pt>
                <c:pt idx="68">
                  <c:v>1743.492</c:v>
                </c:pt>
                <c:pt idx="69">
                  <c:v>1977.261</c:v>
                </c:pt>
                <c:pt idx="70">
                  <c:v>2001.1130000000001</c:v>
                </c:pt>
                <c:pt idx="71">
                  <c:v>1967.6610000000001</c:v>
                </c:pt>
                <c:pt idx="72">
                  <c:v>2010.17</c:v>
                </c:pt>
                <c:pt idx="73">
                  <c:v>2062.5219999999999</c:v>
                </c:pt>
                <c:pt idx="74">
                  <c:v>2026.886</c:v>
                </c:pt>
                <c:pt idx="75">
                  <c:v>2062.9650000000001</c:v>
                </c:pt>
                <c:pt idx="76">
                  <c:v>2064.7159999999999</c:v>
                </c:pt>
                <c:pt idx="77">
                  <c:v>2052.8580000000002</c:v>
                </c:pt>
                <c:pt idx="78">
                  <c:v>2069.08</c:v>
                </c:pt>
                <c:pt idx="79">
                  <c:v>2126.0279999999998</c:v>
                </c:pt>
                <c:pt idx="80">
                  <c:v>2226.377</c:v>
                </c:pt>
                <c:pt idx="81">
                  <c:v>2380.7660000000001</c:v>
                </c:pt>
                <c:pt idx="82">
                  <c:v>2536.7449999999999</c:v>
                </c:pt>
                <c:pt idx="83">
                  <c:v>2748.9520000000002</c:v>
                </c:pt>
                <c:pt idx="84">
                  <c:v>2831.6840000000002</c:v>
                </c:pt>
                <c:pt idx="85">
                  <c:v>2922.4989999999998</c:v>
                </c:pt>
                <c:pt idx="86">
                  <c:v>2940.5059999999999</c:v>
                </c:pt>
                <c:pt idx="87">
                  <c:v>3159.8180000000002</c:v>
                </c:pt>
                <c:pt idx="88">
                  <c:v>3075.92</c:v>
                </c:pt>
                <c:pt idx="89">
                  <c:v>3216.3989999999999</c:v>
                </c:pt>
                <c:pt idx="90">
                  <c:v>3207.587</c:v>
                </c:pt>
                <c:pt idx="91">
                  <c:v>3072.4340000000002</c:v>
                </c:pt>
                <c:pt idx="92">
                  <c:v>3287.4259999999999</c:v>
                </c:pt>
                <c:pt idx="93">
                  <c:v>3477.16</c:v>
                </c:pt>
                <c:pt idx="94">
                  <c:v>3401.91</c:v>
                </c:pt>
                <c:pt idx="95">
                  <c:v>3600.3760000000002</c:v>
                </c:pt>
                <c:pt idx="96">
                  <c:v>3564.1619999999998</c:v>
                </c:pt>
                <c:pt idx="97">
                  <c:v>3585.3609999999999</c:v>
                </c:pt>
                <c:pt idx="98">
                  <c:v>3993.3180000000002</c:v>
                </c:pt>
                <c:pt idx="99">
                  <c:v>4067.9670000000001</c:v>
                </c:pt>
                <c:pt idx="100">
                  <c:v>4325.6499999999996</c:v>
                </c:pt>
                <c:pt idx="101">
                  <c:v>4642.16</c:v>
                </c:pt>
                <c:pt idx="102">
                  <c:v>4977.3950000000004</c:v>
                </c:pt>
                <c:pt idx="103">
                  <c:v>5094.1009999999997</c:v>
                </c:pt>
                <c:pt idx="104">
                  <c:v>5578.58</c:v>
                </c:pt>
                <c:pt idx="105">
                  <c:v>5905.5940000000001</c:v>
                </c:pt>
                <c:pt idx="106">
                  <c:v>5965.2560000000003</c:v>
                </c:pt>
                <c:pt idx="107">
                  <c:v>6126.7719999999999</c:v>
                </c:pt>
                <c:pt idx="108">
                  <c:v>6774.9949999999999</c:v>
                </c:pt>
                <c:pt idx="109">
                  <c:v>7004.0929999999998</c:v>
                </c:pt>
                <c:pt idx="110">
                  <c:v>6922.3959999999997</c:v>
                </c:pt>
                <c:pt idx="111">
                  <c:v>7022.1540000000005</c:v>
                </c:pt>
                <c:pt idx="112">
                  <c:v>7220.1030000000001</c:v>
                </c:pt>
                <c:pt idx="113">
                  <c:v>7836.759</c:v>
                </c:pt>
                <c:pt idx="114">
                  <c:v>8285.68</c:v>
                </c:pt>
                <c:pt idx="115">
                  <c:v>8267.1990000000005</c:v>
                </c:pt>
                <c:pt idx="116">
                  <c:v>8803.4989999999998</c:v>
                </c:pt>
                <c:pt idx="117">
                  <c:v>9456.9650000000001</c:v>
                </c:pt>
                <c:pt idx="118">
                  <c:v>10009.204</c:v>
                </c:pt>
                <c:pt idx="119">
                  <c:v>10725.075000000001</c:v>
                </c:pt>
                <c:pt idx="120">
                  <c:v>11362.576999999999</c:v>
                </c:pt>
                <c:pt idx="121">
                  <c:v>12559.788</c:v>
                </c:pt>
                <c:pt idx="122">
                  <c:v>12751.257</c:v>
                </c:pt>
                <c:pt idx="123">
                  <c:v>11795.699000000001</c:v>
                </c:pt>
                <c:pt idx="124">
                  <c:v>10788.421</c:v>
                </c:pt>
                <c:pt idx="125">
                  <c:v>10211.815000000001</c:v>
                </c:pt>
                <c:pt idx="126">
                  <c:v>10721.835999999999</c:v>
                </c:pt>
                <c:pt idx="127">
                  <c:v>10878.463</c:v>
                </c:pt>
                <c:pt idx="128">
                  <c:v>10428.476000000001</c:v>
                </c:pt>
                <c:pt idx="129">
                  <c:v>9899.8809999999994</c:v>
                </c:pt>
                <c:pt idx="130">
                  <c:v>9243.8729999999996</c:v>
                </c:pt>
                <c:pt idx="131">
                  <c:v>10161.187</c:v>
                </c:pt>
                <c:pt idx="132">
                  <c:v>9468.8259999999991</c:v>
                </c:pt>
                <c:pt idx="133">
                  <c:v>9855.6080000000002</c:v>
                </c:pt>
                <c:pt idx="134">
                  <c:v>10036.797</c:v>
                </c:pt>
                <c:pt idx="135">
                  <c:v>9639.65</c:v>
                </c:pt>
                <c:pt idx="136">
                  <c:v>8857.7860000000001</c:v>
                </c:pt>
                <c:pt idx="137">
                  <c:v>9198.8130000000001</c:v>
                </c:pt>
                <c:pt idx="138">
                  <c:v>8772.1139999999996</c:v>
                </c:pt>
                <c:pt idx="139">
                  <c:v>8792.0560000000005</c:v>
                </c:pt>
                <c:pt idx="140">
                  <c:v>8663.6129999999994</c:v>
                </c:pt>
                <c:pt idx="141">
                  <c:v>8353.9719999999998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D-0B45-BC7E-405D75697D9F}"/>
            </c:ext>
          </c:extLst>
        </c:ser>
        <c:ser>
          <c:idx val="4"/>
          <c:order val="4"/>
          <c:tx>
            <c:strRef>
              <c:f>'CREDIT EA &amp; UK'!$G$3</c:f>
              <c:strCache>
                <c:ptCount val="1"/>
                <c:pt idx="0">
                  <c:v>EA CROSS BORDER CREDIT TO BANKS (Bil USD)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'CREDIT EA &amp; UK'!$B$4:$B$145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EA &amp; UK'!$G$4:$G$145</c:f>
              <c:numCache>
                <c:formatCode>General</c:formatCode>
                <c:ptCount val="142"/>
                <c:pt idx="0">
                  <c:v>147.209</c:v>
                </c:pt>
                <c:pt idx="1">
                  <c:v>143.749</c:v>
                </c:pt>
                <c:pt idx="2">
                  <c:v>150.09299999999999</c:v>
                </c:pt>
                <c:pt idx="3">
                  <c:v>164.648</c:v>
                </c:pt>
                <c:pt idx="4">
                  <c:v>200.63400000000001</c:v>
                </c:pt>
                <c:pt idx="5">
                  <c:v>186.34399999999999</c:v>
                </c:pt>
                <c:pt idx="6">
                  <c:v>200.89299999999997</c:v>
                </c:pt>
                <c:pt idx="7">
                  <c:v>216.11699999999996</c:v>
                </c:pt>
                <c:pt idx="8">
                  <c:v>248.45</c:v>
                </c:pt>
                <c:pt idx="9">
                  <c:v>233.07499999999999</c:v>
                </c:pt>
                <c:pt idx="10">
                  <c:v>252.69800000000001</c:v>
                </c:pt>
                <c:pt idx="11">
                  <c:v>252.733</c:v>
                </c:pt>
                <c:pt idx="12">
                  <c:v>277.05400000000003</c:v>
                </c:pt>
                <c:pt idx="13">
                  <c:v>273.05400000000003</c:v>
                </c:pt>
                <c:pt idx="14">
                  <c:v>255.05900000000003</c:v>
                </c:pt>
                <c:pt idx="15">
                  <c:v>256.66700000000003</c:v>
                </c:pt>
                <c:pt idx="16">
                  <c:v>287.733</c:v>
                </c:pt>
                <c:pt idx="17">
                  <c:v>273.06399999999996</c:v>
                </c:pt>
                <c:pt idx="18">
                  <c:v>264.13699999999994</c:v>
                </c:pt>
                <c:pt idx="19">
                  <c:v>268.21699999999998</c:v>
                </c:pt>
                <c:pt idx="20">
                  <c:v>298.25099999999998</c:v>
                </c:pt>
                <c:pt idx="21">
                  <c:v>284.221</c:v>
                </c:pt>
                <c:pt idx="22">
                  <c:v>281.46699999999998</c:v>
                </c:pt>
                <c:pt idx="23">
                  <c:v>277.21000000000004</c:v>
                </c:pt>
                <c:pt idx="24">
                  <c:v>315.33199999999999</c:v>
                </c:pt>
                <c:pt idx="25">
                  <c:v>311.95100000000002</c:v>
                </c:pt>
                <c:pt idx="26">
                  <c:v>305.46699999999998</c:v>
                </c:pt>
                <c:pt idx="27">
                  <c:v>296.30899999999997</c:v>
                </c:pt>
                <c:pt idx="28">
                  <c:v>311.04500000000002</c:v>
                </c:pt>
                <c:pt idx="29">
                  <c:v>321.30499999999995</c:v>
                </c:pt>
                <c:pt idx="30">
                  <c:v>323.49799999999999</c:v>
                </c:pt>
                <c:pt idx="31">
                  <c:v>344.26400000000001</c:v>
                </c:pt>
                <c:pt idx="32">
                  <c:v>386.78099999999995</c:v>
                </c:pt>
                <c:pt idx="33">
                  <c:v>398.43700000000001</c:v>
                </c:pt>
                <c:pt idx="34">
                  <c:v>422.32899999999995</c:v>
                </c:pt>
                <c:pt idx="35">
                  <c:v>454.54200000000003</c:v>
                </c:pt>
                <c:pt idx="36">
                  <c:v>496.78699999999998</c:v>
                </c:pt>
                <c:pt idx="37">
                  <c:v>519.91499999999996</c:v>
                </c:pt>
                <c:pt idx="38">
                  <c:v>543.97300000000007</c:v>
                </c:pt>
                <c:pt idx="39">
                  <c:v>549.92699999999991</c:v>
                </c:pt>
                <c:pt idx="40">
                  <c:v>623.11400000000003</c:v>
                </c:pt>
                <c:pt idx="41">
                  <c:v>619.10699999999997</c:v>
                </c:pt>
                <c:pt idx="42">
                  <c:v>593.53200000000004</c:v>
                </c:pt>
                <c:pt idx="43">
                  <c:v>608.726</c:v>
                </c:pt>
                <c:pt idx="44">
                  <c:v>624.40700000000004</c:v>
                </c:pt>
                <c:pt idx="45">
                  <c:v>655.00399999999991</c:v>
                </c:pt>
                <c:pt idx="46">
                  <c:v>659.82799999999997</c:v>
                </c:pt>
                <c:pt idx="47">
                  <c:v>672.49299999999994</c:v>
                </c:pt>
                <c:pt idx="48">
                  <c:v>845.71899999999982</c:v>
                </c:pt>
                <c:pt idx="49">
                  <c:v>913.423</c:v>
                </c:pt>
                <c:pt idx="50">
                  <c:v>936.2650000000001</c:v>
                </c:pt>
                <c:pt idx="51">
                  <c:v>1032.673</c:v>
                </c:pt>
                <c:pt idx="52">
                  <c:v>1084.4369999999999</c:v>
                </c:pt>
                <c:pt idx="53">
                  <c:v>1012.271</c:v>
                </c:pt>
                <c:pt idx="54">
                  <c:v>969.88699999999994</c:v>
                </c:pt>
                <c:pt idx="55">
                  <c:v>997.35100000000011</c:v>
                </c:pt>
                <c:pt idx="56">
                  <c:v>1062.009</c:v>
                </c:pt>
                <c:pt idx="57">
                  <c:v>1010.2060000000001</c:v>
                </c:pt>
                <c:pt idx="58">
                  <c:v>1079.8589999999999</c:v>
                </c:pt>
                <c:pt idx="59">
                  <c:v>1188.952</c:v>
                </c:pt>
                <c:pt idx="60">
                  <c:v>1057.9880000000001</c:v>
                </c:pt>
                <c:pt idx="61">
                  <c:v>1082.7240000000002</c:v>
                </c:pt>
                <c:pt idx="62">
                  <c:v>1047.7730000000001</c:v>
                </c:pt>
                <c:pt idx="63">
                  <c:v>1073.2489999999998</c:v>
                </c:pt>
                <c:pt idx="64">
                  <c:v>1073.3889999999999</c:v>
                </c:pt>
                <c:pt idx="65">
                  <c:v>1087.9560000000001</c:v>
                </c:pt>
                <c:pt idx="66">
                  <c:v>1129.7860000000001</c:v>
                </c:pt>
                <c:pt idx="67">
                  <c:v>1207.472</c:v>
                </c:pt>
                <c:pt idx="68">
                  <c:v>1248.2909999999999</c:v>
                </c:pt>
                <c:pt idx="69">
                  <c:v>1435.2829999999999</c:v>
                </c:pt>
                <c:pt idx="70">
                  <c:v>1436.269</c:v>
                </c:pt>
                <c:pt idx="71">
                  <c:v>1407.44</c:v>
                </c:pt>
                <c:pt idx="72">
                  <c:v>1415.0820000000001</c:v>
                </c:pt>
                <c:pt idx="73">
                  <c:v>1461.8429999999998</c:v>
                </c:pt>
                <c:pt idx="74">
                  <c:v>1422.675</c:v>
                </c:pt>
                <c:pt idx="75">
                  <c:v>1447.3330000000001</c:v>
                </c:pt>
                <c:pt idx="76">
                  <c:v>1440.6669999999999</c:v>
                </c:pt>
                <c:pt idx="77">
                  <c:v>1439.567</c:v>
                </c:pt>
                <c:pt idx="78">
                  <c:v>1447.3829999999998</c:v>
                </c:pt>
                <c:pt idx="79">
                  <c:v>1476.3039999999996</c:v>
                </c:pt>
                <c:pt idx="80">
                  <c:v>1551.28</c:v>
                </c:pt>
                <c:pt idx="81">
                  <c:v>1672.5620000000001</c:v>
                </c:pt>
                <c:pt idx="82">
                  <c:v>1762.7239999999999</c:v>
                </c:pt>
                <c:pt idx="83">
                  <c:v>1921.9820000000002</c:v>
                </c:pt>
                <c:pt idx="84">
                  <c:v>1964.5110000000002</c:v>
                </c:pt>
                <c:pt idx="85">
                  <c:v>2012.5909999999999</c:v>
                </c:pt>
                <c:pt idx="86">
                  <c:v>1973.9869999999999</c:v>
                </c:pt>
                <c:pt idx="87">
                  <c:v>2128.6610000000001</c:v>
                </c:pt>
                <c:pt idx="88">
                  <c:v>2041.0070000000001</c:v>
                </c:pt>
                <c:pt idx="89">
                  <c:v>2167.991</c:v>
                </c:pt>
                <c:pt idx="90">
                  <c:v>2139.482</c:v>
                </c:pt>
                <c:pt idx="91">
                  <c:v>2031.5800000000002</c:v>
                </c:pt>
                <c:pt idx="92">
                  <c:v>2179.9960000000001</c:v>
                </c:pt>
                <c:pt idx="93">
                  <c:v>2365.8339999999998</c:v>
                </c:pt>
                <c:pt idx="94">
                  <c:v>2302.174</c:v>
                </c:pt>
                <c:pt idx="95">
                  <c:v>2405.2539999999999</c:v>
                </c:pt>
                <c:pt idx="96">
                  <c:v>2352.6269999999995</c:v>
                </c:pt>
                <c:pt idx="97">
                  <c:v>2332.0509999999999</c:v>
                </c:pt>
                <c:pt idx="98">
                  <c:v>2577.4540000000002</c:v>
                </c:pt>
                <c:pt idx="99">
                  <c:v>2616.1120000000001</c:v>
                </c:pt>
                <c:pt idx="100">
                  <c:v>2781.3119999999999</c:v>
                </c:pt>
                <c:pt idx="101">
                  <c:v>2973.8679999999999</c:v>
                </c:pt>
                <c:pt idx="102">
                  <c:v>3172.0860000000002</c:v>
                </c:pt>
                <c:pt idx="103">
                  <c:v>3203.3539999999994</c:v>
                </c:pt>
                <c:pt idx="104">
                  <c:v>3556.3249999999998</c:v>
                </c:pt>
                <c:pt idx="105">
                  <c:v>3743.6040000000003</c:v>
                </c:pt>
                <c:pt idx="106">
                  <c:v>3781.8720000000003</c:v>
                </c:pt>
                <c:pt idx="107">
                  <c:v>3897.2449999999999</c:v>
                </c:pt>
                <c:pt idx="108">
                  <c:v>4306.7250000000004</c:v>
                </c:pt>
                <c:pt idx="109">
                  <c:v>4528.0479999999998</c:v>
                </c:pt>
                <c:pt idx="110">
                  <c:v>4431.0419999999995</c:v>
                </c:pt>
                <c:pt idx="111">
                  <c:v>4482.83</c:v>
                </c:pt>
                <c:pt idx="112">
                  <c:v>4562.375</c:v>
                </c:pt>
                <c:pt idx="113">
                  <c:v>4975.3209999999999</c:v>
                </c:pt>
                <c:pt idx="114">
                  <c:v>5256.3730000000005</c:v>
                </c:pt>
                <c:pt idx="115">
                  <c:v>5370.9540000000006</c:v>
                </c:pt>
                <c:pt idx="116">
                  <c:v>5718.4290000000001</c:v>
                </c:pt>
                <c:pt idx="117">
                  <c:v>6162.8690000000006</c:v>
                </c:pt>
                <c:pt idx="118">
                  <c:v>6554.6569999999992</c:v>
                </c:pt>
                <c:pt idx="119">
                  <c:v>7005.0730000000003</c:v>
                </c:pt>
                <c:pt idx="120">
                  <c:v>7454.4929999999995</c:v>
                </c:pt>
                <c:pt idx="121">
                  <c:v>8314.518</c:v>
                </c:pt>
                <c:pt idx="122">
                  <c:v>8464.4169999999995</c:v>
                </c:pt>
                <c:pt idx="123">
                  <c:v>7808.5750000000007</c:v>
                </c:pt>
                <c:pt idx="124">
                  <c:v>6954.4600000000009</c:v>
                </c:pt>
                <c:pt idx="125">
                  <c:v>6481.6540000000005</c:v>
                </c:pt>
                <c:pt idx="126">
                  <c:v>6768.1639999999989</c:v>
                </c:pt>
                <c:pt idx="127">
                  <c:v>6808.2349999999997</c:v>
                </c:pt>
                <c:pt idx="128">
                  <c:v>6616.8350000000009</c:v>
                </c:pt>
                <c:pt idx="129">
                  <c:v>6293.4689999999991</c:v>
                </c:pt>
                <c:pt idx="130">
                  <c:v>5959.8279999999995</c:v>
                </c:pt>
                <c:pt idx="131">
                  <c:v>6525.0450000000001</c:v>
                </c:pt>
                <c:pt idx="132">
                  <c:v>5923.3869999999988</c:v>
                </c:pt>
                <c:pt idx="133">
                  <c:v>6094.8950000000004</c:v>
                </c:pt>
                <c:pt idx="134">
                  <c:v>6185.08</c:v>
                </c:pt>
                <c:pt idx="135">
                  <c:v>6067.8549999999996</c:v>
                </c:pt>
                <c:pt idx="136">
                  <c:v>5523.6930000000002</c:v>
                </c:pt>
                <c:pt idx="137">
                  <c:v>5762.3649999999998</c:v>
                </c:pt>
                <c:pt idx="138">
                  <c:v>5396.6369999999997</c:v>
                </c:pt>
                <c:pt idx="139">
                  <c:v>5353.2860000000001</c:v>
                </c:pt>
                <c:pt idx="140">
                  <c:v>5139.1809999999996</c:v>
                </c:pt>
                <c:pt idx="141">
                  <c:v>4880.3109999999997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D-0B45-BC7E-405D75697D9F}"/>
            </c:ext>
          </c:extLst>
        </c:ser>
        <c:ser>
          <c:idx val="5"/>
          <c:order val="5"/>
          <c:tx>
            <c:strRef>
              <c:f>'CREDIT EA &amp; UK'!$H$3</c:f>
              <c:strCache>
                <c:ptCount val="1"/>
                <c:pt idx="0">
                  <c:v>EA CROSS BORDER CREDIT TO NON-BANKS (Bil USD)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'CREDIT EA &amp; UK'!$B$4:$B$145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EA &amp; UK'!$H$4:$H$145</c:f>
              <c:numCache>
                <c:formatCode>General</c:formatCode>
                <c:ptCount val="142"/>
                <c:pt idx="0">
                  <c:v>43.503</c:v>
                </c:pt>
                <c:pt idx="1">
                  <c:v>44.970999999999997</c:v>
                </c:pt>
                <c:pt idx="2">
                  <c:v>45.627000000000002</c:v>
                </c:pt>
                <c:pt idx="3">
                  <c:v>49.908999999999999</c:v>
                </c:pt>
                <c:pt idx="4">
                  <c:v>56.63</c:v>
                </c:pt>
                <c:pt idx="5">
                  <c:v>55.316000000000003</c:v>
                </c:pt>
                <c:pt idx="6">
                  <c:v>57.055</c:v>
                </c:pt>
                <c:pt idx="7">
                  <c:v>62.311999999999998</c:v>
                </c:pt>
                <c:pt idx="8">
                  <c:v>64.834000000000003</c:v>
                </c:pt>
                <c:pt idx="9">
                  <c:v>68.584000000000003</c:v>
                </c:pt>
                <c:pt idx="10">
                  <c:v>81.542000000000002</c:v>
                </c:pt>
                <c:pt idx="11">
                  <c:v>86.802000000000007</c:v>
                </c:pt>
                <c:pt idx="12">
                  <c:v>86.058000000000007</c:v>
                </c:pt>
                <c:pt idx="13">
                  <c:v>88.653999999999996</c:v>
                </c:pt>
                <c:pt idx="14">
                  <c:v>91.32</c:v>
                </c:pt>
                <c:pt idx="15">
                  <c:v>100.751</c:v>
                </c:pt>
                <c:pt idx="16">
                  <c:v>109.741</c:v>
                </c:pt>
                <c:pt idx="17">
                  <c:v>110.09099999999999</c:v>
                </c:pt>
                <c:pt idx="18">
                  <c:v>112.619</c:v>
                </c:pt>
                <c:pt idx="19">
                  <c:v>116.803</c:v>
                </c:pt>
                <c:pt idx="20">
                  <c:v>123.08799999999999</c:v>
                </c:pt>
                <c:pt idx="21">
                  <c:v>125.43</c:v>
                </c:pt>
                <c:pt idx="22">
                  <c:v>122.646</c:v>
                </c:pt>
                <c:pt idx="23">
                  <c:v>122.563</c:v>
                </c:pt>
                <c:pt idx="24">
                  <c:v>141.5</c:v>
                </c:pt>
                <c:pt idx="25">
                  <c:v>148.22</c:v>
                </c:pt>
                <c:pt idx="26">
                  <c:v>142.63800000000001</c:v>
                </c:pt>
                <c:pt idx="27">
                  <c:v>136.15299999999999</c:v>
                </c:pt>
                <c:pt idx="28">
                  <c:v>133.11099999999999</c:v>
                </c:pt>
                <c:pt idx="29">
                  <c:v>133.273</c:v>
                </c:pt>
                <c:pt idx="30">
                  <c:v>133.94999999999999</c:v>
                </c:pt>
                <c:pt idx="31">
                  <c:v>143.608</c:v>
                </c:pt>
                <c:pt idx="32">
                  <c:v>154.35900000000001</c:v>
                </c:pt>
                <c:pt idx="33">
                  <c:v>161.29900000000001</c:v>
                </c:pt>
                <c:pt idx="34">
                  <c:v>163.59100000000001</c:v>
                </c:pt>
                <c:pt idx="35">
                  <c:v>167.833</c:v>
                </c:pt>
                <c:pt idx="36">
                  <c:v>169.392</c:v>
                </c:pt>
                <c:pt idx="37">
                  <c:v>183.411</c:v>
                </c:pt>
                <c:pt idx="38">
                  <c:v>182.708</c:v>
                </c:pt>
                <c:pt idx="39">
                  <c:v>182.733</c:v>
                </c:pt>
                <c:pt idx="40">
                  <c:v>209.37200000000001</c:v>
                </c:pt>
                <c:pt idx="41">
                  <c:v>210.45599999999999</c:v>
                </c:pt>
                <c:pt idx="42">
                  <c:v>202.77</c:v>
                </c:pt>
                <c:pt idx="43">
                  <c:v>199.80799999999999</c:v>
                </c:pt>
                <c:pt idx="44">
                  <c:v>212.51599999999999</c:v>
                </c:pt>
                <c:pt idx="45">
                  <c:v>206.55500000000001</c:v>
                </c:pt>
                <c:pt idx="46">
                  <c:v>209.84</c:v>
                </c:pt>
                <c:pt idx="47">
                  <c:v>225.50700000000001</c:v>
                </c:pt>
                <c:pt idx="48">
                  <c:v>246.44900000000001</c:v>
                </c:pt>
                <c:pt idx="49">
                  <c:v>264.48</c:v>
                </c:pt>
                <c:pt idx="50">
                  <c:v>282.25200000000001</c:v>
                </c:pt>
                <c:pt idx="51">
                  <c:v>322.42099999999999</c:v>
                </c:pt>
                <c:pt idx="52">
                  <c:v>339.32600000000002</c:v>
                </c:pt>
                <c:pt idx="53">
                  <c:v>333.44200000000001</c:v>
                </c:pt>
                <c:pt idx="54">
                  <c:v>326.49200000000002</c:v>
                </c:pt>
                <c:pt idx="55">
                  <c:v>343.91699999999997</c:v>
                </c:pt>
                <c:pt idx="56">
                  <c:v>372.923</c:v>
                </c:pt>
                <c:pt idx="57">
                  <c:v>359.55900000000003</c:v>
                </c:pt>
                <c:pt idx="58">
                  <c:v>390.298</c:v>
                </c:pt>
                <c:pt idx="59">
                  <c:v>434.62700000000001</c:v>
                </c:pt>
                <c:pt idx="60">
                  <c:v>414.23200000000003</c:v>
                </c:pt>
                <c:pt idx="61">
                  <c:v>424.81299999999999</c:v>
                </c:pt>
                <c:pt idx="62">
                  <c:v>426.86799999999999</c:v>
                </c:pt>
                <c:pt idx="63">
                  <c:v>444.14</c:v>
                </c:pt>
                <c:pt idx="64">
                  <c:v>462.92200000000003</c:v>
                </c:pt>
                <c:pt idx="65">
                  <c:v>466.15800000000002</c:v>
                </c:pt>
                <c:pt idx="66">
                  <c:v>471.81200000000001</c:v>
                </c:pt>
                <c:pt idx="67">
                  <c:v>488.57400000000001</c:v>
                </c:pt>
                <c:pt idx="68">
                  <c:v>495.20100000000002</c:v>
                </c:pt>
                <c:pt idx="69">
                  <c:v>541.97799999999995</c:v>
                </c:pt>
                <c:pt idx="70">
                  <c:v>564.84400000000005</c:v>
                </c:pt>
                <c:pt idx="71">
                  <c:v>560.221</c:v>
                </c:pt>
                <c:pt idx="72">
                  <c:v>595.08799999999997</c:v>
                </c:pt>
                <c:pt idx="73">
                  <c:v>600.67899999999997</c:v>
                </c:pt>
                <c:pt idx="74">
                  <c:v>604.21100000000001</c:v>
                </c:pt>
                <c:pt idx="75">
                  <c:v>615.63199999999995</c:v>
                </c:pt>
                <c:pt idx="76">
                  <c:v>624.04899999999998</c:v>
                </c:pt>
                <c:pt idx="77">
                  <c:v>613.29100000000005</c:v>
                </c:pt>
                <c:pt idx="78">
                  <c:v>621.697</c:v>
                </c:pt>
                <c:pt idx="79">
                  <c:v>649.72400000000005</c:v>
                </c:pt>
                <c:pt idx="80">
                  <c:v>675.09699999999998</c:v>
                </c:pt>
                <c:pt idx="81">
                  <c:v>708.20399999999995</c:v>
                </c:pt>
                <c:pt idx="82">
                  <c:v>774.02099999999996</c:v>
                </c:pt>
                <c:pt idx="83">
                  <c:v>826.97</c:v>
                </c:pt>
                <c:pt idx="84">
                  <c:v>867.173</c:v>
                </c:pt>
                <c:pt idx="85">
                  <c:v>909.90800000000002</c:v>
                </c:pt>
                <c:pt idx="86">
                  <c:v>966.51900000000001</c:v>
                </c:pt>
                <c:pt idx="87">
                  <c:v>1031.1569999999999</c:v>
                </c:pt>
                <c:pt idx="88">
                  <c:v>1034.913</c:v>
                </c:pt>
                <c:pt idx="89">
                  <c:v>1048.4079999999999</c:v>
                </c:pt>
                <c:pt idx="90">
                  <c:v>1068.105</c:v>
                </c:pt>
                <c:pt idx="91">
                  <c:v>1040.854</c:v>
                </c:pt>
                <c:pt idx="92">
                  <c:v>1107.43</c:v>
                </c:pt>
                <c:pt idx="93">
                  <c:v>1111.326</c:v>
                </c:pt>
                <c:pt idx="94">
                  <c:v>1099.7360000000001</c:v>
                </c:pt>
                <c:pt idx="95">
                  <c:v>1195.1220000000001</c:v>
                </c:pt>
                <c:pt idx="96">
                  <c:v>1211.5350000000001</c:v>
                </c:pt>
                <c:pt idx="97">
                  <c:v>1253.31</c:v>
                </c:pt>
                <c:pt idx="98">
                  <c:v>1415.864</c:v>
                </c:pt>
                <c:pt idx="99">
                  <c:v>1451.855</c:v>
                </c:pt>
                <c:pt idx="100">
                  <c:v>1544.338</c:v>
                </c:pt>
                <c:pt idx="101">
                  <c:v>1668.2919999999999</c:v>
                </c:pt>
                <c:pt idx="102">
                  <c:v>1805.309</c:v>
                </c:pt>
                <c:pt idx="103">
                  <c:v>1890.7470000000001</c:v>
                </c:pt>
                <c:pt idx="104">
                  <c:v>2022.2550000000001</c:v>
                </c:pt>
                <c:pt idx="105">
                  <c:v>2161.9899999999998</c:v>
                </c:pt>
                <c:pt idx="106">
                  <c:v>2183.384</c:v>
                </c:pt>
                <c:pt idx="107">
                  <c:v>2229.527</c:v>
                </c:pt>
                <c:pt idx="108">
                  <c:v>2468.27</c:v>
                </c:pt>
                <c:pt idx="109">
                  <c:v>2476.0450000000001</c:v>
                </c:pt>
                <c:pt idx="110">
                  <c:v>2491.3539999999998</c:v>
                </c:pt>
                <c:pt idx="111">
                  <c:v>2539.3240000000001</c:v>
                </c:pt>
                <c:pt idx="112">
                  <c:v>2657.7280000000001</c:v>
                </c:pt>
                <c:pt idx="113">
                  <c:v>2861.4380000000001</c:v>
                </c:pt>
                <c:pt idx="114">
                  <c:v>3029.3069999999998</c:v>
                </c:pt>
                <c:pt idx="115">
                  <c:v>2896.2449999999999</c:v>
                </c:pt>
                <c:pt idx="116">
                  <c:v>3085.07</c:v>
                </c:pt>
                <c:pt idx="117">
                  <c:v>3294.096</c:v>
                </c:pt>
                <c:pt idx="118">
                  <c:v>3454.547</c:v>
                </c:pt>
                <c:pt idx="119">
                  <c:v>3720.002</c:v>
                </c:pt>
                <c:pt idx="120">
                  <c:v>3908.0839999999998</c:v>
                </c:pt>
                <c:pt idx="121">
                  <c:v>4245.2700000000004</c:v>
                </c:pt>
                <c:pt idx="122">
                  <c:v>4286.84</c:v>
                </c:pt>
                <c:pt idx="123">
                  <c:v>3987.1239999999998</c:v>
                </c:pt>
                <c:pt idx="124">
                  <c:v>3833.9609999999998</c:v>
                </c:pt>
                <c:pt idx="125">
                  <c:v>3730.1610000000001</c:v>
                </c:pt>
                <c:pt idx="126">
                  <c:v>3953.672</c:v>
                </c:pt>
                <c:pt idx="127">
                  <c:v>4070.2280000000001</c:v>
                </c:pt>
                <c:pt idx="128">
                  <c:v>3811.6410000000001</c:v>
                </c:pt>
                <c:pt idx="129">
                  <c:v>3606.4119999999998</c:v>
                </c:pt>
                <c:pt idx="130">
                  <c:v>3284.0450000000001</c:v>
                </c:pt>
                <c:pt idx="131">
                  <c:v>3636.1419999999998</c:v>
                </c:pt>
                <c:pt idx="132">
                  <c:v>3545.4389999999999</c:v>
                </c:pt>
                <c:pt idx="133">
                  <c:v>3760.7130000000002</c:v>
                </c:pt>
                <c:pt idx="134">
                  <c:v>3851.7170000000001</c:v>
                </c:pt>
                <c:pt idx="135">
                  <c:v>3571.7950000000001</c:v>
                </c:pt>
                <c:pt idx="136">
                  <c:v>3334.0929999999998</c:v>
                </c:pt>
                <c:pt idx="137">
                  <c:v>3436.4479999999999</c:v>
                </c:pt>
                <c:pt idx="138">
                  <c:v>3375.4769999999999</c:v>
                </c:pt>
                <c:pt idx="139">
                  <c:v>3438.77</c:v>
                </c:pt>
                <c:pt idx="140">
                  <c:v>3524.4319999999998</c:v>
                </c:pt>
                <c:pt idx="141">
                  <c:v>3473.6610000000001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3D-0B45-BC7E-405D75697D9F}"/>
            </c:ext>
          </c:extLst>
        </c:ser>
        <c:ser>
          <c:idx val="6"/>
          <c:order val="6"/>
          <c:tx>
            <c:strRef>
              <c:f>'CREDIT EA &amp; UK'!$I$3</c:f>
              <c:strCache>
                <c:ptCount val="1"/>
                <c:pt idx="0">
                  <c:v>UK CROSS BORDER CREDIT TO ALL SECTORS (Bil USD)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'CREDIT EA &amp; UK'!$B$4:$B$145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EA &amp; UK'!$I$4:$I$145</c:f>
              <c:numCache>
                <c:formatCode>General</c:formatCode>
                <c:ptCount val="142"/>
                <c:pt idx="0">
                  <c:v>72.284999999999997</c:v>
                </c:pt>
                <c:pt idx="1">
                  <c:v>74.209999999999994</c:v>
                </c:pt>
                <c:pt idx="2">
                  <c:v>75.423000000000002</c:v>
                </c:pt>
                <c:pt idx="3">
                  <c:v>82.483999999999995</c:v>
                </c:pt>
                <c:pt idx="4">
                  <c:v>87.316999999999993</c:v>
                </c:pt>
                <c:pt idx="5">
                  <c:v>83.78</c:v>
                </c:pt>
                <c:pt idx="6">
                  <c:v>90.754999999999995</c:v>
                </c:pt>
                <c:pt idx="7">
                  <c:v>100.85599999999999</c:v>
                </c:pt>
                <c:pt idx="8">
                  <c:v>105.988</c:v>
                </c:pt>
                <c:pt idx="9">
                  <c:v>115.657</c:v>
                </c:pt>
                <c:pt idx="10">
                  <c:v>122.91</c:v>
                </c:pt>
                <c:pt idx="11">
                  <c:v>124.80800000000001</c:v>
                </c:pt>
                <c:pt idx="12">
                  <c:v>136.745</c:v>
                </c:pt>
                <c:pt idx="13">
                  <c:v>146.054</c:v>
                </c:pt>
                <c:pt idx="14">
                  <c:v>140.70699999999999</c:v>
                </c:pt>
                <c:pt idx="15">
                  <c:v>148.46899999999999</c:v>
                </c:pt>
                <c:pt idx="16">
                  <c:v>154.434</c:v>
                </c:pt>
                <c:pt idx="17">
                  <c:v>162.91499999999999</c:v>
                </c:pt>
                <c:pt idx="18">
                  <c:v>152.97499999999999</c:v>
                </c:pt>
                <c:pt idx="19">
                  <c:v>169.29400000000001</c:v>
                </c:pt>
                <c:pt idx="20">
                  <c:v>173.221</c:v>
                </c:pt>
                <c:pt idx="21">
                  <c:v>179.566</c:v>
                </c:pt>
                <c:pt idx="22">
                  <c:v>169.94900000000001</c:v>
                </c:pt>
                <c:pt idx="23">
                  <c:v>178.304</c:v>
                </c:pt>
                <c:pt idx="24">
                  <c:v>217.04900000000001</c:v>
                </c:pt>
                <c:pt idx="25">
                  <c:v>228.87799999999999</c:v>
                </c:pt>
                <c:pt idx="26">
                  <c:v>235.57300000000001</c:v>
                </c:pt>
                <c:pt idx="27">
                  <c:v>229.75800000000001</c:v>
                </c:pt>
                <c:pt idx="28">
                  <c:v>231.32</c:v>
                </c:pt>
                <c:pt idx="29">
                  <c:v>249.38399999999999</c:v>
                </c:pt>
                <c:pt idx="30">
                  <c:v>247.29499999999999</c:v>
                </c:pt>
                <c:pt idx="31">
                  <c:v>263.00200000000001</c:v>
                </c:pt>
                <c:pt idx="32">
                  <c:v>289.02999999999997</c:v>
                </c:pt>
                <c:pt idx="33">
                  <c:v>297.73399999999998</c:v>
                </c:pt>
                <c:pt idx="34">
                  <c:v>312.49200000000002</c:v>
                </c:pt>
                <c:pt idx="35">
                  <c:v>357.04899999999998</c:v>
                </c:pt>
                <c:pt idx="36">
                  <c:v>371.62</c:v>
                </c:pt>
                <c:pt idx="37">
                  <c:v>379.96499999999997</c:v>
                </c:pt>
                <c:pt idx="38">
                  <c:v>397.31</c:v>
                </c:pt>
                <c:pt idx="39">
                  <c:v>400.87700000000001</c:v>
                </c:pt>
                <c:pt idx="40">
                  <c:v>427.58600000000001</c:v>
                </c:pt>
                <c:pt idx="41">
                  <c:v>423.51299999999998</c:v>
                </c:pt>
                <c:pt idx="42">
                  <c:v>424.67899999999997</c:v>
                </c:pt>
                <c:pt idx="43">
                  <c:v>434.16300000000001</c:v>
                </c:pt>
                <c:pt idx="44">
                  <c:v>442.63600000000002</c:v>
                </c:pt>
                <c:pt idx="45">
                  <c:v>456.49599999999998</c:v>
                </c:pt>
                <c:pt idx="46">
                  <c:v>437.97800000000001</c:v>
                </c:pt>
                <c:pt idx="47">
                  <c:v>464.964</c:v>
                </c:pt>
                <c:pt idx="48">
                  <c:v>550.71600000000001</c:v>
                </c:pt>
                <c:pt idx="49">
                  <c:v>547.58299999999997</c:v>
                </c:pt>
                <c:pt idx="50">
                  <c:v>549.851</c:v>
                </c:pt>
                <c:pt idx="51">
                  <c:v>597.97199999999998</c:v>
                </c:pt>
                <c:pt idx="52">
                  <c:v>642.58000000000004</c:v>
                </c:pt>
                <c:pt idx="53">
                  <c:v>591.19899999999996</c:v>
                </c:pt>
                <c:pt idx="54">
                  <c:v>555.923</c:v>
                </c:pt>
                <c:pt idx="55">
                  <c:v>591.74599999999998</c:v>
                </c:pt>
                <c:pt idx="56">
                  <c:v>643.98699999999997</c:v>
                </c:pt>
                <c:pt idx="57">
                  <c:v>603.87400000000002</c:v>
                </c:pt>
                <c:pt idx="58">
                  <c:v>632.96600000000001</c:v>
                </c:pt>
                <c:pt idx="59">
                  <c:v>703.04499999999996</c:v>
                </c:pt>
                <c:pt idx="60">
                  <c:v>672.88300000000004</c:v>
                </c:pt>
                <c:pt idx="61">
                  <c:v>696.70600000000002</c:v>
                </c:pt>
                <c:pt idx="62">
                  <c:v>690.42200000000003</c:v>
                </c:pt>
                <c:pt idx="63">
                  <c:v>749.03300000000002</c:v>
                </c:pt>
                <c:pt idx="64">
                  <c:v>820.86900000000003</c:v>
                </c:pt>
                <c:pt idx="65">
                  <c:v>839.87400000000002</c:v>
                </c:pt>
                <c:pt idx="66">
                  <c:v>808.02599999999995</c:v>
                </c:pt>
                <c:pt idx="67">
                  <c:v>834.29600000000005</c:v>
                </c:pt>
                <c:pt idx="68">
                  <c:v>863.70899999999995</c:v>
                </c:pt>
                <c:pt idx="69">
                  <c:v>967.20799999999997</c:v>
                </c:pt>
                <c:pt idx="70">
                  <c:v>994.31799999999998</c:v>
                </c:pt>
                <c:pt idx="71">
                  <c:v>995.06399999999996</c:v>
                </c:pt>
                <c:pt idx="72">
                  <c:v>1025.8889999999999</c:v>
                </c:pt>
                <c:pt idx="73">
                  <c:v>1007.647</c:v>
                </c:pt>
                <c:pt idx="74">
                  <c:v>1019.231</c:v>
                </c:pt>
                <c:pt idx="75">
                  <c:v>1043.52</c:v>
                </c:pt>
                <c:pt idx="76">
                  <c:v>1085.681</c:v>
                </c:pt>
                <c:pt idx="77">
                  <c:v>1088.797</c:v>
                </c:pt>
                <c:pt idx="78">
                  <c:v>1132.598</c:v>
                </c:pt>
                <c:pt idx="79">
                  <c:v>1130.546</c:v>
                </c:pt>
                <c:pt idx="80">
                  <c:v>1215.047</c:v>
                </c:pt>
                <c:pt idx="81">
                  <c:v>1205.645</c:v>
                </c:pt>
                <c:pt idx="82">
                  <c:v>1251.8589999999999</c:v>
                </c:pt>
                <c:pt idx="83">
                  <c:v>1372.1210000000001</c:v>
                </c:pt>
                <c:pt idx="84">
                  <c:v>1333.7819999999999</c:v>
                </c:pt>
                <c:pt idx="85">
                  <c:v>1265.9169999999999</c:v>
                </c:pt>
                <c:pt idx="86">
                  <c:v>1266.701</c:v>
                </c:pt>
                <c:pt idx="87">
                  <c:v>1339.634</c:v>
                </c:pt>
                <c:pt idx="88">
                  <c:v>1300.3409999999999</c:v>
                </c:pt>
                <c:pt idx="89">
                  <c:v>1383.93</c:v>
                </c:pt>
                <c:pt idx="90">
                  <c:v>1422.6869999999999</c:v>
                </c:pt>
                <c:pt idx="91">
                  <c:v>1399.377</c:v>
                </c:pt>
                <c:pt idx="92">
                  <c:v>1494.114</c:v>
                </c:pt>
                <c:pt idx="93">
                  <c:v>1617.057</c:v>
                </c:pt>
                <c:pt idx="94">
                  <c:v>1540.4659999999999</c:v>
                </c:pt>
                <c:pt idx="95">
                  <c:v>1624.1590000000001</c:v>
                </c:pt>
                <c:pt idx="96">
                  <c:v>1656.229</c:v>
                </c:pt>
                <c:pt idx="97">
                  <c:v>1631.2729999999999</c:v>
                </c:pt>
                <c:pt idx="98">
                  <c:v>1759.2570000000001</c:v>
                </c:pt>
                <c:pt idx="99">
                  <c:v>1776.703</c:v>
                </c:pt>
                <c:pt idx="100">
                  <c:v>1919.4469999999999</c:v>
                </c:pt>
                <c:pt idx="101">
                  <c:v>2087.3980000000001</c:v>
                </c:pt>
                <c:pt idx="102">
                  <c:v>2237.3130000000001</c:v>
                </c:pt>
                <c:pt idx="103">
                  <c:v>2211.1840000000002</c:v>
                </c:pt>
                <c:pt idx="104">
                  <c:v>2409.732</c:v>
                </c:pt>
                <c:pt idx="105">
                  <c:v>2726.1590000000001</c:v>
                </c:pt>
                <c:pt idx="106">
                  <c:v>2721.0509999999999</c:v>
                </c:pt>
                <c:pt idx="107">
                  <c:v>2800.36</c:v>
                </c:pt>
                <c:pt idx="108">
                  <c:v>3038.203</c:v>
                </c:pt>
                <c:pt idx="109">
                  <c:v>3231.4090000000001</c:v>
                </c:pt>
                <c:pt idx="110">
                  <c:v>3305.4810000000002</c:v>
                </c:pt>
                <c:pt idx="111">
                  <c:v>3340.4989999999998</c:v>
                </c:pt>
                <c:pt idx="112">
                  <c:v>3367.57</c:v>
                </c:pt>
                <c:pt idx="113">
                  <c:v>3735.8449999999998</c:v>
                </c:pt>
                <c:pt idx="114">
                  <c:v>4028.6370000000002</c:v>
                </c:pt>
                <c:pt idx="115">
                  <c:v>4048.4760000000001</c:v>
                </c:pt>
                <c:pt idx="116">
                  <c:v>4340.5</c:v>
                </c:pt>
                <c:pt idx="117">
                  <c:v>5056.3639999999996</c:v>
                </c:pt>
                <c:pt idx="118">
                  <c:v>5233.2849999999999</c:v>
                </c:pt>
                <c:pt idx="119">
                  <c:v>5545.0680000000002</c:v>
                </c:pt>
                <c:pt idx="120">
                  <c:v>5723.018</c:v>
                </c:pt>
                <c:pt idx="121">
                  <c:v>6214.9340000000002</c:v>
                </c:pt>
                <c:pt idx="122">
                  <c:v>5710.5150000000003</c:v>
                </c:pt>
                <c:pt idx="123">
                  <c:v>5406.8609999999999</c:v>
                </c:pt>
                <c:pt idx="124">
                  <c:v>5064.9849999999997</c:v>
                </c:pt>
                <c:pt idx="125">
                  <c:v>4782.4840000000004</c:v>
                </c:pt>
                <c:pt idx="126">
                  <c:v>4825.723</c:v>
                </c:pt>
                <c:pt idx="127">
                  <c:v>4852.7879999999996</c:v>
                </c:pt>
                <c:pt idx="128">
                  <c:v>4696.2439999999997</c:v>
                </c:pt>
                <c:pt idx="129">
                  <c:v>4748.2209999999995</c:v>
                </c:pt>
                <c:pt idx="130">
                  <c:v>4711.2950000000001</c:v>
                </c:pt>
                <c:pt idx="131">
                  <c:v>5099.3459999999995</c:v>
                </c:pt>
                <c:pt idx="132">
                  <c:v>4898.3</c:v>
                </c:pt>
                <c:pt idx="133">
                  <c:v>4987.067</c:v>
                </c:pt>
                <c:pt idx="134">
                  <c:v>4981.45</c:v>
                </c:pt>
                <c:pt idx="135">
                  <c:v>5113.7240000000002</c:v>
                </c:pt>
                <c:pt idx="136">
                  <c:v>4917.8360000000002</c:v>
                </c:pt>
                <c:pt idx="137">
                  <c:v>4947.8450000000003</c:v>
                </c:pt>
                <c:pt idx="138">
                  <c:v>4716.47</c:v>
                </c:pt>
                <c:pt idx="139">
                  <c:v>4875.9809999999998</c:v>
                </c:pt>
                <c:pt idx="140">
                  <c:v>4779.09</c:v>
                </c:pt>
                <c:pt idx="141">
                  <c:v>4536.7730000000001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3D-0B45-BC7E-405D75697D9F}"/>
            </c:ext>
          </c:extLst>
        </c:ser>
        <c:ser>
          <c:idx val="7"/>
          <c:order val="7"/>
          <c:tx>
            <c:strRef>
              <c:f>'CREDIT EA &amp; UK'!$J$3</c:f>
              <c:strCache>
                <c:ptCount val="1"/>
                <c:pt idx="0">
                  <c:v>UK CROSS BORDER CREDIT TO BANKS (Bil USD)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'CREDIT EA &amp; UK'!$B$4:$B$145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EA &amp; UK'!$J$4:$J$145</c:f>
              <c:numCache>
                <c:formatCode>General</c:formatCode>
                <c:ptCount val="142"/>
                <c:pt idx="0">
                  <c:v>66.828000000000003</c:v>
                </c:pt>
                <c:pt idx="1">
                  <c:v>68.661999999999992</c:v>
                </c:pt>
                <c:pt idx="2">
                  <c:v>69.731999999999999</c:v>
                </c:pt>
                <c:pt idx="3">
                  <c:v>76.771999999999991</c:v>
                </c:pt>
                <c:pt idx="4">
                  <c:v>80.917999999999992</c:v>
                </c:pt>
                <c:pt idx="5">
                  <c:v>77.126000000000005</c:v>
                </c:pt>
                <c:pt idx="6">
                  <c:v>83.730999999999995</c:v>
                </c:pt>
                <c:pt idx="7">
                  <c:v>93.798999999999992</c:v>
                </c:pt>
                <c:pt idx="8">
                  <c:v>97.295999999999992</c:v>
                </c:pt>
                <c:pt idx="9">
                  <c:v>107.44999999999999</c:v>
                </c:pt>
                <c:pt idx="10">
                  <c:v>114.023</c:v>
                </c:pt>
                <c:pt idx="11">
                  <c:v>116.60600000000001</c:v>
                </c:pt>
                <c:pt idx="12">
                  <c:v>128.29400000000001</c:v>
                </c:pt>
                <c:pt idx="13">
                  <c:v>137.601</c:v>
                </c:pt>
                <c:pt idx="14">
                  <c:v>133.691</c:v>
                </c:pt>
                <c:pt idx="15">
                  <c:v>141.25299999999999</c:v>
                </c:pt>
                <c:pt idx="16">
                  <c:v>146.10900000000001</c:v>
                </c:pt>
                <c:pt idx="17">
                  <c:v>155.67399999999998</c:v>
                </c:pt>
                <c:pt idx="18">
                  <c:v>145.07399999999998</c:v>
                </c:pt>
                <c:pt idx="19">
                  <c:v>161.435</c:v>
                </c:pt>
                <c:pt idx="20">
                  <c:v>164.48599999999999</c:v>
                </c:pt>
                <c:pt idx="21">
                  <c:v>170.90200000000002</c:v>
                </c:pt>
                <c:pt idx="22">
                  <c:v>161.96800000000002</c:v>
                </c:pt>
                <c:pt idx="23">
                  <c:v>170.29500000000002</c:v>
                </c:pt>
                <c:pt idx="24">
                  <c:v>201.95500000000001</c:v>
                </c:pt>
                <c:pt idx="25">
                  <c:v>214.33499999999998</c:v>
                </c:pt>
                <c:pt idx="26">
                  <c:v>222.065</c:v>
                </c:pt>
                <c:pt idx="27">
                  <c:v>216.41400000000002</c:v>
                </c:pt>
                <c:pt idx="28">
                  <c:v>218.375</c:v>
                </c:pt>
                <c:pt idx="29">
                  <c:v>236.887</c:v>
                </c:pt>
                <c:pt idx="30">
                  <c:v>233.15599999999998</c:v>
                </c:pt>
                <c:pt idx="31">
                  <c:v>249.14000000000001</c:v>
                </c:pt>
                <c:pt idx="32">
                  <c:v>273.48199999999997</c:v>
                </c:pt>
                <c:pt idx="33">
                  <c:v>281.57299999999998</c:v>
                </c:pt>
                <c:pt idx="34">
                  <c:v>294.404</c:v>
                </c:pt>
                <c:pt idx="35">
                  <c:v>334.03799999999995</c:v>
                </c:pt>
                <c:pt idx="36">
                  <c:v>347.99799999999999</c:v>
                </c:pt>
                <c:pt idx="37">
                  <c:v>356.13499999999999</c:v>
                </c:pt>
                <c:pt idx="38">
                  <c:v>372.93900000000002</c:v>
                </c:pt>
                <c:pt idx="39">
                  <c:v>375.54900000000004</c:v>
                </c:pt>
                <c:pt idx="40">
                  <c:v>400.38200000000001</c:v>
                </c:pt>
                <c:pt idx="41">
                  <c:v>396.06899999999996</c:v>
                </c:pt>
                <c:pt idx="42">
                  <c:v>395.59</c:v>
                </c:pt>
                <c:pt idx="43">
                  <c:v>404.03899999999999</c:v>
                </c:pt>
                <c:pt idx="44">
                  <c:v>410.94600000000003</c:v>
                </c:pt>
                <c:pt idx="45">
                  <c:v>422.7</c:v>
                </c:pt>
                <c:pt idx="46">
                  <c:v>402.75100000000003</c:v>
                </c:pt>
                <c:pt idx="47">
                  <c:v>427.82299999999998</c:v>
                </c:pt>
                <c:pt idx="48">
                  <c:v>511.93700000000001</c:v>
                </c:pt>
                <c:pt idx="49">
                  <c:v>504.87899999999996</c:v>
                </c:pt>
                <c:pt idx="50">
                  <c:v>504.96</c:v>
                </c:pt>
                <c:pt idx="51">
                  <c:v>549.34</c:v>
                </c:pt>
                <c:pt idx="52">
                  <c:v>588.3420000000001</c:v>
                </c:pt>
                <c:pt idx="53">
                  <c:v>540.11699999999996</c:v>
                </c:pt>
                <c:pt idx="54">
                  <c:v>503.96800000000002</c:v>
                </c:pt>
                <c:pt idx="55">
                  <c:v>535.47399999999993</c:v>
                </c:pt>
                <c:pt idx="56">
                  <c:v>581.548</c:v>
                </c:pt>
                <c:pt idx="57">
                  <c:v>543.54500000000007</c:v>
                </c:pt>
                <c:pt idx="58">
                  <c:v>568.44500000000005</c:v>
                </c:pt>
                <c:pt idx="59">
                  <c:v>637.59499999999991</c:v>
                </c:pt>
                <c:pt idx="60">
                  <c:v>613.14700000000005</c:v>
                </c:pt>
                <c:pt idx="61">
                  <c:v>631.83799999999997</c:v>
                </c:pt>
                <c:pt idx="62">
                  <c:v>617.971</c:v>
                </c:pt>
                <c:pt idx="63">
                  <c:v>665.61599999999999</c:v>
                </c:pt>
                <c:pt idx="64">
                  <c:v>708.27300000000002</c:v>
                </c:pt>
                <c:pt idx="65">
                  <c:v>725.02800000000002</c:v>
                </c:pt>
                <c:pt idx="66">
                  <c:v>713.3119999999999</c:v>
                </c:pt>
                <c:pt idx="67">
                  <c:v>740.25700000000006</c:v>
                </c:pt>
                <c:pt idx="68">
                  <c:v>763.39</c:v>
                </c:pt>
                <c:pt idx="69">
                  <c:v>858.55099999999993</c:v>
                </c:pt>
                <c:pt idx="70">
                  <c:v>884.12699999999995</c:v>
                </c:pt>
                <c:pt idx="71">
                  <c:v>883.16699999999992</c:v>
                </c:pt>
                <c:pt idx="72">
                  <c:v>902.60599999999988</c:v>
                </c:pt>
                <c:pt idx="73">
                  <c:v>882.18900000000008</c:v>
                </c:pt>
                <c:pt idx="74">
                  <c:v>882.13900000000001</c:v>
                </c:pt>
                <c:pt idx="75">
                  <c:v>902.33799999999997</c:v>
                </c:pt>
                <c:pt idx="76">
                  <c:v>934.27500000000009</c:v>
                </c:pt>
                <c:pt idx="77">
                  <c:v>932.94299999999998</c:v>
                </c:pt>
                <c:pt idx="78">
                  <c:v>962.15699999999993</c:v>
                </c:pt>
                <c:pt idx="79">
                  <c:v>953.20700000000011</c:v>
                </c:pt>
                <c:pt idx="80">
                  <c:v>1043.3630000000001</c:v>
                </c:pt>
                <c:pt idx="81">
                  <c:v>1026.211</c:v>
                </c:pt>
                <c:pt idx="82">
                  <c:v>1066.607</c:v>
                </c:pt>
                <c:pt idx="83">
                  <c:v>1172.924</c:v>
                </c:pt>
                <c:pt idx="84">
                  <c:v>1150.2249999999999</c:v>
                </c:pt>
                <c:pt idx="85">
                  <c:v>1077.9069999999999</c:v>
                </c:pt>
                <c:pt idx="86">
                  <c:v>1076.797</c:v>
                </c:pt>
                <c:pt idx="87">
                  <c:v>1138.06</c:v>
                </c:pt>
                <c:pt idx="88">
                  <c:v>1105.4409999999998</c:v>
                </c:pt>
                <c:pt idx="89">
                  <c:v>1177.1300000000001</c:v>
                </c:pt>
                <c:pt idx="90">
                  <c:v>1220.5729999999999</c:v>
                </c:pt>
                <c:pt idx="91">
                  <c:v>1189.9079999999999</c:v>
                </c:pt>
                <c:pt idx="92">
                  <c:v>1273.2150000000001</c:v>
                </c:pt>
                <c:pt idx="93">
                  <c:v>1364.374</c:v>
                </c:pt>
                <c:pt idx="94">
                  <c:v>1298.3719999999998</c:v>
                </c:pt>
                <c:pt idx="95">
                  <c:v>1363.5810000000001</c:v>
                </c:pt>
                <c:pt idx="96">
                  <c:v>1420.867</c:v>
                </c:pt>
                <c:pt idx="97">
                  <c:v>1386.0229999999999</c:v>
                </c:pt>
                <c:pt idx="98">
                  <c:v>1495.5140000000001</c:v>
                </c:pt>
                <c:pt idx="99">
                  <c:v>1493.703</c:v>
                </c:pt>
                <c:pt idx="100">
                  <c:v>1615.3529999999998</c:v>
                </c:pt>
                <c:pt idx="101">
                  <c:v>1746.3020000000001</c:v>
                </c:pt>
                <c:pt idx="102">
                  <c:v>1868.9190000000001</c:v>
                </c:pt>
                <c:pt idx="103">
                  <c:v>1824.6870000000001</c:v>
                </c:pt>
                <c:pt idx="104">
                  <c:v>1983.3779999999999</c:v>
                </c:pt>
                <c:pt idx="105">
                  <c:v>2221.36</c:v>
                </c:pt>
                <c:pt idx="106">
                  <c:v>2224.2260000000001</c:v>
                </c:pt>
                <c:pt idx="107">
                  <c:v>2245.165</c:v>
                </c:pt>
                <c:pt idx="108">
                  <c:v>2436.2550000000001</c:v>
                </c:pt>
                <c:pt idx="109">
                  <c:v>2571.92</c:v>
                </c:pt>
                <c:pt idx="110">
                  <c:v>2668.0860000000002</c:v>
                </c:pt>
                <c:pt idx="111">
                  <c:v>2691.8039999999996</c:v>
                </c:pt>
                <c:pt idx="112">
                  <c:v>2750.2110000000002</c:v>
                </c:pt>
                <c:pt idx="113">
                  <c:v>3041.8809999999999</c:v>
                </c:pt>
                <c:pt idx="114">
                  <c:v>3221.0619999999999</c:v>
                </c:pt>
                <c:pt idx="115">
                  <c:v>3211.002</c:v>
                </c:pt>
                <c:pt idx="116">
                  <c:v>3428.4539999999997</c:v>
                </c:pt>
                <c:pt idx="117">
                  <c:v>4058.6299999999997</c:v>
                </c:pt>
                <c:pt idx="118">
                  <c:v>4137.1239999999998</c:v>
                </c:pt>
                <c:pt idx="119">
                  <c:v>4461.6260000000002</c:v>
                </c:pt>
                <c:pt idx="120">
                  <c:v>4597.7269999999999</c:v>
                </c:pt>
                <c:pt idx="121">
                  <c:v>4956.2870000000003</c:v>
                </c:pt>
                <c:pt idx="122">
                  <c:v>4476.0940000000001</c:v>
                </c:pt>
                <c:pt idx="123">
                  <c:v>4304.848</c:v>
                </c:pt>
                <c:pt idx="124">
                  <c:v>4036.7659999999996</c:v>
                </c:pt>
                <c:pt idx="125">
                  <c:v>3812.8640000000005</c:v>
                </c:pt>
                <c:pt idx="126">
                  <c:v>3808.8389999999999</c:v>
                </c:pt>
                <c:pt idx="127">
                  <c:v>3804.5829999999996</c:v>
                </c:pt>
                <c:pt idx="128">
                  <c:v>3692.6769999999997</c:v>
                </c:pt>
                <c:pt idx="129">
                  <c:v>3750.4509999999996</c:v>
                </c:pt>
                <c:pt idx="130">
                  <c:v>3776.279</c:v>
                </c:pt>
                <c:pt idx="131">
                  <c:v>4044.9759999999997</c:v>
                </c:pt>
                <c:pt idx="132">
                  <c:v>3914.9930000000004</c:v>
                </c:pt>
                <c:pt idx="133">
                  <c:v>3907.1859999999997</c:v>
                </c:pt>
                <c:pt idx="134">
                  <c:v>3838.2669999999998</c:v>
                </c:pt>
                <c:pt idx="135">
                  <c:v>4001.8389999999999</c:v>
                </c:pt>
                <c:pt idx="136">
                  <c:v>3851.7570000000005</c:v>
                </c:pt>
                <c:pt idx="137">
                  <c:v>3877.8690000000001</c:v>
                </c:pt>
                <c:pt idx="138">
                  <c:v>3561.0260000000003</c:v>
                </c:pt>
                <c:pt idx="139">
                  <c:v>3695.5139999999997</c:v>
                </c:pt>
                <c:pt idx="140">
                  <c:v>3601.4850000000001</c:v>
                </c:pt>
                <c:pt idx="141">
                  <c:v>3377.9450000000002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3D-0B45-BC7E-405D75697D9F}"/>
            </c:ext>
          </c:extLst>
        </c:ser>
        <c:ser>
          <c:idx val="8"/>
          <c:order val="8"/>
          <c:tx>
            <c:strRef>
              <c:f>'CREDIT EA &amp; UK'!$K$3</c:f>
              <c:strCache>
                <c:ptCount val="1"/>
                <c:pt idx="0">
                  <c:v>UK CROSS BORDER CREDIT TO NON-BANKS (Bil USD)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'CREDIT EA &amp; UK'!$B$4:$B$145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EA &amp; UK'!$K$4:$K$145</c:f>
              <c:numCache>
                <c:formatCode>General</c:formatCode>
                <c:ptCount val="142"/>
                <c:pt idx="0">
                  <c:v>5.4569999999999999</c:v>
                </c:pt>
                <c:pt idx="1">
                  <c:v>5.548</c:v>
                </c:pt>
                <c:pt idx="2">
                  <c:v>5.6909999999999998</c:v>
                </c:pt>
                <c:pt idx="3">
                  <c:v>5.7119999999999997</c:v>
                </c:pt>
                <c:pt idx="4">
                  <c:v>6.399</c:v>
                </c:pt>
                <c:pt idx="5">
                  <c:v>6.6539999999999999</c:v>
                </c:pt>
                <c:pt idx="6">
                  <c:v>7.024</c:v>
                </c:pt>
                <c:pt idx="7">
                  <c:v>7.0570000000000004</c:v>
                </c:pt>
                <c:pt idx="8">
                  <c:v>8.6920000000000002</c:v>
                </c:pt>
                <c:pt idx="9">
                  <c:v>8.2070000000000007</c:v>
                </c:pt>
                <c:pt idx="10">
                  <c:v>8.8870000000000005</c:v>
                </c:pt>
                <c:pt idx="11">
                  <c:v>8.202</c:v>
                </c:pt>
                <c:pt idx="12">
                  <c:v>8.4510000000000005</c:v>
                </c:pt>
                <c:pt idx="13">
                  <c:v>8.4529999999999994</c:v>
                </c:pt>
                <c:pt idx="14">
                  <c:v>7.016</c:v>
                </c:pt>
                <c:pt idx="15">
                  <c:v>7.2160000000000002</c:v>
                </c:pt>
                <c:pt idx="16">
                  <c:v>8.3249999999999993</c:v>
                </c:pt>
                <c:pt idx="17">
                  <c:v>7.2409999999999997</c:v>
                </c:pt>
                <c:pt idx="18">
                  <c:v>7.9009999999999998</c:v>
                </c:pt>
                <c:pt idx="19">
                  <c:v>7.859</c:v>
                </c:pt>
                <c:pt idx="20">
                  <c:v>8.7349999999999994</c:v>
                </c:pt>
                <c:pt idx="21">
                  <c:v>8.6639999999999997</c:v>
                </c:pt>
                <c:pt idx="22">
                  <c:v>7.9809999999999999</c:v>
                </c:pt>
                <c:pt idx="23">
                  <c:v>8.0090000000000003</c:v>
                </c:pt>
                <c:pt idx="24">
                  <c:v>15.093999999999999</c:v>
                </c:pt>
                <c:pt idx="25">
                  <c:v>14.542999999999999</c:v>
                </c:pt>
                <c:pt idx="26">
                  <c:v>13.507999999999999</c:v>
                </c:pt>
                <c:pt idx="27">
                  <c:v>13.343999999999999</c:v>
                </c:pt>
                <c:pt idx="28">
                  <c:v>12.945</c:v>
                </c:pt>
                <c:pt idx="29">
                  <c:v>12.497</c:v>
                </c:pt>
                <c:pt idx="30">
                  <c:v>14.138999999999999</c:v>
                </c:pt>
                <c:pt idx="31">
                  <c:v>13.862</c:v>
                </c:pt>
                <c:pt idx="32">
                  <c:v>15.548</c:v>
                </c:pt>
                <c:pt idx="33">
                  <c:v>16.161000000000001</c:v>
                </c:pt>
                <c:pt idx="34">
                  <c:v>18.088000000000001</c:v>
                </c:pt>
                <c:pt idx="35">
                  <c:v>23.010999999999999</c:v>
                </c:pt>
                <c:pt idx="36">
                  <c:v>23.622</c:v>
                </c:pt>
                <c:pt idx="37">
                  <c:v>23.83</c:v>
                </c:pt>
                <c:pt idx="38">
                  <c:v>24.370999999999999</c:v>
                </c:pt>
                <c:pt idx="39">
                  <c:v>25.327999999999999</c:v>
                </c:pt>
                <c:pt idx="40">
                  <c:v>27.204000000000001</c:v>
                </c:pt>
                <c:pt idx="41">
                  <c:v>27.443999999999999</c:v>
                </c:pt>
                <c:pt idx="42">
                  <c:v>29.088999999999999</c:v>
                </c:pt>
                <c:pt idx="43">
                  <c:v>30.123999999999999</c:v>
                </c:pt>
                <c:pt idx="44">
                  <c:v>31.69</c:v>
                </c:pt>
                <c:pt idx="45">
                  <c:v>33.795999999999999</c:v>
                </c:pt>
                <c:pt idx="46">
                  <c:v>35.226999999999997</c:v>
                </c:pt>
                <c:pt idx="47">
                  <c:v>37.140999999999998</c:v>
                </c:pt>
                <c:pt idx="48">
                  <c:v>38.779000000000003</c:v>
                </c:pt>
                <c:pt idx="49">
                  <c:v>42.704000000000001</c:v>
                </c:pt>
                <c:pt idx="50">
                  <c:v>44.890999999999998</c:v>
                </c:pt>
                <c:pt idx="51">
                  <c:v>48.631999999999998</c:v>
                </c:pt>
                <c:pt idx="52">
                  <c:v>54.238</c:v>
                </c:pt>
                <c:pt idx="53">
                  <c:v>51.082000000000001</c:v>
                </c:pt>
                <c:pt idx="54">
                  <c:v>51.954999999999998</c:v>
                </c:pt>
                <c:pt idx="55">
                  <c:v>56.271999999999998</c:v>
                </c:pt>
                <c:pt idx="56">
                  <c:v>62.439</c:v>
                </c:pt>
                <c:pt idx="57">
                  <c:v>60.329000000000001</c:v>
                </c:pt>
                <c:pt idx="58">
                  <c:v>64.521000000000001</c:v>
                </c:pt>
                <c:pt idx="59">
                  <c:v>65.45</c:v>
                </c:pt>
                <c:pt idx="60">
                  <c:v>59.735999999999997</c:v>
                </c:pt>
                <c:pt idx="61">
                  <c:v>64.867999999999995</c:v>
                </c:pt>
                <c:pt idx="62">
                  <c:v>72.450999999999993</c:v>
                </c:pt>
                <c:pt idx="63">
                  <c:v>83.417000000000002</c:v>
                </c:pt>
                <c:pt idx="64">
                  <c:v>112.596</c:v>
                </c:pt>
                <c:pt idx="65">
                  <c:v>114.846</c:v>
                </c:pt>
                <c:pt idx="66">
                  <c:v>94.713999999999999</c:v>
                </c:pt>
                <c:pt idx="67">
                  <c:v>94.039000000000001</c:v>
                </c:pt>
                <c:pt idx="68">
                  <c:v>100.319</c:v>
                </c:pt>
                <c:pt idx="69">
                  <c:v>108.657</c:v>
                </c:pt>
                <c:pt idx="70">
                  <c:v>110.191</c:v>
                </c:pt>
                <c:pt idx="71">
                  <c:v>111.89700000000001</c:v>
                </c:pt>
                <c:pt idx="72">
                  <c:v>123.283</c:v>
                </c:pt>
                <c:pt idx="73">
                  <c:v>125.458</c:v>
                </c:pt>
                <c:pt idx="74">
                  <c:v>137.09200000000001</c:v>
                </c:pt>
                <c:pt idx="75">
                  <c:v>141.18199999999999</c:v>
                </c:pt>
                <c:pt idx="76">
                  <c:v>151.40600000000001</c:v>
                </c:pt>
                <c:pt idx="77">
                  <c:v>155.85400000000001</c:v>
                </c:pt>
                <c:pt idx="78">
                  <c:v>170.441</c:v>
                </c:pt>
                <c:pt idx="79">
                  <c:v>177.339</c:v>
                </c:pt>
                <c:pt idx="80">
                  <c:v>171.684</c:v>
                </c:pt>
                <c:pt idx="81">
                  <c:v>179.434</c:v>
                </c:pt>
                <c:pt idx="82">
                  <c:v>185.25200000000001</c:v>
                </c:pt>
                <c:pt idx="83">
                  <c:v>199.197</c:v>
                </c:pt>
                <c:pt idx="84">
                  <c:v>183.55699999999999</c:v>
                </c:pt>
                <c:pt idx="85">
                  <c:v>188.01</c:v>
                </c:pt>
                <c:pt idx="86">
                  <c:v>189.904</c:v>
                </c:pt>
                <c:pt idx="87">
                  <c:v>201.57400000000001</c:v>
                </c:pt>
                <c:pt idx="88">
                  <c:v>194.9</c:v>
                </c:pt>
                <c:pt idx="89">
                  <c:v>206.8</c:v>
                </c:pt>
                <c:pt idx="90">
                  <c:v>202.114</c:v>
                </c:pt>
                <c:pt idx="91">
                  <c:v>209.46899999999999</c:v>
                </c:pt>
                <c:pt idx="92">
                  <c:v>220.899</c:v>
                </c:pt>
                <c:pt idx="93">
                  <c:v>252.68299999999999</c:v>
                </c:pt>
                <c:pt idx="94">
                  <c:v>242.09399999999999</c:v>
                </c:pt>
                <c:pt idx="95">
                  <c:v>260.57799999999997</c:v>
                </c:pt>
                <c:pt idx="96">
                  <c:v>235.36199999999999</c:v>
                </c:pt>
                <c:pt idx="97">
                  <c:v>245.25</c:v>
                </c:pt>
                <c:pt idx="98">
                  <c:v>263.74299999999999</c:v>
                </c:pt>
                <c:pt idx="99">
                  <c:v>283</c:v>
                </c:pt>
                <c:pt idx="100">
                  <c:v>304.09399999999999</c:v>
                </c:pt>
                <c:pt idx="101">
                  <c:v>341.096</c:v>
                </c:pt>
                <c:pt idx="102">
                  <c:v>368.39400000000001</c:v>
                </c:pt>
                <c:pt idx="103">
                  <c:v>386.49700000000001</c:v>
                </c:pt>
                <c:pt idx="104">
                  <c:v>426.35399999999998</c:v>
                </c:pt>
                <c:pt idx="105">
                  <c:v>504.79899999999998</c:v>
                </c:pt>
                <c:pt idx="106">
                  <c:v>496.82499999999999</c:v>
                </c:pt>
                <c:pt idx="107">
                  <c:v>555.19500000000005</c:v>
                </c:pt>
                <c:pt idx="108">
                  <c:v>601.94799999999998</c:v>
                </c:pt>
                <c:pt idx="109">
                  <c:v>659.48900000000003</c:v>
                </c:pt>
                <c:pt idx="110">
                  <c:v>637.39499999999998</c:v>
                </c:pt>
                <c:pt idx="111">
                  <c:v>648.69500000000005</c:v>
                </c:pt>
                <c:pt idx="112">
                  <c:v>617.35900000000004</c:v>
                </c:pt>
                <c:pt idx="113">
                  <c:v>693.96400000000006</c:v>
                </c:pt>
                <c:pt idx="114">
                  <c:v>807.57500000000005</c:v>
                </c:pt>
                <c:pt idx="115">
                  <c:v>837.47400000000005</c:v>
                </c:pt>
                <c:pt idx="116">
                  <c:v>912.04600000000005</c:v>
                </c:pt>
                <c:pt idx="117">
                  <c:v>997.73400000000004</c:v>
                </c:pt>
                <c:pt idx="118">
                  <c:v>1096.1610000000001</c:v>
                </c:pt>
                <c:pt idx="119">
                  <c:v>1083.442</c:v>
                </c:pt>
                <c:pt idx="120">
                  <c:v>1125.2909999999999</c:v>
                </c:pt>
                <c:pt idx="121">
                  <c:v>1258.6469999999999</c:v>
                </c:pt>
                <c:pt idx="122">
                  <c:v>1234.421</c:v>
                </c:pt>
                <c:pt idx="123">
                  <c:v>1102.0129999999999</c:v>
                </c:pt>
                <c:pt idx="124">
                  <c:v>1028.2190000000001</c:v>
                </c:pt>
                <c:pt idx="125">
                  <c:v>969.62</c:v>
                </c:pt>
                <c:pt idx="126">
                  <c:v>1016.884</c:v>
                </c:pt>
                <c:pt idx="127">
                  <c:v>1048.2049999999999</c:v>
                </c:pt>
                <c:pt idx="128">
                  <c:v>1003.567</c:v>
                </c:pt>
                <c:pt idx="129">
                  <c:v>997.77</c:v>
                </c:pt>
                <c:pt idx="130">
                  <c:v>935.01599999999996</c:v>
                </c:pt>
                <c:pt idx="131">
                  <c:v>1054.3699999999999</c:v>
                </c:pt>
                <c:pt idx="132">
                  <c:v>983.30700000000002</c:v>
                </c:pt>
                <c:pt idx="133">
                  <c:v>1079.8810000000001</c:v>
                </c:pt>
                <c:pt idx="134">
                  <c:v>1143.183</c:v>
                </c:pt>
                <c:pt idx="135">
                  <c:v>1111.885</c:v>
                </c:pt>
                <c:pt idx="136">
                  <c:v>1066.079</c:v>
                </c:pt>
                <c:pt idx="137">
                  <c:v>1069.9760000000001</c:v>
                </c:pt>
                <c:pt idx="138">
                  <c:v>1155.444</c:v>
                </c:pt>
                <c:pt idx="139">
                  <c:v>1180.4670000000001</c:v>
                </c:pt>
                <c:pt idx="140">
                  <c:v>1177.605</c:v>
                </c:pt>
                <c:pt idx="141">
                  <c:v>1158.828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3D-0B45-BC7E-405D7569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41168"/>
        <c:axId val="2145258816"/>
      </c:lineChart>
      <c:dateAx>
        <c:axId val="2140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5258816"/>
        <c:crosses val="autoZero"/>
        <c:auto val="0"/>
        <c:lblOffset val="100"/>
        <c:baseTimeUnit val="months"/>
        <c:majorUnit val="60"/>
        <c:majorTimeUnit val="months"/>
      </c:dateAx>
      <c:valAx>
        <c:axId val="21452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03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286573146292606E-2"/>
          <c:y val="6.9111821773131604E-2"/>
          <c:w val="0.80257142857142905"/>
          <c:h val="0.31527505307570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51170056648698E-2"/>
          <c:y val="4.4368600682593802E-2"/>
          <c:w val="0.897496725734934"/>
          <c:h val="0.85749751417591602"/>
        </c:manualLayout>
      </c:layout>
      <c:lineChart>
        <c:grouping val="standard"/>
        <c:varyColors val="0"/>
        <c:ser>
          <c:idx val="0"/>
          <c:order val="0"/>
          <c:tx>
            <c:strRef>
              <c:f>'CREDIT FLOATERS'!$C$3</c:f>
              <c:strCache>
                <c:ptCount val="1"/>
                <c:pt idx="0">
                  <c:v>FLOATERS CROSS BORDER CREDIT TO ALL SECTORS (Bil USD)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'CREDIT FLOATERS'!$B$4:$B$145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FLOATERS'!$C$4:$C$145</c:f>
              <c:numCache>
                <c:formatCode>General</c:formatCode>
                <c:ptCount val="142"/>
                <c:pt idx="0">
                  <c:v>399.62700000000001</c:v>
                </c:pt>
                <c:pt idx="1">
                  <c:v>408.42099999999999</c:v>
                </c:pt>
                <c:pt idx="2">
                  <c:v>421.17700000000002</c:v>
                </c:pt>
                <c:pt idx="3">
                  <c:v>455.35199999999998</c:v>
                </c:pt>
                <c:pt idx="4">
                  <c:v>512.86400000000003</c:v>
                </c:pt>
                <c:pt idx="5">
                  <c:v>495.56299999999999</c:v>
                </c:pt>
                <c:pt idx="6">
                  <c:v>526.29700000000003</c:v>
                </c:pt>
                <c:pt idx="7">
                  <c:v>574.23400000000004</c:v>
                </c:pt>
                <c:pt idx="8">
                  <c:v>623.21100000000001</c:v>
                </c:pt>
                <c:pt idx="9">
                  <c:v>627.70799999999997</c:v>
                </c:pt>
                <c:pt idx="10">
                  <c:v>686.92899999999997</c:v>
                </c:pt>
                <c:pt idx="11">
                  <c:v>706.18399999999997</c:v>
                </c:pt>
                <c:pt idx="12">
                  <c:v>754.98500000000001</c:v>
                </c:pt>
                <c:pt idx="13">
                  <c:v>775.82799999999997</c:v>
                </c:pt>
                <c:pt idx="14">
                  <c:v>759.84400000000005</c:v>
                </c:pt>
                <c:pt idx="15">
                  <c:v>797.90099999999995</c:v>
                </c:pt>
                <c:pt idx="16">
                  <c:v>863.10500000000002</c:v>
                </c:pt>
                <c:pt idx="17">
                  <c:v>865.01800000000003</c:v>
                </c:pt>
                <c:pt idx="18">
                  <c:v>850.67100000000005</c:v>
                </c:pt>
                <c:pt idx="19">
                  <c:v>878.09</c:v>
                </c:pt>
                <c:pt idx="20">
                  <c:v>924.37800000000004</c:v>
                </c:pt>
                <c:pt idx="21">
                  <c:v>924.67100000000005</c:v>
                </c:pt>
                <c:pt idx="22">
                  <c:v>908.64599999999996</c:v>
                </c:pt>
                <c:pt idx="23">
                  <c:v>918.21600000000001</c:v>
                </c:pt>
                <c:pt idx="24">
                  <c:v>1081.3720000000001</c:v>
                </c:pt>
                <c:pt idx="25">
                  <c:v>1110.221</c:v>
                </c:pt>
                <c:pt idx="26">
                  <c:v>1102.72</c:v>
                </c:pt>
                <c:pt idx="27">
                  <c:v>1086.421</c:v>
                </c:pt>
                <c:pt idx="28">
                  <c:v>1098.683</c:v>
                </c:pt>
                <c:pt idx="29">
                  <c:v>1143.6179999999999</c:v>
                </c:pt>
                <c:pt idx="30">
                  <c:v>1143.8679999999999</c:v>
                </c:pt>
                <c:pt idx="31">
                  <c:v>1216.047</c:v>
                </c:pt>
                <c:pt idx="32">
                  <c:v>1327.307</c:v>
                </c:pt>
                <c:pt idx="33">
                  <c:v>1386.942</c:v>
                </c:pt>
                <c:pt idx="34">
                  <c:v>1454.9380000000001</c:v>
                </c:pt>
                <c:pt idx="35">
                  <c:v>1596.575</c:v>
                </c:pt>
                <c:pt idx="36">
                  <c:v>1734.153</c:v>
                </c:pt>
                <c:pt idx="37">
                  <c:v>1843.41</c:v>
                </c:pt>
                <c:pt idx="38">
                  <c:v>1950.5440000000001</c:v>
                </c:pt>
                <c:pt idx="39">
                  <c:v>2032.31</c:v>
                </c:pt>
                <c:pt idx="40">
                  <c:v>2277.759</c:v>
                </c:pt>
                <c:pt idx="41">
                  <c:v>2308.4899999999998</c:v>
                </c:pt>
                <c:pt idx="42">
                  <c:v>2285.1480000000001</c:v>
                </c:pt>
                <c:pt idx="43">
                  <c:v>2387.1909999999998</c:v>
                </c:pt>
                <c:pt idx="44">
                  <c:v>2471.549</c:v>
                </c:pt>
                <c:pt idx="45">
                  <c:v>2540.67</c:v>
                </c:pt>
                <c:pt idx="46">
                  <c:v>2481.3679999999999</c:v>
                </c:pt>
                <c:pt idx="47">
                  <c:v>2642.5810000000001</c:v>
                </c:pt>
                <c:pt idx="48">
                  <c:v>2988.57</c:v>
                </c:pt>
                <c:pt idx="49">
                  <c:v>3040.4450000000002</c:v>
                </c:pt>
                <c:pt idx="50">
                  <c:v>3115.28</c:v>
                </c:pt>
                <c:pt idx="51">
                  <c:v>3407.2370000000001</c:v>
                </c:pt>
                <c:pt idx="52">
                  <c:v>3563.3530000000001</c:v>
                </c:pt>
                <c:pt idx="53">
                  <c:v>3370.806</c:v>
                </c:pt>
                <c:pt idx="54">
                  <c:v>3257.6460000000002</c:v>
                </c:pt>
                <c:pt idx="55">
                  <c:v>3348.3330000000001</c:v>
                </c:pt>
                <c:pt idx="56">
                  <c:v>3549.8290000000002</c:v>
                </c:pt>
                <c:pt idx="57">
                  <c:v>3345.6950000000002</c:v>
                </c:pt>
                <c:pt idx="58">
                  <c:v>3473.9520000000002</c:v>
                </c:pt>
                <c:pt idx="59">
                  <c:v>3749.59</c:v>
                </c:pt>
                <c:pt idx="60">
                  <c:v>3490.7</c:v>
                </c:pt>
                <c:pt idx="61">
                  <c:v>3553.82</c:v>
                </c:pt>
                <c:pt idx="62">
                  <c:v>3478.05</c:v>
                </c:pt>
                <c:pt idx="63">
                  <c:v>3631.0149999999999</c:v>
                </c:pt>
                <c:pt idx="64">
                  <c:v>3687.4569999999999</c:v>
                </c:pt>
                <c:pt idx="65">
                  <c:v>3730.848</c:v>
                </c:pt>
                <c:pt idx="66">
                  <c:v>3753.3539999999998</c:v>
                </c:pt>
                <c:pt idx="67">
                  <c:v>3909.8980000000001</c:v>
                </c:pt>
                <c:pt idx="68">
                  <c:v>4005.0569999999998</c:v>
                </c:pt>
                <c:pt idx="69">
                  <c:v>4446.6589999999997</c:v>
                </c:pt>
                <c:pt idx="70">
                  <c:v>4570.7579999999998</c:v>
                </c:pt>
                <c:pt idx="71">
                  <c:v>4490.0510000000004</c:v>
                </c:pt>
                <c:pt idx="72">
                  <c:v>4556.9660000000003</c:v>
                </c:pt>
                <c:pt idx="73">
                  <c:v>4540.5190000000002</c:v>
                </c:pt>
                <c:pt idx="74">
                  <c:v>4488.3459999999995</c:v>
                </c:pt>
                <c:pt idx="75">
                  <c:v>4562.1710000000003</c:v>
                </c:pt>
                <c:pt idx="76">
                  <c:v>4617.7790000000005</c:v>
                </c:pt>
                <c:pt idx="77">
                  <c:v>4614.6030000000001</c:v>
                </c:pt>
                <c:pt idx="78">
                  <c:v>4727.7139999999999</c:v>
                </c:pt>
                <c:pt idx="79">
                  <c:v>4733.9970000000003</c:v>
                </c:pt>
                <c:pt idx="80">
                  <c:v>4948.3239999999996</c:v>
                </c:pt>
                <c:pt idx="81">
                  <c:v>4987.5540000000001</c:v>
                </c:pt>
                <c:pt idx="82">
                  <c:v>5158.8090000000002</c:v>
                </c:pt>
                <c:pt idx="83">
                  <c:v>5503.232</c:v>
                </c:pt>
                <c:pt idx="84">
                  <c:v>5668.2950000000001</c:v>
                </c:pt>
                <c:pt idx="85">
                  <c:v>5489.9690000000001</c:v>
                </c:pt>
                <c:pt idx="86">
                  <c:v>5433.3029999999999</c:v>
                </c:pt>
                <c:pt idx="87">
                  <c:v>5751.5630000000001</c:v>
                </c:pt>
                <c:pt idx="88">
                  <c:v>5649.1660000000002</c:v>
                </c:pt>
                <c:pt idx="89">
                  <c:v>5838.5010000000002</c:v>
                </c:pt>
                <c:pt idx="90">
                  <c:v>5882.7520000000004</c:v>
                </c:pt>
                <c:pt idx="91">
                  <c:v>5695.7809999999999</c:v>
                </c:pt>
                <c:pt idx="92">
                  <c:v>6069.7860000000001</c:v>
                </c:pt>
                <c:pt idx="93">
                  <c:v>6375.5219999999999</c:v>
                </c:pt>
                <c:pt idx="94">
                  <c:v>6175.2939999999999</c:v>
                </c:pt>
                <c:pt idx="95">
                  <c:v>6477.8249999999998</c:v>
                </c:pt>
                <c:pt idx="96">
                  <c:v>6484.7830000000004</c:v>
                </c:pt>
                <c:pt idx="97">
                  <c:v>6452.085</c:v>
                </c:pt>
                <c:pt idx="98">
                  <c:v>7067.0709999999999</c:v>
                </c:pt>
                <c:pt idx="99">
                  <c:v>7165.107</c:v>
                </c:pt>
                <c:pt idx="100">
                  <c:v>7653.4530000000004</c:v>
                </c:pt>
                <c:pt idx="101">
                  <c:v>8186.0420000000004</c:v>
                </c:pt>
                <c:pt idx="102">
                  <c:v>8759.8310000000001</c:v>
                </c:pt>
                <c:pt idx="103">
                  <c:v>8825.7520000000004</c:v>
                </c:pt>
                <c:pt idx="104">
                  <c:v>9557.9539999999997</c:v>
                </c:pt>
                <c:pt idx="105">
                  <c:v>10289.332</c:v>
                </c:pt>
                <c:pt idx="106">
                  <c:v>10395.36</c:v>
                </c:pt>
                <c:pt idx="107">
                  <c:v>10642.764999999999</c:v>
                </c:pt>
                <c:pt idx="108">
                  <c:v>11688.366</c:v>
                </c:pt>
                <c:pt idx="109">
                  <c:v>12018.710999999999</c:v>
                </c:pt>
                <c:pt idx="110">
                  <c:v>12049.668</c:v>
                </c:pt>
                <c:pt idx="111">
                  <c:v>12214.486999999999</c:v>
                </c:pt>
                <c:pt idx="112">
                  <c:v>12510.218999999999</c:v>
                </c:pt>
                <c:pt idx="113">
                  <c:v>13594.031000000001</c:v>
                </c:pt>
                <c:pt idx="114">
                  <c:v>14468.099</c:v>
                </c:pt>
                <c:pt idx="115">
                  <c:v>14517.566999999999</c:v>
                </c:pt>
                <c:pt idx="116">
                  <c:v>15471.868</c:v>
                </c:pt>
                <c:pt idx="117">
                  <c:v>16997.146000000001</c:v>
                </c:pt>
                <c:pt idx="118">
                  <c:v>17837.605</c:v>
                </c:pt>
                <c:pt idx="119">
                  <c:v>19060.706999999999</c:v>
                </c:pt>
                <c:pt idx="120">
                  <c:v>20014.120999999999</c:v>
                </c:pt>
                <c:pt idx="121">
                  <c:v>22002.27</c:v>
                </c:pt>
                <c:pt idx="122">
                  <c:v>21644.865000000002</c:v>
                </c:pt>
                <c:pt idx="123">
                  <c:v>20310.846000000001</c:v>
                </c:pt>
                <c:pt idx="124">
                  <c:v>18777.223000000002</c:v>
                </c:pt>
                <c:pt idx="125">
                  <c:v>17770.075000000001</c:v>
                </c:pt>
                <c:pt idx="126">
                  <c:v>18524.584999999999</c:v>
                </c:pt>
                <c:pt idx="127">
                  <c:v>18758.573</c:v>
                </c:pt>
                <c:pt idx="128">
                  <c:v>18113.698</c:v>
                </c:pt>
                <c:pt idx="129">
                  <c:v>17625.741999999998</c:v>
                </c:pt>
                <c:pt idx="130">
                  <c:v>16901.868999999999</c:v>
                </c:pt>
                <c:pt idx="131">
                  <c:v>18424.782999999999</c:v>
                </c:pt>
                <c:pt idx="132">
                  <c:v>17550.204000000002</c:v>
                </c:pt>
                <c:pt idx="133">
                  <c:v>18147.84</c:v>
                </c:pt>
                <c:pt idx="134">
                  <c:v>18376.312999999998</c:v>
                </c:pt>
                <c:pt idx="135">
                  <c:v>18097.883999999998</c:v>
                </c:pt>
                <c:pt idx="136">
                  <c:v>17076.038</c:v>
                </c:pt>
                <c:pt idx="137">
                  <c:v>17559.566999999999</c:v>
                </c:pt>
                <c:pt idx="138">
                  <c:v>16873.170999999998</c:v>
                </c:pt>
                <c:pt idx="139">
                  <c:v>17178.559000000001</c:v>
                </c:pt>
                <c:pt idx="140">
                  <c:v>16989.845000000001</c:v>
                </c:pt>
                <c:pt idx="141">
                  <c:v>16364.65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F-5942-B731-891526321B92}"/>
            </c:ext>
          </c:extLst>
        </c:ser>
        <c:ser>
          <c:idx val="1"/>
          <c:order val="1"/>
          <c:tx>
            <c:strRef>
              <c:f>'CREDIT FLOATERS'!$D$3</c:f>
              <c:strCache>
                <c:ptCount val="1"/>
                <c:pt idx="0">
                  <c:v>FLOATERS CROSS BORDER CREDIT TO BANKS (Bil USD)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'CREDIT FLOATERS'!$B$4:$B$145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FLOATERS'!$D$4:$D$145</c:f>
              <c:numCache>
                <c:formatCode>General</c:formatCode>
                <c:ptCount val="142"/>
                <c:pt idx="0">
                  <c:v>313.16200000000003</c:v>
                </c:pt>
                <c:pt idx="1">
                  <c:v>316.37199999999996</c:v>
                </c:pt>
                <c:pt idx="2">
                  <c:v>326.50800000000004</c:v>
                </c:pt>
                <c:pt idx="3">
                  <c:v>353.26299999999998</c:v>
                </c:pt>
                <c:pt idx="4">
                  <c:v>382.20800000000003</c:v>
                </c:pt>
                <c:pt idx="5">
                  <c:v>365.529</c:v>
                </c:pt>
                <c:pt idx="6">
                  <c:v>391.55100000000004</c:v>
                </c:pt>
                <c:pt idx="7">
                  <c:v>428.02300000000002</c:v>
                </c:pt>
                <c:pt idx="8">
                  <c:v>468.09900000000005</c:v>
                </c:pt>
                <c:pt idx="9">
                  <c:v>467.72899999999993</c:v>
                </c:pt>
                <c:pt idx="10">
                  <c:v>505.85699999999997</c:v>
                </c:pt>
                <c:pt idx="11">
                  <c:v>515.58799999999997</c:v>
                </c:pt>
                <c:pt idx="12">
                  <c:v>559.77700000000004</c:v>
                </c:pt>
                <c:pt idx="13">
                  <c:v>577.12799999999993</c:v>
                </c:pt>
                <c:pt idx="14">
                  <c:v>559.60800000000006</c:v>
                </c:pt>
                <c:pt idx="15">
                  <c:v>583.87099999999998</c:v>
                </c:pt>
                <c:pt idx="16">
                  <c:v>623.6</c:v>
                </c:pt>
                <c:pt idx="17">
                  <c:v>621.88599999999997</c:v>
                </c:pt>
                <c:pt idx="18">
                  <c:v>598.26800000000003</c:v>
                </c:pt>
                <c:pt idx="19">
                  <c:v>619.60500000000002</c:v>
                </c:pt>
                <c:pt idx="20">
                  <c:v>655.48</c:v>
                </c:pt>
                <c:pt idx="21">
                  <c:v>653.41000000000008</c:v>
                </c:pt>
                <c:pt idx="22">
                  <c:v>639.53800000000001</c:v>
                </c:pt>
                <c:pt idx="23">
                  <c:v>646.899</c:v>
                </c:pt>
                <c:pt idx="24">
                  <c:v>740.7</c:v>
                </c:pt>
                <c:pt idx="25">
                  <c:v>762.93700000000001</c:v>
                </c:pt>
                <c:pt idx="26">
                  <c:v>761.19600000000003</c:v>
                </c:pt>
                <c:pt idx="27">
                  <c:v>751.74200000000008</c:v>
                </c:pt>
                <c:pt idx="28">
                  <c:v>768.92100000000005</c:v>
                </c:pt>
                <c:pt idx="29">
                  <c:v>811.15999999999985</c:v>
                </c:pt>
                <c:pt idx="30">
                  <c:v>807.79199999999992</c:v>
                </c:pt>
                <c:pt idx="31">
                  <c:v>867.30100000000004</c:v>
                </c:pt>
                <c:pt idx="32">
                  <c:v>955.721</c:v>
                </c:pt>
                <c:pt idx="33">
                  <c:v>1004.6849999999999</c:v>
                </c:pt>
                <c:pt idx="34">
                  <c:v>1061.482</c:v>
                </c:pt>
                <c:pt idx="35">
                  <c:v>1187.7339999999999</c:v>
                </c:pt>
                <c:pt idx="36">
                  <c:v>1320.317</c:v>
                </c:pt>
                <c:pt idx="37">
                  <c:v>1403.7170000000001</c:v>
                </c:pt>
                <c:pt idx="38">
                  <c:v>1500.6080000000002</c:v>
                </c:pt>
                <c:pt idx="39">
                  <c:v>1569.6019999999999</c:v>
                </c:pt>
                <c:pt idx="40">
                  <c:v>1760.5900000000001</c:v>
                </c:pt>
                <c:pt idx="41">
                  <c:v>1797.6029999999998</c:v>
                </c:pt>
                <c:pt idx="42">
                  <c:v>1781.701</c:v>
                </c:pt>
                <c:pt idx="43">
                  <c:v>1883.3229999999999</c:v>
                </c:pt>
                <c:pt idx="44">
                  <c:v>1940.4769999999999</c:v>
                </c:pt>
                <c:pt idx="45">
                  <c:v>2009.8610000000001</c:v>
                </c:pt>
                <c:pt idx="46">
                  <c:v>1953.2339999999999</c:v>
                </c:pt>
                <c:pt idx="47">
                  <c:v>2067.9459999999999</c:v>
                </c:pt>
                <c:pt idx="48">
                  <c:v>2375.174</c:v>
                </c:pt>
                <c:pt idx="49">
                  <c:v>2409.3580000000002</c:v>
                </c:pt>
                <c:pt idx="50">
                  <c:v>2448.5920000000001</c:v>
                </c:pt>
                <c:pt idx="51">
                  <c:v>2661.1040000000003</c:v>
                </c:pt>
                <c:pt idx="52">
                  <c:v>2760.9270000000001</c:v>
                </c:pt>
                <c:pt idx="53">
                  <c:v>2584.7840000000001</c:v>
                </c:pt>
                <c:pt idx="54">
                  <c:v>2463.5650000000001</c:v>
                </c:pt>
                <c:pt idx="55">
                  <c:v>2519.0520000000001</c:v>
                </c:pt>
                <c:pt idx="56">
                  <c:v>2646.3380000000002</c:v>
                </c:pt>
                <c:pt idx="57">
                  <c:v>2469.076</c:v>
                </c:pt>
                <c:pt idx="58">
                  <c:v>2538.509</c:v>
                </c:pt>
                <c:pt idx="59">
                  <c:v>2744.3360000000002</c:v>
                </c:pt>
                <c:pt idx="60">
                  <c:v>2523.9009999999998</c:v>
                </c:pt>
                <c:pt idx="61">
                  <c:v>2559.7490000000003</c:v>
                </c:pt>
                <c:pt idx="62">
                  <c:v>2458.5510000000004</c:v>
                </c:pt>
                <c:pt idx="63">
                  <c:v>2578.7389999999996</c:v>
                </c:pt>
                <c:pt idx="64">
                  <c:v>2589.9139999999998</c:v>
                </c:pt>
                <c:pt idx="65">
                  <c:v>2608.5360000000001</c:v>
                </c:pt>
                <c:pt idx="66">
                  <c:v>2630.1639999999998</c:v>
                </c:pt>
                <c:pt idx="67">
                  <c:v>2771.797</c:v>
                </c:pt>
                <c:pt idx="68">
                  <c:v>2850.1169999999997</c:v>
                </c:pt>
                <c:pt idx="69">
                  <c:v>3170.491</c:v>
                </c:pt>
                <c:pt idx="70">
                  <c:v>3221.8029999999999</c:v>
                </c:pt>
                <c:pt idx="71">
                  <c:v>3183.9450000000006</c:v>
                </c:pt>
                <c:pt idx="72">
                  <c:v>3200.2830000000004</c:v>
                </c:pt>
                <c:pt idx="73">
                  <c:v>3195.9900000000002</c:v>
                </c:pt>
                <c:pt idx="74">
                  <c:v>3136.9379999999996</c:v>
                </c:pt>
                <c:pt idx="75">
                  <c:v>3192.9530000000004</c:v>
                </c:pt>
                <c:pt idx="76">
                  <c:v>3227.6170000000002</c:v>
                </c:pt>
                <c:pt idx="77">
                  <c:v>3253.806</c:v>
                </c:pt>
                <c:pt idx="78">
                  <c:v>3296.337</c:v>
                </c:pt>
                <c:pt idx="79">
                  <c:v>3290.0280000000002</c:v>
                </c:pt>
                <c:pt idx="80">
                  <c:v>3496.1179999999995</c:v>
                </c:pt>
                <c:pt idx="81">
                  <c:v>3545.373</c:v>
                </c:pt>
                <c:pt idx="82">
                  <c:v>3662.6270000000004</c:v>
                </c:pt>
                <c:pt idx="83">
                  <c:v>3952.2280000000001</c:v>
                </c:pt>
                <c:pt idx="84">
                  <c:v>4052.0810000000001</c:v>
                </c:pt>
                <c:pt idx="85">
                  <c:v>3883.346</c:v>
                </c:pt>
                <c:pt idx="86">
                  <c:v>3785.0929999999998</c:v>
                </c:pt>
                <c:pt idx="87">
                  <c:v>4006.65</c:v>
                </c:pt>
                <c:pt idx="88">
                  <c:v>3918.2000000000003</c:v>
                </c:pt>
                <c:pt idx="89">
                  <c:v>4102.1270000000004</c:v>
                </c:pt>
                <c:pt idx="90">
                  <c:v>4137.6470000000008</c:v>
                </c:pt>
                <c:pt idx="91">
                  <c:v>3979.3009999999999</c:v>
                </c:pt>
                <c:pt idx="92">
                  <c:v>4304.9610000000002</c:v>
                </c:pt>
                <c:pt idx="93">
                  <c:v>4580.1710000000003</c:v>
                </c:pt>
                <c:pt idx="94">
                  <c:v>4385.933</c:v>
                </c:pt>
                <c:pt idx="95">
                  <c:v>4577.7469999999994</c:v>
                </c:pt>
                <c:pt idx="96">
                  <c:v>4583.2510000000002</c:v>
                </c:pt>
                <c:pt idx="97">
                  <c:v>4497.6030000000001</c:v>
                </c:pt>
                <c:pt idx="98">
                  <c:v>4907.3469999999998</c:v>
                </c:pt>
                <c:pt idx="99">
                  <c:v>4944.45</c:v>
                </c:pt>
                <c:pt idx="100">
                  <c:v>5307.0709999999999</c:v>
                </c:pt>
                <c:pt idx="101">
                  <c:v>5640.4840000000004</c:v>
                </c:pt>
                <c:pt idx="102">
                  <c:v>6026.85</c:v>
                </c:pt>
                <c:pt idx="103">
                  <c:v>5968.6220000000003</c:v>
                </c:pt>
                <c:pt idx="104">
                  <c:v>6509.5</c:v>
                </c:pt>
                <c:pt idx="105">
                  <c:v>6985.8150000000005</c:v>
                </c:pt>
                <c:pt idx="106">
                  <c:v>7064.7920000000004</c:v>
                </c:pt>
                <c:pt idx="107">
                  <c:v>7190.0999999999995</c:v>
                </c:pt>
                <c:pt idx="108">
                  <c:v>7869.7190000000001</c:v>
                </c:pt>
                <c:pt idx="109">
                  <c:v>8164.0759999999991</c:v>
                </c:pt>
                <c:pt idx="110">
                  <c:v>8179.3349999999991</c:v>
                </c:pt>
                <c:pt idx="111">
                  <c:v>8291.012999999999</c:v>
                </c:pt>
                <c:pt idx="112">
                  <c:v>8479.2919999999995</c:v>
                </c:pt>
                <c:pt idx="113">
                  <c:v>9222.4380000000019</c:v>
                </c:pt>
                <c:pt idx="114">
                  <c:v>9809.7200000000012</c:v>
                </c:pt>
                <c:pt idx="115">
                  <c:v>9938.3509999999987</c:v>
                </c:pt>
                <c:pt idx="116">
                  <c:v>10554.537</c:v>
                </c:pt>
                <c:pt idx="117">
                  <c:v>11734.148000000001</c:v>
                </c:pt>
                <c:pt idx="118">
                  <c:v>12257.722</c:v>
                </c:pt>
                <c:pt idx="119">
                  <c:v>13159.374999999998</c:v>
                </c:pt>
                <c:pt idx="120">
                  <c:v>13827.895999999999</c:v>
                </c:pt>
                <c:pt idx="121">
                  <c:v>15248.977999999999</c:v>
                </c:pt>
                <c:pt idx="122">
                  <c:v>14887.875000000002</c:v>
                </c:pt>
                <c:pt idx="123">
                  <c:v>14024.346000000001</c:v>
                </c:pt>
                <c:pt idx="124">
                  <c:v>12804.089000000002</c:v>
                </c:pt>
                <c:pt idx="125">
                  <c:v>12038.958000000001</c:v>
                </c:pt>
                <c:pt idx="126">
                  <c:v>12461.02</c:v>
                </c:pt>
                <c:pt idx="127">
                  <c:v>12500.859</c:v>
                </c:pt>
                <c:pt idx="128">
                  <c:v>12178.744000000001</c:v>
                </c:pt>
                <c:pt idx="129">
                  <c:v>11893.028999999999</c:v>
                </c:pt>
                <c:pt idx="130">
                  <c:v>11581.625999999998</c:v>
                </c:pt>
                <c:pt idx="131">
                  <c:v>12553.893</c:v>
                </c:pt>
                <c:pt idx="132">
                  <c:v>11840.459000000003</c:v>
                </c:pt>
                <c:pt idx="133">
                  <c:v>12087.29</c:v>
                </c:pt>
                <c:pt idx="134">
                  <c:v>12128.843999999997</c:v>
                </c:pt>
                <c:pt idx="135">
                  <c:v>12150.737999999998</c:v>
                </c:pt>
                <c:pt idx="136">
                  <c:v>11402.448</c:v>
                </c:pt>
                <c:pt idx="137">
                  <c:v>11770.505999999999</c:v>
                </c:pt>
                <c:pt idx="138">
                  <c:v>11056.127999999999</c:v>
                </c:pt>
                <c:pt idx="139">
                  <c:v>11207.056</c:v>
                </c:pt>
                <c:pt idx="140">
                  <c:v>10947.861000000001</c:v>
                </c:pt>
                <c:pt idx="141">
                  <c:v>10423.779999999999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F-5942-B731-891526321B92}"/>
            </c:ext>
          </c:extLst>
        </c:ser>
        <c:ser>
          <c:idx val="2"/>
          <c:order val="2"/>
          <c:tx>
            <c:strRef>
              <c:f>'CREDIT FLOATERS'!$E$3</c:f>
              <c:strCache>
                <c:ptCount val="1"/>
                <c:pt idx="0">
                  <c:v>FLOATERS CROSS BORDER CREDIT TO NON-BANKS (Bil USD)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'CREDIT FLOATERS'!$B$4:$B$145</c:f>
              <c:numCache>
                <c:formatCode>m/d/yy</c:formatCode>
                <c:ptCount val="142"/>
                <c:pt idx="0">
                  <c:v>28460</c:v>
                </c:pt>
                <c:pt idx="1">
                  <c:v>28550</c:v>
                </c:pt>
                <c:pt idx="2">
                  <c:v>28642</c:v>
                </c:pt>
                <c:pt idx="3">
                  <c:v>28734</c:v>
                </c:pt>
                <c:pt idx="4">
                  <c:v>28825</c:v>
                </c:pt>
                <c:pt idx="5">
                  <c:v>28915</c:v>
                </c:pt>
                <c:pt idx="6">
                  <c:v>29007</c:v>
                </c:pt>
                <c:pt idx="7">
                  <c:v>29099</c:v>
                </c:pt>
                <c:pt idx="8">
                  <c:v>29190</c:v>
                </c:pt>
                <c:pt idx="9">
                  <c:v>29281</c:v>
                </c:pt>
                <c:pt idx="10">
                  <c:v>29373</c:v>
                </c:pt>
                <c:pt idx="11">
                  <c:v>29465</c:v>
                </c:pt>
                <c:pt idx="12">
                  <c:v>29556</c:v>
                </c:pt>
                <c:pt idx="13">
                  <c:v>29646</c:v>
                </c:pt>
                <c:pt idx="14">
                  <c:v>29738</c:v>
                </c:pt>
                <c:pt idx="15">
                  <c:v>29830</c:v>
                </c:pt>
                <c:pt idx="16">
                  <c:v>29921</c:v>
                </c:pt>
                <c:pt idx="17">
                  <c:v>30011</c:v>
                </c:pt>
                <c:pt idx="18">
                  <c:v>30103</c:v>
                </c:pt>
                <c:pt idx="19">
                  <c:v>30195</c:v>
                </c:pt>
                <c:pt idx="20">
                  <c:v>30286</c:v>
                </c:pt>
                <c:pt idx="21">
                  <c:v>30376</c:v>
                </c:pt>
                <c:pt idx="22">
                  <c:v>30468</c:v>
                </c:pt>
                <c:pt idx="23">
                  <c:v>30560</c:v>
                </c:pt>
                <c:pt idx="24">
                  <c:v>30651</c:v>
                </c:pt>
                <c:pt idx="25">
                  <c:v>30742</c:v>
                </c:pt>
                <c:pt idx="26">
                  <c:v>30834</c:v>
                </c:pt>
                <c:pt idx="27">
                  <c:v>30926</c:v>
                </c:pt>
                <c:pt idx="28">
                  <c:v>31017</c:v>
                </c:pt>
                <c:pt idx="29">
                  <c:v>31107</c:v>
                </c:pt>
                <c:pt idx="30">
                  <c:v>31199</c:v>
                </c:pt>
                <c:pt idx="31">
                  <c:v>31291</c:v>
                </c:pt>
                <c:pt idx="32">
                  <c:v>31382</c:v>
                </c:pt>
                <c:pt idx="33">
                  <c:v>31472</c:v>
                </c:pt>
                <c:pt idx="34">
                  <c:v>31564</c:v>
                </c:pt>
                <c:pt idx="35">
                  <c:v>31656</c:v>
                </c:pt>
                <c:pt idx="36">
                  <c:v>31747</c:v>
                </c:pt>
                <c:pt idx="37">
                  <c:v>31837</c:v>
                </c:pt>
                <c:pt idx="38">
                  <c:v>31929</c:v>
                </c:pt>
                <c:pt idx="39">
                  <c:v>32021</c:v>
                </c:pt>
                <c:pt idx="40">
                  <c:v>32112</c:v>
                </c:pt>
                <c:pt idx="41">
                  <c:v>32203</c:v>
                </c:pt>
                <c:pt idx="42">
                  <c:v>32295</c:v>
                </c:pt>
                <c:pt idx="43">
                  <c:v>32387</c:v>
                </c:pt>
                <c:pt idx="44">
                  <c:v>32478</c:v>
                </c:pt>
                <c:pt idx="45">
                  <c:v>32568</c:v>
                </c:pt>
                <c:pt idx="46">
                  <c:v>32660</c:v>
                </c:pt>
                <c:pt idx="47">
                  <c:v>32752</c:v>
                </c:pt>
                <c:pt idx="48">
                  <c:v>32843</c:v>
                </c:pt>
                <c:pt idx="49">
                  <c:v>32933</c:v>
                </c:pt>
                <c:pt idx="50">
                  <c:v>33025</c:v>
                </c:pt>
                <c:pt idx="51">
                  <c:v>33117</c:v>
                </c:pt>
                <c:pt idx="52">
                  <c:v>33208</c:v>
                </c:pt>
                <c:pt idx="53">
                  <c:v>33298</c:v>
                </c:pt>
                <c:pt idx="54">
                  <c:v>33390</c:v>
                </c:pt>
                <c:pt idx="55">
                  <c:v>33482</c:v>
                </c:pt>
                <c:pt idx="56">
                  <c:v>33573</c:v>
                </c:pt>
                <c:pt idx="57">
                  <c:v>33664</c:v>
                </c:pt>
                <c:pt idx="58">
                  <c:v>33756</c:v>
                </c:pt>
                <c:pt idx="59">
                  <c:v>33848</c:v>
                </c:pt>
                <c:pt idx="60">
                  <c:v>33939</c:v>
                </c:pt>
                <c:pt idx="61">
                  <c:v>34029</c:v>
                </c:pt>
                <c:pt idx="62">
                  <c:v>34121</c:v>
                </c:pt>
                <c:pt idx="63">
                  <c:v>34213</c:v>
                </c:pt>
                <c:pt idx="64">
                  <c:v>34304</c:v>
                </c:pt>
                <c:pt idx="65">
                  <c:v>34394</c:v>
                </c:pt>
                <c:pt idx="66">
                  <c:v>34486</c:v>
                </c:pt>
                <c:pt idx="67">
                  <c:v>34578</c:v>
                </c:pt>
                <c:pt idx="68">
                  <c:v>34669</c:v>
                </c:pt>
                <c:pt idx="69">
                  <c:v>34759</c:v>
                </c:pt>
                <c:pt idx="70">
                  <c:v>34851</c:v>
                </c:pt>
                <c:pt idx="71">
                  <c:v>34943</c:v>
                </c:pt>
                <c:pt idx="72">
                  <c:v>35034</c:v>
                </c:pt>
                <c:pt idx="73">
                  <c:v>35125</c:v>
                </c:pt>
                <c:pt idx="74">
                  <c:v>35217</c:v>
                </c:pt>
                <c:pt idx="75">
                  <c:v>35309</c:v>
                </c:pt>
                <c:pt idx="76">
                  <c:v>35400</c:v>
                </c:pt>
                <c:pt idx="77">
                  <c:v>35490</c:v>
                </c:pt>
                <c:pt idx="78">
                  <c:v>35582</c:v>
                </c:pt>
                <c:pt idx="79">
                  <c:v>35674</c:v>
                </c:pt>
                <c:pt idx="80">
                  <c:v>35765</c:v>
                </c:pt>
                <c:pt idx="81">
                  <c:v>35855</c:v>
                </c:pt>
                <c:pt idx="82">
                  <c:v>35947</c:v>
                </c:pt>
                <c:pt idx="83">
                  <c:v>36039</c:v>
                </c:pt>
                <c:pt idx="84">
                  <c:v>36130</c:v>
                </c:pt>
                <c:pt idx="85">
                  <c:v>36220</c:v>
                </c:pt>
                <c:pt idx="86">
                  <c:v>36312</c:v>
                </c:pt>
                <c:pt idx="87">
                  <c:v>36404</c:v>
                </c:pt>
                <c:pt idx="88">
                  <c:v>36495</c:v>
                </c:pt>
                <c:pt idx="89">
                  <c:v>36586</c:v>
                </c:pt>
                <c:pt idx="90">
                  <c:v>36678</c:v>
                </c:pt>
                <c:pt idx="91">
                  <c:v>36770</c:v>
                </c:pt>
                <c:pt idx="92">
                  <c:v>36861</c:v>
                </c:pt>
                <c:pt idx="93">
                  <c:v>36951</c:v>
                </c:pt>
                <c:pt idx="94">
                  <c:v>37043</c:v>
                </c:pt>
                <c:pt idx="95">
                  <c:v>37135</c:v>
                </c:pt>
                <c:pt idx="96">
                  <c:v>37226</c:v>
                </c:pt>
                <c:pt idx="97">
                  <c:v>37316</c:v>
                </c:pt>
                <c:pt idx="98">
                  <c:v>37408</c:v>
                </c:pt>
                <c:pt idx="99">
                  <c:v>37500</c:v>
                </c:pt>
                <c:pt idx="100">
                  <c:v>37591</c:v>
                </c:pt>
                <c:pt idx="101">
                  <c:v>37681</c:v>
                </c:pt>
                <c:pt idx="102">
                  <c:v>37773</c:v>
                </c:pt>
                <c:pt idx="103">
                  <c:v>37865</c:v>
                </c:pt>
                <c:pt idx="104">
                  <c:v>37956</c:v>
                </c:pt>
                <c:pt idx="105">
                  <c:v>38047</c:v>
                </c:pt>
                <c:pt idx="106">
                  <c:v>38139</c:v>
                </c:pt>
                <c:pt idx="107">
                  <c:v>38231</c:v>
                </c:pt>
                <c:pt idx="108">
                  <c:v>38322</c:v>
                </c:pt>
                <c:pt idx="109">
                  <c:v>38412</c:v>
                </c:pt>
                <c:pt idx="110">
                  <c:v>38504</c:v>
                </c:pt>
                <c:pt idx="111">
                  <c:v>38596</c:v>
                </c:pt>
                <c:pt idx="112">
                  <c:v>38687</c:v>
                </c:pt>
                <c:pt idx="113">
                  <c:v>38777</c:v>
                </c:pt>
                <c:pt idx="114">
                  <c:v>38869</c:v>
                </c:pt>
                <c:pt idx="115">
                  <c:v>38961</c:v>
                </c:pt>
                <c:pt idx="116">
                  <c:v>39052</c:v>
                </c:pt>
                <c:pt idx="117">
                  <c:v>39142</c:v>
                </c:pt>
                <c:pt idx="118">
                  <c:v>39234</c:v>
                </c:pt>
                <c:pt idx="119">
                  <c:v>39326</c:v>
                </c:pt>
                <c:pt idx="120">
                  <c:v>39417</c:v>
                </c:pt>
                <c:pt idx="121">
                  <c:v>39508</c:v>
                </c:pt>
                <c:pt idx="122">
                  <c:v>39600</c:v>
                </c:pt>
                <c:pt idx="123">
                  <c:v>39692</c:v>
                </c:pt>
                <c:pt idx="124">
                  <c:v>39783</c:v>
                </c:pt>
                <c:pt idx="125">
                  <c:v>39873</c:v>
                </c:pt>
                <c:pt idx="126">
                  <c:v>39965</c:v>
                </c:pt>
                <c:pt idx="127">
                  <c:v>40057</c:v>
                </c:pt>
                <c:pt idx="128">
                  <c:v>40148</c:v>
                </c:pt>
                <c:pt idx="129">
                  <c:v>40238</c:v>
                </c:pt>
                <c:pt idx="130">
                  <c:v>40330</c:v>
                </c:pt>
                <c:pt idx="131">
                  <c:v>40422</c:v>
                </c:pt>
                <c:pt idx="132">
                  <c:v>40513</c:v>
                </c:pt>
                <c:pt idx="133">
                  <c:v>40603</c:v>
                </c:pt>
                <c:pt idx="134">
                  <c:v>40695</c:v>
                </c:pt>
                <c:pt idx="135">
                  <c:v>40787</c:v>
                </c:pt>
                <c:pt idx="136">
                  <c:v>40878</c:v>
                </c:pt>
                <c:pt idx="137">
                  <c:v>40969</c:v>
                </c:pt>
                <c:pt idx="138">
                  <c:v>41061</c:v>
                </c:pt>
                <c:pt idx="139">
                  <c:v>41153</c:v>
                </c:pt>
                <c:pt idx="140">
                  <c:v>41244</c:v>
                </c:pt>
                <c:pt idx="141">
                  <c:v>41334</c:v>
                </c:pt>
              </c:numCache>
            </c:numRef>
          </c:cat>
          <c:val>
            <c:numRef>
              <c:f>'CREDIT FLOATERS'!$E$4:$E$145</c:f>
              <c:numCache>
                <c:formatCode>General</c:formatCode>
                <c:ptCount val="142"/>
                <c:pt idx="0">
                  <c:v>86.465000000000003</c:v>
                </c:pt>
                <c:pt idx="1">
                  <c:v>92.049000000000007</c:v>
                </c:pt>
                <c:pt idx="2">
                  <c:v>94.668999999999997</c:v>
                </c:pt>
                <c:pt idx="3">
                  <c:v>102.089</c:v>
                </c:pt>
                <c:pt idx="4">
                  <c:v>130.65600000000001</c:v>
                </c:pt>
                <c:pt idx="5">
                  <c:v>130.03399999999999</c:v>
                </c:pt>
                <c:pt idx="6">
                  <c:v>134.74600000000001</c:v>
                </c:pt>
                <c:pt idx="7">
                  <c:v>146.21100000000001</c:v>
                </c:pt>
                <c:pt idx="8">
                  <c:v>155.11199999999999</c:v>
                </c:pt>
                <c:pt idx="9">
                  <c:v>159.97900000000001</c:v>
                </c:pt>
                <c:pt idx="10">
                  <c:v>181.072</c:v>
                </c:pt>
                <c:pt idx="11">
                  <c:v>190.596</c:v>
                </c:pt>
                <c:pt idx="12">
                  <c:v>195.208</c:v>
                </c:pt>
                <c:pt idx="13">
                  <c:v>198.7</c:v>
                </c:pt>
                <c:pt idx="14">
                  <c:v>200.23599999999999</c:v>
                </c:pt>
                <c:pt idx="15">
                  <c:v>214.03</c:v>
                </c:pt>
                <c:pt idx="16">
                  <c:v>239.505</c:v>
                </c:pt>
                <c:pt idx="17">
                  <c:v>243.13200000000001</c:v>
                </c:pt>
                <c:pt idx="18">
                  <c:v>252.40299999999999</c:v>
                </c:pt>
                <c:pt idx="19">
                  <c:v>258.48500000000001</c:v>
                </c:pt>
                <c:pt idx="20">
                  <c:v>268.89800000000002</c:v>
                </c:pt>
                <c:pt idx="21">
                  <c:v>271.26100000000002</c:v>
                </c:pt>
                <c:pt idx="22">
                  <c:v>269.108</c:v>
                </c:pt>
                <c:pt idx="23">
                  <c:v>271.31700000000001</c:v>
                </c:pt>
                <c:pt idx="24">
                  <c:v>340.67200000000003</c:v>
                </c:pt>
                <c:pt idx="25">
                  <c:v>347.28399999999999</c:v>
                </c:pt>
                <c:pt idx="26">
                  <c:v>341.524</c:v>
                </c:pt>
                <c:pt idx="27">
                  <c:v>334.67899999999997</c:v>
                </c:pt>
                <c:pt idx="28">
                  <c:v>329.762</c:v>
                </c:pt>
                <c:pt idx="29">
                  <c:v>332.45800000000003</c:v>
                </c:pt>
                <c:pt idx="30">
                  <c:v>336.07600000000002</c:v>
                </c:pt>
                <c:pt idx="31">
                  <c:v>348.74599999999998</c:v>
                </c:pt>
                <c:pt idx="32">
                  <c:v>371.58600000000001</c:v>
                </c:pt>
                <c:pt idx="33">
                  <c:v>382.25700000000001</c:v>
                </c:pt>
                <c:pt idx="34">
                  <c:v>393.45600000000002</c:v>
                </c:pt>
                <c:pt idx="35">
                  <c:v>408.84100000000001</c:v>
                </c:pt>
                <c:pt idx="36">
                  <c:v>413.83600000000001</c:v>
                </c:pt>
                <c:pt idx="37">
                  <c:v>439.69299999999998</c:v>
                </c:pt>
                <c:pt idx="38">
                  <c:v>449.93599999999998</c:v>
                </c:pt>
                <c:pt idx="39">
                  <c:v>462.70800000000003</c:v>
                </c:pt>
                <c:pt idx="40">
                  <c:v>517.16899999999998</c:v>
                </c:pt>
                <c:pt idx="41">
                  <c:v>510.887</c:v>
                </c:pt>
                <c:pt idx="42">
                  <c:v>503.447</c:v>
                </c:pt>
                <c:pt idx="43">
                  <c:v>503.86799999999999</c:v>
                </c:pt>
                <c:pt idx="44">
                  <c:v>531.072</c:v>
                </c:pt>
                <c:pt idx="45">
                  <c:v>530.80899999999997</c:v>
                </c:pt>
                <c:pt idx="46">
                  <c:v>528.13400000000001</c:v>
                </c:pt>
                <c:pt idx="47">
                  <c:v>574.63499999999999</c:v>
                </c:pt>
                <c:pt idx="48">
                  <c:v>613.39599999999996</c:v>
                </c:pt>
                <c:pt idx="49">
                  <c:v>631.08699999999999</c:v>
                </c:pt>
                <c:pt idx="50">
                  <c:v>666.68799999999999</c:v>
                </c:pt>
                <c:pt idx="51">
                  <c:v>746.13300000000004</c:v>
                </c:pt>
                <c:pt idx="52">
                  <c:v>802.42600000000004</c:v>
                </c:pt>
                <c:pt idx="53">
                  <c:v>786.02200000000005</c:v>
                </c:pt>
                <c:pt idx="54">
                  <c:v>794.08100000000002</c:v>
                </c:pt>
                <c:pt idx="55">
                  <c:v>829.28099999999995</c:v>
                </c:pt>
                <c:pt idx="56">
                  <c:v>903.49099999999999</c:v>
                </c:pt>
                <c:pt idx="57">
                  <c:v>876.61900000000003</c:v>
                </c:pt>
                <c:pt idx="58">
                  <c:v>935.44299999999998</c:v>
                </c:pt>
                <c:pt idx="59">
                  <c:v>1005.254</c:v>
                </c:pt>
                <c:pt idx="60">
                  <c:v>966.79899999999998</c:v>
                </c:pt>
                <c:pt idx="61">
                  <c:v>994.07100000000003</c:v>
                </c:pt>
                <c:pt idx="62">
                  <c:v>1019.499</c:v>
                </c:pt>
                <c:pt idx="63">
                  <c:v>1052.2760000000001</c:v>
                </c:pt>
                <c:pt idx="64">
                  <c:v>1097.5429999999999</c:v>
                </c:pt>
                <c:pt idx="65">
                  <c:v>1122.3119999999999</c:v>
                </c:pt>
                <c:pt idx="66">
                  <c:v>1123.19</c:v>
                </c:pt>
                <c:pt idx="67">
                  <c:v>1138.1010000000001</c:v>
                </c:pt>
                <c:pt idx="68">
                  <c:v>1154.94</c:v>
                </c:pt>
                <c:pt idx="69">
                  <c:v>1276.1679999999999</c:v>
                </c:pt>
                <c:pt idx="70">
                  <c:v>1348.9549999999999</c:v>
                </c:pt>
                <c:pt idx="71">
                  <c:v>1306.106</c:v>
                </c:pt>
                <c:pt idx="72">
                  <c:v>1356.683</c:v>
                </c:pt>
                <c:pt idx="73">
                  <c:v>1344.529</c:v>
                </c:pt>
                <c:pt idx="74">
                  <c:v>1351.4079999999999</c:v>
                </c:pt>
                <c:pt idx="75">
                  <c:v>1369.2180000000001</c:v>
                </c:pt>
                <c:pt idx="76">
                  <c:v>1390.162</c:v>
                </c:pt>
                <c:pt idx="77">
                  <c:v>1360.797</c:v>
                </c:pt>
                <c:pt idx="78">
                  <c:v>1431.377</c:v>
                </c:pt>
                <c:pt idx="79">
                  <c:v>1443.9690000000001</c:v>
                </c:pt>
                <c:pt idx="80">
                  <c:v>1452.2059999999999</c:v>
                </c:pt>
                <c:pt idx="81">
                  <c:v>1442.181</c:v>
                </c:pt>
                <c:pt idx="82">
                  <c:v>1496.182</c:v>
                </c:pt>
                <c:pt idx="83">
                  <c:v>1551.0039999999999</c:v>
                </c:pt>
                <c:pt idx="84">
                  <c:v>1616.2139999999999</c:v>
                </c:pt>
                <c:pt idx="85">
                  <c:v>1606.623</c:v>
                </c:pt>
                <c:pt idx="86">
                  <c:v>1648.21</c:v>
                </c:pt>
                <c:pt idx="87">
                  <c:v>1744.913</c:v>
                </c:pt>
                <c:pt idx="88">
                  <c:v>1730.9659999999999</c:v>
                </c:pt>
                <c:pt idx="89">
                  <c:v>1736.374</c:v>
                </c:pt>
                <c:pt idx="90">
                  <c:v>1745.105</c:v>
                </c:pt>
                <c:pt idx="91">
                  <c:v>1716.48</c:v>
                </c:pt>
                <c:pt idx="92">
                  <c:v>1764.825</c:v>
                </c:pt>
                <c:pt idx="93">
                  <c:v>1795.3510000000001</c:v>
                </c:pt>
                <c:pt idx="94">
                  <c:v>1789.3610000000001</c:v>
                </c:pt>
                <c:pt idx="95">
                  <c:v>1900.078</c:v>
                </c:pt>
                <c:pt idx="96">
                  <c:v>1901.5319999999999</c:v>
                </c:pt>
                <c:pt idx="97">
                  <c:v>1954.482</c:v>
                </c:pt>
                <c:pt idx="98">
                  <c:v>2159.7240000000002</c:v>
                </c:pt>
                <c:pt idx="99">
                  <c:v>2220.6570000000002</c:v>
                </c:pt>
                <c:pt idx="100">
                  <c:v>2346.3820000000001</c:v>
                </c:pt>
                <c:pt idx="101">
                  <c:v>2545.558</c:v>
                </c:pt>
                <c:pt idx="102">
                  <c:v>2732.9810000000002</c:v>
                </c:pt>
                <c:pt idx="103">
                  <c:v>2857.13</c:v>
                </c:pt>
                <c:pt idx="104">
                  <c:v>3048.4540000000002</c:v>
                </c:pt>
                <c:pt idx="105">
                  <c:v>3303.5169999999998</c:v>
                </c:pt>
                <c:pt idx="106">
                  <c:v>3330.5680000000002</c:v>
                </c:pt>
                <c:pt idx="107">
                  <c:v>3452.665</c:v>
                </c:pt>
                <c:pt idx="108">
                  <c:v>3818.6469999999999</c:v>
                </c:pt>
                <c:pt idx="109">
                  <c:v>3854.6350000000002</c:v>
                </c:pt>
                <c:pt idx="110">
                  <c:v>3870.3330000000001</c:v>
                </c:pt>
                <c:pt idx="111">
                  <c:v>3923.4740000000002</c:v>
                </c:pt>
                <c:pt idx="112">
                  <c:v>4030.9270000000001</c:v>
                </c:pt>
                <c:pt idx="113">
                  <c:v>4371.5929999999998</c:v>
                </c:pt>
                <c:pt idx="114">
                  <c:v>4658.3789999999999</c:v>
                </c:pt>
                <c:pt idx="115">
                  <c:v>4579.2160000000003</c:v>
                </c:pt>
                <c:pt idx="116">
                  <c:v>4917.3310000000001</c:v>
                </c:pt>
                <c:pt idx="117">
                  <c:v>5262.9979999999996</c:v>
                </c:pt>
                <c:pt idx="118">
                  <c:v>5579.8829999999998</c:v>
                </c:pt>
                <c:pt idx="119">
                  <c:v>5901.3320000000003</c:v>
                </c:pt>
                <c:pt idx="120">
                  <c:v>6186.2250000000004</c:v>
                </c:pt>
                <c:pt idx="121">
                  <c:v>6753.2920000000004</c:v>
                </c:pt>
                <c:pt idx="122">
                  <c:v>6756.99</c:v>
                </c:pt>
                <c:pt idx="123">
                  <c:v>6286.5</c:v>
                </c:pt>
                <c:pt idx="124">
                  <c:v>5973.134</c:v>
                </c:pt>
                <c:pt idx="125">
                  <c:v>5731.1170000000002</c:v>
                </c:pt>
                <c:pt idx="126">
                  <c:v>6063.5649999999996</c:v>
                </c:pt>
                <c:pt idx="127">
                  <c:v>6257.7139999999999</c:v>
                </c:pt>
                <c:pt idx="128">
                  <c:v>5934.9539999999997</c:v>
                </c:pt>
                <c:pt idx="129">
                  <c:v>5732.7129999999997</c:v>
                </c:pt>
                <c:pt idx="130">
                  <c:v>5320.2430000000004</c:v>
                </c:pt>
                <c:pt idx="131">
                  <c:v>5870.89</c:v>
                </c:pt>
                <c:pt idx="132">
                  <c:v>5709.7449999999999</c:v>
                </c:pt>
                <c:pt idx="133">
                  <c:v>6060.55</c:v>
                </c:pt>
                <c:pt idx="134">
                  <c:v>6247.4690000000001</c:v>
                </c:pt>
                <c:pt idx="135">
                  <c:v>5947.1459999999997</c:v>
                </c:pt>
                <c:pt idx="136">
                  <c:v>5673.59</c:v>
                </c:pt>
                <c:pt idx="137">
                  <c:v>5789.0609999999997</c:v>
                </c:pt>
                <c:pt idx="138">
                  <c:v>5817.0429999999997</c:v>
                </c:pt>
                <c:pt idx="139">
                  <c:v>5971.5029999999997</c:v>
                </c:pt>
                <c:pt idx="140">
                  <c:v>6041.9840000000004</c:v>
                </c:pt>
                <c:pt idx="141">
                  <c:v>5940.87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F-5942-B731-89152632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405040"/>
        <c:axId val="2140207920"/>
      </c:lineChart>
      <c:dateAx>
        <c:axId val="21404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0207920"/>
        <c:crosses val="autoZero"/>
        <c:auto val="0"/>
        <c:lblOffset val="100"/>
        <c:baseTimeUnit val="months"/>
        <c:majorUnit val="60"/>
        <c:majorTimeUnit val="months"/>
      </c:dateAx>
      <c:valAx>
        <c:axId val="21402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04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286573146292606E-2"/>
          <c:y val="6.9111821773131604E-2"/>
          <c:w val="0.47270541082164302"/>
          <c:h val="0.24488135228830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3</xdr:row>
      <xdr:rowOff>15477</xdr:rowOff>
    </xdr:from>
    <xdr:to>
      <xdr:col>14</xdr:col>
      <xdr:colOff>23813</xdr:colOff>
      <xdr:row>19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539750</xdr:colOff>
      <xdr:row>7</xdr:row>
      <xdr:rowOff>25400</xdr:rowOff>
    </xdr:from>
    <xdr:to>
      <xdr:col>22</xdr:col>
      <xdr:colOff>139700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7</xdr:row>
      <xdr:rowOff>19050</xdr:rowOff>
    </xdr:from>
    <xdr:to>
      <xdr:col>13</xdr:col>
      <xdr:colOff>12700</xdr:colOff>
      <xdr:row>26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</xdr:row>
      <xdr:rowOff>95250</xdr:rowOff>
    </xdr:from>
    <xdr:to>
      <xdr:col>12</xdr:col>
      <xdr:colOff>88900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392113</xdr:colOff>
      <xdr:row>16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13</xdr:row>
      <xdr:rowOff>6350</xdr:rowOff>
    </xdr:from>
    <xdr:to>
      <xdr:col>23</xdr:col>
      <xdr:colOff>787400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2</xdr:row>
      <xdr:rowOff>190500</xdr:rowOff>
    </xdr:from>
    <xdr:to>
      <xdr:col>11</xdr:col>
      <xdr:colOff>355600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381002</xdr:colOff>
      <xdr:row>19</xdr:row>
      <xdr:rowOff>67867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15478</xdr:rowOff>
    </xdr:from>
    <xdr:to>
      <xdr:col>10</xdr:col>
      <xdr:colOff>23813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601265</xdr:colOff>
      <xdr:row>3</xdr:row>
      <xdr:rowOff>27384</xdr:rowOff>
    </xdr:from>
    <xdr:to>
      <xdr:col>12</xdr:col>
      <xdr:colOff>315515</xdr:colOff>
      <xdr:row>17</xdr:row>
      <xdr:rowOff>103584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29764</xdr:colOff>
      <xdr:row>3</xdr:row>
      <xdr:rowOff>27384</xdr:rowOff>
    </xdr:from>
    <xdr:to>
      <xdr:col>11</xdr:col>
      <xdr:colOff>351233</xdr:colOff>
      <xdr:row>17</xdr:row>
      <xdr:rowOff>103584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3</xdr:row>
      <xdr:rowOff>3570</xdr:rowOff>
    </xdr:from>
    <xdr:to>
      <xdr:col>16</xdr:col>
      <xdr:colOff>635000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3</xdr:row>
      <xdr:rowOff>15477</xdr:rowOff>
    </xdr:from>
    <xdr:to>
      <xdr:col>15</xdr:col>
      <xdr:colOff>23813</xdr:colOff>
      <xdr:row>19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368300</xdr:rowOff>
    </xdr:from>
    <xdr:to>
      <xdr:col>20</xdr:col>
      <xdr:colOff>508000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368300</xdr:rowOff>
    </xdr:from>
    <xdr:to>
      <xdr:col>14</xdr:col>
      <xdr:colOff>431800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P442"/>
  <sheetViews>
    <sheetView tabSelected="1" workbookViewId="0">
      <pane xSplit="1" ySplit="2" topLeftCell="AF3" activePane="bottomRight" state="frozen"/>
      <selection pane="topRight" activeCell="B1" sqref="B1"/>
      <selection pane="bottomLeft" activeCell="A3" sqref="A3"/>
      <selection pane="bottomRight" activeCell="AN2" sqref="AN2"/>
    </sheetView>
  </sheetViews>
  <sheetFormatPr baseColWidth="10" defaultRowHeight="16" x14ac:dyDescent="0.2"/>
  <cols>
    <col min="1" max="1" width="12.33203125" customWidth="1"/>
    <col min="2" max="68" width="15.83203125" customWidth="1"/>
  </cols>
  <sheetData>
    <row r="1" spans="1:68" s="2" customFormat="1" ht="51" x14ac:dyDescent="0.2">
      <c r="A1" s="2" t="s">
        <v>33</v>
      </c>
      <c r="B1" s="62" t="s">
        <v>17</v>
      </c>
      <c r="C1" s="2" t="s">
        <v>18</v>
      </c>
      <c r="D1" s="2" t="s">
        <v>20</v>
      </c>
      <c r="E1" s="2" t="s">
        <v>32</v>
      </c>
      <c r="F1" s="2" t="s">
        <v>19</v>
      </c>
      <c r="G1" s="2" t="s">
        <v>22</v>
      </c>
      <c r="H1" s="62" t="s">
        <v>23</v>
      </c>
      <c r="I1" s="2" t="s">
        <v>25</v>
      </c>
      <c r="J1" s="2" t="s">
        <v>21</v>
      </c>
      <c r="K1" s="2" t="s">
        <v>5</v>
      </c>
      <c r="L1" s="2" t="s">
        <v>27</v>
      </c>
      <c r="M1" s="2" t="s">
        <v>29</v>
      </c>
      <c r="N1" s="2" t="s">
        <v>24</v>
      </c>
      <c r="O1" s="2" t="s">
        <v>30</v>
      </c>
      <c r="P1" s="2" t="s">
        <v>26</v>
      </c>
      <c r="Q1" s="2" t="s">
        <v>220</v>
      </c>
      <c r="R1" s="2" t="s">
        <v>278</v>
      </c>
      <c r="S1" s="2" t="s">
        <v>276</v>
      </c>
      <c r="T1" s="2" t="s">
        <v>1199</v>
      </c>
      <c r="U1" s="2" t="s">
        <v>1174</v>
      </c>
      <c r="V1" s="2" t="s">
        <v>1175</v>
      </c>
      <c r="W1" s="2" t="s">
        <v>1176</v>
      </c>
      <c r="X1" s="2" t="s">
        <v>1177</v>
      </c>
      <c r="Y1" s="2" t="s">
        <v>273</v>
      </c>
      <c r="Z1" s="2" t="s">
        <v>272</v>
      </c>
      <c r="AA1" s="2" t="s">
        <v>225</v>
      </c>
      <c r="AB1" s="2" t="s">
        <v>271</v>
      </c>
      <c r="AC1" s="2" t="s">
        <v>1096</v>
      </c>
      <c r="AD1" s="2" t="s">
        <v>1183</v>
      </c>
      <c r="AE1" s="2" t="s">
        <v>1184</v>
      </c>
      <c r="AF1" s="2" t="s">
        <v>1091</v>
      </c>
      <c r="AG1" s="2" t="s">
        <v>270</v>
      </c>
      <c r="AH1" s="2" t="s">
        <v>1121</v>
      </c>
      <c r="AI1" s="2" t="s">
        <v>1140</v>
      </c>
      <c r="AJ1" s="2" t="s">
        <v>1119</v>
      </c>
      <c r="AK1" s="2" t="s">
        <v>1120</v>
      </c>
      <c r="AL1" s="2" t="s">
        <v>230</v>
      </c>
      <c r="AM1" s="2" t="s">
        <v>274</v>
      </c>
      <c r="AN1" s="2" t="s">
        <v>275</v>
      </c>
      <c r="AO1" s="2" t="s">
        <v>1142</v>
      </c>
      <c r="AP1" s="2" t="s">
        <v>1143</v>
      </c>
      <c r="AQ1" s="2" t="s">
        <v>1144</v>
      </c>
      <c r="AR1" s="24" t="s">
        <v>1161</v>
      </c>
      <c r="AS1" s="24" t="s">
        <v>1162</v>
      </c>
      <c r="AT1" s="24" t="s">
        <v>1163</v>
      </c>
      <c r="AU1" s="24" t="s">
        <v>1164</v>
      </c>
      <c r="AV1" s="24" t="s">
        <v>1165</v>
      </c>
      <c r="AW1" s="24" t="s">
        <v>1166</v>
      </c>
      <c r="AX1" s="2" t="s">
        <v>1124</v>
      </c>
      <c r="AY1" s="2" t="s">
        <v>1125</v>
      </c>
      <c r="AZ1" s="2" t="s">
        <v>1126</v>
      </c>
      <c r="BA1" s="2" t="s">
        <v>1130</v>
      </c>
      <c r="BB1" s="2" t="s">
        <v>1157</v>
      </c>
      <c r="BC1" s="2" t="s">
        <v>1187</v>
      </c>
      <c r="BD1" s="2" t="s">
        <v>1188</v>
      </c>
      <c r="BE1" s="2" t="s">
        <v>1189</v>
      </c>
      <c r="BF1" s="2" t="s">
        <v>1190</v>
      </c>
      <c r="BG1" s="2" t="s">
        <v>1191</v>
      </c>
      <c r="BH1" s="2" t="s">
        <v>1192</v>
      </c>
      <c r="BI1" s="2" t="s">
        <v>1093</v>
      </c>
      <c r="BJ1" s="2" t="s">
        <v>1092</v>
      </c>
      <c r="BK1" s="2" t="s">
        <v>232</v>
      </c>
      <c r="BL1" s="2" t="s">
        <v>233</v>
      </c>
      <c r="BM1" s="2" t="s">
        <v>281</v>
      </c>
      <c r="BN1" s="2" t="s">
        <v>283</v>
      </c>
      <c r="BO1" s="50" t="s">
        <v>1098</v>
      </c>
      <c r="BP1" s="50" t="s">
        <v>1097</v>
      </c>
    </row>
    <row r="2" spans="1:68" x14ac:dyDescent="0.2">
      <c r="A2" t="s">
        <v>34</v>
      </c>
      <c r="B2" t="s">
        <v>0</v>
      </c>
      <c r="C2" t="s">
        <v>217</v>
      </c>
      <c r="D2" t="s">
        <v>3</v>
      </c>
      <c r="E2" t="s">
        <v>16</v>
      </c>
      <c r="F2" t="s">
        <v>2</v>
      </c>
      <c r="G2" t="s">
        <v>6</v>
      </c>
      <c r="H2" t="s">
        <v>7</v>
      </c>
      <c r="I2" t="s">
        <v>9</v>
      </c>
      <c r="J2" t="s">
        <v>4</v>
      </c>
      <c r="K2" t="s">
        <v>218</v>
      </c>
      <c r="L2" t="s">
        <v>11</v>
      </c>
      <c r="M2" t="s">
        <v>13</v>
      </c>
      <c r="N2" t="s">
        <v>8</v>
      </c>
      <c r="O2" t="s">
        <v>14</v>
      </c>
      <c r="P2" t="s">
        <v>219</v>
      </c>
      <c r="Q2" t="s">
        <v>221</v>
      </c>
      <c r="R2" t="s">
        <v>222</v>
      </c>
      <c r="S2" t="s">
        <v>277</v>
      </c>
      <c r="T2" t="s">
        <v>1178</v>
      </c>
      <c r="U2" t="s">
        <v>1179</v>
      </c>
      <c r="V2" t="s">
        <v>1180</v>
      </c>
      <c r="W2" t="s">
        <v>1181</v>
      </c>
      <c r="X2" t="s">
        <v>1182</v>
      </c>
      <c r="Y2" t="s">
        <v>223</v>
      </c>
      <c r="Z2" t="s">
        <v>224</v>
      </c>
      <c r="AA2" t="s">
        <v>226</v>
      </c>
      <c r="AB2" t="s">
        <v>228</v>
      </c>
      <c r="AC2" t="s">
        <v>229</v>
      </c>
      <c r="AD2" t="s">
        <v>1185</v>
      </c>
      <c r="AE2" t="s">
        <v>1186</v>
      </c>
      <c r="AF2" t="s">
        <v>1128</v>
      </c>
      <c r="AG2" t="s">
        <v>1139</v>
      </c>
      <c r="AH2" t="s">
        <v>1127</v>
      </c>
      <c r="AI2" t="s">
        <v>1141</v>
      </c>
      <c r="AJ2" t="s">
        <v>1122</v>
      </c>
      <c r="AK2" t="s">
        <v>1123</v>
      </c>
      <c r="AL2" t="s">
        <v>1146</v>
      </c>
      <c r="AM2" t="s">
        <v>1147</v>
      </c>
      <c r="AN2" t="s">
        <v>1148</v>
      </c>
      <c r="AO2" t="s">
        <v>1149</v>
      </c>
      <c r="AP2" t="s">
        <v>1150</v>
      </c>
      <c r="AQ2" t="s">
        <v>1151</v>
      </c>
      <c r="AR2" t="s">
        <v>1167</v>
      </c>
      <c r="AS2" t="s">
        <v>1168</v>
      </c>
      <c r="AT2" t="s">
        <v>1169</v>
      </c>
      <c r="AU2" t="s">
        <v>1170</v>
      </c>
      <c r="AV2" t="s">
        <v>1171</v>
      </c>
      <c r="AW2" t="s">
        <v>1172</v>
      </c>
      <c r="AX2" t="s">
        <v>1152</v>
      </c>
      <c r="AY2" t="s">
        <v>1153</v>
      </c>
      <c r="AZ2" t="s">
        <v>1160</v>
      </c>
      <c r="BA2" t="s">
        <v>1131</v>
      </c>
      <c r="BB2" t="s">
        <v>1158</v>
      </c>
      <c r="BC2" t="s">
        <v>1193</v>
      </c>
      <c r="BD2" t="s">
        <v>1194</v>
      </c>
      <c r="BE2" t="s">
        <v>1195</v>
      </c>
      <c r="BF2" t="s">
        <v>1196</v>
      </c>
      <c r="BG2" t="s">
        <v>1197</v>
      </c>
      <c r="BH2" t="s">
        <v>1198</v>
      </c>
      <c r="BI2" t="s">
        <v>1095</v>
      </c>
      <c r="BJ2" t="s">
        <v>1094</v>
      </c>
      <c r="BK2" t="s">
        <v>234</v>
      </c>
      <c r="BL2" t="s">
        <v>235</v>
      </c>
      <c r="BM2" t="s">
        <v>282</v>
      </c>
      <c r="BN2" t="s">
        <v>284</v>
      </c>
      <c r="BO2" t="s">
        <v>1099</v>
      </c>
      <c r="BP2" t="s">
        <v>1100</v>
      </c>
    </row>
    <row r="3" spans="1:68" x14ac:dyDescent="0.2">
      <c r="A3" s="1">
        <v>29221</v>
      </c>
      <c r="B3">
        <f>100*LN('FRED-MD+'!B255)</f>
        <v>394.78282772115944</v>
      </c>
      <c r="C3">
        <f>'FRED-MD+'!C255</f>
        <v>82.969700000000003</v>
      </c>
      <c r="D3">
        <f>100*LN('FRED-MD+'!D255)</f>
        <v>720.11708832816782</v>
      </c>
      <c r="E3">
        <f>100*LN('FRED-MD+'!E255)</f>
        <v>377.48277662503011</v>
      </c>
      <c r="F3">
        <f>'FRED-MD+'!F255</f>
        <v>6.3</v>
      </c>
      <c r="G3">
        <f>100*LN('FRED-MD+'!G255)</f>
        <v>435.67088266895917</v>
      </c>
      <c r="H3">
        <f>100*LN('FRED-MD+'!H255)</f>
        <v>373.63353952702317</v>
      </c>
      <c r="I3">
        <f>100*LN('FRED-MD+'!I255)</f>
        <v>465.91847742943298</v>
      </c>
      <c r="J3">
        <f>100*LN('FRED-MD+'!J255)</f>
        <v>569.28088170494357</v>
      </c>
      <c r="K3">
        <f>100*LN('FRED-MD+'!K255)</f>
        <v>470.86288943563216</v>
      </c>
      <c r="L3">
        <f>'FRED-MD+'!L255</f>
        <v>12.0572727272727</v>
      </c>
      <c r="M3">
        <f>'FRED-MD+'!N255</f>
        <v>-1.2549999999999999</v>
      </c>
      <c r="N3">
        <f>'FRED-MD+'!O255</f>
        <v>-6.4699999999999994E-2</v>
      </c>
      <c r="O3">
        <f>'FRED-MD+'!P255</f>
        <v>0.79510000000000003</v>
      </c>
      <c r="P3">
        <f>'FRED-MD+'!R255</f>
        <v>2.08</v>
      </c>
      <c r="Q3">
        <f>FACTOR!C64</f>
        <v>48.95739069433175</v>
      </c>
      <c r="R3">
        <f>100*LN(REALIZEDVARIANCE!D4)</f>
        <v>95.345041391967996</v>
      </c>
      <c r="S3">
        <v>5.3689995967764901</v>
      </c>
      <c r="T3" s="5" t="e">
        <v>#N/A</v>
      </c>
      <c r="U3" t="e">
        <v>#N/A</v>
      </c>
      <c r="V3" t="e">
        <v>#N/A</v>
      </c>
      <c r="W3">
        <v>-3.4</v>
      </c>
      <c r="X3" t="e">
        <v>#N/A</v>
      </c>
      <c r="Y3">
        <f>100*LN(LEVERAGE3!O4)</f>
        <v>226.2936508056379</v>
      </c>
      <c r="Z3">
        <f>100*LN(LEVERAGE1!O4)</f>
        <v>324.28403937673613</v>
      </c>
      <c r="AA3">
        <f>100*LN(LEVERAGE1!N4)</f>
        <v>312.35681936606284</v>
      </c>
      <c r="AB3">
        <f>100*LN(LEVERAGE2!V4)</f>
        <v>-9.9264365893952107</v>
      </c>
      <c r="AC3">
        <f>100*LN(LEVERAGE2!U4)</f>
        <v>3.9234675560219809</v>
      </c>
      <c r="AD3">
        <v>1566.7226190345928</v>
      </c>
      <c r="AE3">
        <v>964.62053524754299</v>
      </c>
      <c r="AF3">
        <f>100*LN(DOMESTICC!T124)</f>
        <v>868.87800906637324</v>
      </c>
      <c r="AG3">
        <f>100*LN(DOMESTICC!U124)</f>
        <v>833.8338077733157</v>
      </c>
      <c r="AH3">
        <f>100*LN(DOMESTICC!V124)</f>
        <v>827.55460769448894</v>
      </c>
      <c r="AI3">
        <f>100*LN(DOMESTICC!W124)</f>
        <v>770.6132314350707</v>
      </c>
      <c r="AJ3">
        <f>100*LN(DOMESTICC!X124)</f>
        <v>761.39874949519708</v>
      </c>
      <c r="AK3">
        <f>100*LN(DOMESTICC!Y124)</f>
        <v>527.60198417773529</v>
      </c>
      <c r="AL3">
        <f>100*LN(CBCREDIT!T4)</f>
        <v>666.10035167343051</v>
      </c>
      <c r="AM3">
        <f>100*LN(CBCREDIT!U4)</f>
        <v>638.49440344669711</v>
      </c>
      <c r="AN3">
        <f>100*LN(CBCREDIT!V4)</f>
        <v>523.91887630944871</v>
      </c>
      <c r="AO3">
        <f>100*LN('CREDIT EA &amp; UK'!X29)</f>
        <v>603.72637648070474</v>
      </c>
      <c r="AP3">
        <f>100*LN('CREDIT EA &amp; UK'!Y29)</f>
        <v>584.16328303044759</v>
      </c>
      <c r="AQ3">
        <f>100*LN('CREDIT EA &amp; UK'!Z29)</f>
        <v>431.13403899163092</v>
      </c>
      <c r="AR3">
        <f>100*LN('CREDIT EA &amp; UK'!AA29)</f>
        <v>573.7075213644074</v>
      </c>
      <c r="AS3">
        <f>100*LN('CREDIT EA &amp; UK'!AB29)</f>
        <v>549.8449750703146</v>
      </c>
      <c r="AT3">
        <f>100*LN('CREDIT EA &amp; UK'!AC29)</f>
        <v>418.72557031407433</v>
      </c>
      <c r="AU3">
        <f>100*LN('CREDIT EA &amp; UK'!AD29)</f>
        <v>469.08157284645063</v>
      </c>
      <c r="AV3">
        <f>100*LN('CREDIT EA &amp; UK'!AE29)</f>
        <v>460.69936101964259</v>
      </c>
      <c r="AW3">
        <f>100*LN('CREDIT EA &amp; UK'!AF29)</f>
        <v>214.72749559302636</v>
      </c>
      <c r="AX3">
        <f>100*LN('CREDIT FLOATERS'!R29)</f>
        <v>643.77491305284093</v>
      </c>
      <c r="AY3">
        <f>100*LN('CREDIT FLOATERS'!S29)</f>
        <v>614.84671000694493</v>
      </c>
      <c r="AZ3">
        <f>100*LN('CREDIT FLOATERS'!T29)</f>
        <v>505.46159241555955</v>
      </c>
      <c r="BA3">
        <f>100*LN('GLOBAL GROWTH'!P271)</f>
        <v>390.83271842870192</v>
      </c>
      <c r="BB3">
        <f>'GLOBAL GROWTH'!F259</f>
        <v>1.01258049108585</v>
      </c>
      <c r="BC3">
        <v>390.83271842870192</v>
      </c>
      <c r="BD3">
        <v>34.962972999999998</v>
      </c>
      <c r="BE3">
        <v>4.00818002300245</v>
      </c>
      <c r="BF3" t="e">
        <v>#N/A</v>
      </c>
      <c r="BG3">
        <v>423.77778590572876</v>
      </c>
      <c r="BH3">
        <v>450.64542130489338</v>
      </c>
      <c r="BI3">
        <f>'CORPORATE SPREADS'!C112/100</f>
        <v>1.19</v>
      </c>
      <c r="BJ3">
        <f>'CORPORATE SPREADS'!D112/100</f>
        <v>0.16999999999999993</v>
      </c>
      <c r="BK3">
        <f>POLICYRATES!F64</f>
        <v>6</v>
      </c>
      <c r="BL3">
        <f>POLICYRATES!C64</f>
        <v>17</v>
      </c>
      <c r="BM3">
        <f>100*LN(1/'BILATERAL FX'!G123)</f>
        <v>-12.581928387405373</v>
      </c>
      <c r="BN3">
        <f>100*LN(1/'BILATERAL FX'!B123)</f>
        <v>-81.717732897679525</v>
      </c>
      <c r="BO3">
        <f>100*LN('STOCK MARKET INDICES'!C4)</f>
        <v>622.25762680713683</v>
      </c>
      <c r="BP3">
        <f>100*LN('STOCK MARKET INDICES'!D4)</f>
        <v>552.82379021412703</v>
      </c>
    </row>
    <row r="4" spans="1:68" x14ac:dyDescent="0.2">
      <c r="A4" s="1">
        <v>29252</v>
      </c>
      <c r="B4">
        <f>100*LN('FRED-MD+'!B256)</f>
        <v>394.83992924188141</v>
      </c>
      <c r="C4">
        <f>'FRED-MD+'!C256</f>
        <v>82.7333</v>
      </c>
      <c r="D4">
        <f>100*LN('FRED-MD+'!D256)</f>
        <v>720.78598714324755</v>
      </c>
      <c r="E4">
        <f>100*LN('FRED-MD+'!E256)</f>
        <v>378.12307151781226</v>
      </c>
      <c r="F4">
        <f>'FRED-MD+'!F256</f>
        <v>6.3</v>
      </c>
      <c r="G4">
        <f>100*LN('FRED-MD+'!G256)</f>
        <v>436.94478524670217</v>
      </c>
      <c r="H4">
        <f>100*LN('FRED-MD+'!H256)</f>
        <v>374.71011913140609</v>
      </c>
      <c r="I4">
        <f>100*LN('FRED-MD+'!I256)</f>
        <v>466.85205014888533</v>
      </c>
      <c r="J4">
        <f>100*LN('FRED-MD+'!J256)</f>
        <v>570.0199730954505</v>
      </c>
      <c r="K4">
        <f>100*LN('FRED-MD+'!K256)</f>
        <v>474.75374272750128</v>
      </c>
      <c r="L4">
        <f>'FRED-MD+'!L256</f>
        <v>13.922105263157899</v>
      </c>
      <c r="M4">
        <f>'FRED-MD+'!N256</f>
        <v>-1.5073684210526299</v>
      </c>
      <c r="N4">
        <f>'FRED-MD+'!O256</f>
        <v>-0.48199999999999998</v>
      </c>
      <c r="O4">
        <f>'FRED-MD+'!P256</f>
        <v>0.86060000000000003</v>
      </c>
      <c r="P4">
        <f>'FRED-MD+'!R256</f>
        <v>0.63000009999999995</v>
      </c>
      <c r="Q4">
        <f>FACTOR!C65</f>
        <v>45.91707497548159</v>
      </c>
      <c r="R4">
        <f>100*LN(REALIZEDVARIANCE!D5)</f>
        <v>97.341575369705524</v>
      </c>
      <c r="S4">
        <v>7.8389180391578597</v>
      </c>
      <c r="T4" s="5" t="e">
        <v>#N/A</v>
      </c>
      <c r="U4" t="e">
        <v>#N/A</v>
      </c>
      <c r="V4" t="e">
        <v>#N/A</v>
      </c>
      <c r="W4">
        <v>-3.9</v>
      </c>
      <c r="X4" t="e">
        <v>#N/A</v>
      </c>
      <c r="Y4">
        <f>100*LN(LEVERAGE3!O5)</f>
        <v>220.73326287924101</v>
      </c>
      <c r="Z4">
        <f>100*LN(LEVERAGE1!O5)</f>
        <v>324.28403937673613</v>
      </c>
      <c r="AA4">
        <f>100*LN(LEVERAGE1!N5)</f>
        <v>312.35681936606284</v>
      </c>
      <c r="AB4">
        <f>100*LN(LEVERAGE2!V5)</f>
        <v>-11.359269897494869</v>
      </c>
      <c r="AC4">
        <f>100*LN(LEVERAGE2!U5)</f>
        <v>2.4105420083038451</v>
      </c>
      <c r="AD4">
        <v>1566.5136181265805</v>
      </c>
      <c r="AE4">
        <v>1019.5671974185327</v>
      </c>
      <c r="AF4">
        <f>100*LN(DOMESTICC!T125)</f>
        <v>867.20004436481202</v>
      </c>
      <c r="AG4">
        <f>100*LN(DOMESTICC!U125)</f>
        <v>831.08777188704096</v>
      </c>
      <c r="AH4">
        <f>100*LN(DOMESTICC!V125)</f>
        <v>824.69689353493538</v>
      </c>
      <c r="AI4">
        <f>100*LN(DOMESTICC!W125)</f>
        <v>766.31191501487899</v>
      </c>
      <c r="AJ4">
        <f>100*LN(DOMESTICC!X125)</f>
        <v>756.99151487248787</v>
      </c>
      <c r="AK4">
        <f>100*LN(DOMESTICC!Y125)</f>
        <v>524.39144565035599</v>
      </c>
      <c r="AL4">
        <f>100*LN(CBCREDIT!T5)</f>
        <v>669.86635618634875</v>
      </c>
      <c r="AM4">
        <f>100*LN(CBCREDIT!U5)</f>
        <v>641.39566375186996</v>
      </c>
      <c r="AN4">
        <f>100*LN(CBCREDIT!V5)</f>
        <v>530.34267917534294</v>
      </c>
      <c r="AO4">
        <f>100*LN('CREDIT EA &amp; UK'!X30)</f>
        <v>603.51041383422967</v>
      </c>
      <c r="AP4">
        <f>100*LN('CREDIT EA &amp; UK'!Y30)</f>
        <v>583.46056501827843</v>
      </c>
      <c r="AQ4">
        <f>100*LN('CREDIT EA &amp; UK'!Z30)</f>
        <v>432.29483225785759</v>
      </c>
      <c r="AR4">
        <f>100*LN('CREDIT EA &amp; UK'!AA30)</f>
        <v>571.96133582749837</v>
      </c>
      <c r="AS4">
        <f>100*LN('CREDIT EA &amp; UK'!AB30)</f>
        <v>546.8954708623869</v>
      </c>
      <c r="AT4">
        <f>100*LN('CREDIT EA &amp; UK'!AC30)</f>
        <v>420.3839454129872</v>
      </c>
      <c r="AU4">
        <f>100*LN('CREDIT EA &amp; UK'!AD30)</f>
        <v>472.15073328536891</v>
      </c>
      <c r="AV4">
        <f>100*LN('CREDIT EA &amp; UK'!AE30)</f>
        <v>464.37284026810943</v>
      </c>
      <c r="AW4">
        <f>100*LN('CREDIT EA &amp; UK'!AF30)</f>
        <v>212.07638759157223</v>
      </c>
      <c r="AX4">
        <f>100*LN('CREDIT FLOATERS'!R30)</f>
        <v>643.91726591744293</v>
      </c>
      <c r="AY4">
        <f>100*LN('CREDIT FLOATERS'!S30)</f>
        <v>614.81019032840243</v>
      </c>
      <c r="AZ4">
        <f>100*LN('CREDIT FLOATERS'!T30)</f>
        <v>506.2452589178659</v>
      </c>
      <c r="BA4">
        <f>100*LN('GLOBAL GROWTH'!P272)</f>
        <v>391.18489902883897</v>
      </c>
      <c r="BB4">
        <f>'GLOBAL GROWTH'!F260</f>
        <v>1.99813447011149</v>
      </c>
      <c r="BC4">
        <v>391.18489902883897</v>
      </c>
      <c r="BD4">
        <v>40.312593</v>
      </c>
      <c r="BE4">
        <v>3.846871786168693</v>
      </c>
      <c r="BF4" t="e">
        <v>#N/A</v>
      </c>
      <c r="BG4">
        <v>423.53416539147082</v>
      </c>
      <c r="BH4">
        <v>448.30025520138832</v>
      </c>
      <c r="BI4">
        <f>'CORPORATE SPREADS'!C113/100</f>
        <v>0.76999999999999902</v>
      </c>
      <c r="BJ4">
        <f>'CORPORATE SPREADS'!D113/100</f>
        <v>-8.9999999999999858E-2</v>
      </c>
      <c r="BK4">
        <f>POLICYRATES!F65</f>
        <v>6.07</v>
      </c>
      <c r="BL4">
        <f>POLICYRATES!C65</f>
        <v>17</v>
      </c>
      <c r="BM4">
        <f>100*LN(1/'BILATERAL FX'!G124)</f>
        <v>-11.222773624589008</v>
      </c>
      <c r="BN4">
        <f>100*LN(1/'BILATERAL FX'!B124)</f>
        <v>-82.815872721582224</v>
      </c>
      <c r="BO4">
        <f>100*LN('STOCK MARKET INDICES'!C5)</f>
        <v>625.67092744408274</v>
      </c>
      <c r="BP4">
        <f>100*LN('STOCK MARKET INDICES'!D5)</f>
        <v>557.5229147070429</v>
      </c>
    </row>
    <row r="5" spans="1:68" x14ac:dyDescent="0.2">
      <c r="A5" s="1">
        <v>29281</v>
      </c>
      <c r="B5">
        <f>100*LN('FRED-MD+'!B257)</f>
        <v>394.52043644940431</v>
      </c>
      <c r="C5">
        <f>'FRED-MD+'!C257</f>
        <v>81.903000000000006</v>
      </c>
      <c r="D5">
        <f>100*LN('FRED-MD+'!D257)</f>
        <v>695.36842108705366</v>
      </c>
      <c r="E5">
        <f>100*LN('FRED-MD+'!E257)</f>
        <v>378.82721979919711</v>
      </c>
      <c r="F5">
        <f>'FRED-MD+'!F257</f>
        <v>6.3</v>
      </c>
      <c r="G5">
        <f>100*LN('FRED-MD+'!G257)</f>
        <v>438.3275854074314</v>
      </c>
      <c r="H5">
        <f>100*LN('FRED-MD+'!H257)</f>
        <v>375.92447167744996</v>
      </c>
      <c r="I5">
        <f>100*LN('FRED-MD+'!I257)</f>
        <v>469.93888612270729</v>
      </c>
      <c r="J5">
        <f>100*LN('FRED-MD+'!J257)</f>
        <v>570.01191060411293</v>
      </c>
      <c r="K5">
        <f>100*LN('FRED-MD+'!K257)</f>
        <v>465.10991178764914</v>
      </c>
      <c r="L5">
        <f>'FRED-MD+'!L257</f>
        <v>15.8176190476191</v>
      </c>
      <c r="M5">
        <f>'FRED-MD+'!N257</f>
        <v>-3.0685714285714298</v>
      </c>
      <c r="N5">
        <f>'FRED-MD+'!O257</f>
        <v>0.24390000000000001</v>
      </c>
      <c r="O5">
        <f>'FRED-MD+'!P257</f>
        <v>0.93820000000000003</v>
      </c>
      <c r="P5">
        <f>'FRED-MD+'!R257</f>
        <v>2.5299999999999998</v>
      </c>
      <c r="Q5">
        <f>FACTOR!C66</f>
        <v>27.445771435280189</v>
      </c>
      <c r="R5">
        <f>100*LN(REALIZEDVARIANCE!D6)</f>
        <v>162.95435850911016</v>
      </c>
      <c r="S5">
        <v>7.5650598282864099</v>
      </c>
      <c r="T5" s="5" t="e">
        <v>#N/A</v>
      </c>
      <c r="U5" t="e">
        <v>#N/A</v>
      </c>
      <c r="V5" t="e">
        <v>#N/A</v>
      </c>
      <c r="W5">
        <v>-28.9</v>
      </c>
      <c r="X5" t="e">
        <v>#N/A</v>
      </c>
      <c r="Y5">
        <f>100*LN(LEVERAGE3!O6)</f>
        <v>216.60778483393827</v>
      </c>
      <c r="Z5">
        <f>100*LN(LEVERAGE1!O6)</f>
        <v>324.28403937673613</v>
      </c>
      <c r="AA5">
        <f>100*LN(LEVERAGE1!N6)</f>
        <v>312.35681936606284</v>
      </c>
      <c r="AB5">
        <f>100*LN(LEVERAGE2!V6)</f>
        <v>-13.031065676693149</v>
      </c>
      <c r="AC5">
        <f>100*LN(LEVERAGE2!U6)</f>
        <v>1.3869184679357587</v>
      </c>
      <c r="AD5">
        <v>1566.9953704169559</v>
      </c>
      <c r="AE5">
        <v>1036.3756452684968</v>
      </c>
      <c r="AF5">
        <f>100*LN(DOMESTICC!T126)</f>
        <v>866.20927715183257</v>
      </c>
      <c r="AG5">
        <f>100*LN(DOMESTICC!U126)</f>
        <v>829.45238860309485</v>
      </c>
      <c r="AH5">
        <f>100*LN(DOMESTICC!V126)</f>
        <v>822.99346816280604</v>
      </c>
      <c r="AI5">
        <f>100*LN(DOMESTICC!W126)</f>
        <v>763.71781746108161</v>
      </c>
      <c r="AJ5">
        <f>100*LN(DOMESTICC!X126)</f>
        <v>754.3312442739973</v>
      </c>
      <c r="AK5">
        <f>100*LN(DOMESTICC!Y126)</f>
        <v>522.4722495196911</v>
      </c>
      <c r="AL5">
        <f>100*LN(CBCREDIT!T6)</f>
        <v>673.65849158752849</v>
      </c>
      <c r="AM5">
        <f>100*LN(CBCREDIT!U6)</f>
        <v>644.32405580793966</v>
      </c>
      <c r="AN5">
        <f>100*LN(CBCREDIT!V6)</f>
        <v>536.70875465744189</v>
      </c>
      <c r="AO5">
        <f>100*LN('CREDIT EA &amp; UK'!X31)</f>
        <v>603.38437285830673</v>
      </c>
      <c r="AP5">
        <f>100*LN('CREDIT EA &amp; UK'!Y31)</f>
        <v>583.04885443334047</v>
      </c>
      <c r="AQ5">
        <f>100*LN('CREDIT EA &amp; UK'!Z31)</f>
        <v>434.1087445786635</v>
      </c>
      <c r="AR5">
        <f>100*LN('CREDIT EA &amp; UK'!AA31)</f>
        <v>570.92972403442252</v>
      </c>
      <c r="AS5">
        <f>100*LN('CREDIT EA &amp; UK'!AB31)</f>
        <v>545.13602901827574</v>
      </c>
      <c r="AT5">
        <f>100*LN('CREDIT EA &amp; UK'!AC31)</f>
        <v>422.80592713764548</v>
      </c>
      <c r="AU5">
        <f>100*LN('CREDIT EA &amp; UK'!AD31)</f>
        <v>475.06289142992591</v>
      </c>
      <c r="AV5">
        <f>100*LN('CREDIT EA &amp; UK'!AE31)</f>
        <v>467.70256230885201</v>
      </c>
      <c r="AW5">
        <f>100*LN('CREDIT EA &amp; UK'!AF31)</f>
        <v>210.49874486475747</v>
      </c>
      <c r="AX5">
        <f>100*LN('CREDIT FLOATERS'!R31)</f>
        <v>644.20750901841211</v>
      </c>
      <c r="AY5">
        <f>100*LN('CREDIT FLOATERS'!S31)</f>
        <v>614.78890683686939</v>
      </c>
      <c r="AZ5">
        <f>100*LN('CREDIT FLOATERS'!T31)</f>
        <v>507.50425566197919</v>
      </c>
      <c r="BA5">
        <f>100*LN('GLOBAL GROWTH'!P273)</f>
        <v>391.23361563912647</v>
      </c>
      <c r="BB5">
        <f>'GLOBAL GROWTH'!F261</f>
        <v>2.6654660433975601</v>
      </c>
      <c r="BC5">
        <v>391.23361563912647</v>
      </c>
      <c r="BD5">
        <v>42.284294000000003</v>
      </c>
      <c r="BE5">
        <v>3.6330202409454504</v>
      </c>
      <c r="BF5" t="e">
        <v>#N/A</v>
      </c>
      <c r="BG5">
        <v>422.80155875071148</v>
      </c>
      <c r="BH5">
        <v>446.70568838584569</v>
      </c>
      <c r="BI5">
        <f>'CORPORATE SPREADS'!C114/100</f>
        <v>1.18</v>
      </c>
      <c r="BJ5">
        <f>'CORPORATE SPREADS'!D114/100</f>
        <v>0.5</v>
      </c>
      <c r="BK5">
        <f>POLICYRATES!F66</f>
        <v>7</v>
      </c>
      <c r="BL5">
        <f>POLICYRATES!C66</f>
        <v>17</v>
      </c>
      <c r="BM5">
        <f>100*LN(1/'BILATERAL FX'!G125)</f>
        <v>-5.4602284324317711</v>
      </c>
      <c r="BN5">
        <f>100*LN(1/'BILATERAL FX'!B125)</f>
        <v>-79.050072581585511</v>
      </c>
      <c r="BO5">
        <f>100*LN('STOCK MARKET INDICES'!C6)</f>
        <v>616.37357680484354</v>
      </c>
      <c r="BP5">
        <f>100*LN('STOCK MARKET INDICES'!D6)</f>
        <v>548.22210045246425</v>
      </c>
    </row>
    <row r="6" spans="1:68" x14ac:dyDescent="0.2">
      <c r="A6" s="1">
        <v>29312</v>
      </c>
      <c r="B6">
        <f>100*LN('FRED-MD+'!B258)</f>
        <v>392.47674489124188</v>
      </c>
      <c r="C6">
        <f>'FRED-MD+'!C258</f>
        <v>80.005799999999994</v>
      </c>
      <c r="D6">
        <f>100*LN('FRED-MD+'!D258)</f>
        <v>695.74973708769517</v>
      </c>
      <c r="E6">
        <f>100*LN('FRED-MD+'!E258)</f>
        <v>379.50396499423266</v>
      </c>
      <c r="F6">
        <f>'FRED-MD+'!F258</f>
        <v>6.9</v>
      </c>
      <c r="G6">
        <f>100*LN('FRED-MD+'!G258)</f>
        <v>439.32138240644463</v>
      </c>
      <c r="H6">
        <f>100*LN('FRED-MD+'!H258)</f>
        <v>376.44738210354194</v>
      </c>
      <c r="I6">
        <f>100*LN('FRED-MD+'!I258)</f>
        <v>470.42912768558989</v>
      </c>
      <c r="J6">
        <f>100*LN('FRED-MD+'!J258)</f>
        <v>569.48332158964524</v>
      </c>
      <c r="K6">
        <f>100*LN('FRED-MD+'!K258)</f>
        <v>463.4728988229636</v>
      </c>
      <c r="L6">
        <f>'FRED-MD+'!L258</f>
        <v>13.299047619047601</v>
      </c>
      <c r="M6">
        <f>'FRED-MD+'!N258</f>
        <v>-1.8257142857142901</v>
      </c>
      <c r="N6">
        <f>'FRED-MD+'!O258</f>
        <v>-0.5343</v>
      </c>
      <c r="O6">
        <f>'FRED-MD+'!P258</f>
        <v>1.0912999999999999</v>
      </c>
      <c r="P6">
        <f>'FRED-MD+'!R258</f>
        <v>4.8600000000000003</v>
      </c>
      <c r="Q6">
        <f>FACTOR!C67</f>
        <v>22.96943228667989</v>
      </c>
      <c r="R6">
        <f>100*LN(REALIZEDVARIANCE!D7)</f>
        <v>134.10651810308747</v>
      </c>
      <c r="S6">
        <v>20.2830465419921</v>
      </c>
      <c r="T6" s="5" t="e">
        <v>#N/A</v>
      </c>
      <c r="U6" t="e">
        <v>#N/A</v>
      </c>
      <c r="V6" t="e">
        <v>#N/A</v>
      </c>
      <c r="W6">
        <v>-21.1</v>
      </c>
      <c r="X6" t="e">
        <v>#N/A</v>
      </c>
      <c r="Y6">
        <f>100*LN(LEVERAGE3!O7)</f>
        <v>214.20278365817603</v>
      </c>
      <c r="Z6">
        <f>100*LN(LEVERAGE1!O7)</f>
        <v>324.28403937673613</v>
      </c>
      <c r="AA6">
        <f>100*LN(LEVERAGE1!N7)</f>
        <v>312.35681936606284</v>
      </c>
      <c r="AB6">
        <f>100*LN(LEVERAGE2!V7)</f>
        <v>-14.578995469731151</v>
      </c>
      <c r="AC6">
        <f>100*LN(LEVERAGE2!U7)</f>
        <v>0.85447858477599636</v>
      </c>
      <c r="AD6">
        <v>1567.9940085090293</v>
      </c>
      <c r="AE6">
        <v>1089.5590517771232</v>
      </c>
      <c r="AF6">
        <f>100*LN(DOMESTICC!T127)</f>
        <v>868.40499810325105</v>
      </c>
      <c r="AG6">
        <f>100*LN(DOMESTICC!U127)</f>
        <v>832.63829935141234</v>
      </c>
      <c r="AH6">
        <f>100*LN(DOMESTICC!V127)</f>
        <v>826.19522152952788</v>
      </c>
      <c r="AI6">
        <f>100*LN(DOMESTICC!W127)</f>
        <v>766.90617120022262</v>
      </c>
      <c r="AJ6">
        <f>100*LN(DOMESTICC!X127)</f>
        <v>757.50520240556773</v>
      </c>
      <c r="AK6">
        <f>100*LN(DOMESTICC!Y127)</f>
        <v>525.28689861742532</v>
      </c>
      <c r="AL6">
        <f>100*LN(CBCREDIT!T7)</f>
        <v>676.90375970676143</v>
      </c>
      <c r="AM6">
        <f>100*LN(CBCREDIT!U7)</f>
        <v>646.84818584753157</v>
      </c>
      <c r="AN6">
        <f>100*LN(CBCREDIT!V7)</f>
        <v>542.0413959799256</v>
      </c>
      <c r="AO6">
        <f>100*LN('CREDIT EA &amp; UK'!X32)</f>
        <v>605.57732753656057</v>
      </c>
      <c r="AP6">
        <f>100*LN('CREDIT EA &amp; UK'!Y32)</f>
        <v>584.88782390024335</v>
      </c>
      <c r="AQ6">
        <f>100*LN('CREDIT EA &amp; UK'!Z32)</f>
        <v>438.88196060276971</v>
      </c>
      <c r="AR6">
        <f>100*LN('CREDIT EA &amp; UK'!AA32)</f>
        <v>573.42758887374407</v>
      </c>
      <c r="AS6">
        <f>100*LN('CREDIT EA &amp; UK'!AB32)</f>
        <v>547.25304142196921</v>
      </c>
      <c r="AT6">
        <f>100*LN('CREDIT EA &amp; UK'!AC32)</f>
        <v>427.94496899329471</v>
      </c>
      <c r="AU6">
        <f>100*LN('CREDIT EA &amp; UK'!AD32)</f>
        <v>477.5017330918252</v>
      </c>
      <c r="AV6">
        <f>100*LN('CREDIT EA &amp; UK'!AE32)</f>
        <v>470.08071677862364</v>
      </c>
      <c r="AW6">
        <f>100*LN('CREDIT EA &amp; UK'!AF32)</f>
        <v>212.58460485951841</v>
      </c>
      <c r="AX6">
        <f>100*LN('CREDIT FLOATERS'!R32)</f>
        <v>646.44476459221744</v>
      </c>
      <c r="AY6">
        <f>100*LN('CREDIT FLOATERS'!S32)</f>
        <v>616.60633223404261</v>
      </c>
      <c r="AZ6">
        <f>100*LN('CREDIT FLOATERS'!T32)</f>
        <v>510.93754439709215</v>
      </c>
      <c r="BA6">
        <f>100*LN('GLOBAL GROWTH'!P274)</f>
        <v>389.94869564854224</v>
      </c>
      <c r="BB6">
        <f>'GLOBAL GROWTH'!F262</f>
        <v>1.73541878856317</v>
      </c>
      <c r="BC6">
        <v>389.94869564854224</v>
      </c>
      <c r="BD6">
        <v>60.610379000000002</v>
      </c>
      <c r="BE6">
        <v>3.406722743515278</v>
      </c>
      <c r="BF6" t="e">
        <v>#N/A</v>
      </c>
      <c r="BG6">
        <v>423.07705100171262</v>
      </c>
      <c r="BH6">
        <v>444.85163759427149</v>
      </c>
      <c r="BI6">
        <f>'CORPORATE SPREADS'!C115/100</f>
        <v>1.75</v>
      </c>
      <c r="BJ6">
        <f>'CORPORATE SPREADS'!D115/100</f>
        <v>0.70000000000000118</v>
      </c>
      <c r="BK6">
        <f>POLICYRATES!F67</f>
        <v>7</v>
      </c>
      <c r="BL6">
        <f>POLICYRATES!C67</f>
        <v>17</v>
      </c>
      <c r="BM6">
        <f>100*LN(1/'BILATERAL FX'!G126)</f>
        <v>-4.0820057855463885</v>
      </c>
      <c r="BN6">
        <f>100*LN(1/'BILATERAL FX'!B126)</f>
        <v>-79.272098545603768</v>
      </c>
      <c r="BO6">
        <f>100*LN('STOCK MARKET INDICES'!C7)</f>
        <v>620.67775193070031</v>
      </c>
      <c r="BP6">
        <f>100*LN('STOCK MARKET INDICES'!D7)</f>
        <v>551.93787516579221</v>
      </c>
    </row>
    <row r="7" spans="1:68" x14ac:dyDescent="0.2">
      <c r="A7" s="1">
        <v>29342</v>
      </c>
      <c r="B7">
        <f>100*LN('FRED-MD+'!B259)</f>
        <v>390.02196187270079</v>
      </c>
      <c r="C7">
        <f>'FRED-MD+'!C259</f>
        <v>77.468100000000007</v>
      </c>
      <c r="D7">
        <f>100*LN('FRED-MD+'!D259)</f>
        <v>683.19535655658547</v>
      </c>
      <c r="E7">
        <f>100*LN('FRED-MD+'!E259)</f>
        <v>380.01971902458888</v>
      </c>
      <c r="F7">
        <f>'FRED-MD+'!F259</f>
        <v>7.5</v>
      </c>
      <c r="G7">
        <f>100*LN('FRED-MD+'!G259)</f>
        <v>440.3054001865957</v>
      </c>
      <c r="H7">
        <f>100*LN('FRED-MD+'!H259)</f>
        <v>377.22090617009405</v>
      </c>
      <c r="I7">
        <f>100*LN('FRED-MD+'!I259)</f>
        <v>466.56065547919223</v>
      </c>
      <c r="J7">
        <f>100*LN('FRED-MD+'!J259)</f>
        <v>568.58279186238633</v>
      </c>
      <c r="K7">
        <f>100*LN('FRED-MD+'!K259)</f>
        <v>467.93495841623428</v>
      </c>
      <c r="L7">
        <f>'FRED-MD+'!L259</f>
        <v>9.3895238095238103</v>
      </c>
      <c r="M7">
        <f>'FRED-MD+'!N259</f>
        <v>0.791904761904762</v>
      </c>
      <c r="N7">
        <f>'FRED-MD+'!O259</f>
        <v>-2.93E-2</v>
      </c>
      <c r="O7">
        <f>'FRED-MD+'!P259</f>
        <v>0.9355</v>
      </c>
      <c r="P7">
        <f>'FRED-MD+'!R259</f>
        <v>4.08</v>
      </c>
      <c r="Q7">
        <f>FACTOR!C68</f>
        <v>28.924834676999161</v>
      </c>
      <c r="R7">
        <f>100*LN(REALIZEDVARIANCE!D8)</f>
        <v>107.7894941199242</v>
      </c>
      <c r="S7">
        <v>21.846253300510998</v>
      </c>
      <c r="T7" s="5" t="e">
        <v>#N/A</v>
      </c>
      <c r="U7" t="e">
        <v>#N/A</v>
      </c>
      <c r="V7" t="e">
        <v>#N/A</v>
      </c>
      <c r="W7">
        <v>-17.8</v>
      </c>
      <c r="X7" t="e">
        <v>#N/A</v>
      </c>
      <c r="Y7">
        <f>100*LN(LEVERAGE3!O8)</f>
        <v>213.02128836038651</v>
      </c>
      <c r="Z7">
        <f>100*LN(LEVERAGE1!O8)</f>
        <v>324.28403937673613</v>
      </c>
      <c r="AA7">
        <f>100*LN(LEVERAGE1!N8)</f>
        <v>312.35681936606284</v>
      </c>
      <c r="AB7">
        <f>100*LN(LEVERAGE2!V8)</f>
        <v>-15.873060199884048</v>
      </c>
      <c r="AC7">
        <f>100*LN(LEVERAGE2!U8)</f>
        <v>0.63362976963771134</v>
      </c>
      <c r="AD7">
        <v>1570.0774334966618</v>
      </c>
      <c r="AE7">
        <v>1108.1696295475381</v>
      </c>
      <c r="AF7">
        <f>100*LN(DOMESTICC!T128)</f>
        <v>872.77695952767294</v>
      </c>
      <c r="AG7">
        <f>100*LN(DOMESTICC!U128)</f>
        <v>838.8107287527157</v>
      </c>
      <c r="AH7">
        <f>100*LN(DOMESTICC!V128)</f>
        <v>832.39687010656564</v>
      </c>
      <c r="AI7">
        <f>100*LN(DOMESTICC!W128)</f>
        <v>772.80775478415467</v>
      </c>
      <c r="AJ7">
        <f>100*LN(DOMESTICC!X128)</f>
        <v>763.36288263828544</v>
      </c>
      <c r="AK7">
        <f>100*LN(DOMESTICC!Y128)</f>
        <v>531.1582443412243</v>
      </c>
      <c r="AL7">
        <f>100*LN(CBCREDIT!T8)</f>
        <v>679.63677827462197</v>
      </c>
      <c r="AM7">
        <f>100*LN(CBCREDIT!U8)</f>
        <v>649.00215058391825</v>
      </c>
      <c r="AN7">
        <f>100*LN(CBCREDIT!V8)</f>
        <v>546.40923403496697</v>
      </c>
      <c r="AO7">
        <f>100*LN('CREDIT EA &amp; UK'!X33)</f>
        <v>609.85818899466381</v>
      </c>
      <c r="AP7">
        <f>100*LN('CREDIT EA &amp; UK'!Y33)</f>
        <v>588.43185559639699</v>
      </c>
      <c r="AQ7">
        <f>100*LN('CREDIT EA &amp; UK'!Z33)</f>
        <v>445.8245401976576</v>
      </c>
      <c r="AR7">
        <f>100*LN('CREDIT EA &amp; UK'!AA33)</f>
        <v>578.26343038467462</v>
      </c>
      <c r="AS7">
        <f>100*LN('CREDIT EA &amp; UK'!AB33)</f>
        <v>551.22016705919214</v>
      </c>
      <c r="AT7">
        <f>100*LN('CREDIT EA &amp; UK'!AC33)</f>
        <v>435.1163992881913</v>
      </c>
      <c r="AU7">
        <f>100*LN('CREDIT EA &amp; UK'!AD33)</f>
        <v>479.76602709818661</v>
      </c>
      <c r="AV7">
        <f>100*LN('CREDIT EA &amp; UK'!AE33)</f>
        <v>472.19462366468139</v>
      </c>
      <c r="AW7">
        <f>100*LN('CREDIT EA &amp; UK'!AF33)</f>
        <v>216.49327220725044</v>
      </c>
      <c r="AX7">
        <f>100*LN('CREDIT FLOATERS'!R33)</f>
        <v>650.45864661679184</v>
      </c>
      <c r="AY7">
        <f>100*LN('CREDIT FLOATERS'!S33)</f>
        <v>620.22891558010156</v>
      </c>
      <c r="AZ7">
        <f>100*LN('CREDIT FLOATERS'!T33)</f>
        <v>516.10745414526025</v>
      </c>
      <c r="BA7">
        <f>100*LN('GLOBAL GROWTH'!P275)</f>
        <v>388.65923705663226</v>
      </c>
      <c r="BB7">
        <f>'GLOBAL GROWTH'!F263</f>
        <v>2.94084170671514</v>
      </c>
      <c r="BC7">
        <v>388.65923705663226</v>
      </c>
      <c r="BD7">
        <v>63.761736999999997</v>
      </c>
      <c r="BE7">
        <v>3.1619152100954562</v>
      </c>
      <c r="BF7" t="e">
        <v>#N/A</v>
      </c>
      <c r="BG7">
        <v>421.71750083610817</v>
      </c>
      <c r="BH7">
        <v>443.67515343631283</v>
      </c>
      <c r="BI7">
        <f>'CORPORATE SPREADS'!C116/100</f>
        <v>1.69</v>
      </c>
      <c r="BJ7">
        <f>'CORPORATE SPREADS'!D116/100</f>
        <v>1.1500000000000004</v>
      </c>
      <c r="BK7">
        <f>POLICYRATES!F68</f>
        <v>7.48</v>
      </c>
      <c r="BL7">
        <f>POLICYRATES!C68</f>
        <v>17</v>
      </c>
      <c r="BM7">
        <f>100*LN(1/'BILATERAL FX'!G127)</f>
        <v>-8.7872810171221083</v>
      </c>
      <c r="BN7">
        <f>100*LN(1/'BILATERAL FX'!B127)</f>
        <v>-83.377831029969101</v>
      </c>
      <c r="BO7">
        <f>100*LN('STOCK MARKET INDICES'!C8)</f>
        <v>621.76036074019908</v>
      </c>
      <c r="BP7">
        <f>100*LN('STOCK MARKET INDICES'!D8)</f>
        <v>549.55275358357426</v>
      </c>
    </row>
    <row r="8" spans="1:68" x14ac:dyDescent="0.2">
      <c r="A8" s="1">
        <v>29373</v>
      </c>
      <c r="B8">
        <f>100*LN('FRED-MD+'!B260)</f>
        <v>388.7736460381189</v>
      </c>
      <c r="C8">
        <f>'FRED-MD+'!C260</f>
        <v>76.109700000000004</v>
      </c>
      <c r="D8">
        <f>100*LN('FRED-MD+'!D260)</f>
        <v>708.67379345105769</v>
      </c>
      <c r="E8">
        <f>100*LN('FRED-MD+'!E260)</f>
        <v>380.53282667571835</v>
      </c>
      <c r="F8">
        <f>'FRED-MD+'!F260</f>
        <v>7.6</v>
      </c>
      <c r="G8">
        <f>100*LN('FRED-MD+'!G260)</f>
        <v>441.27982933406349</v>
      </c>
      <c r="H8">
        <f>100*LN('FRED-MD+'!H260)</f>
        <v>377.8491612803623</v>
      </c>
      <c r="I8">
        <f>100*LN('FRED-MD+'!I260)</f>
        <v>464.81338854202068</v>
      </c>
      <c r="J8">
        <f>100*LN('FRED-MD+'!J260)</f>
        <v>567.98749538006462</v>
      </c>
      <c r="K8">
        <f>100*LN('FRED-MD+'!K260)</f>
        <v>474.14478042806394</v>
      </c>
      <c r="L8">
        <f>'FRED-MD+'!L260</f>
        <v>8.1561904761904707</v>
      </c>
      <c r="M8">
        <f>'FRED-MD+'!N260</f>
        <v>1.62190476190476</v>
      </c>
      <c r="N8">
        <f>'FRED-MD+'!O260</f>
        <v>-6.8400000000000002E-2</v>
      </c>
      <c r="O8">
        <f>'FRED-MD+'!P260</f>
        <v>0.89319999999999999</v>
      </c>
      <c r="P8">
        <f>'FRED-MD+'!R260</f>
        <v>2.93</v>
      </c>
      <c r="Q8">
        <f>FACTOR!C69</f>
        <v>33.623509662711342</v>
      </c>
      <c r="R8">
        <f>100*LN(REALIZEDVARIANCE!D9)</f>
        <v>89.768699678185499</v>
      </c>
      <c r="S8">
        <v>22.296006575739</v>
      </c>
      <c r="T8" s="5" t="e">
        <v>#N/A</v>
      </c>
      <c r="U8" t="e">
        <v>#N/A</v>
      </c>
      <c r="V8" t="e">
        <v>#N/A</v>
      </c>
      <c r="W8">
        <v>-8.1999999999999993</v>
      </c>
      <c r="X8" t="e">
        <v>#N/A</v>
      </c>
      <c r="Y8">
        <f>100*LN(LEVERAGE3!O9)</f>
        <v>212.73980251006907</v>
      </c>
      <c r="Z8">
        <f>100*LN(LEVERAGE1!O9)</f>
        <v>324.28403937673613</v>
      </c>
      <c r="AA8">
        <f>100*LN(LEVERAGE1!N9)</f>
        <v>312.35681936606284</v>
      </c>
      <c r="AB8">
        <f>100*LN(LEVERAGE2!V9)</f>
        <v>-16.597086056228779</v>
      </c>
      <c r="AC8">
        <f>100*LN(LEVERAGE2!U9)</f>
        <v>0.59523982750696969</v>
      </c>
      <c r="AD8">
        <v>1575.5421318049239</v>
      </c>
      <c r="AE8">
        <v>1130.3992956749983</v>
      </c>
      <c r="AF8">
        <f>100*LN(DOMESTICC!T129)</f>
        <v>875.70288746990389</v>
      </c>
      <c r="AG8">
        <f>100*LN(DOMESTICC!U129)</f>
        <v>842.67402043241498</v>
      </c>
      <c r="AH8">
        <f>100*LN(DOMESTICC!V129)</f>
        <v>836.27737059960214</v>
      </c>
      <c r="AI8">
        <f>100*LN(DOMESTICC!W129)</f>
        <v>775.78379959995641</v>
      </c>
      <c r="AJ8">
        <f>100*LN(DOMESTICC!X129)</f>
        <v>766.26668394131718</v>
      </c>
      <c r="AK8">
        <f>100*LN(DOMESTICC!Y129)</f>
        <v>535.85514269762143</v>
      </c>
      <c r="AL8">
        <f>100*LN(CBCREDIT!T9)</f>
        <v>681.51925215541712</v>
      </c>
      <c r="AM8">
        <f>100*LN(CBCREDIT!U9)</f>
        <v>650.5256267656531</v>
      </c>
      <c r="AN8">
        <f>100*LN(CBCREDIT!V9)</f>
        <v>549.28350802738032</v>
      </c>
      <c r="AO8">
        <f>100*LN('CREDIT EA &amp; UK'!X34)</f>
        <v>612.50115646104359</v>
      </c>
      <c r="AP8">
        <f>100*LN('CREDIT EA &amp; UK'!Y34)</f>
        <v>590.46013409586931</v>
      </c>
      <c r="AQ8">
        <f>100*LN('CREDIT EA &amp; UK'!Z34)</f>
        <v>450.45650124141252</v>
      </c>
      <c r="AR8">
        <f>100*LN('CREDIT EA &amp; UK'!AA34)</f>
        <v>581.18592978082552</v>
      </c>
      <c r="AS8">
        <f>100*LN('CREDIT EA &amp; UK'!AB34)</f>
        <v>553.2195099839679</v>
      </c>
      <c r="AT8">
        <f>100*LN('CREDIT EA &amp; UK'!AC34)</f>
        <v>440.11182249294023</v>
      </c>
      <c r="AU8">
        <f>100*LN('CREDIT EA &amp; UK'!AD34)</f>
        <v>481.14523802268889</v>
      </c>
      <c r="AV8">
        <f>100*LN('CREDIT EA &amp; UK'!AE34)</f>
        <v>473.64001824307815</v>
      </c>
      <c r="AW8">
        <f>100*LN('CREDIT EA &amp; UK'!AF34)</f>
        <v>218.45895347563382</v>
      </c>
      <c r="AX8">
        <f>100*LN('CREDIT FLOATERS'!R34)</f>
        <v>653.22309389922134</v>
      </c>
      <c r="AY8">
        <f>100*LN('CREDIT FLOATERS'!S34)</f>
        <v>622.62540206504502</v>
      </c>
      <c r="AZ8">
        <f>100*LN('CREDIT FLOATERS'!T34)</f>
        <v>519.88947422235856</v>
      </c>
      <c r="BA8">
        <f>100*LN('GLOBAL GROWTH'!P276)</f>
        <v>388.34113684838974</v>
      </c>
      <c r="BB8">
        <f>'GLOBAL GROWTH'!F264</f>
        <v>3.3082113694572199</v>
      </c>
      <c r="BC8">
        <v>388.34113684838974</v>
      </c>
      <c r="BD8">
        <v>56.995869999999996</v>
      </c>
      <c r="BE8">
        <v>2.9228466637111206</v>
      </c>
      <c r="BF8" t="e">
        <v>#N/A</v>
      </c>
      <c r="BG8">
        <v>421.33663581892773</v>
      </c>
      <c r="BH8">
        <v>443.43818650078094</v>
      </c>
      <c r="BI8">
        <f>'CORPORATE SPREADS'!C117/100</f>
        <v>1.2999999999999901</v>
      </c>
      <c r="BJ8">
        <f>'CORPORATE SPREADS'!D117/100</f>
        <v>0.62000000000000099</v>
      </c>
      <c r="BK8">
        <f>POLICYRATES!F69</f>
        <v>7.5</v>
      </c>
      <c r="BL8">
        <f>POLICYRATES!C69</f>
        <v>17</v>
      </c>
      <c r="BM8">
        <f>100*LN(1/'BILATERAL FX'!G128)</f>
        <v>-10.13614651965263</v>
      </c>
      <c r="BN8">
        <f>100*LN(1/'BILATERAL FX'!B128)</f>
        <v>-84.839725583050466</v>
      </c>
      <c r="BO8">
        <f>100*LN('STOCK MARKET INDICES'!C9)</f>
        <v>624.51373034570145</v>
      </c>
      <c r="BP8">
        <f>100*LN('STOCK MARKET INDICES'!D9)</f>
        <v>559.67168023410125</v>
      </c>
    </row>
    <row r="9" spans="1:68" x14ac:dyDescent="0.2">
      <c r="A9" s="1">
        <v>29403</v>
      </c>
      <c r="B9">
        <f>100*LN('FRED-MD+'!B261)</f>
        <v>388.11905324122375</v>
      </c>
      <c r="C9">
        <f>'FRED-MD+'!C261</f>
        <v>75.216099999999997</v>
      </c>
      <c r="D9">
        <f>100*LN('FRED-MD+'!D261)</f>
        <v>714.59844677143872</v>
      </c>
      <c r="E9">
        <f>100*LN('FRED-MD+'!E261)</f>
        <v>381.17605834897518</v>
      </c>
      <c r="F9">
        <f>'FRED-MD+'!F261</f>
        <v>7.8</v>
      </c>
      <c r="G9">
        <f>100*LN('FRED-MD+'!G261)</f>
        <v>441.40096805269326</v>
      </c>
      <c r="H9">
        <f>100*LN('FRED-MD+'!H261)</f>
        <v>378.61876365809343</v>
      </c>
      <c r="I9">
        <f>100*LN('FRED-MD+'!I261)</f>
        <v>463.95716127054231</v>
      </c>
      <c r="J9">
        <f>100*LN('FRED-MD+'!J261)</f>
        <v>568.02401835256683</v>
      </c>
      <c r="K9">
        <f>100*LN('FRED-MD+'!K261)</f>
        <v>478.58236856813488</v>
      </c>
      <c r="L9">
        <f>'FRED-MD+'!L261</f>
        <v>8.6468181818181904</v>
      </c>
      <c r="M9">
        <f>'FRED-MD+'!N261</f>
        <v>1.6009090909090899</v>
      </c>
      <c r="N9">
        <f>'FRED-MD+'!O261</f>
        <v>8.8099999999999998E-2</v>
      </c>
      <c r="O9">
        <f>'FRED-MD+'!P261</f>
        <v>0.90980000000000005</v>
      </c>
      <c r="P9">
        <f>'FRED-MD+'!R261</f>
        <v>1.94</v>
      </c>
      <c r="Q9">
        <f>FACTOR!C70</f>
        <v>47.488202935041741</v>
      </c>
      <c r="R9">
        <f>100*LN(REALIZEDVARIANCE!D10)</f>
        <v>81.293945964009424</v>
      </c>
      <c r="S9">
        <v>10.852497424094899</v>
      </c>
      <c r="T9" s="5" t="e">
        <v>#N/A</v>
      </c>
      <c r="U9" t="e">
        <v>#N/A</v>
      </c>
      <c r="V9" t="e">
        <v>#N/A</v>
      </c>
      <c r="W9">
        <v>4.9000000000000004</v>
      </c>
      <c r="X9" t="e">
        <v>#N/A</v>
      </c>
      <c r="Y9">
        <f>100*LN(LEVERAGE3!O10)</f>
        <v>214.86315391054978</v>
      </c>
      <c r="Z9">
        <f>100*LN(LEVERAGE1!O10)</f>
        <v>324.28403937673613</v>
      </c>
      <c r="AA9">
        <f>100*LN(LEVERAGE1!N10)</f>
        <v>312.35681936606284</v>
      </c>
      <c r="AB9">
        <f>100*LN(LEVERAGE2!V10)</f>
        <v>-16.924734515610499</v>
      </c>
      <c r="AC9">
        <f>100*LN(LEVERAGE2!U10)</f>
        <v>1.1618520475636689</v>
      </c>
      <c r="AD9">
        <v>1571.4122878762789</v>
      </c>
      <c r="AE9">
        <v>1155.8863947911393</v>
      </c>
      <c r="AF9">
        <f>100*LN(DOMESTICC!T130)</f>
        <v>876.74028174494845</v>
      </c>
      <c r="AG9">
        <f>100*LN(DOMESTICC!U130)</f>
        <v>843.80695468655369</v>
      </c>
      <c r="AH9">
        <f>100*LN(DOMESTICC!V130)</f>
        <v>837.41263924047155</v>
      </c>
      <c r="AI9">
        <f>100*LN(DOMESTICC!W130)</f>
        <v>775.86197317921028</v>
      </c>
      <c r="AJ9">
        <f>100*LN(DOMESTICC!X130)</f>
        <v>766.17930087313437</v>
      </c>
      <c r="AK9">
        <f>100*LN(DOMESTICC!Y130)</f>
        <v>538.56863923198887</v>
      </c>
      <c r="AL9">
        <f>100*LN(CBCREDIT!T10)</f>
        <v>682.68591335602287</v>
      </c>
      <c r="AM9">
        <f>100*LN(CBCREDIT!U10)</f>
        <v>651.47177571300131</v>
      </c>
      <c r="AN9">
        <f>100*LN(CBCREDIT!V10)</f>
        <v>551.20203346570133</v>
      </c>
      <c r="AO9">
        <f>100*LN('CREDIT EA &amp; UK'!X35)</f>
        <v>613.11384764849299</v>
      </c>
      <c r="AP9">
        <f>100*LN('CREDIT EA &amp; UK'!Y35)</f>
        <v>590.74084658449499</v>
      </c>
      <c r="AQ9">
        <f>100*LN('CREDIT EA &amp; UK'!Z35)</f>
        <v>452.88930645490962</v>
      </c>
      <c r="AR9">
        <f>100*LN('CREDIT EA &amp; UK'!AA35)</f>
        <v>581.81245736187122</v>
      </c>
      <c r="AS9">
        <f>100*LN('CREDIT EA &amp; UK'!AB35)</f>
        <v>553.22518912262967</v>
      </c>
      <c r="AT9">
        <f>100*LN('CREDIT EA &amp; UK'!AC35)</f>
        <v>443.13401705544464</v>
      </c>
      <c r="AU9">
        <f>100*LN('CREDIT EA &amp; UK'!AD35)</f>
        <v>481.71466530939375</v>
      </c>
      <c r="AV9">
        <f>100*LN('CREDIT EA &amp; UK'!AE35)</f>
        <v>474.43943501064672</v>
      </c>
      <c r="AW9">
        <f>100*LN('CREDIT EA &amp; UK'!AF35)</f>
        <v>216.40227005426649</v>
      </c>
      <c r="AX9">
        <f>100*LN('CREDIT FLOATERS'!R35)</f>
        <v>654.28407237403053</v>
      </c>
      <c r="AY9">
        <f>100*LN('CREDIT FLOATERS'!S35)</f>
        <v>623.34900576416499</v>
      </c>
      <c r="AZ9">
        <f>100*LN('CREDIT FLOATERS'!T35)</f>
        <v>522.07415335377664</v>
      </c>
      <c r="BA9">
        <f>100*LN('GLOBAL GROWTH'!P277)</f>
        <v>387.80843496158388</v>
      </c>
      <c r="BB9">
        <f>'GLOBAL GROWTH'!F265</f>
        <v>2.8380084843736202</v>
      </c>
      <c r="BC9">
        <v>387.80843496158388</v>
      </c>
      <c r="BD9">
        <v>44.877383000000002</v>
      </c>
      <c r="BE9">
        <v>2.6822222884471225</v>
      </c>
      <c r="BF9" t="e">
        <v>#N/A</v>
      </c>
      <c r="BG9">
        <v>421.72925884841447</v>
      </c>
      <c r="BH9">
        <v>440.67192472642535</v>
      </c>
      <c r="BI9">
        <f>'CORPORATE SPREADS'!C118/100</f>
        <v>0.95999999999999897</v>
      </c>
      <c r="BJ9">
        <f>'CORPORATE SPREADS'!D118/100</f>
        <v>0.36000000000000026</v>
      </c>
      <c r="BK9">
        <f>POLICYRATES!F70</f>
        <v>7.5</v>
      </c>
      <c r="BL9">
        <f>POLICYRATES!C70</f>
        <v>16</v>
      </c>
      <c r="BM9">
        <f>100*LN(1/'BILATERAL FX'!G129)</f>
        <v>-11.291439225822094</v>
      </c>
      <c r="BN9">
        <f>100*LN(1/'BILATERAL FX'!B129)</f>
        <v>-86.423925540235118</v>
      </c>
      <c r="BO9">
        <f>100*LN('STOCK MARKET INDICES'!C10)</f>
        <v>626.28266706926661</v>
      </c>
      <c r="BP9">
        <f>100*LN('STOCK MARKET INDICES'!D10)</f>
        <v>564.29349113234866</v>
      </c>
    </row>
    <row r="10" spans="1:68" x14ac:dyDescent="0.2">
      <c r="A10" s="1">
        <v>29434</v>
      </c>
      <c r="B10">
        <f>100*LN('FRED-MD+'!B262)</f>
        <v>388.38806994818657</v>
      </c>
      <c r="C10">
        <f>'FRED-MD+'!C262</f>
        <v>75.483800000000002</v>
      </c>
      <c r="D10">
        <f>100*LN('FRED-MD+'!D262)</f>
        <v>726.96167496081694</v>
      </c>
      <c r="E10">
        <f>100*LN('FRED-MD+'!E262)</f>
        <v>381.74925215819127</v>
      </c>
      <c r="F10">
        <f>'FRED-MD+'!F262</f>
        <v>7.7</v>
      </c>
      <c r="G10">
        <f>100*LN('FRED-MD+'!G262)</f>
        <v>442.1247347827163</v>
      </c>
      <c r="H10">
        <f>100*LN('FRED-MD+'!H262)</f>
        <v>379.44774415731024</v>
      </c>
      <c r="I10">
        <f>100*LN('FRED-MD+'!I262)</f>
        <v>464.99523287599845</v>
      </c>
      <c r="J10">
        <f>100*LN('FRED-MD+'!J262)</f>
        <v>568.06226783691238</v>
      </c>
      <c r="K10">
        <f>100*LN('FRED-MD+'!K262)</f>
        <v>481.62411560680323</v>
      </c>
      <c r="L10">
        <f>'FRED-MD+'!L262</f>
        <v>10.242380952381</v>
      </c>
      <c r="M10">
        <f>'FRED-MD+'!N262</f>
        <v>0.85952380952381002</v>
      </c>
      <c r="N10">
        <f>'FRED-MD+'!O262</f>
        <v>-6.4000000000000003E-3</v>
      </c>
      <c r="O10">
        <f>'FRED-MD+'!P262</f>
        <v>0.84430000000000005</v>
      </c>
      <c r="P10">
        <f>'FRED-MD+'!R262</f>
        <v>1.46</v>
      </c>
      <c r="Q10">
        <f>FACTOR!C71</f>
        <v>47.021093685345377</v>
      </c>
      <c r="R10">
        <f>100*LN(REALIZEDVARIANCE!D11)</f>
        <v>97.62716399703092</v>
      </c>
      <c r="S10">
        <v>6.6533084432058898</v>
      </c>
      <c r="T10" s="5" t="e">
        <v>#N/A</v>
      </c>
      <c r="U10" t="e">
        <v>#N/A</v>
      </c>
      <c r="V10" t="e">
        <v>#N/A</v>
      </c>
      <c r="W10">
        <v>4.8</v>
      </c>
      <c r="X10" t="e">
        <v>#N/A</v>
      </c>
      <c r="Y10">
        <f>100*LN(LEVERAGE3!O11)</f>
        <v>218.65835200546289</v>
      </c>
      <c r="Z10">
        <f>100*LN(LEVERAGE1!O11)</f>
        <v>324.28403937673613</v>
      </c>
      <c r="AA10">
        <f>100*LN(LEVERAGE1!N11)</f>
        <v>312.35681936606284</v>
      </c>
      <c r="AB10">
        <f>100*LN(LEVERAGE2!V11)</f>
        <v>-17.144437213930356</v>
      </c>
      <c r="AC10">
        <f>100*LN(LEVERAGE2!U11)</f>
        <v>2.1967307153774445</v>
      </c>
      <c r="AD10">
        <v>1572.4034173586924</v>
      </c>
      <c r="AE10">
        <v>1165.7398034031924</v>
      </c>
      <c r="AF10">
        <f>100*LN(DOMESTICC!T131)</f>
        <v>877.45113755105353</v>
      </c>
      <c r="AG10">
        <f>100*LN(DOMESTICC!U131)</f>
        <v>844.54789239840727</v>
      </c>
      <c r="AH10">
        <f>100*LN(DOMESTICC!V131)</f>
        <v>838.15433424947139</v>
      </c>
      <c r="AI10">
        <f>100*LN(DOMESTICC!W131)</f>
        <v>775.90891497120276</v>
      </c>
      <c r="AJ10">
        <f>100*LN(DOMESTICC!X131)</f>
        <v>765.95295817176441</v>
      </c>
      <c r="AK10">
        <f>100*LN(DOMESTICC!Y131)</f>
        <v>540.81192504208059</v>
      </c>
      <c r="AL10">
        <f>100*LN(CBCREDIT!T11)</f>
        <v>683.55280476129553</v>
      </c>
      <c r="AM10">
        <f>100*LN(CBCREDIT!U11)</f>
        <v>652.18206461796115</v>
      </c>
      <c r="AN10">
        <f>100*LN(CBCREDIT!V11)</f>
        <v>552.63801912384599</v>
      </c>
      <c r="AO10">
        <f>100*LN('CREDIT EA &amp; UK'!X36)</f>
        <v>613.48099965850395</v>
      </c>
      <c r="AP10">
        <f>100*LN('CREDIT EA &amp; UK'!Y36)</f>
        <v>590.89100611165895</v>
      </c>
      <c r="AQ10">
        <f>100*LN('CREDIT EA &amp; UK'!Z36)</f>
        <v>454.70602315292126</v>
      </c>
      <c r="AR10">
        <f>100*LN('CREDIT EA &amp; UK'!AA36)</f>
        <v>582.18233475974671</v>
      </c>
      <c r="AS10">
        <f>100*LN('CREDIT EA &amp; UK'!AB36)</f>
        <v>553.2277910107606</v>
      </c>
      <c r="AT10">
        <f>100*LN('CREDIT EA &amp; UK'!AC36)</f>
        <v>445.46628314712962</v>
      </c>
      <c r="AU10">
        <f>100*LN('CREDIT EA &amp; UK'!AD36)</f>
        <v>482.08091220842323</v>
      </c>
      <c r="AV10">
        <f>100*LN('CREDIT EA &amp; UK'!AE36)</f>
        <v>475.0147656595347</v>
      </c>
      <c r="AW10">
        <f>100*LN('CREDIT EA &amp; UK'!AF36)</f>
        <v>212.50135242119842</v>
      </c>
      <c r="AX10">
        <f>100*LN('CREDIT FLOATERS'!R36)</f>
        <v>655.01905479998663</v>
      </c>
      <c r="AY10">
        <f>100*LN('CREDIT FLOATERS'!S36)</f>
        <v>623.8151395128067</v>
      </c>
      <c r="AZ10">
        <f>100*LN('CREDIT FLOATERS'!T36)</f>
        <v>523.7729368108229</v>
      </c>
      <c r="BA10">
        <f>100*LN('GLOBAL GROWTH'!P278)</f>
        <v>387.71712783408179</v>
      </c>
      <c r="BB10">
        <f>'GLOBAL GROWTH'!F266</f>
        <v>2.1776110864316101</v>
      </c>
      <c r="BC10">
        <v>387.71712783408179</v>
      </c>
      <c r="BD10">
        <v>53.625444000000002</v>
      </c>
      <c r="BE10">
        <v>2.4567165999873186</v>
      </c>
      <c r="BF10" t="e">
        <v>#N/A</v>
      </c>
      <c r="BG10">
        <v>421.36343727327568</v>
      </c>
      <c r="BH10">
        <v>439.56829611213675</v>
      </c>
      <c r="BI10">
        <f>'CORPORATE SPREADS'!C119/100</f>
        <v>0.45000000000000101</v>
      </c>
      <c r="BJ10">
        <f>'CORPORATE SPREADS'!D119/100</f>
        <v>8.0000000000000071E-2</v>
      </c>
      <c r="BK10">
        <f>POLICYRATES!F71</f>
        <v>7.5</v>
      </c>
      <c r="BL10">
        <f>POLICYRATES!C71</f>
        <v>16</v>
      </c>
      <c r="BM10">
        <f>100*LN(1/'BILATERAL FX'!G130)</f>
        <v>-8.8598803557476877</v>
      </c>
      <c r="BN10">
        <f>100*LN(1/'BILATERAL FX'!B130)</f>
        <v>-86.305871727721836</v>
      </c>
      <c r="BO10">
        <f>100*LN('STOCK MARKET INDICES'!C11)</f>
        <v>623.73475853916818</v>
      </c>
      <c r="BP10">
        <f>100*LN('STOCK MARKET INDICES'!D11)</f>
        <v>564.45631149962298</v>
      </c>
    </row>
    <row r="11" spans="1:68" x14ac:dyDescent="0.2">
      <c r="A11" s="1">
        <v>29465</v>
      </c>
      <c r="B11">
        <f>100*LN('FRED-MD+'!B263)</f>
        <v>390.00981865558333</v>
      </c>
      <c r="C11">
        <f>'FRED-MD+'!C263</f>
        <v>76.502200000000002</v>
      </c>
      <c r="D11">
        <f>100*LN('FRED-MD+'!D263)</f>
        <v>729.36977206014376</v>
      </c>
      <c r="E11">
        <f>100*LN('FRED-MD+'!E263)</f>
        <v>382.31917917215299</v>
      </c>
      <c r="F11">
        <f>'FRED-MD+'!F263</f>
        <v>7.5</v>
      </c>
      <c r="G11">
        <f>100*LN('FRED-MD+'!G263)</f>
        <v>442.96256134731607</v>
      </c>
      <c r="H11">
        <f>100*LN('FRED-MD+'!H263)</f>
        <v>380.36802695911138</v>
      </c>
      <c r="I11">
        <f>100*LN('FRED-MD+'!I263)</f>
        <v>463.59903283279777</v>
      </c>
      <c r="J11">
        <f>100*LN('FRED-MD+'!J263)</f>
        <v>568.28036158709074</v>
      </c>
      <c r="K11">
        <f>100*LN('FRED-MD+'!K263)</f>
        <v>484.02423081675749</v>
      </c>
      <c r="L11">
        <f>'FRED-MD+'!L263</f>
        <v>11.521428571428601</v>
      </c>
      <c r="M11">
        <f>'FRED-MD+'!N263</f>
        <v>-1.2857142857142701E-2</v>
      </c>
      <c r="N11">
        <f>'FRED-MD+'!O263</f>
        <v>-6.1600000000000002E-2</v>
      </c>
      <c r="O11">
        <f>'FRED-MD+'!P263</f>
        <v>0.89139999999999997</v>
      </c>
      <c r="P11">
        <f>'FRED-MD+'!R263</f>
        <v>1.69</v>
      </c>
      <c r="Q11">
        <f>FACTOR!C72</f>
        <v>54.09718976019402</v>
      </c>
      <c r="R11">
        <f>100*LN(REALIZEDVARIANCE!D12)</f>
        <v>120.38538447790638</v>
      </c>
      <c r="S11">
        <v>-6.9246688697060801</v>
      </c>
      <c r="T11" s="5" t="e">
        <v>#N/A</v>
      </c>
      <c r="U11" t="e">
        <v>#N/A</v>
      </c>
      <c r="V11" t="e">
        <v>#N/A</v>
      </c>
      <c r="W11">
        <v>10.9</v>
      </c>
      <c r="X11" t="e">
        <v>#N/A</v>
      </c>
      <c r="Y11">
        <f>100*LN(LEVERAGE3!O12)</f>
        <v>220.55233801509141</v>
      </c>
      <c r="Z11">
        <f>100*LN(LEVERAGE1!O12)</f>
        <v>324.28403937673613</v>
      </c>
      <c r="AA11">
        <f>100*LN(LEVERAGE1!N12)</f>
        <v>312.35681936606284</v>
      </c>
      <c r="AB11">
        <f>100*LN(LEVERAGE2!V12)</f>
        <v>-17.30601844062944</v>
      </c>
      <c r="AC11">
        <f>100*LN(LEVERAGE2!U12)</f>
        <v>2.7239308469248864</v>
      </c>
      <c r="AD11">
        <v>1576.7925646805952</v>
      </c>
      <c r="AE11">
        <v>1172.6632633337417</v>
      </c>
      <c r="AF11">
        <f>100*LN(DOMESTICC!T132)</f>
        <v>878.19090141657693</v>
      </c>
      <c r="AG11">
        <f>100*LN(DOMESTICC!U132)</f>
        <v>845.276647519937</v>
      </c>
      <c r="AH11">
        <f>100*LN(DOMESTICC!V132)</f>
        <v>838.89065933167228</v>
      </c>
      <c r="AI11">
        <f>100*LN(DOMESTICC!W132)</f>
        <v>775.92402292886868</v>
      </c>
      <c r="AJ11">
        <f>100*LN(DOMESTICC!X132)</f>
        <v>765.65211780043501</v>
      </c>
      <c r="AK11">
        <f>100*LN(DOMESTICC!Y132)</f>
        <v>543.2562623454304</v>
      </c>
      <c r="AL11">
        <f>100*LN(CBCREDIT!T12)</f>
        <v>684.6170258630633</v>
      </c>
      <c r="AM11">
        <f>100*LN(CBCREDIT!U12)</f>
        <v>653.15202783246036</v>
      </c>
      <c r="AN11">
        <f>100*LN(CBCREDIT!V12)</f>
        <v>553.66726308627653</v>
      </c>
      <c r="AO11">
        <f>100*LN('CREDIT EA &amp; UK'!X37)</f>
        <v>614.06235032725988</v>
      </c>
      <c r="AP11">
        <f>100*LN('CREDIT EA &amp; UK'!Y37)</f>
        <v>591.17149214817061</v>
      </c>
      <c r="AQ11">
        <f>100*LN('CREDIT EA &amp; UK'!Z37)</f>
        <v>455.39189959772972</v>
      </c>
      <c r="AR11">
        <f>100*LN('CREDIT EA &amp; UK'!AA37)</f>
        <v>582.757703446856</v>
      </c>
      <c r="AS11">
        <f>100*LN('CREDIT EA &amp; UK'!AB37)</f>
        <v>553.23335955000402</v>
      </c>
      <c r="AT11">
        <f>100*LN('CREDIT EA &amp; UK'!AC37)</f>
        <v>446.36296628755082</v>
      </c>
      <c r="AU11">
        <f>100*LN('CREDIT EA &amp; UK'!AD37)</f>
        <v>482.67765564449485</v>
      </c>
      <c r="AV11">
        <f>100*LN('CREDIT EA &amp; UK'!AE37)</f>
        <v>475.88007305684619</v>
      </c>
      <c r="AW11">
        <f>100*LN('CREDIT EA &amp; UK'!AF37)</f>
        <v>210.43780269698672</v>
      </c>
      <c r="AX11">
        <f>100*LN('CREDIT FLOATERS'!R37)</f>
        <v>655.98758267663698</v>
      </c>
      <c r="AY11">
        <f>100*LN('CREDIT FLOATERS'!S37)</f>
        <v>624.53079969384896</v>
      </c>
      <c r="AZ11">
        <f>100*LN('CREDIT FLOATERS'!T37)</f>
        <v>525.01560046410191</v>
      </c>
      <c r="BA11">
        <f>100*LN('GLOBAL GROWTH'!P279)</f>
        <v>387.62486666982659</v>
      </c>
      <c r="BB11">
        <f>'GLOBAL GROWTH'!F267</f>
        <v>0.47423553447964401</v>
      </c>
      <c r="BC11">
        <v>387.62486666982659</v>
      </c>
      <c r="BD11">
        <v>54.869413999999999</v>
      </c>
      <c r="BE11">
        <v>2.2609135161126837</v>
      </c>
      <c r="BF11" t="e">
        <v>#N/A</v>
      </c>
      <c r="BG11">
        <v>419.65522780411533</v>
      </c>
      <c r="BH11">
        <v>437.70140928503372</v>
      </c>
      <c r="BI11">
        <f>'CORPORATE SPREADS'!C120/100</f>
        <v>1.02999999999999</v>
      </c>
      <c r="BJ11">
        <f>'CORPORATE SPREADS'!D120/100</f>
        <v>0.25999999999999979</v>
      </c>
      <c r="BK11">
        <f>POLICYRATES!F72</f>
        <v>7.5</v>
      </c>
      <c r="BL11">
        <f>POLICYRATES!C72</f>
        <v>16</v>
      </c>
      <c r="BM11">
        <f>100*LN(1/'BILATERAL FX'!G131)</f>
        <v>-8.8822292216357699</v>
      </c>
      <c r="BN11">
        <f>100*LN(1/'BILATERAL FX'!B131)</f>
        <v>-87.596861239555082</v>
      </c>
      <c r="BO11">
        <f>100*LN('STOCK MARKET INDICES'!C12)</f>
        <v>623.20550120259122</v>
      </c>
      <c r="BP11">
        <f>100*LN('STOCK MARKET INDICES'!D12)</f>
        <v>567.07770730422169</v>
      </c>
    </row>
    <row r="12" spans="1:68" x14ac:dyDescent="0.2">
      <c r="A12" s="1">
        <v>29495</v>
      </c>
      <c r="B12">
        <f>100*LN('FRED-MD+'!B264)</f>
        <v>391.24289230324473</v>
      </c>
      <c r="C12">
        <f>'FRED-MD+'!C264</f>
        <v>77.645799999999994</v>
      </c>
      <c r="D12">
        <f>100*LN('FRED-MD+'!D264)</f>
        <v>732.84373528951619</v>
      </c>
      <c r="E12">
        <f>100*LN('FRED-MD+'!E264)</f>
        <v>382.86413964890949</v>
      </c>
      <c r="F12">
        <f>'FRED-MD+'!F264</f>
        <v>7.5</v>
      </c>
      <c r="G12">
        <f>100*LN('FRED-MD+'!G264)</f>
        <v>443.91156016580089</v>
      </c>
      <c r="H12">
        <f>100*LN('FRED-MD+'!H264)</f>
        <v>381.16279193729895</v>
      </c>
      <c r="I12">
        <f>100*LN('FRED-MD+'!I264)</f>
        <v>463.90884041915524</v>
      </c>
      <c r="J12">
        <f>100*LN('FRED-MD+'!J264)</f>
        <v>568.77899397309022</v>
      </c>
      <c r="K12">
        <f>100*LN('FRED-MD+'!K264)</f>
        <v>486.90717297744686</v>
      </c>
      <c r="L12">
        <f>'FRED-MD+'!L264</f>
        <v>12.490454545454501</v>
      </c>
      <c r="M12">
        <f>'FRED-MD+'!N264</f>
        <v>-0.73909090909090902</v>
      </c>
      <c r="N12">
        <f>'FRED-MD+'!O264</f>
        <v>-0.19159999999999999</v>
      </c>
      <c r="O12">
        <f>'FRED-MD+'!P264</f>
        <v>0.8468</v>
      </c>
      <c r="P12">
        <f>'FRED-MD+'!R264</f>
        <v>2.04</v>
      </c>
      <c r="Q12">
        <f>FACTOR!C73</f>
        <v>55.362564194518228</v>
      </c>
      <c r="R12">
        <f>100*LN(REALIZEDVARIANCE!D13)</f>
        <v>113.80810854421466</v>
      </c>
      <c r="S12">
        <v>-6.3109567052928499</v>
      </c>
      <c r="T12" s="5" t="e">
        <v>#N/A</v>
      </c>
      <c r="U12" t="e">
        <v>#N/A</v>
      </c>
      <c r="V12" t="e">
        <v>#N/A</v>
      </c>
      <c r="W12">
        <v>18.600000000000001</v>
      </c>
      <c r="X12" t="e">
        <v>#N/A</v>
      </c>
      <c r="Y12">
        <f>100*LN(LEVERAGE3!O13)</f>
        <v>215.04266476274071</v>
      </c>
      <c r="Z12">
        <f>100*LN(LEVERAGE1!O13)</f>
        <v>324.28403937673613</v>
      </c>
      <c r="AA12">
        <f>100*LN(LEVERAGE1!N13)</f>
        <v>312.36324373384269</v>
      </c>
      <c r="AB12">
        <f>100*LN(LEVERAGE2!V13)</f>
        <v>-17.422615427132428</v>
      </c>
      <c r="AC12">
        <f>100*LN(LEVERAGE2!U13)</f>
        <v>2.686552355324229</v>
      </c>
      <c r="AD12">
        <v>1572.8960677427879</v>
      </c>
      <c r="AE12">
        <v>1179.3288317159622</v>
      </c>
      <c r="AF12">
        <f>100*LN(DOMESTICC!T133)</f>
        <v>879.37601426966535</v>
      </c>
      <c r="AG12">
        <f>100*LN(DOMESTICC!U133)</f>
        <v>846.37054189215223</v>
      </c>
      <c r="AH12">
        <f>100*LN(DOMESTICC!V133)</f>
        <v>840.01067997420637</v>
      </c>
      <c r="AI12">
        <f>100*LN(DOMESTICC!W133)</f>
        <v>775.74991546685726</v>
      </c>
      <c r="AJ12">
        <f>100*LN(DOMESTICC!X133)</f>
        <v>765.10143104291308</v>
      </c>
      <c r="AK12">
        <f>100*LN(DOMESTICC!Y133)</f>
        <v>547.28538911732107</v>
      </c>
      <c r="AL12">
        <f>100*LN(CBCREDIT!T13)</f>
        <v>686.55777820223784</v>
      </c>
      <c r="AM12">
        <f>100*LN(CBCREDIT!U13)</f>
        <v>655.45598501170593</v>
      </c>
      <c r="AN12">
        <f>100*LN(CBCREDIT!V13)</f>
        <v>554.40664737168572</v>
      </c>
      <c r="AO12">
        <f>100*LN('CREDIT EA &amp; UK'!X38)</f>
        <v>616.22735183885857</v>
      </c>
      <c r="AP12">
        <f>100*LN('CREDIT EA &amp; UK'!Y38)</f>
        <v>593.71778771224717</v>
      </c>
      <c r="AQ12">
        <f>100*LN('CREDIT EA &amp; UK'!Z38)</f>
        <v>455.25419895550988</v>
      </c>
      <c r="AR12">
        <f>100*LN('CREDIT EA &amp; UK'!AA38)</f>
        <v>584.94481432464966</v>
      </c>
      <c r="AS12">
        <f>100*LN('CREDIT EA &amp; UK'!AB38)</f>
        <v>555.74711317658193</v>
      </c>
      <c r="AT12">
        <f>100*LN('CREDIT EA &amp; UK'!AC38)</f>
        <v>446.13634072199682</v>
      </c>
      <c r="AU12">
        <f>100*LN('CREDIT EA &amp; UK'!AD38)</f>
        <v>484.92834228405195</v>
      </c>
      <c r="AV12">
        <f>100*LN('CREDIT EA &amp; UK'!AE38)</f>
        <v>478.35692869055845</v>
      </c>
      <c r="AW12">
        <f>100*LN('CREDIT EA &amp; UK'!AF38)</f>
        <v>211.23270232448115</v>
      </c>
      <c r="AX12">
        <f>100*LN('CREDIT FLOATERS'!R38)</f>
        <v>658.05466955853979</v>
      </c>
      <c r="AY12">
        <f>100*LN('CREDIT FLOATERS'!S38)</f>
        <v>626.85630565129543</v>
      </c>
      <c r="AZ12">
        <f>100*LN('CREDIT FLOATERS'!T38)</f>
        <v>525.97419081415046</v>
      </c>
      <c r="BA12">
        <f>100*LN('GLOBAL GROWTH'!P280)</f>
        <v>388.20142119557329</v>
      </c>
      <c r="BB12">
        <f>'GLOBAL GROWTH'!F268</f>
        <v>0.45249790912141502</v>
      </c>
      <c r="BC12">
        <v>388.20142119557329</v>
      </c>
      <c r="BD12">
        <v>54.749074999999998</v>
      </c>
      <c r="BE12">
        <v>2.0899267341704109</v>
      </c>
      <c r="BF12" t="e">
        <v>#N/A</v>
      </c>
      <c r="BG12">
        <v>420.3422990762233</v>
      </c>
      <c r="BH12">
        <v>435.92696475512651</v>
      </c>
      <c r="BI12">
        <f>'CORPORATE SPREADS'!C121/100</f>
        <v>1.17</v>
      </c>
      <c r="BJ12">
        <f>'CORPORATE SPREADS'!D121/100</f>
        <v>0.36000000000000121</v>
      </c>
      <c r="BK12">
        <f>POLICYRATES!F73</f>
        <v>7.5</v>
      </c>
      <c r="BL12">
        <f>POLICYRATES!C73</f>
        <v>16</v>
      </c>
      <c r="BM12">
        <f>100*LN(1/'BILATERAL FX'!G132)</f>
        <v>-5.9474005554286151</v>
      </c>
      <c r="BN12">
        <f>100*LN(1/'BILATERAL FX'!B132)</f>
        <v>-88.232021230300177</v>
      </c>
      <c r="BO12">
        <f>100*LN('STOCK MARKET INDICES'!C13)</f>
        <v>619.39971445180674</v>
      </c>
      <c r="BP12">
        <f>100*LN('STOCK MARKET INDICES'!D13)</f>
        <v>572.44344143870626</v>
      </c>
    </row>
    <row r="13" spans="1:68" x14ac:dyDescent="0.2">
      <c r="A13" s="1">
        <v>29526</v>
      </c>
      <c r="B13">
        <f>100*LN('FRED-MD+'!B265)</f>
        <v>392.9711635099203</v>
      </c>
      <c r="C13">
        <f>'FRED-MD+'!C265</f>
        <v>78.890799999999999</v>
      </c>
      <c r="D13">
        <f>100*LN('FRED-MD+'!D265)</f>
        <v>731.98649298089697</v>
      </c>
      <c r="E13">
        <f>100*LN('FRED-MD+'!E265)</f>
        <v>383.42776568032934</v>
      </c>
      <c r="F13">
        <f>'FRED-MD+'!F265</f>
        <v>7.5</v>
      </c>
      <c r="G13">
        <f>100*LN('FRED-MD+'!G265)</f>
        <v>444.96852831476963</v>
      </c>
      <c r="H13">
        <f>100*LN('FRED-MD+'!H265)</f>
        <v>381.97322625326984</v>
      </c>
      <c r="I13">
        <f>100*LN('FRED-MD+'!I265)</f>
        <v>465.78575082670977</v>
      </c>
      <c r="J13">
        <f>100*LN('FRED-MD+'!J265)</f>
        <v>568.88671251383528</v>
      </c>
      <c r="K13">
        <f>100*LN('FRED-MD+'!K265)</f>
        <v>491.04465668408233</v>
      </c>
      <c r="L13">
        <f>'FRED-MD+'!L265</f>
        <v>14.1505882352941</v>
      </c>
      <c r="M13">
        <f>'FRED-MD+'!N265</f>
        <v>-1.46588235294118</v>
      </c>
      <c r="N13">
        <f>'FRED-MD+'!O265</f>
        <v>0.2838</v>
      </c>
      <c r="O13">
        <f>'FRED-MD+'!P265</f>
        <v>0.97419999999999995</v>
      </c>
      <c r="P13">
        <f>'FRED-MD+'!R265</f>
        <v>1.53</v>
      </c>
      <c r="Q13">
        <f>FACTOR!C74</f>
        <v>58.270298152650447</v>
      </c>
      <c r="R13">
        <f>100*LN(REALIZEDVARIANCE!D14)</f>
        <v>119.96093474916201</v>
      </c>
      <c r="S13">
        <v>-10.9765146255367</v>
      </c>
      <c r="T13" s="5" t="e">
        <v>#N/A</v>
      </c>
      <c r="U13" t="e">
        <v>#N/A</v>
      </c>
      <c r="V13" t="e">
        <v>#N/A</v>
      </c>
      <c r="W13">
        <v>25.7</v>
      </c>
      <c r="X13" t="e">
        <v>#N/A</v>
      </c>
      <c r="Y13">
        <f>100*LN(LEVERAGE3!O14)</f>
        <v>204.37467596662034</v>
      </c>
      <c r="Z13">
        <f>100*LN(LEVERAGE1!O14)</f>
        <v>324.28403937673613</v>
      </c>
      <c r="AA13">
        <f>100*LN(LEVERAGE1!N14)</f>
        <v>312.37471918780511</v>
      </c>
      <c r="AB13">
        <f>100*LN(LEVERAGE2!V14)</f>
        <v>-17.509794012350724</v>
      </c>
      <c r="AC13">
        <f>100*LN(LEVERAGE2!U14)</f>
        <v>2.5881858970748395</v>
      </c>
      <c r="AD13">
        <v>1572.762501180988</v>
      </c>
      <c r="AE13">
        <v>1188.3198533909385</v>
      </c>
      <c r="AF13">
        <f>100*LN(DOMESTICC!T134)</f>
        <v>880.57254121815185</v>
      </c>
      <c r="AG13">
        <f>100*LN(DOMESTICC!U134)</f>
        <v>847.43101550244808</v>
      </c>
      <c r="AH13">
        <f>100*LN(DOMESTICC!V134)</f>
        <v>841.10329792025948</v>
      </c>
      <c r="AI13">
        <f>100*LN(DOMESTICC!W134)</f>
        <v>775.30312163565304</v>
      </c>
      <c r="AJ13">
        <f>100*LN(DOMESTICC!X134)</f>
        <v>764.21825811879842</v>
      </c>
      <c r="AK13">
        <f>100*LN(DOMESTICC!Y134)</f>
        <v>551.47046820644834</v>
      </c>
      <c r="AL13">
        <f>100*LN(CBCREDIT!T14)</f>
        <v>688.84654995539142</v>
      </c>
      <c r="AM13">
        <f>100*LN(CBCREDIT!U14)</f>
        <v>658.44525428886232</v>
      </c>
      <c r="AN13">
        <f>100*LN(CBCREDIT!V14)</f>
        <v>554.96141951508685</v>
      </c>
      <c r="AO13">
        <f>100*LN('CREDIT EA &amp; UK'!X39)</f>
        <v>619.32463952940429</v>
      </c>
      <c r="AP13">
        <f>100*LN('CREDIT EA &amp; UK'!Y39)</f>
        <v>597.84105229669683</v>
      </c>
      <c r="AQ13">
        <f>100*LN('CREDIT EA &amp; UK'!Z39)</f>
        <v>455.00773782534043</v>
      </c>
      <c r="AR13">
        <f>100*LN('CREDIT EA &amp; UK'!AA39)</f>
        <v>587.92367924956307</v>
      </c>
      <c r="AS13">
        <f>100*LN('CREDIT EA &amp; UK'!AB39)</f>
        <v>560.07747741122557</v>
      </c>
      <c r="AT13">
        <f>100*LN('CREDIT EA &amp; UK'!AC39)</f>
        <v>445.73021448489482</v>
      </c>
      <c r="AU13">
        <f>100*LN('CREDIT EA &amp; UK'!AD39)</f>
        <v>488.48520256258053</v>
      </c>
      <c r="AV13">
        <f>100*LN('CREDIT EA &amp; UK'!AE39)</f>
        <v>482.00590182789591</v>
      </c>
      <c r="AW13">
        <f>100*LN('CREDIT EA &amp; UK'!AF39)</f>
        <v>212.64014227074804</v>
      </c>
      <c r="AX13">
        <f>100*LN('CREDIT FLOATERS'!R39)</f>
        <v>660.63632098526864</v>
      </c>
      <c r="AY13">
        <f>100*LN('CREDIT FLOATERS'!S39)</f>
        <v>630.18189763744635</v>
      </c>
      <c r="AZ13">
        <f>100*LN('CREDIT FLOATERS'!T39)</f>
        <v>526.71461785627866</v>
      </c>
      <c r="BA13">
        <f>100*LN('GLOBAL GROWTH'!P281)</f>
        <v>389.11878532615788</v>
      </c>
      <c r="BB13">
        <f>'GLOBAL GROWTH'!F269</f>
        <v>0.101176147204435</v>
      </c>
      <c r="BC13">
        <v>389.11878532615788</v>
      </c>
      <c r="BD13">
        <v>64.569599999999994</v>
      </c>
      <c r="BE13">
        <v>1.9625134210711215</v>
      </c>
      <c r="BF13" t="e">
        <v>#N/A</v>
      </c>
      <c r="BG13">
        <v>420.35197936278951</v>
      </c>
      <c r="BH13">
        <v>435.54259528767022</v>
      </c>
      <c r="BI13">
        <f>'CORPORATE SPREADS'!C122/100</f>
        <v>1.1299999999999999</v>
      </c>
      <c r="BJ13">
        <f>'CORPORATE SPREADS'!D122/100</f>
        <v>0.69000000000000128</v>
      </c>
      <c r="BK13">
        <f>POLICYRATES!F74</f>
        <v>7.5</v>
      </c>
      <c r="BL13">
        <f>POLICYRATES!C74</f>
        <v>14</v>
      </c>
      <c r="BM13">
        <f>100*LN(1/'BILATERAL FX'!G133)</f>
        <v>-1.8958097268075984</v>
      </c>
      <c r="BN13">
        <f>100*LN(1/'BILATERAL FX'!B133)</f>
        <v>-87.300737735779606</v>
      </c>
      <c r="BO13">
        <f>100*LN('STOCK MARKET INDICES'!C14)</f>
        <v>620.51636395941921</v>
      </c>
      <c r="BP13">
        <f>100*LN('STOCK MARKET INDICES'!D14)</f>
        <v>572.76942947025134</v>
      </c>
    </row>
    <row r="14" spans="1:68" x14ac:dyDescent="0.2">
      <c r="A14" s="1">
        <v>29556</v>
      </c>
      <c r="B14">
        <f>100*LN('FRED-MD+'!B266)</f>
        <v>393.55168510038794</v>
      </c>
      <c r="C14">
        <f>'FRED-MD+'!C266</f>
        <v>78.891400000000004</v>
      </c>
      <c r="D14">
        <f>100*LN('FRED-MD+'!D266)</f>
        <v>730.11478058560317</v>
      </c>
      <c r="E14">
        <f>100*LN('FRED-MD+'!E266)</f>
        <v>383.96673432360058</v>
      </c>
      <c r="F14">
        <f>'FRED-MD+'!F266</f>
        <v>7.2</v>
      </c>
      <c r="G14">
        <f>100*LN('FRED-MD+'!G266)</f>
        <v>445.89876758100104</v>
      </c>
      <c r="H14">
        <f>100*LN('FRED-MD+'!H266)</f>
        <v>382.61818525500229</v>
      </c>
      <c r="I14">
        <f>100*LN('FRED-MD+'!I266)</f>
        <v>466.90835117317437</v>
      </c>
      <c r="J14">
        <f>100*LN('FRED-MD+'!J266)</f>
        <v>569.35637744618691</v>
      </c>
      <c r="K14">
        <f>100*LN('FRED-MD+'!K266)</f>
        <v>489.41014778403041</v>
      </c>
      <c r="L14">
        <f>'FRED-MD+'!L266</f>
        <v>14.8809090909091</v>
      </c>
      <c r="M14">
        <f>'FRED-MD+'!N266</f>
        <v>-2.0368181818181799</v>
      </c>
      <c r="N14">
        <f>'FRED-MD+'!O266</f>
        <v>1.67E-2</v>
      </c>
      <c r="O14">
        <f>'FRED-MD+'!P266</f>
        <v>1.0693999999999999</v>
      </c>
      <c r="P14">
        <f>'FRED-MD+'!R266</f>
        <v>1.95</v>
      </c>
      <c r="Q14">
        <f>FACTOR!C75</f>
        <v>50.693691750451748</v>
      </c>
      <c r="R14">
        <f>100*LN(REALIZEDVARIANCE!D15)</f>
        <v>137.4821415724837</v>
      </c>
      <c r="S14">
        <v>-8.4056074290777296</v>
      </c>
      <c r="T14" s="5" t="e">
        <v>#N/A</v>
      </c>
      <c r="U14" t="e">
        <v>#N/A</v>
      </c>
      <c r="V14" t="e">
        <v>#N/A</v>
      </c>
      <c r="W14">
        <v>13.5</v>
      </c>
      <c r="X14" t="e">
        <v>#N/A</v>
      </c>
      <c r="Y14">
        <f>100*LN(LEVERAGE3!O15)</f>
        <v>197.86538878671436</v>
      </c>
      <c r="Z14">
        <f>100*LN(LEVERAGE1!O15)</f>
        <v>324.28403937673613</v>
      </c>
      <c r="AA14">
        <f>100*LN(LEVERAGE1!N15)</f>
        <v>312.38114240577443</v>
      </c>
      <c r="AB14">
        <f>100*LN(LEVERAGE2!V15)</f>
        <v>-17.658334785049483</v>
      </c>
      <c r="AC14">
        <f>100*LN(LEVERAGE2!U15)</f>
        <v>2.4362252661685231</v>
      </c>
      <c r="AD14">
        <v>1578.6495685523184</v>
      </c>
      <c r="AE14">
        <v>1195.2927256348628</v>
      </c>
      <c r="AF14">
        <f>100*LN(DOMESTICC!T135)</f>
        <v>881.14570492109988</v>
      </c>
      <c r="AG14">
        <f>100*LN(DOMESTICC!U135)</f>
        <v>847.93151825738528</v>
      </c>
      <c r="AH14">
        <f>100*LN(DOMESTICC!V135)</f>
        <v>841.62016516679716</v>
      </c>
      <c r="AI14">
        <f>100*LN(DOMESTICC!W135)</f>
        <v>774.63609476933129</v>
      </c>
      <c r="AJ14">
        <f>100*LN(DOMESTICC!X135)</f>
        <v>763.0365315230772</v>
      </c>
      <c r="AK14">
        <f>100*LN(DOMESTICC!Y135)</f>
        <v>553.47209532938507</v>
      </c>
      <c r="AL14">
        <f>100*LN(CBCREDIT!T15)</f>
        <v>690.67467706084813</v>
      </c>
      <c r="AM14">
        <f>100*LN(CBCREDIT!U15)</f>
        <v>660.68474640349609</v>
      </c>
      <c r="AN14">
        <f>100*LN(CBCREDIT!V15)</f>
        <v>555.62332902634739</v>
      </c>
      <c r="AO14">
        <f>100*LN('CREDIT EA &amp; UK'!X40)</f>
        <v>621.43220575163923</v>
      </c>
      <c r="AP14">
        <f>100*LN('CREDIT EA &amp; UK'!Y40)</f>
        <v>600.47459574138963</v>
      </c>
      <c r="AQ14">
        <f>100*LN('CREDIT EA &amp; UK'!Z40)</f>
        <v>454.86950680600751</v>
      </c>
      <c r="AR14">
        <f>100*LN('CREDIT EA &amp; UK'!AA40)</f>
        <v>589.47113266210943</v>
      </c>
      <c r="AS14">
        <f>100*LN('CREDIT EA &amp; UK'!AB40)</f>
        <v>562.42124330362412</v>
      </c>
      <c r="AT14">
        <f>100*LN('CREDIT EA &amp; UK'!AC40)</f>
        <v>445.50214875401315</v>
      </c>
      <c r="AU14">
        <f>100*LN('CREDIT EA &amp; UK'!AD40)</f>
        <v>491.81178775623471</v>
      </c>
      <c r="AV14">
        <f>100*LN('CREDIT EA &amp; UK'!AE40)</f>
        <v>485.43245051344473</v>
      </c>
      <c r="AW14">
        <f>100*LN('CREDIT EA &amp; UK'!AF40)</f>
        <v>213.42847775623451</v>
      </c>
      <c r="AX14">
        <f>100*LN('CREDIT FLOATERS'!R40)</f>
        <v>662.66978815019934</v>
      </c>
      <c r="AY14">
        <f>100*LN('CREDIT FLOATERS'!S40)</f>
        <v>632.75384901351174</v>
      </c>
      <c r="AZ14">
        <f>100*LN('CREDIT FLOATERS'!T40)</f>
        <v>527.40656567457438</v>
      </c>
      <c r="BA14">
        <f>100*LN('GLOBAL GROWTH'!P282)</f>
        <v>389.14900394996221</v>
      </c>
      <c r="BB14">
        <f>'GLOBAL GROWTH'!F270</f>
        <v>-1.40159210664353</v>
      </c>
      <c r="BC14">
        <v>389.14900394996221</v>
      </c>
      <c r="BD14">
        <v>68.202332999999996</v>
      </c>
      <c r="BE14">
        <v>1.8781988207430489</v>
      </c>
      <c r="BF14" t="e">
        <v>#N/A</v>
      </c>
      <c r="BG14">
        <v>419.92167212937454</v>
      </c>
      <c r="BH14">
        <v>434.12046401536264</v>
      </c>
      <c r="BI14">
        <f>'CORPORATE SPREADS'!C123/100</f>
        <v>0.53999999999999904</v>
      </c>
      <c r="BJ14">
        <f>'CORPORATE SPREADS'!D123/100</f>
        <v>0.48000000000000043</v>
      </c>
      <c r="BK14">
        <f>POLICYRATES!F75</f>
        <v>7.5</v>
      </c>
      <c r="BL14">
        <f>POLICYRATES!C75</f>
        <v>14</v>
      </c>
      <c r="BM14">
        <f>100*LN(1/'BILATERAL FX'!G134)</f>
        <v>0.72191193397564546</v>
      </c>
      <c r="BN14">
        <f>100*LN(1/'BILATERAL FX'!B134)</f>
        <v>-85.266912357683012</v>
      </c>
      <c r="BO14">
        <f>100*LN('STOCK MARKET INDICES'!C15)</f>
        <v>617.56593482836161</v>
      </c>
      <c r="BP14">
        <f>100*LN('STOCK MARKET INDICES'!D15)</f>
        <v>567.67195551065117</v>
      </c>
    </row>
    <row r="15" spans="1:68" x14ac:dyDescent="0.2">
      <c r="A15" s="1">
        <v>29587</v>
      </c>
      <c r="B15">
        <f>100*LN('FRED-MD+'!B267)</f>
        <v>393.00299037206037</v>
      </c>
      <c r="C15">
        <f>'FRED-MD+'!C267</f>
        <v>78.410700000000006</v>
      </c>
      <c r="D15">
        <f>100*LN('FRED-MD+'!D267)</f>
        <v>734.40728505730658</v>
      </c>
      <c r="E15">
        <f>100*LN('FRED-MD+'!E267)</f>
        <v>384.39582745140166</v>
      </c>
      <c r="F15">
        <f>'FRED-MD+'!F267</f>
        <v>7.5</v>
      </c>
      <c r="G15">
        <f>100*LN('FRED-MD+'!G267)</f>
        <v>446.82043309149338</v>
      </c>
      <c r="H15">
        <f>100*LN('FRED-MD+'!H267)</f>
        <v>383.5768114908974</v>
      </c>
      <c r="I15">
        <f>100*LN('FRED-MD+'!I267)</f>
        <v>465.34840462666421</v>
      </c>
      <c r="J15">
        <f>100*LN('FRED-MD+'!J267)</f>
        <v>569.55422840126687</v>
      </c>
      <c r="K15">
        <f>100*LN('FRED-MD+'!K267)</f>
        <v>489.03491282217539</v>
      </c>
      <c r="L15">
        <f>'FRED-MD+'!L267</f>
        <v>14.084761904761899</v>
      </c>
      <c r="M15">
        <f>'FRED-MD+'!N267</f>
        <v>-1.5161904761904801</v>
      </c>
      <c r="N15">
        <f>'FRED-MD+'!O267</f>
        <v>0.33929999999999999</v>
      </c>
      <c r="O15">
        <f>'FRED-MD+'!P267</f>
        <v>1.0429999999999999</v>
      </c>
      <c r="P15">
        <f>'FRED-MD+'!R267</f>
        <v>2.33</v>
      </c>
      <c r="Q15">
        <f>FACTOR!C76</f>
        <v>46.790143633864098</v>
      </c>
      <c r="R15">
        <f>100*LN(REALIZEDVARIANCE!D16)</f>
        <v>112.14957143357853</v>
      </c>
      <c r="S15">
        <v>2.7352975332608498</v>
      </c>
      <c r="T15" s="5" t="e">
        <v>#N/A</v>
      </c>
      <c r="U15" t="e">
        <v>#N/A</v>
      </c>
      <c r="V15" t="e">
        <v>#N/A</v>
      </c>
      <c r="W15">
        <v>7.5</v>
      </c>
      <c r="X15" t="e">
        <v>#N/A</v>
      </c>
      <c r="Y15">
        <f>100*LN(LEVERAGE3!O16)</f>
        <v>201.2715835150552</v>
      </c>
      <c r="Z15">
        <f>100*LN(LEVERAGE1!O16)</f>
        <v>324.60990045059776</v>
      </c>
      <c r="AA15">
        <f>100*LN(LEVERAGE1!N16)</f>
        <v>310.52172033465916</v>
      </c>
      <c r="AB15">
        <f>100*LN(LEVERAGE2!V16)</f>
        <v>-18.371950770487903</v>
      </c>
      <c r="AC15">
        <f>100*LN(LEVERAGE2!U16)</f>
        <v>1.8521905258676918</v>
      </c>
      <c r="AD15">
        <v>1572.1819247105741</v>
      </c>
      <c r="AE15">
        <v>1201.5039250634193</v>
      </c>
      <c r="AF15">
        <f>100*LN(DOMESTICC!T136)</f>
        <v>880.72568068085798</v>
      </c>
      <c r="AG15">
        <f>100*LN(DOMESTICC!U136)</f>
        <v>847.19414733015662</v>
      </c>
      <c r="AH15">
        <f>100*LN(DOMESTICC!V136)</f>
        <v>840.82473483933063</v>
      </c>
      <c r="AI15">
        <f>100*LN(DOMESTICC!W136)</f>
        <v>772.95145642575403</v>
      </c>
      <c r="AJ15">
        <f>100*LN(DOMESTICC!X136)</f>
        <v>761.23841255988486</v>
      </c>
      <c r="AK15">
        <f>100*LN(DOMESTICC!Y136)</f>
        <v>550.95247296895388</v>
      </c>
      <c r="AL15">
        <f>100*LN(CBCREDIT!T16)</f>
        <v>691.93241937430776</v>
      </c>
      <c r="AM15">
        <f>100*LN(CBCREDIT!U16)</f>
        <v>661.93837842383732</v>
      </c>
      <c r="AN15">
        <f>100*LN(CBCREDIT!V16)</f>
        <v>556.67503679972208</v>
      </c>
      <c r="AO15">
        <f>100*LN('CREDIT EA &amp; UK'!X41)</f>
        <v>622.24306682161648</v>
      </c>
      <c r="AP15">
        <f>100*LN('CREDIT EA &amp; UK'!Y41)</f>
        <v>601.16712799597894</v>
      </c>
      <c r="AQ15">
        <f>100*LN('CREDIT EA &amp; UK'!Z41)</f>
        <v>455.48497108905354</v>
      </c>
      <c r="AR15">
        <f>100*LN('CREDIT EA &amp; UK'!AA41)</f>
        <v>589.42006383792523</v>
      </c>
      <c r="AS15">
        <f>100*LN('CREDIT EA &amp; UK'!AB41)</f>
        <v>562.20829971751834</v>
      </c>
      <c r="AT15">
        <f>100*LN('CREDIT EA &amp; UK'!AC41)</f>
        <v>446.09109924966566</v>
      </c>
      <c r="AU15">
        <f>100*LN('CREDIT EA &amp; UK'!AD41)</f>
        <v>494.7555875347594</v>
      </c>
      <c r="AV15">
        <f>100*LN('CREDIT EA &amp; UK'!AE41)</f>
        <v>488.55580871891544</v>
      </c>
      <c r="AW15">
        <f>100*LN('CREDIT EA &amp; UK'!AF41)</f>
        <v>213.44189021956689</v>
      </c>
      <c r="AX15">
        <f>100*LN('CREDIT FLOATERS'!R41)</f>
        <v>663.98617051724875</v>
      </c>
      <c r="AY15">
        <f>100*LN('CREDIT FLOATERS'!S41)</f>
        <v>634.2463538759564</v>
      </c>
      <c r="AZ15">
        <f>100*LN('CREDIT FLOATERS'!T41)</f>
        <v>528.10857196265715</v>
      </c>
      <c r="BA15">
        <f>100*LN('GLOBAL GROWTH'!P283)</f>
        <v>388.86610271511387</v>
      </c>
      <c r="BB15">
        <f>'GLOBAL GROWTH'!F271</f>
        <v>9.2032490436942699E-2</v>
      </c>
      <c r="BC15">
        <v>388.86610271511387</v>
      </c>
      <c r="BD15">
        <v>63.888483999999998</v>
      </c>
      <c r="BE15">
        <v>1.8398411329588304</v>
      </c>
      <c r="BF15" t="e">
        <v>#N/A</v>
      </c>
      <c r="BG15">
        <v>419.58754649731389</v>
      </c>
      <c r="BH15">
        <v>434.12046401536264</v>
      </c>
      <c r="BI15">
        <f>'CORPORATE SPREADS'!C124/100</f>
        <v>0.82</v>
      </c>
      <c r="BJ15">
        <f>'CORPORATE SPREADS'!D124/100</f>
        <v>0.35999999999999943</v>
      </c>
      <c r="BK15">
        <f>POLICYRATES!F76</f>
        <v>7.5</v>
      </c>
      <c r="BL15">
        <f>POLICYRATES!C76</f>
        <v>14</v>
      </c>
      <c r="BM15">
        <f>100*LN(1/'BILATERAL FX'!G135)</f>
        <v>2.756902394505111</v>
      </c>
      <c r="BN15">
        <f>100*LN(1/'BILATERAL FX'!B135)</f>
        <v>-87.667634124006213</v>
      </c>
      <c r="BO15">
        <f>100*LN('STOCK MARKET INDICES'!C16)</f>
        <v>614.93226317235622</v>
      </c>
      <c r="BP15">
        <f>100*LN('STOCK MARKET INDICES'!D16)</f>
        <v>566.63228764958194</v>
      </c>
    </row>
    <row r="16" spans="1:68" x14ac:dyDescent="0.2">
      <c r="A16" s="1">
        <v>29618</v>
      </c>
      <c r="B16">
        <f>100*LN('FRED-MD+'!B268)</f>
        <v>392.51070349760693</v>
      </c>
      <c r="C16">
        <f>'FRED-MD+'!C268</f>
        <v>77.719300000000004</v>
      </c>
      <c r="D16">
        <f>100*LN('FRED-MD+'!D268)</f>
        <v>712.76936993473987</v>
      </c>
      <c r="E16">
        <f>100*LN('FRED-MD+'!E268)</f>
        <v>384.86571298063262</v>
      </c>
      <c r="F16">
        <f>'FRED-MD+'!F268</f>
        <v>7.4</v>
      </c>
      <c r="G16">
        <f>100*LN('FRED-MD+'!G268)</f>
        <v>447.73368144782069</v>
      </c>
      <c r="H16">
        <f>100*LN('FRED-MD+'!H268)</f>
        <v>384.58190983048411</v>
      </c>
      <c r="I16">
        <f>100*LN('FRED-MD+'!I268)</f>
        <v>468.13902118995003</v>
      </c>
      <c r="J16">
        <f>100*LN('FRED-MD+'!J268)</f>
        <v>570.02214751501026</v>
      </c>
      <c r="K16">
        <f>100*LN('FRED-MD+'!K268)</f>
        <v>485.51503912558604</v>
      </c>
      <c r="L16">
        <f>'FRED-MD+'!L268</f>
        <v>14.5683333333333</v>
      </c>
      <c r="M16">
        <f>'FRED-MD+'!N268</f>
        <v>-1.37388888888889</v>
      </c>
      <c r="N16">
        <f>'FRED-MD+'!O268</f>
        <v>0.1086</v>
      </c>
      <c r="O16">
        <f>'FRED-MD+'!P268</f>
        <v>0.86729999999999996</v>
      </c>
      <c r="P16">
        <f>'FRED-MD+'!R268</f>
        <v>1.9400010000000001</v>
      </c>
      <c r="Q16">
        <f>FACTOR!C77</f>
        <v>52.228115329765437</v>
      </c>
      <c r="R16">
        <f>100*LN(REALIZEDVARIANCE!D17)</f>
        <v>96.579316071671698</v>
      </c>
      <c r="S16">
        <v>1.74565040269663</v>
      </c>
      <c r="T16" s="5" t="e">
        <v>#N/A</v>
      </c>
      <c r="U16" t="e">
        <v>#N/A</v>
      </c>
      <c r="V16" t="e">
        <v>#N/A</v>
      </c>
      <c r="W16">
        <v>11.7</v>
      </c>
      <c r="X16" t="e">
        <v>#N/A</v>
      </c>
      <c r="Y16">
        <f>100*LN(LEVERAGE3!O17)</f>
        <v>206.64051819313144</v>
      </c>
      <c r="Z16">
        <f>100*LN(LEVERAGE1!O17)</f>
        <v>325.14430344705431</v>
      </c>
      <c r="AA16">
        <f>100*LN(LEVERAGE1!N17)</f>
        <v>307.38173781301657</v>
      </c>
      <c r="AB16">
        <f>100*LN(LEVERAGE2!V17)</f>
        <v>-19.36635573866095</v>
      </c>
      <c r="AC16">
        <f>100*LN(LEVERAGE2!U17)</f>
        <v>0.9655284571343854</v>
      </c>
      <c r="AD16">
        <v>1571.6703636530447</v>
      </c>
      <c r="AE16">
        <v>1205.8517666169219</v>
      </c>
      <c r="AF16">
        <f>100*LN(DOMESTICC!T137)</f>
        <v>879.85841731060952</v>
      </c>
      <c r="AG16">
        <f>100*LN(DOMESTICC!U137)</f>
        <v>845.67315000615451</v>
      </c>
      <c r="AH16">
        <f>100*LN(DOMESTICC!V137)</f>
        <v>839.19154478086068</v>
      </c>
      <c r="AI16">
        <f>100*LN(DOMESTICC!W137)</f>
        <v>770.35172988518525</v>
      </c>
      <c r="AJ16">
        <f>100*LN(DOMESTICC!X137)</f>
        <v>758.96964286575098</v>
      </c>
      <c r="AK16">
        <f>100*LN(DOMESTICC!Y137)</f>
        <v>546.21883165921895</v>
      </c>
      <c r="AL16">
        <f>100*LN(CBCREDIT!T17)</f>
        <v>692.86110774599138</v>
      </c>
      <c r="AM16">
        <f>100*LN(CBCREDIT!U17)</f>
        <v>662.81863291110164</v>
      </c>
      <c r="AN16">
        <f>100*LN(CBCREDIT!V17)</f>
        <v>557.73800298185461</v>
      </c>
      <c r="AO16">
        <f>100*LN('CREDIT EA &amp; UK'!X42)</f>
        <v>622.77097075441907</v>
      </c>
      <c r="AP16">
        <f>100*LN('CREDIT EA &amp; UK'!Y42)</f>
        <v>601.59506689150282</v>
      </c>
      <c r="AQ16">
        <f>100*LN('CREDIT EA &amp; UK'!Z42)</f>
        <v>456.59024534128969</v>
      </c>
      <c r="AR16">
        <f>100*LN('CREDIT EA &amp; UK'!AA42)</f>
        <v>589.29494780961079</v>
      </c>
      <c r="AS16">
        <f>100*LN('CREDIT EA &amp; UK'!AB42)</f>
        <v>561.7194820595472</v>
      </c>
      <c r="AT16">
        <f>100*LN('CREDIT EA &amp; UK'!AC42)</f>
        <v>447.22663801508685</v>
      </c>
      <c r="AU16">
        <f>100*LN('CREDIT EA &amp; UK'!AD42)</f>
        <v>497.19424205633862</v>
      </c>
      <c r="AV16">
        <f>100*LN('CREDIT EA &amp; UK'!AE42)</f>
        <v>491.15282546172932</v>
      </c>
      <c r="AW16">
        <f>100*LN('CREDIT EA &amp; UK'!AF42)</f>
        <v>213.44929057758804</v>
      </c>
      <c r="AX16">
        <f>100*LN('CREDIT FLOATERS'!R42)</f>
        <v>664.94592806861283</v>
      </c>
      <c r="AY16">
        <f>100*LN('CREDIT FLOATERS'!S42)</f>
        <v>635.31404049931018</v>
      </c>
      <c r="AZ16">
        <f>100*LN('CREDIT FLOATERS'!T42)</f>
        <v>528.69274444877374</v>
      </c>
      <c r="BA16">
        <f>100*LN('GLOBAL GROWTH'!P284)</f>
        <v>389.35009258806116</v>
      </c>
      <c r="BB16">
        <f>'GLOBAL GROWTH'!F272</f>
        <v>0.28427036603071199</v>
      </c>
      <c r="BC16">
        <v>389.35009258806116</v>
      </c>
      <c r="BD16">
        <v>61.694298000000003</v>
      </c>
      <c r="BE16">
        <v>1.82790856106676</v>
      </c>
      <c r="BF16" t="e">
        <v>#N/A</v>
      </c>
      <c r="BG16">
        <v>420.92130427325145</v>
      </c>
      <c r="BH16">
        <v>435.02779363593015</v>
      </c>
      <c r="BI16">
        <f>'CORPORATE SPREADS'!C125/100</f>
        <v>0.94999999999999896</v>
      </c>
      <c r="BJ16">
        <f>'CORPORATE SPREADS'!D125/100</f>
        <v>-0.42999999999999972</v>
      </c>
      <c r="BK16">
        <f>POLICYRATES!F77</f>
        <v>7.5</v>
      </c>
      <c r="BL16">
        <f>POLICYRATES!C77</f>
        <v>14</v>
      </c>
      <c r="BM16">
        <f>100*LN(1/'BILATERAL FX'!G136)</f>
        <v>8.961750395540129</v>
      </c>
      <c r="BN16">
        <f>100*LN(1/'BILATERAL FX'!B136)</f>
        <v>-83.034060973615198</v>
      </c>
      <c r="BO16">
        <f>100*LN('STOCK MARKET INDICES'!C17)</f>
        <v>615.97294369122017</v>
      </c>
      <c r="BP16">
        <f>100*LN('STOCK MARKET INDICES'!D17)</f>
        <v>571.75538787401194</v>
      </c>
    </row>
    <row r="17" spans="1:68" x14ac:dyDescent="0.2">
      <c r="A17" s="1">
        <v>29646</v>
      </c>
      <c r="B17">
        <f>100*LN('FRED-MD+'!B269)</f>
        <v>393.04226882735094</v>
      </c>
      <c r="C17">
        <f>'FRED-MD+'!C269</f>
        <v>77.768500000000003</v>
      </c>
      <c r="D17">
        <f>100*LN('FRED-MD+'!D269)</f>
        <v>717.47243098363765</v>
      </c>
      <c r="E17">
        <f>100*LN('FRED-MD+'!E269)</f>
        <v>385.33340090794661</v>
      </c>
      <c r="F17">
        <f>'FRED-MD+'!F269</f>
        <v>7.4</v>
      </c>
      <c r="G17">
        <f>100*LN('FRED-MD+'!G269)</f>
        <v>448.41318576110353</v>
      </c>
      <c r="H17">
        <f>100*LN('FRED-MD+'!H269)</f>
        <v>385.27399832643073</v>
      </c>
      <c r="I17">
        <f>100*LN('FRED-MD+'!I269)</f>
        <v>468.36116122946538</v>
      </c>
      <c r="J17">
        <f>100*LN('FRED-MD+'!J269)</f>
        <v>570.65948495532541</v>
      </c>
      <c r="K17">
        <f>100*LN('FRED-MD+'!K269)</f>
        <v>489.18517581062889</v>
      </c>
      <c r="L17">
        <f>'FRED-MD+'!L269</f>
        <v>13.7109090909091</v>
      </c>
      <c r="M17">
        <f>'FRED-MD+'!N269</f>
        <v>-0.59499999999999997</v>
      </c>
      <c r="N17">
        <f>'FRED-MD+'!O269</f>
        <v>-1.77E-2</v>
      </c>
      <c r="O17">
        <f>'FRED-MD+'!P269</f>
        <v>0.8357</v>
      </c>
      <c r="P17">
        <f>'FRED-MD+'!R269</f>
        <v>2.2799999999999998</v>
      </c>
      <c r="Q17">
        <f>FACTOR!C78</f>
        <v>61.091800044035878</v>
      </c>
      <c r="R17">
        <f>100*LN(REALIZEDVARIANCE!D18)</f>
        <v>124.62444677463421</v>
      </c>
      <c r="S17">
        <v>-15.130352735575601</v>
      </c>
      <c r="T17" s="5" t="e">
        <v>#N/A</v>
      </c>
      <c r="U17" t="e">
        <v>#N/A</v>
      </c>
      <c r="V17" t="e">
        <v>#N/A</v>
      </c>
      <c r="W17">
        <v>20.2</v>
      </c>
      <c r="X17" t="e">
        <v>#N/A</v>
      </c>
      <c r="Y17">
        <f>100*LN(LEVERAGE3!O18)</f>
        <v>209.76497613285048</v>
      </c>
      <c r="Z17">
        <f>100*LN(LEVERAGE1!O18)</f>
        <v>325.46737778244182</v>
      </c>
      <c r="AA17">
        <f>100*LN(LEVERAGE1!N18)</f>
        <v>305.42605470964526</v>
      </c>
      <c r="AB17">
        <f>100*LN(LEVERAGE2!V18)</f>
        <v>-19.953367467090935</v>
      </c>
      <c r="AC17">
        <f>100*LN(LEVERAGE2!U18)</f>
        <v>0.18523423541265882</v>
      </c>
      <c r="AD17">
        <v>1575.8999492529706</v>
      </c>
      <c r="AE17">
        <v>1211.8863067081752</v>
      </c>
      <c r="AF17">
        <f>100*LN(DOMESTICC!T138)</f>
        <v>878.75746328539788</v>
      </c>
      <c r="AG17">
        <f>100*LN(DOMESTICC!U138)</f>
        <v>843.75205877435258</v>
      </c>
      <c r="AH17">
        <f>100*LN(DOMESTICC!V138)</f>
        <v>837.15065596588965</v>
      </c>
      <c r="AI17">
        <f>100*LN(DOMESTICC!W138)</f>
        <v>767.23583912208824</v>
      </c>
      <c r="AJ17">
        <f>100*LN(DOMESTICC!X138)</f>
        <v>756.15840404509584</v>
      </c>
      <c r="AK17">
        <f>100*LN(DOMESTICC!Y138)</f>
        <v>541.72224307155079</v>
      </c>
      <c r="AL17">
        <f>100*LN(CBCREDIT!T18)</f>
        <v>693.29667813161814</v>
      </c>
      <c r="AM17">
        <f>100*LN(CBCREDIT!U18)</f>
        <v>663.22046553652274</v>
      </c>
      <c r="AN17">
        <f>100*LN(CBCREDIT!V18)</f>
        <v>558.49163526735219</v>
      </c>
      <c r="AO17">
        <f>100*LN('CREDIT EA &amp; UK'!X43)</f>
        <v>623.0012833859214</v>
      </c>
      <c r="AP17">
        <f>100*LN('CREDIT EA &amp; UK'!Y43)</f>
        <v>601.77534459309004</v>
      </c>
      <c r="AQ17">
        <f>100*LN('CREDIT EA &amp; UK'!Z43)</f>
        <v>457.5813463327093</v>
      </c>
      <c r="AR17">
        <f>100*LN('CREDIT EA &amp; UK'!AA43)</f>
        <v>589.0837256490621</v>
      </c>
      <c r="AS17">
        <f>100*LN('CREDIT EA &amp; UK'!AB43)</f>
        <v>560.96695778224864</v>
      </c>
      <c r="AT17">
        <f>100*LN('CREDIT EA &amp; UK'!AC43)</f>
        <v>448.47411527656789</v>
      </c>
      <c r="AU17">
        <f>100*LN('CREDIT EA &amp; UK'!AD43)</f>
        <v>498.39764163395716</v>
      </c>
      <c r="AV17">
        <f>100*LN('CREDIT EA &amp; UK'!AE43)</f>
        <v>492.43581929146967</v>
      </c>
      <c r="AW17">
        <f>100*LN('CREDIT EA &amp; UK'!AF43)</f>
        <v>213.45214079467905</v>
      </c>
      <c r="AX17">
        <f>100*LN('CREDIT FLOATERS'!R43)</f>
        <v>665.39308461308053</v>
      </c>
      <c r="AY17">
        <f>100*LN('CREDIT FLOATERS'!S43)</f>
        <v>635.80640789942788</v>
      </c>
      <c r="AZ17">
        <f>100*LN('CREDIT FLOATERS'!T43)</f>
        <v>529.17961495577708</v>
      </c>
      <c r="BA17">
        <f>100*LN('GLOBAL GROWTH'!P285)</f>
        <v>388.99418001437181</v>
      </c>
      <c r="BB17">
        <f>'GLOBAL GROWTH'!F273</f>
        <v>-0.67433926139201705</v>
      </c>
      <c r="BC17">
        <v>388.99418001437181</v>
      </c>
      <c r="BD17">
        <v>50.166471000000001</v>
      </c>
      <c r="BE17">
        <v>1.8463379828426829</v>
      </c>
      <c r="BF17" t="e">
        <v>#N/A</v>
      </c>
      <c r="BG17">
        <v>419.6125961323313</v>
      </c>
      <c r="BH17">
        <v>434.38054218536843</v>
      </c>
      <c r="BI17">
        <f>'CORPORATE SPREADS'!C126/100</f>
        <v>1.32</v>
      </c>
      <c r="BJ17">
        <f>'CORPORATE SPREADS'!D126/100</f>
        <v>0.78999999999999915</v>
      </c>
      <c r="BK17">
        <f>POLICYRATES!F78</f>
        <v>7.5</v>
      </c>
      <c r="BL17">
        <f>POLICYRATES!C78</f>
        <v>12</v>
      </c>
      <c r="BM17">
        <f>100*LN(1/'BILATERAL FX'!G137)</f>
        <v>7.3833530012207991</v>
      </c>
      <c r="BN17">
        <f>100*LN(1/'BILATERAL FX'!B137)</f>
        <v>-80.28532406480025</v>
      </c>
      <c r="BO17">
        <f>100*LN('STOCK MARKET INDICES'!C18)</f>
        <v>618.16715981759273</v>
      </c>
      <c r="BP17">
        <f>100*LN('STOCK MARKET INDICES'!D18)</f>
        <v>573.5700950224475</v>
      </c>
    </row>
    <row r="18" spans="1:68" x14ac:dyDescent="0.2">
      <c r="A18" s="1">
        <v>29677</v>
      </c>
      <c r="B18">
        <f>100*LN('FRED-MD+'!B270)</f>
        <v>392.59831081723701</v>
      </c>
      <c r="C18">
        <f>'FRED-MD+'!C270</f>
        <v>77.955299999999994</v>
      </c>
      <c r="D18">
        <f>100*LN('FRED-MD+'!D270)</f>
        <v>721.52399787300976</v>
      </c>
      <c r="E18">
        <f>100*LN('FRED-MD+'!E270)</f>
        <v>386.00979325632267</v>
      </c>
      <c r="F18">
        <f>'FRED-MD+'!F270</f>
        <v>7.2</v>
      </c>
      <c r="G18">
        <f>100*LN('FRED-MD+'!G270)</f>
        <v>448.97593344767637</v>
      </c>
      <c r="H18">
        <f>100*LN('FRED-MD+'!H270)</f>
        <v>385.70598273528594</v>
      </c>
      <c r="I18">
        <f>100*LN('FRED-MD+'!I270)</f>
        <v>469.61071809801933</v>
      </c>
      <c r="J18">
        <f>100*LN('FRED-MD+'!J270)</f>
        <v>571.04518515035863</v>
      </c>
      <c r="K18">
        <f>100*LN('FRED-MD+'!K270)</f>
        <v>490.08204280890493</v>
      </c>
      <c r="L18">
        <f>'FRED-MD+'!L270</f>
        <v>14.321904761904801</v>
      </c>
      <c r="M18">
        <f>'FRED-MD+'!N270</f>
        <v>-0.64238095238095205</v>
      </c>
      <c r="N18">
        <f>'FRED-MD+'!O270</f>
        <v>0.53080000000000005</v>
      </c>
      <c r="O18">
        <f>'FRED-MD+'!P270</f>
        <v>1.1240000000000001</v>
      </c>
      <c r="P18">
        <f>'FRED-MD+'!R270</f>
        <v>1.9</v>
      </c>
      <c r="Q18">
        <f>FACTOR!C79</f>
        <v>64.173821584843878</v>
      </c>
      <c r="R18">
        <f>100*LN(REALIZEDVARIANCE!D19)</f>
        <v>96.27181965061115</v>
      </c>
      <c r="S18">
        <v>-10.112206044483999</v>
      </c>
      <c r="T18" s="5" t="e">
        <v>#N/A</v>
      </c>
      <c r="U18" t="e">
        <v>#N/A</v>
      </c>
      <c r="V18" t="e">
        <v>#N/A</v>
      </c>
      <c r="W18">
        <v>22.1</v>
      </c>
      <c r="X18" t="e">
        <v>#N/A</v>
      </c>
      <c r="Y18">
        <f>100*LN(LEVERAGE3!O19)</f>
        <v>208.41213273947</v>
      </c>
      <c r="Z18">
        <f>100*LN(LEVERAGE1!O19)</f>
        <v>325.4410515406891</v>
      </c>
      <c r="AA18">
        <f>100*LN(LEVERAGE1!N19)</f>
        <v>305.44662410526797</v>
      </c>
      <c r="AB18">
        <f>100*LN(LEVERAGE2!V19)</f>
        <v>-19.899377238007538</v>
      </c>
      <c r="AC18">
        <f>100*LN(LEVERAGE2!U19)</f>
        <v>-0.18016930857200378</v>
      </c>
      <c r="AD18">
        <v>1570.9672722810121</v>
      </c>
      <c r="AE18">
        <v>1216.8002070714151</v>
      </c>
      <c r="AF18">
        <f>100*LN(DOMESTICC!T139)</f>
        <v>877.27743123856931</v>
      </c>
      <c r="AG18">
        <f>100*LN(DOMESTICC!U139)</f>
        <v>841.23105803578608</v>
      </c>
      <c r="AH18">
        <f>100*LN(DOMESTICC!V139)</f>
        <v>834.55225374148392</v>
      </c>
      <c r="AI18">
        <f>100*LN(DOMESTICC!W139)</f>
        <v>763.54537595650288</v>
      </c>
      <c r="AJ18">
        <f>100*LN(DOMESTICC!X139)</f>
        <v>752.3941693948783</v>
      </c>
      <c r="AK18">
        <f>100*LN(DOMESTICC!Y139)</f>
        <v>539.24481229808327</v>
      </c>
      <c r="AL18">
        <f>100*LN(CBCREDIT!T19)</f>
        <v>693.05293974228982</v>
      </c>
      <c r="AM18">
        <f>100*LN(CBCREDIT!U19)</f>
        <v>662.83564005160383</v>
      </c>
      <c r="AN18">
        <f>100*LN(CBCREDIT!V19)</f>
        <v>558.71692486651557</v>
      </c>
      <c r="AO18">
        <f>100*LN('CREDIT EA &amp; UK'!X44)</f>
        <v>621.96001330294632</v>
      </c>
      <c r="AP18">
        <f>100*LN('CREDIT EA &amp; UK'!Y44)</f>
        <v>600.4091031458147</v>
      </c>
      <c r="AQ18">
        <f>100*LN('CREDIT EA &amp; UK'!Z44)</f>
        <v>457.99496084419553</v>
      </c>
      <c r="AR18">
        <f>100*LN('CREDIT EA &amp; UK'!AA44)</f>
        <v>587.89231068844731</v>
      </c>
      <c r="AS18">
        <f>100*LN('CREDIT EA &amp; UK'!AB44)</f>
        <v>558.91160426949034</v>
      </c>
      <c r="AT18">
        <f>100*LN('CREDIT EA &amp; UK'!AC44)</f>
        <v>449.33694583093489</v>
      </c>
      <c r="AU18">
        <f>100*LN('CREDIT EA &amp; UK'!AD44)</f>
        <v>497.46196696555779</v>
      </c>
      <c r="AV18">
        <f>100*LN('CREDIT EA &amp; UK'!AE44)</f>
        <v>491.71033582723408</v>
      </c>
      <c r="AW18">
        <f>100*LN('CREDIT EA &amp; UK'!AF44)</f>
        <v>209.03126535736246</v>
      </c>
      <c r="AX18">
        <f>100*LN('CREDIT FLOATERS'!R44)</f>
        <v>664.8676017842979</v>
      </c>
      <c r="AY18">
        <f>100*LN('CREDIT FLOATERS'!S44)</f>
        <v>635.03115706764424</v>
      </c>
      <c r="AZ18">
        <f>100*LN('CREDIT FLOATERS'!T44)</f>
        <v>529.43455866407601</v>
      </c>
      <c r="BA18">
        <f>100*LN('GLOBAL GROWTH'!P286)</f>
        <v>388.87214199108632</v>
      </c>
      <c r="BB18">
        <f>'GLOBAL GROWTH'!F274</f>
        <v>-1.3279661882977301</v>
      </c>
      <c r="BC18">
        <v>388.87214199108632</v>
      </c>
      <c r="BD18">
        <v>45.810426</v>
      </c>
      <c r="BE18">
        <v>1.8816004643809947</v>
      </c>
      <c r="BF18" t="e">
        <v>#N/A</v>
      </c>
      <c r="BG18">
        <v>420.67505631364952</v>
      </c>
      <c r="BH18">
        <v>435.28552573736016</v>
      </c>
      <c r="BI18">
        <f>'CORPORATE SPREADS'!C127/100</f>
        <v>1.23</v>
      </c>
      <c r="BJ18">
        <f>'CORPORATE SPREADS'!D127/100</f>
        <v>0.91000000000000014</v>
      </c>
      <c r="BK18">
        <f>POLICYRATES!F79</f>
        <v>7.5</v>
      </c>
      <c r="BL18">
        <f>POLICYRATES!C79</f>
        <v>12</v>
      </c>
      <c r="BM18">
        <f>100*LN(1/'BILATERAL FX'!G138)</f>
        <v>10.114393757409461</v>
      </c>
      <c r="BN18">
        <f>100*LN(1/'BILATERAL FX'!B138)</f>
        <v>-77.71665860635197</v>
      </c>
      <c r="BO18">
        <f>100*LN('STOCK MARKET INDICES'!C19)</f>
        <v>623.51947320305806</v>
      </c>
      <c r="BP18">
        <f>100*LN('STOCK MARKET INDICES'!D19)</f>
        <v>580.54361283827006</v>
      </c>
    </row>
    <row r="19" spans="1:68" x14ac:dyDescent="0.2">
      <c r="A19" s="1">
        <v>29707</v>
      </c>
      <c r="B19">
        <f>100*LN('FRED-MD+'!B271)</f>
        <v>393.22725916468329</v>
      </c>
      <c r="C19">
        <f>'FRED-MD+'!C271</f>
        <v>78.136700000000005</v>
      </c>
      <c r="D19">
        <f>100*LN('FRED-MD+'!D271)</f>
        <v>703.87835413885421</v>
      </c>
      <c r="E19">
        <f>100*LN('FRED-MD+'!E271)</f>
        <v>386.53505972297154</v>
      </c>
      <c r="F19">
        <f>'FRED-MD+'!F271</f>
        <v>7.5</v>
      </c>
      <c r="G19">
        <f>100*LN('FRED-MD+'!G271)</f>
        <v>449.64707690647504</v>
      </c>
      <c r="H19">
        <f>100*LN('FRED-MD+'!H271)</f>
        <v>386.15083551869674</v>
      </c>
      <c r="I19">
        <f>100*LN('FRED-MD+'!I271)</f>
        <v>472.33087140051327</v>
      </c>
      <c r="J19">
        <f>100*LN('FRED-MD+'!J271)</f>
        <v>571.526825975929</v>
      </c>
      <c r="K19">
        <f>100*LN('FRED-MD+'!K271)</f>
        <v>488.05266087492356</v>
      </c>
      <c r="L19">
        <f>'FRED-MD+'!L271</f>
        <v>16.1965</v>
      </c>
      <c r="M19">
        <f>'FRED-MD+'!N271</f>
        <v>-2.097</v>
      </c>
      <c r="N19">
        <f>'FRED-MD+'!O271</f>
        <v>0.34339999999999998</v>
      </c>
      <c r="O19">
        <f>'FRED-MD+'!P271</f>
        <v>1.1822999999999999</v>
      </c>
      <c r="P19">
        <f>'FRED-MD+'!R271</f>
        <v>2.2999990000000001</v>
      </c>
      <c r="Q19">
        <f>FACTOR!C80</f>
        <v>63.53547221369265</v>
      </c>
      <c r="R19">
        <f>100*LN(REALIZEDVARIANCE!D20)</f>
        <v>74.123430500042844</v>
      </c>
      <c r="S19">
        <v>-3.1462004271691</v>
      </c>
      <c r="T19" s="5" t="e">
        <v>#N/A</v>
      </c>
      <c r="U19" t="e">
        <v>#N/A</v>
      </c>
      <c r="V19" t="e">
        <v>#N/A</v>
      </c>
      <c r="W19">
        <v>14.3</v>
      </c>
      <c r="X19" t="e">
        <v>#N/A</v>
      </c>
      <c r="Y19">
        <f>100*LN(LEVERAGE3!O20)</f>
        <v>205.34437342930318</v>
      </c>
      <c r="Z19">
        <f>100*LN(LEVERAGE1!O20)</f>
        <v>325.39019618002266</v>
      </c>
      <c r="AA19">
        <f>100*LN(LEVERAGE1!N20)</f>
        <v>305.49518340591402</v>
      </c>
      <c r="AB19">
        <f>100*LN(LEVERAGE2!V20)</f>
        <v>-19.795205001153725</v>
      </c>
      <c r="AC19">
        <f>100*LN(LEVERAGE2!U20)</f>
        <v>-0.46811645970457105</v>
      </c>
      <c r="AD19">
        <v>1569.1300618829878</v>
      </c>
      <c r="AE19">
        <v>1218.8890880771391</v>
      </c>
      <c r="AF19">
        <f>100*LN(DOMESTICC!T140)</f>
        <v>875.49541974313809</v>
      </c>
      <c r="AG19">
        <f>100*LN(DOMESTICC!U140)</f>
        <v>838.20318281019195</v>
      </c>
      <c r="AH19">
        <f>100*LN(DOMESTICC!V140)</f>
        <v>831.47008471726599</v>
      </c>
      <c r="AI19">
        <f>100*LN(DOMESTICC!W140)</f>
        <v>759.37488179859315</v>
      </c>
      <c r="AJ19">
        <f>100*LN(DOMESTICC!X140)</f>
        <v>747.99262994392768</v>
      </c>
      <c r="AK19">
        <f>100*LN(DOMESTICC!Y140)</f>
        <v>537.1320256593682</v>
      </c>
      <c r="AL19">
        <f>100*LN(CBCREDIT!T20)</f>
        <v>692.58059522982842</v>
      </c>
      <c r="AM19">
        <f>100*LN(CBCREDIT!U20)</f>
        <v>662.08832837755915</v>
      </c>
      <c r="AN19">
        <f>100*LN(CBCREDIT!V20)</f>
        <v>558.85828149882173</v>
      </c>
      <c r="AO19">
        <f>100*LN('CREDIT EA &amp; UK'!X45)</f>
        <v>619.91811977719271</v>
      </c>
      <c r="AP19">
        <f>100*LN('CREDIT EA &amp; UK'!Y45)</f>
        <v>597.71688133342093</v>
      </c>
      <c r="AQ19">
        <f>100*LN('CREDIT EA &amp; UK'!Z45)</f>
        <v>458.31635918400229</v>
      </c>
      <c r="AR19">
        <f>100*LN('CREDIT EA &amp; UK'!AA45)</f>
        <v>585.81888417380503</v>
      </c>
      <c r="AS19">
        <f>100*LN('CREDIT EA &amp; UK'!AB45)</f>
        <v>555.74306892253674</v>
      </c>
      <c r="AT19">
        <f>100*LN('CREDIT EA &amp; UK'!AC45)</f>
        <v>450.22604318867286</v>
      </c>
      <c r="AU19">
        <f>100*LN('CREDIT EA &amp; UK'!AD45)</f>
        <v>495.630030302992</v>
      </c>
      <c r="AV19">
        <f>100*LN('CREDIT EA &amp; UK'!AE45)</f>
        <v>490.2943619633067</v>
      </c>
      <c r="AW19">
        <f>100*LN('CREDIT EA &amp; UK'!AF45)</f>
        <v>199.89845462987657</v>
      </c>
      <c r="AX19">
        <f>100*LN('CREDIT FLOATERS'!R45)</f>
        <v>663.84501776746072</v>
      </c>
      <c r="AY19">
        <f>100*LN('CREDIT FLOATERS'!S45)</f>
        <v>633.5169300296543</v>
      </c>
      <c r="AZ19">
        <f>100*LN('CREDIT FLOATERS'!T45)</f>
        <v>529.62797942907946</v>
      </c>
      <c r="BA19">
        <f>100*LN('GLOBAL GROWTH'!P287)</f>
        <v>388.95640812972221</v>
      </c>
      <c r="BB19">
        <f>'GLOBAL GROWTH'!F275</f>
        <v>-1.8842983807817599</v>
      </c>
      <c r="BC19">
        <v>388.95640812972221</v>
      </c>
      <c r="BD19">
        <v>35.735900000000001</v>
      </c>
      <c r="BE19">
        <v>1.9285649539514838</v>
      </c>
      <c r="BF19" t="e">
        <v>#N/A</v>
      </c>
      <c r="BG19">
        <v>420.21627671273149</v>
      </c>
      <c r="BH19">
        <v>433.46729382904113</v>
      </c>
      <c r="BI19">
        <f>'CORPORATE SPREADS'!C128/100</f>
        <v>1.51</v>
      </c>
      <c r="BJ19">
        <f>'CORPORATE SPREADS'!D128/100</f>
        <v>0.83999999999999986</v>
      </c>
      <c r="BK19">
        <f>POLICYRATES!F80</f>
        <v>7.5</v>
      </c>
      <c r="BL19">
        <f>POLICYRATES!C80</f>
        <v>12</v>
      </c>
      <c r="BM19">
        <f>100*LN(1/'BILATERAL FX'!G139)</f>
        <v>15.952618632601146</v>
      </c>
      <c r="BN19">
        <f>100*LN(1/'BILATERAL FX'!B139)</f>
        <v>-73.639822255426026</v>
      </c>
      <c r="BO19">
        <f>100*LN('STOCK MARKET INDICES'!C20)</f>
        <v>621.03992536481371</v>
      </c>
      <c r="BP19">
        <f>100*LN('STOCK MARKET INDICES'!D20)</f>
        <v>575.4412215607523</v>
      </c>
    </row>
    <row r="20" spans="1:68" x14ac:dyDescent="0.2">
      <c r="A20" s="1">
        <v>29738</v>
      </c>
      <c r="B20">
        <f>100*LN('FRED-MD+'!B272)</f>
        <v>393.68170762860876</v>
      </c>
      <c r="C20">
        <f>'FRED-MD+'!C272</f>
        <v>77.5107</v>
      </c>
      <c r="D20">
        <f>100*LN('FRED-MD+'!D272)</f>
        <v>695.17721643989114</v>
      </c>
      <c r="E20">
        <f>100*LN('FRED-MD+'!E272)</f>
        <v>387.07842574115483</v>
      </c>
      <c r="F20">
        <f>'FRED-MD+'!F272</f>
        <v>7.5</v>
      </c>
      <c r="G20">
        <f>100*LN('FRED-MD+'!G272)</f>
        <v>450.53498507058805</v>
      </c>
      <c r="H20">
        <f>100*LN('FRED-MD+'!H272)</f>
        <v>386.54553696118114</v>
      </c>
      <c r="I20">
        <f>100*LN('FRED-MD+'!I272)</f>
        <v>474.07494802299146</v>
      </c>
      <c r="J20">
        <f>100*LN('FRED-MD+'!J272)</f>
        <v>571.70326356045746</v>
      </c>
      <c r="K20">
        <f>100*LN('FRED-MD+'!K272)</f>
        <v>488.50720711209101</v>
      </c>
      <c r="L20">
        <f>'FRED-MD+'!L272</f>
        <v>14.8590909090909</v>
      </c>
      <c r="M20">
        <f>'FRED-MD+'!N272</f>
        <v>-1.38681818181818</v>
      </c>
      <c r="N20">
        <f>'FRED-MD+'!O272</f>
        <v>0.41449999999999998</v>
      </c>
      <c r="O20">
        <f>'FRED-MD+'!P272</f>
        <v>1.0656000000000001</v>
      </c>
      <c r="P20">
        <f>'FRED-MD+'!R272</f>
        <v>3.23</v>
      </c>
      <c r="Q20">
        <f>FACTOR!C81</f>
        <v>57.315798307455317</v>
      </c>
      <c r="R20">
        <f>100*LN(REALIZEDVARIANCE!D21)</f>
        <v>107.74085537929128</v>
      </c>
      <c r="S20">
        <v>-6.5308145458496698</v>
      </c>
      <c r="T20" s="5" t="e">
        <v>#N/A</v>
      </c>
      <c r="U20" t="e">
        <v>#N/A</v>
      </c>
      <c r="V20" t="e">
        <v>#N/A</v>
      </c>
      <c r="W20">
        <v>13.5</v>
      </c>
      <c r="X20" t="e">
        <v>#N/A</v>
      </c>
      <c r="Y20">
        <f>100*LN(LEVERAGE3!O21)</f>
        <v>202.53812648298921</v>
      </c>
      <c r="Z20">
        <f>100*LN(LEVERAGE1!O21)</f>
        <v>325.36384960873346</v>
      </c>
      <c r="AA20">
        <f>100*LN(LEVERAGE1!N21)</f>
        <v>305.54563883886328</v>
      </c>
      <c r="AB20">
        <f>100*LN(LEVERAGE2!V21)</f>
        <v>-19.741300073861336</v>
      </c>
      <c r="AC20">
        <f>100*LN(LEVERAGE2!U21)</f>
        <v>-0.78317018733274479</v>
      </c>
      <c r="AD20">
        <v>1571.7252345845225</v>
      </c>
      <c r="AE20">
        <v>1221.8983934950384</v>
      </c>
      <c r="AF20">
        <f>100*LN(DOMESTICC!T141)</f>
        <v>874.6670710145064</v>
      </c>
      <c r="AG20">
        <f>100*LN(DOMESTICC!U141)</f>
        <v>836.78935441643512</v>
      </c>
      <c r="AH20">
        <f>100*LN(DOMESTICC!V141)</f>
        <v>830.03682630896401</v>
      </c>
      <c r="AI20">
        <f>100*LN(DOMESTICC!W141)</f>
        <v>757.46148587740311</v>
      </c>
      <c r="AJ20">
        <f>100*LN(DOMESTICC!X141)</f>
        <v>745.94523496539023</v>
      </c>
      <c r="AK20">
        <f>100*LN(DOMESTICC!Y141)</f>
        <v>535.61751179460464</v>
      </c>
      <c r="AL20">
        <f>100*LN(CBCREDIT!T21)</f>
        <v>692.33510305566654</v>
      </c>
      <c r="AM20">
        <f>100*LN(CBCREDIT!U21)</f>
        <v>661.699112847023</v>
      </c>
      <c r="AN20">
        <f>100*LN(CBCREDIT!V21)</f>
        <v>559.10839907305865</v>
      </c>
      <c r="AO20">
        <f>100*LN('CREDIT EA &amp; UK'!X46)</f>
        <v>618.84406988679382</v>
      </c>
      <c r="AP20">
        <f>100*LN('CREDIT EA &amp; UK'!Y46)</f>
        <v>596.29364634934439</v>
      </c>
      <c r="AQ20">
        <f>100*LN('CREDIT EA &amp; UK'!Z46)</f>
        <v>458.83901859480744</v>
      </c>
      <c r="AR20">
        <f>100*LN('CREDIT EA &amp; UK'!AA46)</f>
        <v>584.7533551294016</v>
      </c>
      <c r="AS20">
        <f>100*LN('CREDIT EA &amp; UK'!AB46)</f>
        <v>554.14948909449458</v>
      </c>
      <c r="AT20">
        <f>100*LN('CREDIT EA &amp; UK'!AC46)</f>
        <v>451.43698216615951</v>
      </c>
      <c r="AU20">
        <f>100*LN('CREDIT EA &amp; UK'!AD46)</f>
        <v>494.66797141265727</v>
      </c>
      <c r="AV20">
        <f>100*LN('CREDIT EA &amp; UK'!AE46)</f>
        <v>489.55311669580806</v>
      </c>
      <c r="AW20">
        <f>100*LN('CREDIT EA &amp; UK'!AF46)</f>
        <v>194.81932550698821</v>
      </c>
      <c r="AX20">
        <f>100*LN('CREDIT FLOATERS'!R46)</f>
        <v>663.31131490531175</v>
      </c>
      <c r="AY20">
        <f>100*LN('CREDIT FLOATERS'!S46)</f>
        <v>632.72365386148022</v>
      </c>
      <c r="AZ20">
        <f>100*LN('CREDIT FLOATERS'!T46)</f>
        <v>529.9496670895229</v>
      </c>
      <c r="BA20">
        <f>100*LN('GLOBAL GROWTH'!P288)</f>
        <v>389.3974914033264</v>
      </c>
      <c r="BB20">
        <f>'GLOBAL GROWTH'!F276</f>
        <v>-2.1518753559221402</v>
      </c>
      <c r="BC20">
        <v>389.3974914033264</v>
      </c>
      <c r="BD20">
        <v>40.985906</v>
      </c>
      <c r="BE20">
        <v>1.977085941749257</v>
      </c>
      <c r="BF20" t="e">
        <v>#N/A</v>
      </c>
      <c r="BG20">
        <v>420.64699850112379</v>
      </c>
      <c r="BH20">
        <v>435.67088266895917</v>
      </c>
      <c r="BI20">
        <f>'CORPORATE SPREADS'!C129/100</f>
        <v>1.1499999999999999</v>
      </c>
      <c r="BJ20">
        <f>'CORPORATE SPREADS'!D129/100</f>
        <v>1.5</v>
      </c>
      <c r="BK20">
        <f>POLICYRATES!F81</f>
        <v>7.5</v>
      </c>
      <c r="BL20">
        <f>POLICYRATES!C81</f>
        <v>12</v>
      </c>
      <c r="BM20">
        <f>100*LN(1/'BILATERAL FX'!G140)</f>
        <v>19.548742611894216</v>
      </c>
      <c r="BN20">
        <f>100*LN(1/'BILATERAL FX'!B140)</f>
        <v>-67.99606187557697</v>
      </c>
      <c r="BO20">
        <f>100*LN('STOCK MARKET INDICES'!C21)</f>
        <v>627.96464946014135</v>
      </c>
      <c r="BP20">
        <f>100*LN('STOCK MARKET INDICES'!D21)</f>
        <v>577.01006612493586</v>
      </c>
    </row>
    <row r="21" spans="1:68" x14ac:dyDescent="0.2">
      <c r="A21" s="1">
        <v>29768</v>
      </c>
      <c r="B21">
        <f>100*LN('FRED-MD+'!B273)</f>
        <v>394.32386867143856</v>
      </c>
      <c r="C21">
        <f>'FRED-MD+'!C273</f>
        <v>77.437600000000003</v>
      </c>
      <c r="D21">
        <f>100*LN('FRED-MD+'!D273)</f>
        <v>694.79370686149696</v>
      </c>
      <c r="E21">
        <f>100*LN('FRED-MD+'!E273)</f>
        <v>387.51515306522413</v>
      </c>
      <c r="F21">
        <f>'FRED-MD+'!F273</f>
        <v>7.2</v>
      </c>
      <c r="G21">
        <f>100*LN('FRED-MD+'!G273)</f>
        <v>451.63389722814759</v>
      </c>
      <c r="H21">
        <f>100*LN('FRED-MD+'!H273)</f>
        <v>387.14718075724977</v>
      </c>
      <c r="I21">
        <f>100*LN('FRED-MD+'!I273)</f>
        <v>476.73740658629458</v>
      </c>
      <c r="J21">
        <f>100*LN('FRED-MD+'!J273)</f>
        <v>572.23850357556751</v>
      </c>
      <c r="K21">
        <f>100*LN('FRED-MD+'!K273)</f>
        <v>486.05872978525963</v>
      </c>
      <c r="L21">
        <f>'FRED-MD+'!L273</f>
        <v>15.718636363636399</v>
      </c>
      <c r="M21">
        <f>'FRED-MD+'!N273</f>
        <v>-1.4377272727272701</v>
      </c>
      <c r="N21">
        <f>'FRED-MD+'!O273</f>
        <v>0.41439999999999999</v>
      </c>
      <c r="O21">
        <f>'FRED-MD+'!P273</f>
        <v>1.0919000000000001</v>
      </c>
      <c r="P21">
        <f>'FRED-MD+'!R273</f>
        <v>2.5499999999999998</v>
      </c>
      <c r="Q21">
        <f>FACTOR!C82</f>
        <v>49.632881024344378</v>
      </c>
      <c r="R21">
        <f>100*LN(REALIZEDVARIANCE!D22)</f>
        <v>115.03263880939578</v>
      </c>
      <c r="S21">
        <v>-0.93111417236981697</v>
      </c>
      <c r="T21" s="5" t="e">
        <v>#N/A</v>
      </c>
      <c r="U21" t="e">
        <v>#N/A</v>
      </c>
      <c r="V21" t="e">
        <v>#N/A</v>
      </c>
      <c r="W21">
        <v>8.3000000000000007</v>
      </c>
      <c r="X21" t="e">
        <v>#N/A</v>
      </c>
      <c r="Y21">
        <f>100*LN(LEVERAGE3!O22)</f>
        <v>200.09156386034087</v>
      </c>
      <c r="Z21">
        <f>100*LN(LEVERAGE1!O22)</f>
        <v>325.40507541449472</v>
      </c>
      <c r="AA21">
        <f>100*LN(LEVERAGE1!N22)</f>
        <v>305.58574712789499</v>
      </c>
      <c r="AB21">
        <f>100*LN(LEVERAGE2!V22)</f>
        <v>-19.905048287487009</v>
      </c>
      <c r="AC21">
        <f>100*LN(LEVERAGE2!U22)</f>
        <v>-1.1638932696348743</v>
      </c>
      <c r="AD21">
        <v>1567.3049808897163</v>
      </c>
      <c r="AE21">
        <v>1225.2669930906957</v>
      </c>
      <c r="AF21">
        <f>100*LN(DOMESTICC!T142)</f>
        <v>875.05530201010549</v>
      </c>
      <c r="AG21">
        <f>100*LN(DOMESTICC!U142)</f>
        <v>837.1274398948882</v>
      </c>
      <c r="AH21">
        <f>100*LN(DOMESTICC!V142)</f>
        <v>830.3650498116973</v>
      </c>
      <c r="AI21">
        <f>100*LN(DOMESTICC!W142)</f>
        <v>758.15560399972276</v>
      </c>
      <c r="AJ21">
        <f>100*LN(DOMESTICC!X142)</f>
        <v>746.89162201475312</v>
      </c>
      <c r="AK21">
        <f>100*LN(DOMESTICC!Y142)</f>
        <v>534.35366786200711</v>
      </c>
      <c r="AL21">
        <f>100*LN(CBCREDIT!T22)</f>
        <v>693.32906722955431</v>
      </c>
      <c r="AM21">
        <f>100*LN(CBCREDIT!U22)</f>
        <v>662.63496616495195</v>
      </c>
      <c r="AN21">
        <f>100*LN(CBCREDIT!V22)</f>
        <v>560.43372773973022</v>
      </c>
      <c r="AO21">
        <f>100*LN('CREDIT EA &amp; UK'!X47)</f>
        <v>619.44904695225728</v>
      </c>
      <c r="AP21">
        <f>100*LN('CREDIT EA &amp; UK'!Y47)</f>
        <v>596.63311691219008</v>
      </c>
      <c r="AQ21">
        <f>100*LN('CREDIT EA &amp; UK'!Z47)</f>
        <v>460.97888700322153</v>
      </c>
      <c r="AR21">
        <f>100*LN('CREDIT EA &amp; UK'!AA47)</f>
        <v>585.21779181067359</v>
      </c>
      <c r="AS21">
        <f>100*LN('CREDIT EA &amp; UK'!AB47)</f>
        <v>554.22571169298135</v>
      </c>
      <c r="AT21">
        <f>100*LN('CREDIT EA &amp; UK'!AC47)</f>
        <v>454.05056918770737</v>
      </c>
      <c r="AU21">
        <f>100*LN('CREDIT EA &amp; UK'!AD47)</f>
        <v>495.75799401985518</v>
      </c>
      <c r="AV21">
        <f>100*LN('CREDIT EA &amp; UK'!AE47)</f>
        <v>490.70725650292991</v>
      </c>
      <c r="AW21">
        <f>100*LN('CREDIT EA &amp; UK'!AF47)</f>
        <v>195.2078061283338</v>
      </c>
      <c r="AX21">
        <f>100*LN('CREDIT FLOATERS'!R47)</f>
        <v>664.15434346734946</v>
      </c>
      <c r="AY21">
        <f>100*LN('CREDIT FLOATERS'!S47)</f>
        <v>633.46072008836393</v>
      </c>
      <c r="AZ21">
        <f>100*LN('CREDIT FLOATERS'!T47)</f>
        <v>531.29331730151341</v>
      </c>
      <c r="BA21">
        <f>100*LN('GLOBAL GROWTH'!P289)</f>
        <v>390.01617378979518</v>
      </c>
      <c r="BB21">
        <f>'GLOBAL GROWTH'!F277</f>
        <v>-2.2785170974043698</v>
      </c>
      <c r="BC21">
        <v>390.01617378979518</v>
      </c>
      <c r="BD21">
        <v>32.631262</v>
      </c>
      <c r="BE21">
        <v>2.0230048337628981</v>
      </c>
      <c r="BF21" t="e">
        <v>#N/A</v>
      </c>
      <c r="BG21">
        <v>421.25887114841032</v>
      </c>
      <c r="BH21">
        <v>436.18239273563626</v>
      </c>
      <c r="BI21">
        <f>'CORPORATE SPREADS'!C130/100</f>
        <v>1.28999999999999</v>
      </c>
      <c r="BJ21">
        <f>'CORPORATE SPREADS'!D130/100</f>
        <v>1.0899999999999999</v>
      </c>
      <c r="BK21">
        <f>POLICYRATES!F82</f>
        <v>7.5</v>
      </c>
      <c r="BL21">
        <f>POLICYRATES!C82</f>
        <v>12</v>
      </c>
      <c r="BM21">
        <f>100*LN(1/'BILATERAL FX'!G141)</f>
        <v>22.138851293492465</v>
      </c>
      <c r="BN21">
        <f>100*LN(1/'BILATERAL FX'!B141)</f>
        <v>-62.791508562232977</v>
      </c>
      <c r="BO21">
        <f>100*LN('STOCK MARKET INDICES'!C22)</f>
        <v>629.65566810693588</v>
      </c>
      <c r="BP21">
        <f>100*LN('STOCK MARKET INDICES'!D22)</f>
        <v>576.6506851228163</v>
      </c>
    </row>
    <row r="22" spans="1:68" x14ac:dyDescent="0.2">
      <c r="A22" s="1">
        <v>29799</v>
      </c>
      <c r="B22">
        <f>100*LN('FRED-MD+'!B274)</f>
        <v>394.3071958978453</v>
      </c>
      <c r="C22">
        <f>'FRED-MD+'!C274</f>
        <v>77.308700000000002</v>
      </c>
      <c r="D22">
        <f>100*LN('FRED-MD+'!D274)</f>
        <v>684.58798752640496</v>
      </c>
      <c r="E22">
        <f>100*LN('FRED-MD+'!E274)</f>
        <v>387.94998137225861</v>
      </c>
      <c r="F22">
        <f>'FRED-MD+'!F274</f>
        <v>7.4</v>
      </c>
      <c r="G22">
        <f>100*LN('FRED-MD+'!G274)</f>
        <v>452.39601305625479</v>
      </c>
      <c r="H22">
        <f>100*LN('FRED-MD+'!H274)</f>
        <v>387.76592780001863</v>
      </c>
      <c r="I22">
        <f>100*LN('FRED-MD+'!I274)</f>
        <v>478.49886125639279</v>
      </c>
      <c r="J22">
        <f>100*LN('FRED-MD+'!J274)</f>
        <v>572.31121142943584</v>
      </c>
      <c r="K22">
        <f>100*LN('FRED-MD+'!K274)</f>
        <v>486.4452783918174</v>
      </c>
      <c r="L22">
        <f>'FRED-MD+'!L274</f>
        <v>16.718571428571401</v>
      </c>
      <c r="M22">
        <f>'FRED-MD+'!N274</f>
        <v>-1.78142857142857</v>
      </c>
      <c r="N22">
        <f>'FRED-MD+'!O274</f>
        <v>0.2525</v>
      </c>
      <c r="O22">
        <f>'FRED-MD+'!P274</f>
        <v>0.9778</v>
      </c>
      <c r="P22">
        <f>'FRED-MD+'!R274</f>
        <v>2.3500009999999998</v>
      </c>
      <c r="Q22">
        <f>FACTOR!C83</f>
        <v>40.184464693880876</v>
      </c>
      <c r="R22">
        <f>100*LN(REALIZEDVARIANCE!D23)</f>
        <v>107.72204682712719</v>
      </c>
      <c r="S22">
        <v>10.6058925604225</v>
      </c>
      <c r="T22" s="5" t="e">
        <v>#N/A</v>
      </c>
      <c r="U22" t="e">
        <v>#N/A</v>
      </c>
      <c r="V22" t="e">
        <v>#N/A</v>
      </c>
      <c r="W22">
        <v>-7.4</v>
      </c>
      <c r="X22" t="e">
        <v>#N/A</v>
      </c>
      <c r="Y22">
        <f>100*LN(LEVERAGE3!O23)</f>
        <v>197.80010509187241</v>
      </c>
      <c r="Z22">
        <f>100*LN(LEVERAGE1!O23)</f>
        <v>325.50765820272545</v>
      </c>
      <c r="AA22">
        <f>100*LN(LEVERAGE1!N23)</f>
        <v>305.63084948196695</v>
      </c>
      <c r="AB22">
        <f>100*LN(LEVERAGE2!V23)</f>
        <v>-20.302332080257273</v>
      </c>
      <c r="AC22">
        <f>100*LN(LEVERAGE2!U23)</f>
        <v>-1.5994545848756938</v>
      </c>
      <c r="AD22">
        <v>1568.8596372189311</v>
      </c>
      <c r="AE22">
        <v>1228.6407618182448</v>
      </c>
      <c r="AF22">
        <f>100*LN(DOMESTICC!T143)</f>
        <v>876.00355355082604</v>
      </c>
      <c r="AG22">
        <f>100*LN(DOMESTICC!U143)</f>
        <v>837.98342554573696</v>
      </c>
      <c r="AH22">
        <f>100*LN(DOMESTICC!V143)</f>
        <v>831.19961526014765</v>
      </c>
      <c r="AI22">
        <f>100*LN(DOMESTICC!W143)</f>
        <v>759.77760755956933</v>
      </c>
      <c r="AJ22">
        <f>100*LN(DOMESTICC!X143)</f>
        <v>748.93702952837873</v>
      </c>
      <c r="AK22">
        <f>100*LN(DOMESTICC!Y143)</f>
        <v>533.33224207377941</v>
      </c>
      <c r="AL22">
        <f>100*LN(CBCREDIT!T23)</f>
        <v>695.60951239220162</v>
      </c>
      <c r="AM22">
        <f>100*LN(CBCREDIT!U23)</f>
        <v>664.77101077766122</v>
      </c>
      <c r="AN22">
        <f>100*LN(CBCREDIT!V23)</f>
        <v>563.02909707263291</v>
      </c>
      <c r="AO22">
        <f>100*LN('CREDIT EA &amp; UK'!X48)</f>
        <v>620.90723666445319</v>
      </c>
      <c r="AP22">
        <f>100*LN('CREDIT EA &amp; UK'!Y48)</f>
        <v>597.49971532064421</v>
      </c>
      <c r="AQ22">
        <f>100*LN('CREDIT EA &amp; UK'!Z48)</f>
        <v>464.68875897576282</v>
      </c>
      <c r="AR22">
        <f>100*LN('CREDIT EA &amp; UK'!AA48)</f>
        <v>586.39119922932332</v>
      </c>
      <c r="AS22">
        <f>100*LN('CREDIT EA &amp; UK'!AB48)</f>
        <v>554.44456394105782</v>
      </c>
      <c r="AT22">
        <f>100*LN('CREDIT EA &amp; UK'!AC48)</f>
        <v>457.81423688277869</v>
      </c>
      <c r="AU22">
        <f>100*LN('CREDIT EA &amp; UK'!AD48)</f>
        <v>498.03972226232315</v>
      </c>
      <c r="AV22">
        <f>100*LN('CREDIT EA &amp; UK'!AE48)</f>
        <v>493.07929301809412</v>
      </c>
      <c r="AW22">
        <f>100*LN('CREDIT EA &amp; UK'!AF48)</f>
        <v>196.23292789866858</v>
      </c>
      <c r="AX22">
        <f>100*LN('CREDIT FLOATERS'!R48)</f>
        <v>666.09365174451852</v>
      </c>
      <c r="AY22">
        <f>100*LN('CREDIT FLOATERS'!S48)</f>
        <v>635.14999323308587</v>
      </c>
      <c r="AZ22">
        <f>100*LN('CREDIT FLOATERS'!T48)</f>
        <v>533.81896799766218</v>
      </c>
      <c r="BA22">
        <f>100*LN('GLOBAL GROWTH'!P290)</f>
        <v>389.44281192770279</v>
      </c>
      <c r="BB22">
        <f>'GLOBAL GROWTH'!F278</f>
        <v>-3.58212075335625</v>
      </c>
      <c r="BC22">
        <v>389.44281192770279</v>
      </c>
      <c r="BD22">
        <v>15.03232</v>
      </c>
      <c r="BE22">
        <v>2.0571573309329905</v>
      </c>
      <c r="BF22" t="e">
        <v>#N/A</v>
      </c>
      <c r="BG22">
        <v>418.34270601849158</v>
      </c>
      <c r="BH22">
        <v>436.4371699435161</v>
      </c>
      <c r="BI22">
        <f>'CORPORATE SPREADS'!C131/100</f>
        <v>1.25</v>
      </c>
      <c r="BJ22">
        <f>'CORPORATE SPREADS'!D131/100</f>
        <v>1.3200000000000003</v>
      </c>
      <c r="BK22">
        <f>POLICYRATES!F83</f>
        <v>7.5</v>
      </c>
      <c r="BL22">
        <f>POLICYRATES!C83</f>
        <v>12.6875</v>
      </c>
      <c r="BM22">
        <f>100*LN(1/'BILATERAL FX'!G142)</f>
        <v>24.59561933008651</v>
      </c>
      <c r="BN22">
        <f>100*LN(1/'BILATERAL FX'!B142)</f>
        <v>-59.900132266971603</v>
      </c>
      <c r="BO22">
        <f>100*LN('STOCK MARKET INDICES'!C23)</f>
        <v>627.90841176065567</v>
      </c>
      <c r="BP22">
        <f>100*LN('STOCK MARKET INDICES'!D23)</f>
        <v>581.30254438282498</v>
      </c>
    </row>
    <row r="23" spans="1:68" x14ac:dyDescent="0.2">
      <c r="A23" s="1">
        <v>29830</v>
      </c>
      <c r="B23">
        <f>100*LN('FRED-MD+'!B275)</f>
        <v>393.67858594539695</v>
      </c>
      <c r="C23">
        <f>'FRED-MD+'!C275</f>
        <v>76.731399999999994</v>
      </c>
      <c r="D23">
        <f>100*LN('FRED-MD+'!D275)</f>
        <v>681.45428972599586</v>
      </c>
      <c r="E23">
        <f>100*LN('FRED-MD+'!E275)</f>
        <v>388.25941947373337</v>
      </c>
      <c r="F23">
        <f>'FRED-MD+'!F275</f>
        <v>7.6</v>
      </c>
      <c r="G23">
        <f>100*LN('FRED-MD+'!G275)</f>
        <v>453.36741842830213</v>
      </c>
      <c r="H23">
        <f>100*LN('FRED-MD+'!H275)</f>
        <v>388.36646823230916</v>
      </c>
      <c r="I23">
        <f>100*LN('FRED-MD+'!I275)</f>
        <v>476.39671977350889</v>
      </c>
      <c r="J23">
        <f>100*LN('FRED-MD+'!J275)</f>
        <v>573.46381701957978</v>
      </c>
      <c r="K23">
        <f>100*LN('FRED-MD+'!K275)</f>
        <v>477.32237709843412</v>
      </c>
      <c r="L23">
        <f>'FRED-MD+'!L275</f>
        <v>16.522857142857099</v>
      </c>
      <c r="M23">
        <f>'FRED-MD+'!N275</f>
        <v>-1.19904761904762</v>
      </c>
      <c r="N23">
        <f>'FRED-MD+'!O275</f>
        <v>0.42630000000000001</v>
      </c>
      <c r="O23">
        <f>'FRED-MD+'!P275</f>
        <v>1.1512</v>
      </c>
      <c r="P23">
        <f>'FRED-MD+'!R275</f>
        <v>2.84</v>
      </c>
      <c r="Q23">
        <f>FACTOR!C84</f>
        <v>26.887474038227477</v>
      </c>
      <c r="R23">
        <f>100*LN(REALIZEDVARIANCE!D24)</f>
        <v>146.00828649431645</v>
      </c>
      <c r="S23">
        <v>12.9647440098238</v>
      </c>
      <c r="T23" s="5" t="e">
        <v>#N/A</v>
      </c>
      <c r="U23" t="e">
        <v>#N/A</v>
      </c>
      <c r="V23" t="e">
        <v>#N/A</v>
      </c>
      <c r="W23">
        <v>-31.5</v>
      </c>
      <c r="X23" t="e">
        <v>#N/A</v>
      </c>
      <c r="Y23">
        <f>100*LN(LEVERAGE3!O24)</f>
        <v>196.8230612343834</v>
      </c>
      <c r="Z23">
        <f>100*LN(LEVERAGE1!O24)</f>
        <v>325.63555483781334</v>
      </c>
      <c r="AA23">
        <f>100*LN(LEVERAGE1!N24)</f>
        <v>305.70316140495169</v>
      </c>
      <c r="AB23">
        <f>100*LN(LEVERAGE2!V24)</f>
        <v>-20.776076783960562</v>
      </c>
      <c r="AC23">
        <f>100*LN(LEVERAGE2!U24)</f>
        <v>-2.1679941768805429</v>
      </c>
      <c r="AD23">
        <v>1574.7047331768329</v>
      </c>
      <c r="AE23">
        <v>1231.6826590464707</v>
      </c>
      <c r="AF23">
        <f>100*LN(DOMESTICC!T144)</f>
        <v>877.14998812342083</v>
      </c>
      <c r="AG23">
        <f>100*LN(DOMESTICC!U144)</f>
        <v>839.08097237068091</v>
      </c>
      <c r="AH23">
        <f>100*LN(DOMESTICC!V144)</f>
        <v>832.27682164461339</v>
      </c>
      <c r="AI23">
        <f>100*LN(DOMESTICC!W144)</f>
        <v>761.59046256377633</v>
      </c>
      <c r="AJ23">
        <f>100*LN(DOMESTICC!X144)</f>
        <v>750.87542972950678</v>
      </c>
      <c r="AK23">
        <f>100*LN(DOMESTICC!Y144)</f>
        <v>532.92853060010066</v>
      </c>
      <c r="AL23">
        <f>100*LN(CBCREDIT!T24)</f>
        <v>698.07492022423401</v>
      </c>
      <c r="AM23">
        <f>100*LN(CBCREDIT!U24)</f>
        <v>667.05521027190332</v>
      </c>
      <c r="AN23">
        <f>100*LN(CBCREDIT!V24)</f>
        <v>565.91093239444569</v>
      </c>
      <c r="AO23">
        <f>100*LN('CREDIT EA &amp; UK'!X49)</f>
        <v>622.63133241897026</v>
      </c>
      <c r="AP23">
        <f>100*LN('CREDIT EA &amp; UK'!Y49)</f>
        <v>598.62509800550947</v>
      </c>
      <c r="AQ23">
        <f>100*LN('CREDIT EA &amp; UK'!Z49)</f>
        <v>468.18256248770541</v>
      </c>
      <c r="AR23">
        <f>100*LN('CREDIT EA &amp; UK'!AA49)</f>
        <v>587.89059651952255</v>
      </c>
      <c r="AS23">
        <f>100*LN('CREDIT EA &amp; UK'!AB49)</f>
        <v>554.77795248800749</v>
      </c>
      <c r="AT23">
        <f>100*LN('CREDIT EA &amp; UK'!AC49)</f>
        <v>461.26521263358472</v>
      </c>
      <c r="AU23">
        <f>100*LN('CREDIT EA &amp; UK'!AD49)</f>
        <v>500.03761822418073</v>
      </c>
      <c r="AV23">
        <f>100*LN('CREDIT EA &amp; UK'!AE49)</f>
        <v>495.05526087390604</v>
      </c>
      <c r="AW23">
        <f>100*LN('CREDIT EA &amp; UK'!AF49)</f>
        <v>197.63007827603224</v>
      </c>
      <c r="AX23">
        <f>100*LN('CREDIT FLOATERS'!R49)</f>
        <v>668.19845296033361</v>
      </c>
      <c r="AY23">
        <f>100*LN('CREDIT FLOATERS'!S49)</f>
        <v>636.96800680173874</v>
      </c>
      <c r="AZ23">
        <f>100*LN('CREDIT FLOATERS'!T49)</f>
        <v>536.61161921124722</v>
      </c>
      <c r="BA23">
        <f>100*LN('GLOBAL GROWTH'!P291)</f>
        <v>389.76165286882718</v>
      </c>
      <c r="BB23">
        <f>'GLOBAL GROWTH'!F279</f>
        <v>-2.5688490652670701</v>
      </c>
      <c r="BC23">
        <v>389.76165286882718</v>
      </c>
      <c r="BD23">
        <v>12.952684</v>
      </c>
      <c r="BE23">
        <v>2.0719192947381559</v>
      </c>
      <c r="BF23" t="e">
        <v>#N/A</v>
      </c>
      <c r="BG23">
        <v>420.7364723776596</v>
      </c>
      <c r="BH23">
        <v>436.69129968638333</v>
      </c>
      <c r="BI23">
        <f>'CORPORATE SPREADS'!C132/100</f>
        <v>1.06</v>
      </c>
      <c r="BJ23">
        <f>'CORPORATE SPREADS'!D132/100</f>
        <v>1.2300000000000004</v>
      </c>
      <c r="BK23">
        <f>POLICYRATES!F84</f>
        <v>7.5</v>
      </c>
      <c r="BL23">
        <f>POLICYRATES!C84</f>
        <v>14</v>
      </c>
      <c r="BM23">
        <f>100*LN(1/'BILATERAL FX'!G143)</f>
        <v>18.453663702465857</v>
      </c>
      <c r="BN23">
        <f>100*LN(1/'BILATERAL FX'!B143)</f>
        <v>-59.586505775339162</v>
      </c>
      <c r="BO23">
        <f>100*LN('STOCK MARKET INDICES'!C24)</f>
        <v>620.51636395941921</v>
      </c>
      <c r="BP23">
        <f>100*LN('STOCK MARKET INDICES'!D24)</f>
        <v>562.93821520799509</v>
      </c>
    </row>
    <row r="24" spans="1:68" x14ac:dyDescent="0.2">
      <c r="A24" s="1">
        <v>29860</v>
      </c>
      <c r="B24">
        <f>100*LN('FRED-MD+'!B276)</f>
        <v>392.98589942756729</v>
      </c>
      <c r="C24">
        <f>'FRED-MD+'!C276</f>
        <v>75.835999999999999</v>
      </c>
      <c r="D24">
        <f>100*LN('FRED-MD+'!D276)</f>
        <v>677.19355558396023</v>
      </c>
      <c r="E24">
        <f>100*LN('FRED-MD+'!E276)</f>
        <v>388.52682681193261</v>
      </c>
      <c r="F24">
        <f>'FRED-MD+'!F276</f>
        <v>7.9</v>
      </c>
      <c r="G24">
        <f>100*LN('FRED-MD+'!G276)</f>
        <v>453.68913452347971</v>
      </c>
      <c r="H24">
        <f>100*LN('FRED-MD+'!H276)</f>
        <v>388.8160548163471</v>
      </c>
      <c r="I24">
        <f>100*LN('FRED-MD+'!I276)</f>
        <v>475.3159063701541</v>
      </c>
      <c r="J24">
        <f>100*LN('FRED-MD+'!J276)</f>
        <v>573.60218234154968</v>
      </c>
      <c r="K24">
        <f>100*LN('FRED-MD+'!K276)</f>
        <v>478.58236856813488</v>
      </c>
      <c r="L24">
        <f>'FRED-MD+'!L276</f>
        <v>15.3814285714286</v>
      </c>
      <c r="M24">
        <f>'FRED-MD+'!N276</f>
        <v>-0.233333333333333</v>
      </c>
      <c r="N24">
        <f>'FRED-MD+'!O276</f>
        <v>0.58409999999999995</v>
      </c>
      <c r="O24">
        <f>'FRED-MD+'!P276</f>
        <v>1.2999000000000001</v>
      </c>
      <c r="P24">
        <f>'FRED-MD+'!R276</f>
        <v>3.300001</v>
      </c>
      <c r="Q24">
        <f>FACTOR!C85</f>
        <v>28.566901936859786</v>
      </c>
      <c r="R24">
        <f>100*LN(REALIZEDVARIANCE!D25)</f>
        <v>145.64646388870386</v>
      </c>
      <c r="S24">
        <v>11.3886865674228</v>
      </c>
      <c r="T24" s="5" t="e">
        <v>#N/A</v>
      </c>
      <c r="U24" t="e">
        <v>#N/A</v>
      </c>
      <c r="V24" t="e">
        <v>#N/A</v>
      </c>
      <c r="W24">
        <v>-28.4</v>
      </c>
      <c r="X24" t="e">
        <v>#N/A</v>
      </c>
      <c r="Y24">
        <f>100*LN(LEVERAGE3!O25)</f>
        <v>200.82981035053433</v>
      </c>
      <c r="Z24">
        <f>100*LN(LEVERAGE1!O25)</f>
        <v>325.81194128921697</v>
      </c>
      <c r="AA24">
        <f>100*LN(LEVERAGE1!N25)</f>
        <v>306.20732253069798</v>
      </c>
      <c r="AB24">
        <f>100*LN(LEVERAGE2!V25)</f>
        <v>-21.488065865156319</v>
      </c>
      <c r="AC24">
        <f>100*LN(LEVERAGE2!U25)</f>
        <v>-3.5270043051888238</v>
      </c>
      <c r="AD24">
        <v>1573.0966801435404</v>
      </c>
      <c r="AE24">
        <v>1234.2079721121142</v>
      </c>
      <c r="AF24">
        <f>100*LN(DOMESTICC!T145)</f>
        <v>879.37279628735962</v>
      </c>
      <c r="AG24">
        <f>100*LN(DOMESTICC!U145)</f>
        <v>841.74035302123252</v>
      </c>
      <c r="AH24">
        <f>100*LN(DOMESTICC!V145)</f>
        <v>834.9620940200042</v>
      </c>
      <c r="AI24">
        <f>100*LN(DOMESTICC!W145)</f>
        <v>764.38116040242107</v>
      </c>
      <c r="AJ24">
        <f>100*LN(DOMESTICC!X145)</f>
        <v>752.86766291014885</v>
      </c>
      <c r="AK24">
        <f>100*LN(DOMESTICC!Y145)</f>
        <v>541.24556281851608</v>
      </c>
      <c r="AL24">
        <f>100*LN(CBCREDIT!T25)</f>
        <v>701.36177593036348</v>
      </c>
      <c r="AM24">
        <f>100*LN(CBCREDIT!U25)</f>
        <v>669.96662237720864</v>
      </c>
      <c r="AN24">
        <f>100*LN(CBCREDIT!V25)</f>
        <v>570.2338978740645</v>
      </c>
      <c r="AO24">
        <f>100*LN('CREDIT EA &amp; UK'!X50)</f>
        <v>625.76597196523608</v>
      </c>
      <c r="AP24">
        <f>100*LN('CREDIT EA &amp; UK'!Y50)</f>
        <v>601.51112941878011</v>
      </c>
      <c r="AQ24">
        <f>100*LN('CREDIT EA &amp; UK'!Z50)</f>
        <v>471.93441258618896</v>
      </c>
      <c r="AR24">
        <f>100*LN('CREDIT EA &amp; UK'!AA50)</f>
        <v>591.50176737071297</v>
      </c>
      <c r="AS24">
        <f>100*LN('CREDIT EA &amp; UK'!AB50)</f>
        <v>558.09539341390496</v>
      </c>
      <c r="AT24">
        <f>100*LN('CREDIT EA &amp; UK'!AC50)</f>
        <v>464.85866237801315</v>
      </c>
      <c r="AU24">
        <f>100*LN('CREDIT EA &amp; UK'!AD50)</f>
        <v>501.40379954982643</v>
      </c>
      <c r="AV24">
        <f>100*LN('CREDIT EA &amp; UK'!AE50)</f>
        <v>496.23022615883616</v>
      </c>
      <c r="AW24">
        <f>100*LN('CREDIT EA &amp; UK'!AF50)</f>
        <v>202.27509659419246</v>
      </c>
      <c r="AX24">
        <f>100*LN('CREDIT FLOATERS'!R50)</f>
        <v>671.1687340815248</v>
      </c>
      <c r="AY24">
        <f>100*LN('CREDIT FLOATERS'!S50)</f>
        <v>639.49717853863262</v>
      </c>
      <c r="AZ24">
        <f>100*LN('CREDIT FLOATERS'!T50)</f>
        <v>540.68275401799349</v>
      </c>
      <c r="BA24">
        <f>100*LN('GLOBAL GROWTH'!P292)</f>
        <v>389.7933817309563</v>
      </c>
      <c r="BB24">
        <f>'GLOBAL GROWTH'!F280</f>
        <v>-2.20894915163188</v>
      </c>
      <c r="BC24">
        <v>389.7933817309563</v>
      </c>
      <c r="BD24">
        <v>15.480136999999999</v>
      </c>
      <c r="BE24">
        <v>2.0609917239145403</v>
      </c>
      <c r="BF24" t="e">
        <v>#N/A</v>
      </c>
      <c r="BG24">
        <v>420.89232501647518</v>
      </c>
      <c r="BH24">
        <v>437.57570216602863</v>
      </c>
      <c r="BI24">
        <f>'CORPORATE SPREADS'!C133/100</f>
        <v>1.67</v>
      </c>
      <c r="BJ24">
        <f>'CORPORATE SPREADS'!D133/100</f>
        <v>1.0500000000000007</v>
      </c>
      <c r="BK24">
        <f>POLICYRATES!F85</f>
        <v>7.5</v>
      </c>
      <c r="BL24">
        <f>POLICYRATES!C85</f>
        <v>15.125</v>
      </c>
      <c r="BM24">
        <f>100*LN(1/'BILATERAL FX'!G144)</f>
        <v>14.202508006780961</v>
      </c>
      <c r="BN24">
        <f>100*LN(1/'BILATERAL FX'!B144)</f>
        <v>-61.014593405653926</v>
      </c>
      <c r="BO24">
        <f>100*LN('STOCK MARKET INDICES'!C25)</f>
        <v>620.7180582593395</v>
      </c>
      <c r="BP24">
        <f>100*LN('STOCK MARKET INDICES'!D25)</f>
        <v>565.70402121040695</v>
      </c>
    </row>
    <row r="25" spans="1:68" x14ac:dyDescent="0.2">
      <c r="A25" s="1">
        <v>29891</v>
      </c>
      <c r="B25">
        <f>100*LN('FRED-MD+'!B277)</f>
        <v>391.86470181347511</v>
      </c>
      <c r="C25">
        <f>'FRED-MD+'!C277</f>
        <v>74.739800000000002</v>
      </c>
      <c r="D25">
        <f>100*LN('FRED-MD+'!D277)</f>
        <v>672.98240704894749</v>
      </c>
      <c r="E25">
        <f>100*LN('FRED-MD+'!E277)</f>
        <v>388.73203927877739</v>
      </c>
      <c r="F25">
        <f>'FRED-MD+'!F277</f>
        <v>8.3000000000000007</v>
      </c>
      <c r="G25">
        <f>100*LN('FRED-MD+'!G277)</f>
        <v>454.11648560121785</v>
      </c>
      <c r="H25">
        <f>100*LN('FRED-MD+'!H277)</f>
        <v>389.34719945332705</v>
      </c>
      <c r="I25">
        <f>100*LN('FRED-MD+'!I277)</f>
        <v>473.42667593225019</v>
      </c>
      <c r="J25">
        <f>100*LN('FRED-MD+'!J277)</f>
        <v>573.9801272272905</v>
      </c>
      <c r="K25">
        <f>100*LN('FRED-MD+'!K277)</f>
        <v>481.13710165719897</v>
      </c>
      <c r="L25">
        <f>'FRED-MD+'!L277</f>
        <v>12.408333333333299</v>
      </c>
      <c r="M25">
        <f>'FRED-MD+'!N277</f>
        <v>0.98444444444444401</v>
      </c>
      <c r="N25">
        <f>'FRED-MD+'!O277</f>
        <v>0.27679999999999999</v>
      </c>
      <c r="O25">
        <f>'FRED-MD+'!P277</f>
        <v>1.4661</v>
      </c>
      <c r="P25">
        <f>'FRED-MD+'!R277</f>
        <v>4.4400000000000004</v>
      </c>
      <c r="Q25">
        <f>FACTOR!C86</f>
        <v>27.769616187466834</v>
      </c>
      <c r="R25">
        <f>100*LN(REALIZEDVARIANCE!D26)</f>
        <v>126.85458452609815</v>
      </c>
      <c r="S25">
        <v>17.554694704963499</v>
      </c>
      <c r="T25" s="5" t="e">
        <v>#N/A</v>
      </c>
      <c r="U25" t="e">
        <v>#N/A</v>
      </c>
      <c r="V25" t="e">
        <v>#N/A</v>
      </c>
      <c r="W25">
        <v>-17.8</v>
      </c>
      <c r="X25" t="e">
        <v>#N/A</v>
      </c>
      <c r="Y25">
        <f>100*LN(LEVERAGE3!O26)</f>
        <v>207.61076960712032</v>
      </c>
      <c r="Z25">
        <f>100*LN(LEVERAGE1!O26)</f>
        <v>326.06798621848753</v>
      </c>
      <c r="AA25">
        <f>100*LN(LEVERAGE1!N26)</f>
        <v>307.00550540615643</v>
      </c>
      <c r="AB25">
        <f>100*LN(LEVERAGE2!V26)</f>
        <v>-22.391934740973944</v>
      </c>
      <c r="AC25">
        <f>100*LN(LEVERAGE2!U26)</f>
        <v>-5.2812504196649694</v>
      </c>
      <c r="AD25">
        <v>1575.9996693593569</v>
      </c>
      <c r="AE25">
        <v>1237.4248792753319</v>
      </c>
      <c r="AF25">
        <f>100*LN(DOMESTICC!T146)</f>
        <v>882.08664859372607</v>
      </c>
      <c r="AG25">
        <f>100*LN(DOMESTICC!U146)</f>
        <v>845.20080067167896</v>
      </c>
      <c r="AH25">
        <f>100*LN(DOMESTICC!V146)</f>
        <v>838.48243574435526</v>
      </c>
      <c r="AI25">
        <f>100*LN(DOMESTICC!W146)</f>
        <v>767.50481288393553</v>
      </c>
      <c r="AJ25">
        <f>100*LN(DOMESTICC!X146)</f>
        <v>754.76760155524835</v>
      </c>
      <c r="AK25">
        <f>100*LN(DOMESTICC!Y146)</f>
        <v>554.57310108337913</v>
      </c>
      <c r="AL25">
        <f>100*LN(CBCREDIT!T26)</f>
        <v>704.94910714605987</v>
      </c>
      <c r="AM25">
        <f>100*LN(CBCREDIT!U26)</f>
        <v>673.11742352977853</v>
      </c>
      <c r="AN25">
        <f>100*LN(CBCREDIT!V26)</f>
        <v>575.01128224224385</v>
      </c>
      <c r="AO25">
        <f>100*LN('CREDIT EA &amp; UK'!X51)</f>
        <v>629.48294124938855</v>
      </c>
      <c r="AP25">
        <f>100*LN('CREDIT EA &amp; UK'!Y51)</f>
        <v>605.31586594200007</v>
      </c>
      <c r="AQ25">
        <f>100*LN('CREDIT EA &amp; UK'!Z51)</f>
        <v>475.48054726643511</v>
      </c>
      <c r="AR25">
        <f>100*LN('CREDIT EA &amp; UK'!AA51)</f>
        <v>596.15156849556342</v>
      </c>
      <c r="AS25">
        <f>100*LN('CREDIT EA &amp; UK'!AB51)</f>
        <v>563.3926948850866</v>
      </c>
      <c r="AT25">
        <f>100*LN('CREDIT EA &amp; UK'!AC51)</f>
        <v>468.17431812045749</v>
      </c>
      <c r="AU25">
        <f>100*LN('CREDIT EA &amp; UK'!AD51)</f>
        <v>502.5975928808358</v>
      </c>
      <c r="AV25">
        <f>100*LN('CREDIT EA &amp; UK'!AE51)</f>
        <v>497.19588058518093</v>
      </c>
      <c r="AW25">
        <f>100*LN('CREDIT EA &amp; UK'!AF51)</f>
        <v>208.66183978016707</v>
      </c>
      <c r="AX25">
        <f>100*LN('CREDIT FLOATERS'!R51)</f>
        <v>674.39909329721502</v>
      </c>
      <c r="AY25">
        <f>100*LN('CREDIT FLOATERS'!S51)</f>
        <v>642.22325855213307</v>
      </c>
      <c r="AZ25">
        <f>100*LN('CREDIT FLOATERS'!T51)</f>
        <v>545.17593085417229</v>
      </c>
      <c r="BA25">
        <f>100*LN('GLOBAL GROWTH'!P293)</f>
        <v>389.36121611524942</v>
      </c>
      <c r="BB25">
        <f>'GLOBAL GROWTH'!F281</f>
        <v>-2.44730781867964</v>
      </c>
      <c r="BC25">
        <v>389.36121611524942</v>
      </c>
      <c r="BD25">
        <v>14.506906000000001</v>
      </c>
      <c r="BE25">
        <v>2.0181512277660962</v>
      </c>
      <c r="BF25" t="e">
        <v>#N/A</v>
      </c>
      <c r="BG25">
        <v>420.60277467486492</v>
      </c>
      <c r="BH25">
        <v>436.94478524670217</v>
      </c>
      <c r="BI25">
        <f>'CORPORATE SPREADS'!C134/100</f>
        <v>2.1</v>
      </c>
      <c r="BJ25">
        <f>'CORPORATE SPREADS'!D134/100</f>
        <v>1.0099999999999998</v>
      </c>
      <c r="BK25">
        <f>POLICYRATES!F86</f>
        <v>7.5</v>
      </c>
      <c r="BL25">
        <f>POLICYRATES!C86</f>
        <v>14.5625</v>
      </c>
      <c r="BM25">
        <f>100*LN(1/'BILATERAL FX'!G145)</f>
        <v>13.082835330310377</v>
      </c>
      <c r="BN25">
        <f>100*LN(1/'BILATERAL FX'!B145)</f>
        <v>-64.316881075370375</v>
      </c>
      <c r="BO25">
        <f>100*LN('STOCK MARKET INDICES'!C26)</f>
        <v>623.2644460908291</v>
      </c>
      <c r="BP25">
        <f>100*LN('STOCK MARKET INDICES'!D26)</f>
        <v>575.30169845338992</v>
      </c>
    </row>
    <row r="26" spans="1:68" x14ac:dyDescent="0.2">
      <c r="A26" s="1">
        <v>29921</v>
      </c>
      <c r="B26">
        <f>100*LN('FRED-MD+'!B278)</f>
        <v>390.75490120286992</v>
      </c>
      <c r="C26">
        <f>'FRED-MD+'!C278</f>
        <v>73.323300000000003</v>
      </c>
      <c r="D26">
        <f>100*LN('FRED-MD+'!D278)</f>
        <v>681.34445995108956</v>
      </c>
      <c r="E26">
        <f>100*LN('FRED-MD+'!E278)</f>
        <v>388.93683148633397</v>
      </c>
      <c r="F26">
        <f>'FRED-MD+'!F278</f>
        <v>8.5</v>
      </c>
      <c r="G26">
        <f>100*LN('FRED-MD+'!G278)</f>
        <v>454.4358046591334</v>
      </c>
      <c r="H26">
        <f>100*LN('FRED-MD+'!H278)</f>
        <v>389.65031937701093</v>
      </c>
      <c r="I26">
        <f>100*LN('FRED-MD+'!I278)</f>
        <v>473.18909387672477</v>
      </c>
      <c r="J26">
        <f>100*LN('FRED-MD+'!J278)</f>
        <v>573.77760887606735</v>
      </c>
      <c r="K26">
        <f>100*LN('FRED-MD+'!K278)</f>
        <v>481.86673602504959</v>
      </c>
      <c r="L26">
        <f>'FRED-MD+'!L278</f>
        <v>12.85</v>
      </c>
      <c r="M26">
        <f>'FRED-MD+'!N278</f>
        <v>0.87454545454545396</v>
      </c>
      <c r="N26">
        <f>'FRED-MD+'!O278</f>
        <v>0.59489999999999998</v>
      </c>
      <c r="O26">
        <f>'FRED-MD+'!P278</f>
        <v>1.4359</v>
      </c>
      <c r="P26">
        <f>'FRED-MD+'!R278</f>
        <v>3.2</v>
      </c>
      <c r="Q26">
        <f>FACTOR!C87</f>
        <v>27.680610143484845</v>
      </c>
      <c r="R26">
        <f>100*LN(REALIZEDVARIANCE!D27)</f>
        <v>103.77624972994626</v>
      </c>
      <c r="S26">
        <v>24.237036660516999</v>
      </c>
      <c r="T26" s="5" t="e">
        <v>#N/A</v>
      </c>
      <c r="U26" t="e">
        <v>#N/A</v>
      </c>
      <c r="V26" t="e">
        <v>#N/A</v>
      </c>
      <c r="W26">
        <v>-24.5</v>
      </c>
      <c r="X26" t="e">
        <v>#N/A</v>
      </c>
      <c r="Y26">
        <f>100*LN(LEVERAGE3!O27)</f>
        <v>211.21507160895408</v>
      </c>
      <c r="Z26">
        <f>100*LN(LEVERAGE1!O27)</f>
        <v>326.43566212108226</v>
      </c>
      <c r="AA26">
        <f>100*LN(LEVERAGE1!N27)</f>
        <v>307.43975787364172</v>
      </c>
      <c r="AB26">
        <f>100*LN(LEVERAGE2!V27)</f>
        <v>-23.215322808368288</v>
      </c>
      <c r="AC26">
        <f>100*LN(LEVERAGE2!U27)</f>
        <v>-6.2027667437278771</v>
      </c>
      <c r="AD26">
        <v>1579.0544046916089</v>
      </c>
      <c r="AE26">
        <v>1244.1065713201533</v>
      </c>
      <c r="AF26">
        <f>100*LN(DOMESTICC!T147)</f>
        <v>883.45893607852554</v>
      </c>
      <c r="AG26">
        <f>100*LN(DOMESTICC!U147)</f>
        <v>846.97371791813919</v>
      </c>
      <c r="AH26">
        <f>100*LN(DOMESTICC!V147)</f>
        <v>840.28887107605692</v>
      </c>
      <c r="AI26">
        <f>100*LN(DOMESTICC!W147)</f>
        <v>769.0417458155672</v>
      </c>
      <c r="AJ26">
        <f>100*LN(DOMESTICC!X147)</f>
        <v>755.65611486540536</v>
      </c>
      <c r="AK26">
        <f>100*LN(DOMESTICC!Y147)</f>
        <v>561.32473834216432</v>
      </c>
      <c r="AL26">
        <f>100*LN(CBCREDIT!T27)</f>
        <v>707.18857093146664</v>
      </c>
      <c r="AM26">
        <f>100*LN(CBCREDIT!U27)</f>
        <v>675.1919847424009</v>
      </c>
      <c r="AN26">
        <f>100*LN(CBCREDIT!V27)</f>
        <v>577.66239308313345</v>
      </c>
      <c r="AO26">
        <f>100*LN('CREDIT EA &amp; UK'!X52)</f>
        <v>631.3381365719996</v>
      </c>
      <c r="AP26">
        <f>100*LN('CREDIT EA &amp; UK'!Y52)</f>
        <v>607.26804125166473</v>
      </c>
      <c r="AQ26">
        <f>100*LN('CREDIT EA &amp; UK'!Z52)</f>
        <v>477.12437901372959</v>
      </c>
      <c r="AR26">
        <f>100*LN('CREDIT EA &amp; UK'!AA52)</f>
        <v>598.51295231501058</v>
      </c>
      <c r="AS26">
        <f>100*LN('CREDIT EA &amp; UK'!AB52)</f>
        <v>566.20329667950693</v>
      </c>
      <c r="AT26">
        <f>100*LN('CREDIT EA &amp; UK'!AC52)</f>
        <v>469.81230440369143</v>
      </c>
      <c r="AU26">
        <f>100*LN('CREDIT EA &amp; UK'!AD52)</f>
        <v>503.97668206025037</v>
      </c>
      <c r="AV26">
        <f>100*LN('CREDIT EA &amp; UK'!AE52)</f>
        <v>498.43529185020611</v>
      </c>
      <c r="AW26">
        <f>100*LN('CREDIT EA &amp; UK'!AF52)</f>
        <v>211.92630358665076</v>
      </c>
      <c r="AX26">
        <f>100*LN('CREDIT FLOATERS'!R52)</f>
        <v>676.05363522803191</v>
      </c>
      <c r="AY26">
        <f>100*LN('CREDIT FLOATERS'!S52)</f>
        <v>643.55091371836215</v>
      </c>
      <c r="AZ26">
        <f>100*LN('CREDIT FLOATERS'!T52)</f>
        <v>547.85742934597749</v>
      </c>
      <c r="BA26">
        <f>100*LN('GLOBAL GROWTH'!P294)</f>
        <v>388.61764422928712</v>
      </c>
      <c r="BB26">
        <f>'GLOBAL GROWTH'!F282</f>
        <v>-2.76453850375677</v>
      </c>
      <c r="BC26">
        <v>388.61764422928712</v>
      </c>
      <c r="BD26">
        <v>7.5568939999999998</v>
      </c>
      <c r="BE26">
        <v>1.9333591297574948</v>
      </c>
      <c r="BF26" t="e">
        <v>#N/A</v>
      </c>
      <c r="BG26">
        <v>419.76493101404026</v>
      </c>
      <c r="BH26">
        <v>434.63994570307307</v>
      </c>
      <c r="BI26">
        <f>'CORPORATE SPREADS'!C135/100</f>
        <v>1.1599999999999999</v>
      </c>
      <c r="BJ26">
        <f>'CORPORATE SPREADS'!D135/100</f>
        <v>0.75999999999999968</v>
      </c>
      <c r="BK26">
        <f>POLICYRATES!F87</f>
        <v>7.5</v>
      </c>
      <c r="BL26">
        <f>POLICYRATES!C87</f>
        <v>14.375</v>
      </c>
      <c r="BM26">
        <f>100*LN(1/'BILATERAL FX'!G146)</f>
        <v>14.362075435700444</v>
      </c>
      <c r="BN26">
        <f>100*LN(1/'BILATERAL FX'!B146)</f>
        <v>-64.358922171160131</v>
      </c>
      <c r="BO26">
        <f>100*LN('STOCK MARKET INDICES'!C27)</f>
        <v>619.52213846220025</v>
      </c>
      <c r="BP26">
        <f>100*LN('STOCK MARKET INDICES'!D27)</f>
        <v>574.65865036477658</v>
      </c>
    </row>
    <row r="27" spans="1:68" x14ac:dyDescent="0.2">
      <c r="A27" s="1">
        <v>29952</v>
      </c>
      <c r="B27">
        <f>100*LN('FRED-MD+'!B279)</f>
        <v>388.7785639197424</v>
      </c>
      <c r="C27">
        <f>'FRED-MD+'!C279</f>
        <v>71.424499999999995</v>
      </c>
      <c r="D27">
        <f>100*LN('FRED-MD+'!D279)</f>
        <v>673.69669580018558</v>
      </c>
      <c r="E27">
        <f>100*LN('FRED-MD+'!E279)</f>
        <v>389.10036382040704</v>
      </c>
      <c r="F27">
        <f>'FRED-MD+'!F279</f>
        <v>8.6</v>
      </c>
      <c r="G27">
        <f>100*LN('FRED-MD+'!G279)</f>
        <v>454.75410731514552</v>
      </c>
      <c r="H27">
        <f>100*LN('FRED-MD+'!H279)</f>
        <v>390.23766283763405</v>
      </c>
      <c r="I27">
        <f>100*LN('FRED-MD+'!I279)</f>
        <v>473.96136625375823</v>
      </c>
      <c r="J27">
        <f>100*LN('FRED-MD+'!J279)</f>
        <v>574.93015804570166</v>
      </c>
      <c r="K27">
        <f>100*LN('FRED-MD+'!K279)</f>
        <v>476.47347556594298</v>
      </c>
      <c r="L27">
        <f>'FRED-MD+'!L279</f>
        <v>14.318</v>
      </c>
      <c r="M27">
        <f>'FRED-MD+'!N279</f>
        <v>0.27600000000000002</v>
      </c>
      <c r="N27">
        <f>'FRED-MD+'!O279</f>
        <v>0.79890000000000005</v>
      </c>
      <c r="O27">
        <f>'FRED-MD+'!P279</f>
        <v>1.4762</v>
      </c>
      <c r="P27">
        <f>'FRED-MD+'!R279</f>
        <v>2.8099989999999999</v>
      </c>
      <c r="Q27">
        <f>FACTOR!C88</f>
        <v>23.174663492230465</v>
      </c>
      <c r="R27">
        <f>100*LN(REALIZEDVARIANCE!D28)</f>
        <v>118.80203172794361</v>
      </c>
      <c r="S27">
        <v>24.450211370961899</v>
      </c>
      <c r="T27" s="5" t="e">
        <v>#N/A</v>
      </c>
      <c r="U27" t="e">
        <v>#N/A</v>
      </c>
      <c r="V27" t="e">
        <v>#N/A</v>
      </c>
      <c r="W27">
        <v>-22.5</v>
      </c>
      <c r="X27" t="e">
        <v>#N/A</v>
      </c>
      <c r="Y27">
        <f>100*LN(LEVERAGE3!O28)</f>
        <v>210.90862690077702</v>
      </c>
      <c r="Z27">
        <f>100*LN(LEVERAGE1!O28)</f>
        <v>327.41579455583292</v>
      </c>
      <c r="AA27">
        <f>100*LN(LEVERAGE1!N28)</f>
        <v>306.89559726019576</v>
      </c>
      <c r="AB27">
        <f>100*LN(LEVERAGE2!V28)</f>
        <v>-23.870517099400743</v>
      </c>
      <c r="AC27">
        <f>100*LN(LEVERAGE2!U28)</f>
        <v>-6.1498698593924113</v>
      </c>
      <c r="AD27">
        <v>1574.3945908227079</v>
      </c>
      <c r="AE27">
        <v>1244.074152436265</v>
      </c>
      <c r="AF27">
        <f>100*LN(DOMESTICC!T148)</f>
        <v>882.06906545287222</v>
      </c>
      <c r="AG27">
        <f>100*LN(DOMESTICC!U148)</f>
        <v>844.97541948064384</v>
      </c>
      <c r="AH27">
        <f>100*LN(DOMESTICC!V148)</f>
        <v>838.22325949236483</v>
      </c>
      <c r="AI27">
        <f>100*LN(DOMESTICC!W148)</f>
        <v>767.13193909863946</v>
      </c>
      <c r="AJ27">
        <f>100*LN(DOMESTICC!X148)</f>
        <v>754.10730165834377</v>
      </c>
      <c r="AK27">
        <f>100*LN(DOMESTICC!Y148)</f>
        <v>556.9232028439435</v>
      </c>
      <c r="AL27">
        <f>100*LN(CBCREDIT!T28)</f>
        <v>707.95965414911177</v>
      </c>
      <c r="AM27">
        <f>100*LN(CBCREDIT!U28)</f>
        <v>676.10521973034315</v>
      </c>
      <c r="AN27">
        <f>100*LN(CBCREDIT!V28)</f>
        <v>578.06314265630908</v>
      </c>
      <c r="AO27">
        <f>100*LN('CREDIT EA &amp; UK'!X53)</f>
        <v>631.16872271663112</v>
      </c>
      <c r="AP27">
        <f>100*LN('CREDIT EA &amp; UK'!Y53)</f>
        <v>607.08989478151477</v>
      </c>
      <c r="AQ27">
        <f>100*LN('CREDIT EA &amp; UK'!Z53)</f>
        <v>476.95377045133603</v>
      </c>
      <c r="AR27">
        <f>100*LN('CREDIT EA &amp; UK'!AA53)</f>
        <v>597.69370212779074</v>
      </c>
      <c r="AS27">
        <f>100*LN('CREDIT EA &amp; UK'!AB53)</f>
        <v>565.09742611605066</v>
      </c>
      <c r="AT27">
        <f>100*LN('CREDIT EA &amp; UK'!AC53)</f>
        <v>469.94670605529444</v>
      </c>
      <c r="AU27">
        <f>100*LN('CREDIT EA &amp; UK'!AD53)</f>
        <v>506.12241393922926</v>
      </c>
      <c r="AV27">
        <f>100*LN('CREDIT EA &amp; UK'!AE53)</f>
        <v>500.84496841658915</v>
      </c>
      <c r="AW27">
        <f>100*LN('CREDIT EA &amp; UK'!AF53)</f>
        <v>208.29071358751094</v>
      </c>
      <c r="AX27">
        <f>100*LN('CREDIT FLOATERS'!R53)</f>
        <v>676.17781891979871</v>
      </c>
      <c r="AY27">
        <f>100*LN('CREDIT FLOATERS'!S53)</f>
        <v>643.51531195413565</v>
      </c>
      <c r="AZ27">
        <f>100*LN('CREDIT FLOATERS'!T53)</f>
        <v>548.49228945364121</v>
      </c>
      <c r="BA27">
        <f>100*LN('GLOBAL GROWTH'!P295)</f>
        <v>388.17340927208096</v>
      </c>
      <c r="BB27">
        <f>'GLOBAL GROWTH'!F283</f>
        <v>-2.0250710644649002</v>
      </c>
      <c r="BC27">
        <v>388.17340927208096</v>
      </c>
      <c r="BD27">
        <v>2.9752926</v>
      </c>
      <c r="BE27">
        <v>1.8109955577770398</v>
      </c>
      <c r="BF27" t="e">
        <v>#N/A</v>
      </c>
      <c r="BG27">
        <v>419.54984261448277</v>
      </c>
      <c r="BH27">
        <v>435.02779363593015</v>
      </c>
      <c r="BI27">
        <f>'CORPORATE SPREADS'!C136/100</f>
        <v>1.8</v>
      </c>
      <c r="BJ27">
        <f>'CORPORATE SPREADS'!D136/100</f>
        <v>0.64000000000000057</v>
      </c>
      <c r="BK27">
        <f>POLICYRATES!F88</f>
        <v>7.5</v>
      </c>
      <c r="BL27">
        <f>POLICYRATES!C88</f>
        <v>13.875</v>
      </c>
      <c r="BM27">
        <f>100*LN(1/'BILATERAL FX'!G147)</f>
        <v>15.939540753814448</v>
      </c>
      <c r="BN27">
        <f>100*LN(1/'BILATERAL FX'!B147)</f>
        <v>-63.445818421126575</v>
      </c>
      <c r="BO27">
        <f>100*LN('STOCK MARKET INDICES'!C28)</f>
        <v>621.87993030406597</v>
      </c>
      <c r="BP27">
        <f>100*LN('STOCK MARKET INDICES'!D28)</f>
        <v>580.19068726493992</v>
      </c>
    </row>
    <row r="28" spans="1:68" x14ac:dyDescent="0.2">
      <c r="A28" s="1">
        <v>29983</v>
      </c>
      <c r="B28">
        <f>100*LN('FRED-MD+'!B280)</f>
        <v>390.7072773221106</v>
      </c>
      <c r="C28">
        <f>'FRED-MD+'!C280</f>
        <v>73.186499999999995</v>
      </c>
      <c r="D28">
        <f>100*LN('FRED-MD+'!D280)</f>
        <v>676.38849085624349</v>
      </c>
      <c r="E28">
        <f>100*LN('FRED-MD+'!E280)</f>
        <v>389.32478501018124</v>
      </c>
      <c r="F28">
        <f>'FRED-MD+'!F280</f>
        <v>8.9</v>
      </c>
      <c r="G28">
        <f>100*LN('FRED-MD+'!G280)</f>
        <v>455.07140001920322</v>
      </c>
      <c r="H28">
        <f>100*LN('FRED-MD+'!H280)</f>
        <v>390.53608625545957</v>
      </c>
      <c r="I28">
        <f>100*LN('FRED-MD+'!I280)</f>
        <v>477.44909306047941</v>
      </c>
      <c r="J28">
        <f>100*LN('FRED-MD+'!J280)</f>
        <v>575.22814853334569</v>
      </c>
      <c r="K28">
        <f>100*LN('FRED-MD+'!K280)</f>
        <v>474.05748229942947</v>
      </c>
      <c r="L28">
        <f>'FRED-MD+'!L280</f>
        <v>14.733888888888901</v>
      </c>
      <c r="M28">
        <f>'FRED-MD+'!N280</f>
        <v>-0.30833333333333302</v>
      </c>
      <c r="N28">
        <f>'FRED-MD+'!O280</f>
        <v>0.55510000000000004</v>
      </c>
      <c r="O28">
        <f>'FRED-MD+'!P280</f>
        <v>1.4337</v>
      </c>
      <c r="P28">
        <f>'FRED-MD+'!R280</f>
        <v>3.17</v>
      </c>
      <c r="Q28">
        <f>FACTOR!C89</f>
        <v>11.998163870427465</v>
      </c>
      <c r="R28">
        <f>100*LN(REALIZEDVARIANCE!D29)</f>
        <v>119.39304623147724</v>
      </c>
      <c r="S28">
        <v>35.457861846766001</v>
      </c>
      <c r="T28" s="5" t="e">
        <v>#N/A</v>
      </c>
      <c r="U28" t="e">
        <v>#N/A</v>
      </c>
      <c r="V28" t="e">
        <v>#N/A</v>
      </c>
      <c r="W28">
        <v>-31.6</v>
      </c>
      <c r="X28" t="e">
        <v>#N/A</v>
      </c>
      <c r="Y28">
        <f>100*LN(LEVERAGE3!O29)</f>
        <v>210.3253008626348</v>
      </c>
      <c r="Z28">
        <f>100*LN(LEVERAGE1!O29)</f>
        <v>328.6311172755245</v>
      </c>
      <c r="AA28">
        <f>100*LN(LEVERAGE1!N29)</f>
        <v>305.992836069666</v>
      </c>
      <c r="AB28">
        <f>100*LN(LEVERAGE2!V29)</f>
        <v>-24.396974246064605</v>
      </c>
      <c r="AC28">
        <f>100*LN(LEVERAGE2!U29)</f>
        <v>-6.0628074001234449</v>
      </c>
      <c r="AD28">
        <v>1574.2811918243103</v>
      </c>
      <c r="AE28">
        <v>1245.4724086761958</v>
      </c>
      <c r="AF28">
        <f>100*LN(DOMESTICC!T149)</f>
        <v>879.69408925026653</v>
      </c>
      <c r="AG28">
        <f>100*LN(DOMESTICC!U149)</f>
        <v>841.45455989564243</v>
      </c>
      <c r="AH28">
        <f>100*LN(DOMESTICC!V149)</f>
        <v>834.58567734633937</v>
      </c>
      <c r="AI28">
        <f>100*LN(DOMESTICC!W149)</f>
        <v>763.78745024540024</v>
      </c>
      <c r="AJ28">
        <f>100*LN(DOMESTICC!X149)</f>
        <v>751.36318420705561</v>
      </c>
      <c r="AK28">
        <f>100*LN(DOMESTICC!Y149)</f>
        <v>549.22275733056586</v>
      </c>
      <c r="AL28">
        <f>100*LN(CBCREDIT!T29)</f>
        <v>708.43581262950147</v>
      </c>
      <c r="AM28">
        <f>100*LN(CBCREDIT!U29)</f>
        <v>676.70162840005571</v>
      </c>
      <c r="AN28">
        <f>100*LN(CBCREDIT!V29)</f>
        <v>578.26296058511093</v>
      </c>
      <c r="AO28">
        <f>100*LN('CREDIT EA &amp; UK'!X54)</f>
        <v>630.79878894903686</v>
      </c>
      <c r="AP28">
        <f>100*LN('CREDIT EA &amp; UK'!Y54)</f>
        <v>606.68766841222396</v>
      </c>
      <c r="AQ28">
        <f>100*LN('CREDIT EA &amp; UK'!Z54)</f>
        <v>476.67213486290132</v>
      </c>
      <c r="AR28">
        <f>100*LN('CREDIT EA &amp; UK'!AA54)</f>
        <v>596.19880057282614</v>
      </c>
      <c r="AS28">
        <f>100*LN('CREDIT EA &amp; UK'!AB54)</f>
        <v>563.02027888276621</v>
      </c>
      <c r="AT28">
        <f>100*LN('CREDIT EA &amp; UK'!AC54)</f>
        <v>470.0084350541199</v>
      </c>
      <c r="AU28">
        <f>100*LN('CREDIT EA &amp; UK'!AD54)</f>
        <v>508.21968526667092</v>
      </c>
      <c r="AV28">
        <f>100*LN('CREDIT EA &amp; UK'!AE54)</f>
        <v>503.39980360889302</v>
      </c>
      <c r="AW28">
        <f>100*LN('CREDIT EA &amp; UK'!AF54)</f>
        <v>201.99870283150295</v>
      </c>
      <c r="AX28">
        <f>100*LN('CREDIT FLOATERS'!R54)</f>
        <v>676.24767352687195</v>
      </c>
      <c r="AY28">
        <f>100*LN('CREDIT FLOATERS'!S54)</f>
        <v>643.42703389775147</v>
      </c>
      <c r="AZ28">
        <f>100*LN('CREDIT FLOATERS'!T54)</f>
        <v>548.83584447545707</v>
      </c>
      <c r="BA28">
        <f>100*LN('GLOBAL GROWTH'!P296)</f>
        <v>388.58307639562554</v>
      </c>
      <c r="BB28">
        <f>'GLOBAL GROWTH'!F284</f>
        <v>-3.1604560526647401</v>
      </c>
      <c r="BC28">
        <v>388.58307639562554</v>
      </c>
      <c r="BD28">
        <v>-6.3716128999999997</v>
      </c>
      <c r="BE28">
        <v>1.6793321315348608</v>
      </c>
      <c r="BF28" t="e">
        <v>#N/A</v>
      </c>
      <c r="BG28">
        <v>419.13120913386865</v>
      </c>
      <c r="BH28">
        <v>437.07128747736084</v>
      </c>
      <c r="BI28">
        <f>'CORPORATE SPREADS'!C137/100</f>
        <v>2.0499999999999998</v>
      </c>
      <c r="BJ28">
        <f>'CORPORATE SPREADS'!D137/100</f>
        <v>0.47999999999999865</v>
      </c>
      <c r="BK28">
        <f>POLICYRATES!F89</f>
        <v>7.5</v>
      </c>
      <c r="BL28">
        <f>POLICYRATES!C89</f>
        <v>13.625</v>
      </c>
      <c r="BM28">
        <f>100*LN(1/'BILATERAL FX'!G148)</f>
        <v>19.038634214605452</v>
      </c>
      <c r="BN28">
        <f>100*LN(1/'BILATERAL FX'!B148)</f>
        <v>-61.356270121710288</v>
      </c>
      <c r="BO28">
        <f>100*LN('STOCK MARKET INDICES'!C29)</f>
        <v>624.51373034570145</v>
      </c>
      <c r="BP28">
        <f>100*LN('STOCK MARKET INDICES'!D29)</f>
        <v>575.8554710503181</v>
      </c>
    </row>
    <row r="29" spans="1:68" x14ac:dyDescent="0.2">
      <c r="A29" s="1">
        <v>30011</v>
      </c>
      <c r="B29">
        <f>100*LN('FRED-MD+'!B281)</f>
        <v>389.96264850915952</v>
      </c>
      <c r="C29">
        <f>'FRED-MD+'!C281</f>
        <v>72.454499999999996</v>
      </c>
      <c r="D29">
        <f>100*LN('FRED-MD+'!D281)</f>
        <v>683.62592772770677</v>
      </c>
      <c r="E29">
        <f>100*LN('FRED-MD+'!E281)</f>
        <v>389.18202981106265</v>
      </c>
      <c r="F29">
        <f>'FRED-MD+'!F281</f>
        <v>9</v>
      </c>
      <c r="G29">
        <f>100*LN('FRED-MD+'!G281)</f>
        <v>455.07140001920322</v>
      </c>
      <c r="H29">
        <f>100*LN('FRED-MD+'!H281)</f>
        <v>390.78744119018126</v>
      </c>
      <c r="I29">
        <f>100*LN('FRED-MD+'!I281)</f>
        <v>480.43488598484691</v>
      </c>
      <c r="J29">
        <f>100*LN('FRED-MD+'!J281)</f>
        <v>575.33983295952009</v>
      </c>
      <c r="K29">
        <f>100*LN('FRED-MD+'!K281)</f>
        <v>470.77267743131836</v>
      </c>
      <c r="L29">
        <f>'FRED-MD+'!L281</f>
        <v>13.9491304347826</v>
      </c>
      <c r="M29">
        <f>'FRED-MD+'!N281</f>
        <v>-8.7826086956521804E-2</v>
      </c>
      <c r="N29">
        <f>'FRED-MD+'!O281</f>
        <v>0.94750000000000001</v>
      </c>
      <c r="O29">
        <f>'FRED-MD+'!P281</f>
        <v>1.6127</v>
      </c>
      <c r="P29">
        <f>'FRED-MD+'!R281</f>
        <v>3.3</v>
      </c>
      <c r="Q29">
        <f>FACTOR!C90</f>
        <v>8.1339701769526762</v>
      </c>
      <c r="R29">
        <f>100*LN(REALIZEDVARIANCE!D30)</f>
        <v>97.038469550496615</v>
      </c>
      <c r="S29">
        <v>45.708618278487997</v>
      </c>
      <c r="T29" s="5" t="e">
        <v>#N/A</v>
      </c>
      <c r="U29" t="e">
        <v>#N/A</v>
      </c>
      <c r="V29" t="e">
        <v>#N/A</v>
      </c>
      <c r="W29">
        <v>-35.1</v>
      </c>
      <c r="X29" t="e">
        <v>#N/A</v>
      </c>
      <c r="Y29">
        <f>100*LN(LEVERAGE3!O30)</f>
        <v>209.71586624849942</v>
      </c>
      <c r="Z29">
        <f>100*LN(LEVERAGE1!O30)</f>
        <v>329.31976199601689</v>
      </c>
      <c r="AA29">
        <f>100*LN(LEVERAGE1!N30)</f>
        <v>305.44072270605704</v>
      </c>
      <c r="AB29">
        <f>100*LN(LEVERAGE2!V30)</f>
        <v>-24.786785853185066</v>
      </c>
      <c r="AC29">
        <f>100*LN(LEVERAGE2!U30)</f>
        <v>-6.0099844785990353</v>
      </c>
      <c r="AD29">
        <v>1575.8651161079647</v>
      </c>
      <c r="AE29">
        <v>1247.6492835258964</v>
      </c>
      <c r="AF29">
        <f>100*LN(DOMESTICC!T150)</f>
        <v>878.08070941669052</v>
      </c>
      <c r="AG29">
        <f>100*LN(DOMESTICC!U150)</f>
        <v>838.78176600574932</v>
      </c>
      <c r="AH29">
        <f>100*LN(DOMESTICC!V150)</f>
        <v>831.83870430398588</v>
      </c>
      <c r="AI29">
        <f>100*LN(DOMESTICC!W150)</f>
        <v>761.30542144327148</v>
      </c>
      <c r="AJ29">
        <f>100*LN(DOMESTICC!X150)</f>
        <v>749.18988547805918</v>
      </c>
      <c r="AK29">
        <f>100*LN(DOMESTICC!Y150)</f>
        <v>544.2406476131199</v>
      </c>
      <c r="AL29">
        <f>100*LN(CBCREDIT!T30)</f>
        <v>708.73456093705772</v>
      </c>
      <c r="AM29">
        <f>100*LN(CBCREDIT!U30)</f>
        <v>676.96236069937663</v>
      </c>
      <c r="AN29">
        <f>100*LN(CBCREDIT!V30)</f>
        <v>578.61087269022312</v>
      </c>
      <c r="AO29">
        <f>100*LN('CREDIT EA &amp; UK'!X55)</f>
        <v>630.27471726555348</v>
      </c>
      <c r="AP29">
        <f>100*LN('CREDIT EA &amp; UK'!Y55)</f>
        <v>606.08460097502768</v>
      </c>
      <c r="AQ29">
        <f>100*LN('CREDIT EA &amp; UK'!Z55)</f>
        <v>476.50075232290573</v>
      </c>
      <c r="AR29">
        <f>100*LN('CREDIT EA &amp; UK'!AA55)</f>
        <v>594.84396070506978</v>
      </c>
      <c r="AS29">
        <f>100*LN('CREDIT EA &amp; UK'!AB55)</f>
        <v>560.97061999444497</v>
      </c>
      <c r="AT29">
        <f>100*LN('CREDIT EA &amp; UK'!AC55)</f>
        <v>470.13072965182124</v>
      </c>
      <c r="AU29">
        <f>100*LN('CREDIT EA &amp; UK'!AD55)</f>
        <v>509.32285924001093</v>
      </c>
      <c r="AV29">
        <f>100*LN('CREDIT EA &amp; UK'!AE55)</f>
        <v>504.77640770988927</v>
      </c>
      <c r="AW29">
        <f>100*LN('CREDIT EA &amp; UK'!AF55)</f>
        <v>197.97593184066838</v>
      </c>
      <c r="AX29">
        <f>100*LN('CREDIT FLOATERS'!R55)</f>
        <v>676.27503159639252</v>
      </c>
      <c r="AY29">
        <f>100*LN('CREDIT FLOATERS'!S55)</f>
        <v>643.2756796198629</v>
      </c>
      <c r="AZ29">
        <f>100*LN('CREDIT FLOATERS'!T55)</f>
        <v>549.36045057320143</v>
      </c>
      <c r="BA29">
        <f>100*LN('GLOBAL GROWTH'!P297)</f>
        <v>388.64666048803502</v>
      </c>
      <c r="BB29">
        <f>'GLOBAL GROWTH'!F285</f>
        <v>-2.8746282010409598</v>
      </c>
      <c r="BC29">
        <v>388.64666048803502</v>
      </c>
      <c r="BD29">
        <v>2.8482831000000002</v>
      </c>
      <c r="BE29">
        <v>1.5167230381184504</v>
      </c>
      <c r="BF29" t="e">
        <v>#N/A</v>
      </c>
      <c r="BG29">
        <v>420.02831431927393</v>
      </c>
      <c r="BH29">
        <v>436.18239273563626</v>
      </c>
      <c r="BI29">
        <f>'CORPORATE SPREADS'!C138/100</f>
        <v>0.97</v>
      </c>
      <c r="BJ29">
        <f>'CORPORATE SPREADS'!D138/100</f>
        <v>0.30999999999999872</v>
      </c>
      <c r="BK29">
        <f>POLICYRATES!F90</f>
        <v>7.5</v>
      </c>
      <c r="BL29">
        <f>POLICYRATES!C90</f>
        <v>13.25</v>
      </c>
      <c r="BM29">
        <f>100*LN(1/'BILATERAL FX'!G149)</f>
        <v>19.628606427324279</v>
      </c>
      <c r="BN29">
        <f>100*LN(1/'BILATERAL FX'!B149)</f>
        <v>-59.072678296047521</v>
      </c>
      <c r="BO29">
        <f>100*LN('STOCK MARKET INDICES'!C30)</f>
        <v>626.47307078254028</v>
      </c>
      <c r="BP29">
        <f>100*LN('STOCK MARKET INDICES'!D30)</f>
        <v>578.87055615740394</v>
      </c>
    </row>
    <row r="30" spans="1:68" x14ac:dyDescent="0.2">
      <c r="A30" s="1">
        <v>30042</v>
      </c>
      <c r="B30">
        <f>100*LN('FRED-MD+'!B282)</f>
        <v>389.07911973394545</v>
      </c>
      <c r="C30">
        <f>'FRED-MD+'!C282</f>
        <v>71.799300000000002</v>
      </c>
      <c r="D30">
        <f>100*LN('FRED-MD+'!D282)</f>
        <v>682.11074722564649</v>
      </c>
      <c r="E30">
        <f>100*LN('FRED-MD+'!E282)</f>
        <v>389.12078657142263</v>
      </c>
      <c r="F30">
        <f>'FRED-MD+'!F282</f>
        <v>9.3000000000000007</v>
      </c>
      <c r="G30">
        <f>100*LN('FRED-MD+'!G282)</f>
        <v>455.38768916005409</v>
      </c>
      <c r="H30">
        <f>100*LN('FRED-MD+'!H282)</f>
        <v>390.83763645079483</v>
      </c>
      <c r="I30">
        <f>100*LN('FRED-MD+'!I282)</f>
        <v>480.91716917739342</v>
      </c>
      <c r="J30">
        <f>100*LN('FRED-MD+'!J282)</f>
        <v>575.69424423911585</v>
      </c>
      <c r="K30">
        <f>100*LN('FRED-MD+'!K282)</f>
        <v>475.61730595246183</v>
      </c>
      <c r="L30">
        <f>'FRED-MD+'!L282</f>
        <v>13.979523809523799</v>
      </c>
      <c r="M30">
        <f>'FRED-MD+'!N282</f>
        <v>-0.107619047619048</v>
      </c>
      <c r="N30">
        <f>'FRED-MD+'!O282</f>
        <v>0.80940000000000001</v>
      </c>
      <c r="O30">
        <f>'FRED-MD+'!P282</f>
        <v>1.5841000000000001</v>
      </c>
      <c r="P30">
        <f>'FRED-MD+'!R282</f>
        <v>3.02</v>
      </c>
      <c r="Q30">
        <f>FACTOR!C91</f>
        <v>10.504451150961906</v>
      </c>
      <c r="R30">
        <f>100*LN(REALIZEDVARIANCE!D31)</f>
        <v>98.238704794038611</v>
      </c>
      <c r="S30">
        <v>42.995237603200898</v>
      </c>
      <c r="T30" s="5" t="e">
        <v>#N/A</v>
      </c>
      <c r="U30" t="e">
        <v>#N/A</v>
      </c>
      <c r="V30" t="e">
        <v>#N/A</v>
      </c>
      <c r="W30">
        <v>-30.4</v>
      </c>
      <c r="X30" t="e">
        <v>#N/A</v>
      </c>
      <c r="Y30">
        <f>100*LN(LEVERAGE3!O31)</f>
        <v>209.2089691561585</v>
      </c>
      <c r="Z30">
        <f>100*LN(LEVERAGE1!O31)</f>
        <v>329.31750744818015</v>
      </c>
      <c r="AA30">
        <f>100*LN(LEVERAGE1!N31)</f>
        <v>305.45447337020653</v>
      </c>
      <c r="AB30">
        <f>100*LN(LEVERAGE2!V31)</f>
        <v>-24.954385846681607</v>
      </c>
      <c r="AC30">
        <f>100*LN(LEVERAGE2!U31)</f>
        <v>-7.1195521545444702</v>
      </c>
      <c r="AD30">
        <v>1574.5825444907796</v>
      </c>
      <c r="AE30">
        <v>1248.0775855753755</v>
      </c>
      <c r="AF30">
        <f>100*LN(DOMESTICC!T151)</f>
        <v>877.86759390320253</v>
      </c>
      <c r="AG30">
        <f>100*LN(DOMESTICC!U151)</f>
        <v>838.10024423632376</v>
      </c>
      <c r="AH30">
        <f>100*LN(DOMESTICC!V151)</f>
        <v>831.17846174800093</v>
      </c>
      <c r="AI30">
        <f>100*LN(DOMESTICC!W151)</f>
        <v>760.69047238923918</v>
      </c>
      <c r="AJ30">
        <f>100*LN(DOMESTICC!X151)</f>
        <v>748.42816140782668</v>
      </c>
      <c r="AK30">
        <f>100*LN(DOMESTICC!Y151)</f>
        <v>544.57472028585471</v>
      </c>
      <c r="AL30">
        <f>100*LN(CBCREDIT!T31)</f>
        <v>708.85435452791603</v>
      </c>
      <c r="AM30">
        <f>100*LN(CBCREDIT!U31)</f>
        <v>676.71502180306084</v>
      </c>
      <c r="AN30">
        <f>100*LN(CBCREDIT!V31)</f>
        <v>579.55121080051993</v>
      </c>
      <c r="AO30">
        <f>100*LN('CREDIT EA &amp; UK'!X56)</f>
        <v>629.27350234407606</v>
      </c>
      <c r="AP30">
        <f>100*LN('CREDIT EA &amp; UK'!Y56)</f>
        <v>604.63373600190221</v>
      </c>
      <c r="AQ30">
        <f>100*LN('CREDIT EA &amp; UK'!Z56)</f>
        <v>476.96825585848347</v>
      </c>
      <c r="AR30">
        <f>100*LN('CREDIT EA &amp; UK'!AA56)</f>
        <v>594.07276438549309</v>
      </c>
      <c r="AS30">
        <f>100*LN('CREDIT EA &amp; UK'!AB56)</f>
        <v>559.52363426218676</v>
      </c>
      <c r="AT30">
        <f>100*LN('CREDIT EA &amp; UK'!AC56)</f>
        <v>470.58963416127665</v>
      </c>
      <c r="AU30">
        <f>100*LN('CREDIT EA &amp; UK'!AD56)</f>
        <v>507.75857518218839</v>
      </c>
      <c r="AV30">
        <f>100*LN('CREDIT EA &amp; UK'!AE56)</f>
        <v>503.02907147093964</v>
      </c>
      <c r="AW30">
        <f>100*LN('CREDIT EA &amp; UK'!AF56)</f>
        <v>200.26815197689126</v>
      </c>
      <c r="AX30">
        <f>100*LN('CREDIT FLOATERS'!R56)</f>
        <v>675.852215317385</v>
      </c>
      <c r="AY30">
        <f>100*LN('CREDIT FLOATERS'!S56)</f>
        <v>642.22728814611685</v>
      </c>
      <c r="AZ30">
        <f>100*LN('CREDIT FLOATERS'!T56)</f>
        <v>550.42600422736746</v>
      </c>
      <c r="BA30">
        <f>100*LN('GLOBAL GROWTH'!P298)</f>
        <v>388.3535872743596</v>
      </c>
      <c r="BB30">
        <f>'GLOBAL GROWTH'!F286</f>
        <v>-2.6222109753300602</v>
      </c>
      <c r="BC30">
        <v>388.3535872743596</v>
      </c>
      <c r="BD30">
        <v>10.788850999999999</v>
      </c>
      <c r="BE30">
        <v>1.3489464033547005</v>
      </c>
      <c r="BF30" t="e">
        <v>#N/A</v>
      </c>
      <c r="BG30">
        <v>421.50846670709979</v>
      </c>
      <c r="BH30">
        <v>436.30986247883629</v>
      </c>
      <c r="BI30">
        <f>'CORPORATE SPREADS'!C139/100</f>
        <v>0.77999999999999903</v>
      </c>
      <c r="BJ30">
        <f>'CORPORATE SPREADS'!D139/100</f>
        <v>0.5</v>
      </c>
      <c r="BK30">
        <f>POLICYRATES!F91</f>
        <v>7.5</v>
      </c>
      <c r="BL30">
        <f>POLICYRATES!C91</f>
        <v>13.125</v>
      </c>
      <c r="BM30">
        <f>100*LN(1/'BILATERAL FX'!G150)</f>
        <v>20.340353204210661</v>
      </c>
      <c r="BN30">
        <f>100*LN(1/'BILATERAL FX'!B150)</f>
        <v>-57.210885218288908</v>
      </c>
      <c r="BO30">
        <f>100*LN('STOCK MARKET INDICES'!C31)</f>
        <v>625.03612681280094</v>
      </c>
      <c r="BP30">
        <f>100*LN('STOCK MARKET INDICES'!D31)</f>
        <v>579.32879609899283</v>
      </c>
    </row>
    <row r="31" spans="1:68" x14ac:dyDescent="0.2">
      <c r="A31" s="1">
        <v>30072</v>
      </c>
      <c r="B31">
        <f>100*LN('FRED-MD+'!B283)</f>
        <v>388.46271423463031</v>
      </c>
      <c r="C31">
        <f>'FRED-MD+'!C283</f>
        <v>71.575900000000004</v>
      </c>
      <c r="D31">
        <f>100*LN('FRED-MD+'!D283)</f>
        <v>693.24478915725092</v>
      </c>
      <c r="E31">
        <f>100*LN('FRED-MD+'!E283)</f>
        <v>389.07993689765192</v>
      </c>
      <c r="F31">
        <f>'FRED-MD+'!F283</f>
        <v>9.4</v>
      </c>
      <c r="G31">
        <f>100*LN('FRED-MD+'!G283)</f>
        <v>456.33059818893923</v>
      </c>
      <c r="H31">
        <f>100*LN('FRED-MD+'!H283)</f>
        <v>391.42605003683377</v>
      </c>
      <c r="I31">
        <f>100*LN('FRED-MD+'!I283)</f>
        <v>479.23134330612595</v>
      </c>
      <c r="J31">
        <f>100*LN('FRED-MD+'!J283)</f>
        <v>576.07599832448932</v>
      </c>
      <c r="K31">
        <f>100*LN('FRED-MD+'!K283)</f>
        <v>475.70325352973379</v>
      </c>
      <c r="L31">
        <f>'FRED-MD+'!L283</f>
        <v>13.343500000000001</v>
      </c>
      <c r="M31">
        <f>'FRED-MD+'!N283</f>
        <v>0.27900000000000003</v>
      </c>
      <c r="N31">
        <f>'FRED-MD+'!O283</f>
        <v>0.7591</v>
      </c>
      <c r="O31">
        <f>'FRED-MD+'!P283</f>
        <v>1.4551000000000001</v>
      </c>
      <c r="P31">
        <f>'FRED-MD+'!R283</f>
        <v>3.06</v>
      </c>
      <c r="Q31">
        <f>FACTOR!C92</f>
        <v>6.6189013635572653</v>
      </c>
      <c r="R31">
        <f>100*LN(REALIZEDVARIANCE!D32)</f>
        <v>95.401128555139778</v>
      </c>
      <c r="S31">
        <v>47.691465171986501</v>
      </c>
      <c r="T31" s="5" t="e">
        <v>#N/A</v>
      </c>
      <c r="U31" t="e">
        <v>#N/A</v>
      </c>
      <c r="V31" t="e">
        <v>#N/A</v>
      </c>
      <c r="W31">
        <v>-32.6</v>
      </c>
      <c r="X31" t="e">
        <v>#N/A</v>
      </c>
      <c r="Y31">
        <f>100*LN(LEVERAGE3!O32)</f>
        <v>208.71544934038621</v>
      </c>
      <c r="Z31">
        <f>100*LN(LEVERAGE1!O32)</f>
        <v>329.31315379245478</v>
      </c>
      <c r="AA31">
        <f>100*LN(LEVERAGE1!N32)</f>
        <v>305.49117630045674</v>
      </c>
      <c r="AB31">
        <f>100*LN(LEVERAGE2!V32)</f>
        <v>-25.069050231089452</v>
      </c>
      <c r="AC31">
        <f>100*LN(LEVERAGE2!U32)</f>
        <v>-9.2975962977590125</v>
      </c>
      <c r="AD31">
        <v>1574.7147615054203</v>
      </c>
      <c r="AE31">
        <v>1250.439416777376</v>
      </c>
      <c r="AF31">
        <f>100*LN(DOMESTICC!T152)</f>
        <v>877.72791012210189</v>
      </c>
      <c r="AG31">
        <f>100*LN(DOMESTICC!U152)</f>
        <v>837.63278309626367</v>
      </c>
      <c r="AH31">
        <f>100*LN(DOMESTICC!V152)</f>
        <v>830.73464997751023</v>
      </c>
      <c r="AI31">
        <f>100*LN(DOMESTICC!W152)</f>
        <v>760.25815021550466</v>
      </c>
      <c r="AJ31">
        <f>100*LN(DOMESTICC!X152)</f>
        <v>747.85903777294152</v>
      </c>
      <c r="AK31">
        <f>100*LN(DOMESTICC!Y152)</f>
        <v>545.21667040031105</v>
      </c>
      <c r="AL31">
        <f>100*LN(CBCREDIT!T32)</f>
        <v>708.92939294876442</v>
      </c>
      <c r="AM31">
        <f>100*LN(CBCREDIT!U32)</f>
        <v>676.23567440759189</v>
      </c>
      <c r="AN31">
        <f>100*LN(CBCREDIT!V32)</f>
        <v>581.02086006530976</v>
      </c>
      <c r="AO31">
        <f>100*LN('CREDIT EA &amp; UK'!X57)</f>
        <v>627.90019478884858</v>
      </c>
      <c r="AP31">
        <f>100*LN('CREDIT EA &amp; UK'!Y57)</f>
        <v>602.48614243245675</v>
      </c>
      <c r="AQ31">
        <f>100*LN('CREDIT EA &amp; UK'!Z57)</f>
        <v>478.06177613195484</v>
      </c>
      <c r="AR31">
        <f>100*LN('CREDIT EA &amp; UK'!AA57)</f>
        <v>593.4197600127701</v>
      </c>
      <c r="AS31">
        <f>100*LN('CREDIT EA &amp; UK'!AB57)</f>
        <v>558.19746945465306</v>
      </c>
      <c r="AT31">
        <f>100*LN('CREDIT EA &amp; UK'!AC57)</f>
        <v>471.45296212361825</v>
      </c>
      <c r="AU31">
        <f>100*LN('CREDIT EA &amp; UK'!AD57)</f>
        <v>504.66690392349244</v>
      </c>
      <c r="AV31">
        <f>100*LN('CREDIT EA &amp; UK'!AE57)</f>
        <v>499.56605364209065</v>
      </c>
      <c r="AW31">
        <f>100*LN('CREDIT EA &amp; UK'!AF57)</f>
        <v>204.55102583064982</v>
      </c>
      <c r="AX31">
        <f>100*LN('CREDIT FLOATERS'!R57)</f>
        <v>675.03066685900694</v>
      </c>
      <c r="AY31">
        <f>100*LN('CREDIT FLOATERS'!S57)</f>
        <v>640.36425307302147</v>
      </c>
      <c r="AZ31">
        <f>100*LN('CREDIT FLOATERS'!T57)</f>
        <v>551.88407107624062</v>
      </c>
      <c r="BA31">
        <f>100*LN('GLOBAL GROWTH'!P299)</f>
        <v>387.81751764473057</v>
      </c>
      <c r="BB31">
        <f>'GLOBAL GROWTH'!F287</f>
        <v>-3.0405116105942298</v>
      </c>
      <c r="BC31">
        <v>387.81751764473057</v>
      </c>
      <c r="BD31">
        <v>7.6363671999999996</v>
      </c>
      <c r="BE31">
        <v>1.1716123912650867</v>
      </c>
      <c r="BF31" t="e">
        <v>#N/A</v>
      </c>
      <c r="BG31">
        <v>419.20638633511101</v>
      </c>
      <c r="BH31">
        <v>437.44983682530903</v>
      </c>
      <c r="BI31">
        <f>'CORPORATE SPREADS'!C140/100</f>
        <v>0.76999999999999902</v>
      </c>
      <c r="BJ31">
        <f>'CORPORATE SPREADS'!D140/100</f>
        <v>0.29999999999999893</v>
      </c>
      <c r="BK31">
        <f>POLICYRATES!F92</f>
        <v>7.5</v>
      </c>
      <c r="BL31">
        <f>POLICYRATES!C92</f>
        <v>13.125</v>
      </c>
      <c r="BM31">
        <f>100*LN(1/'BILATERAL FX'!G151)</f>
        <v>16.76444883098587</v>
      </c>
      <c r="BN31">
        <f>100*LN(1/'BILATERAL FX'!B151)</f>
        <v>-59.35478153371907</v>
      </c>
      <c r="BO31">
        <f>100*LN('STOCK MARKET INDICES'!C32)</f>
        <v>623.87151737654256</v>
      </c>
      <c r="BP31">
        <f>100*LN('STOCK MARKET INDICES'!D32)</f>
        <v>582.14469847701912</v>
      </c>
    </row>
    <row r="32" spans="1:68" x14ac:dyDescent="0.2">
      <c r="A32" s="1">
        <v>30103</v>
      </c>
      <c r="B32">
        <f>100*LN('FRED-MD+'!B284)</f>
        <v>388.13493419597063</v>
      </c>
      <c r="C32">
        <f>'FRED-MD+'!C284</f>
        <v>71.339699999999993</v>
      </c>
      <c r="D32">
        <f>100*LN('FRED-MD+'!D284)</f>
        <v>680.46145200626245</v>
      </c>
      <c r="E32">
        <f>100*LN('FRED-MD+'!E284)</f>
        <v>388.97773964808266</v>
      </c>
      <c r="F32">
        <f>'FRED-MD+'!F284</f>
        <v>9.6</v>
      </c>
      <c r="G32">
        <f>100*LN('FRED-MD+'!G284)</f>
        <v>457.47109785033831</v>
      </c>
      <c r="H32">
        <f>100*LN('FRED-MD+'!H284)</f>
        <v>392.14583522146313</v>
      </c>
      <c r="I32">
        <f>100*LN('FRED-MD+'!I284)</f>
        <v>483.77887076648187</v>
      </c>
      <c r="J32">
        <f>100*LN('FRED-MD+'!J284)</f>
        <v>576.36231029555063</v>
      </c>
      <c r="K32">
        <f>100*LN('FRED-MD+'!K284)</f>
        <v>469.77493672811852</v>
      </c>
      <c r="L32">
        <f>'FRED-MD+'!L284</f>
        <v>14.065</v>
      </c>
      <c r="M32">
        <f>'FRED-MD+'!N284</f>
        <v>0.234545454545455</v>
      </c>
      <c r="N32">
        <f>'FRED-MD+'!O284</f>
        <v>0.72740000000000005</v>
      </c>
      <c r="O32">
        <f>'FRED-MD+'!P284</f>
        <v>1.5022</v>
      </c>
      <c r="P32">
        <f>'FRED-MD+'!R284</f>
        <v>2.4000010000000001</v>
      </c>
      <c r="Q32">
        <f>FACTOR!C93</f>
        <v>-0.32415034332687487</v>
      </c>
      <c r="R32">
        <f>100*LN(REALIZEDVARIANCE!D33)</f>
        <v>127.40299392408816</v>
      </c>
      <c r="S32">
        <v>45.4917841112971</v>
      </c>
      <c r="T32" s="5" t="e">
        <v>#N/A</v>
      </c>
      <c r="U32" t="e">
        <v>#N/A</v>
      </c>
      <c r="V32" t="e">
        <v>#N/A</v>
      </c>
      <c r="W32">
        <v>-36</v>
      </c>
      <c r="X32" t="e">
        <v>#N/A</v>
      </c>
      <c r="Y32">
        <f>100*LN(LEVERAGE3!O33)</f>
        <v>208.50507804443464</v>
      </c>
      <c r="Z32">
        <f>100*LN(LEVERAGE1!O33)</f>
        <v>329.31089909562633</v>
      </c>
      <c r="AA32">
        <f>100*LN(LEVERAGE1!N33)</f>
        <v>305.53922603773043</v>
      </c>
      <c r="AB32">
        <f>100*LN(LEVERAGE2!V33)</f>
        <v>-25.254425864091377</v>
      </c>
      <c r="AC32">
        <f>100*LN(LEVERAGE2!U33)</f>
        <v>-10.444461966308886</v>
      </c>
      <c r="AD32">
        <v>1575.083776182244</v>
      </c>
      <c r="AE32">
        <v>1252.6168663720391</v>
      </c>
      <c r="AF32">
        <f>100*LN(DOMESTICC!T153)</f>
        <v>877.67227719649338</v>
      </c>
      <c r="AG32">
        <f>100*LN(DOMESTICC!U153)</f>
        <v>837.30173805959896</v>
      </c>
      <c r="AH32">
        <f>100*LN(DOMESTICC!V153)</f>
        <v>830.37015200720748</v>
      </c>
      <c r="AI32">
        <f>100*LN(DOMESTICC!W153)</f>
        <v>760.09354195211756</v>
      </c>
      <c r="AJ32">
        <f>100*LN(DOMESTICC!X153)</f>
        <v>747.64893123224977</v>
      </c>
      <c r="AK32">
        <f>100*LN(DOMESTICC!Y153)</f>
        <v>545.54750366965243</v>
      </c>
      <c r="AL32">
        <f>100*LN(CBCREDIT!T33)</f>
        <v>709.05967006229423</v>
      </c>
      <c r="AM32">
        <f>100*LN(CBCREDIT!U33)</f>
        <v>675.98652933787025</v>
      </c>
      <c r="AN32">
        <f>100*LN(CBCREDIT!V33)</f>
        <v>582.33357942867019</v>
      </c>
      <c r="AO32">
        <f>100*LN('CREDIT EA &amp; UK'!X58)</f>
        <v>627.23693305306927</v>
      </c>
      <c r="AP32">
        <f>100*LN('CREDIT EA &amp; UK'!Y58)</f>
        <v>601.42309154365944</v>
      </c>
      <c r="AQ32">
        <f>100*LN('CREDIT EA &amp; UK'!Z58)</f>
        <v>479.1815714262101</v>
      </c>
      <c r="AR32">
        <f>100*LN('CREDIT EA &amp; UK'!AA58)</f>
        <v>593.15977630599525</v>
      </c>
      <c r="AS32">
        <f>100*LN('CREDIT EA &amp; UK'!AB58)</f>
        <v>557.64679079377731</v>
      </c>
      <c r="AT32">
        <f>100*LN('CREDIT EA &amp; UK'!AC58)</f>
        <v>472.40104403695398</v>
      </c>
      <c r="AU32">
        <f>100*LN('CREDIT EA &amp; UK'!AD58)</f>
        <v>503.02745093486044</v>
      </c>
      <c r="AV32">
        <f>100*LN('CREDIT EA &amp; UK'!AE58)</f>
        <v>497.7243957066529</v>
      </c>
      <c r="AW32">
        <f>100*LN('CREDIT EA &amp; UK'!AF58)</f>
        <v>206.69893337405961</v>
      </c>
      <c r="AX32">
        <f>100*LN('CREDIT FLOATERS'!R58)</f>
        <v>674.60254498274833</v>
      </c>
      <c r="AY32">
        <f>100*LN('CREDIT FLOATERS'!S58)</f>
        <v>639.40388140918105</v>
      </c>
      <c r="AZ32">
        <f>100*LN('CREDIT FLOATERS'!T58)</f>
        <v>553.10270164918256</v>
      </c>
      <c r="BA32">
        <f>100*LN('GLOBAL GROWTH'!P300)</f>
        <v>387.24922602198933</v>
      </c>
      <c r="BB32">
        <f>'GLOBAL GROWTH'!F288</f>
        <v>-3.8774063567091699</v>
      </c>
      <c r="BC32">
        <v>387.24922602198933</v>
      </c>
      <c r="BD32">
        <v>-16.711829000000002</v>
      </c>
      <c r="BE32">
        <v>1.0025856742965855</v>
      </c>
      <c r="BF32" t="e">
        <v>#N/A</v>
      </c>
      <c r="BG32">
        <v>418.21786357463935</v>
      </c>
      <c r="BH32">
        <v>434.76939555933762</v>
      </c>
      <c r="BI32">
        <f>'CORPORATE SPREADS'!C141/100</f>
        <v>0.65999999999999803</v>
      </c>
      <c r="BJ32">
        <f>'CORPORATE SPREADS'!D141/100</f>
        <v>8.9999999999999858E-2</v>
      </c>
      <c r="BK32">
        <f>POLICYRATES!F93</f>
        <v>7.5</v>
      </c>
      <c r="BL32">
        <f>POLICYRATES!C93</f>
        <v>12.625</v>
      </c>
      <c r="BM32">
        <f>100*LN(1/'BILATERAL FX'!G152)</f>
        <v>21.678872659976012</v>
      </c>
      <c r="BN32">
        <f>100*LN(1/'BILATERAL FX'!B152)</f>
        <v>-56.320932344555288</v>
      </c>
      <c r="BO32">
        <f>100*LN('STOCK MARKET INDICES'!C33)</f>
        <v>621.68056819656795</v>
      </c>
      <c r="BP32">
        <f>100*LN('STOCK MARKET INDICES'!D33)</f>
        <v>577.70019569816122</v>
      </c>
    </row>
    <row r="33" spans="1:68" x14ac:dyDescent="0.2">
      <c r="A33" s="1">
        <v>30133</v>
      </c>
      <c r="B33">
        <f>100*LN('FRED-MD+'!B285)</f>
        <v>387.80980052016878</v>
      </c>
      <c r="C33">
        <f>'FRED-MD+'!C285</f>
        <v>71.158600000000007</v>
      </c>
      <c r="D33">
        <f>100*LN('FRED-MD+'!D285)</f>
        <v>706.13343669104381</v>
      </c>
      <c r="E33">
        <f>100*LN('FRED-MD+'!E285)</f>
        <v>388.83448780735688</v>
      </c>
      <c r="F33">
        <f>'FRED-MD+'!F285</f>
        <v>9.8000000000000007</v>
      </c>
      <c r="G33">
        <f>100*LN('FRED-MD+'!G285)</f>
        <v>457.98523780038016</v>
      </c>
      <c r="H33">
        <f>100*LN('FRED-MD+'!H285)</f>
        <v>392.73647172273445</v>
      </c>
      <c r="I33">
        <f>100*LN('FRED-MD+'!I285)</f>
        <v>484.86652335501981</v>
      </c>
      <c r="J33">
        <f>100*LN('FRED-MD+'!J285)</f>
        <v>576.2385918011995</v>
      </c>
      <c r="K33">
        <f>100*LN('FRED-MD+'!K285)</f>
        <v>469.50108899878808</v>
      </c>
      <c r="L33">
        <f>'FRED-MD+'!L285</f>
        <v>13.2366666666667</v>
      </c>
      <c r="M33">
        <f>'FRED-MD+'!N285</f>
        <v>0.709523809523809</v>
      </c>
      <c r="N33">
        <f>'FRED-MD+'!O285</f>
        <v>0.71679999999999999</v>
      </c>
      <c r="O33">
        <f>'FRED-MD+'!P285</f>
        <v>1.5941000000000001</v>
      </c>
      <c r="P33">
        <f>'FRED-MD+'!R285</f>
        <v>2.87</v>
      </c>
      <c r="Q33">
        <f>FACTOR!C94</f>
        <v>-0.87084911471136983</v>
      </c>
      <c r="R33">
        <f>100*LN(REALIZEDVARIANCE!D34)</f>
        <v>119.60664218530705</v>
      </c>
      <c r="S33">
        <v>48.265851807887898</v>
      </c>
      <c r="T33" s="5" t="e">
        <v>#N/A</v>
      </c>
      <c r="U33" t="e">
        <v>#N/A</v>
      </c>
      <c r="V33" t="e">
        <v>#N/A</v>
      </c>
      <c r="W33">
        <v>-37</v>
      </c>
      <c r="X33" t="e">
        <v>#N/A</v>
      </c>
      <c r="Y33">
        <f>100*LN(LEVERAGE3!O34)</f>
        <v>208.52502711843056</v>
      </c>
      <c r="Z33">
        <f>100*LN(LEVERAGE1!O34)</f>
        <v>329.31341199259816</v>
      </c>
      <c r="AA33">
        <f>100*LN(LEVERAGE1!N34)</f>
        <v>305.66074031031343</v>
      </c>
      <c r="AB33">
        <f>100*LN(LEVERAGE2!V34)</f>
        <v>-25.959779934970012</v>
      </c>
      <c r="AC33">
        <f>100*LN(LEVERAGE2!U34)</f>
        <v>-10.257660758275273</v>
      </c>
      <c r="AD33">
        <v>1574.1783291789427</v>
      </c>
      <c r="AE33">
        <v>1255.5045000550044</v>
      </c>
      <c r="AF33">
        <f>100*LN(DOMESTICC!T154)</f>
        <v>877.65810636733499</v>
      </c>
      <c r="AG33">
        <f>100*LN(DOMESTICC!U154)</f>
        <v>836.98046324022539</v>
      </c>
      <c r="AH33">
        <f>100*LN(DOMESTICC!V154)</f>
        <v>829.93223475453954</v>
      </c>
      <c r="AI33">
        <f>100*LN(DOMESTICC!W154)</f>
        <v>760.07510740994348</v>
      </c>
      <c r="AJ33">
        <f>100*LN(DOMESTICC!X154)</f>
        <v>747.66845091809921</v>
      </c>
      <c r="AK33">
        <f>100*LN(DOMESTICC!Y154)</f>
        <v>545.1375144873009</v>
      </c>
      <c r="AL33">
        <f>100*LN(CBCREDIT!T34)</f>
        <v>709.68944301011788</v>
      </c>
      <c r="AM33">
        <f>100*LN(CBCREDIT!U34)</f>
        <v>676.54447684555771</v>
      </c>
      <c r="AN33">
        <f>100*LN(CBCREDIT!V34)</f>
        <v>583.32238421884188</v>
      </c>
      <c r="AO33">
        <f>100*LN('CREDIT EA &amp; UK'!X59)</f>
        <v>628.02566372490639</v>
      </c>
      <c r="AP33">
        <f>100*LN('CREDIT EA &amp; UK'!Y59)</f>
        <v>602.27383665500167</v>
      </c>
      <c r="AQ33">
        <f>100*LN('CREDIT EA &amp; UK'!Z59)</f>
        <v>480.20166434882441</v>
      </c>
      <c r="AR33">
        <f>100*LN('CREDIT EA &amp; UK'!AA59)</f>
        <v>593.4695578455412</v>
      </c>
      <c r="AS33">
        <f>100*LN('CREDIT EA &amp; UK'!AB59)</f>
        <v>557.84977900673266</v>
      </c>
      <c r="AT33">
        <f>100*LN('CREDIT EA &amp; UK'!AC59)</f>
        <v>473.45802465162114</v>
      </c>
      <c r="AU33">
        <f>100*LN('CREDIT EA &amp; UK'!AD59)</f>
        <v>505.50241755487571</v>
      </c>
      <c r="AV33">
        <f>100*LN('CREDIT EA &amp; UK'!AE59)</f>
        <v>500.39988064618603</v>
      </c>
      <c r="AW33">
        <f>100*LN('CREDIT EA &amp; UK'!AF59)</f>
        <v>206.55844320264345</v>
      </c>
      <c r="AX33">
        <f>100*LN('CREDIT FLOATERS'!R59)</f>
        <v>675.14755190771007</v>
      </c>
      <c r="AY33">
        <f>100*LN('CREDIT FLOATERS'!S59)</f>
        <v>640.0072567382424</v>
      </c>
      <c r="AZ33">
        <f>100*LN('CREDIT FLOATERS'!T59)</f>
        <v>553.93967840108962</v>
      </c>
      <c r="BA33">
        <f>100*LN('GLOBAL GROWTH'!P301)</f>
        <v>386.80293197422554</v>
      </c>
      <c r="BB33">
        <f>'GLOBAL GROWTH'!F289</f>
        <v>-4.0009792321216704</v>
      </c>
      <c r="BC33">
        <v>386.80293197422554</v>
      </c>
      <c r="BD33">
        <v>-41.016742999999998</v>
      </c>
      <c r="BE33">
        <v>0.83722566422093081</v>
      </c>
      <c r="BF33" t="e">
        <v>#N/A</v>
      </c>
      <c r="BG33">
        <v>417.6306065048725</v>
      </c>
      <c r="BH33">
        <v>434.76939555933762</v>
      </c>
      <c r="BI33">
        <f>'CORPORATE SPREADS'!C142/100</f>
        <v>0.93000000000000105</v>
      </c>
      <c r="BJ33">
        <f>'CORPORATE SPREADS'!D142/100</f>
        <v>0.33999999999999986</v>
      </c>
      <c r="BK33">
        <f>POLICYRATES!F94</f>
        <v>7.5</v>
      </c>
      <c r="BL33">
        <f>POLICYRATES!C94</f>
        <v>11.625</v>
      </c>
      <c r="BM33">
        <f>100*LN(1/'BILATERAL FX'!G153)</f>
        <v>23.18640810441525</v>
      </c>
      <c r="BN33">
        <f>100*LN(1/'BILATERAL FX'!B153)</f>
        <v>-55.123793437725219</v>
      </c>
      <c r="BO33">
        <f>100*LN('STOCK MARKET INDICES'!C34)</f>
        <v>623.14652154886141</v>
      </c>
      <c r="BP33">
        <f>100*LN('STOCK MARKET INDICES'!D34)</f>
        <v>581.08115974145733</v>
      </c>
    </row>
    <row r="34" spans="1:68" x14ac:dyDescent="0.2">
      <c r="A34" s="1">
        <v>30164</v>
      </c>
      <c r="B34">
        <f>100*LN('FRED-MD+'!B286)</f>
        <v>386.9814633664252</v>
      </c>
      <c r="C34">
        <f>'FRED-MD+'!C286</f>
        <v>70.472800000000007</v>
      </c>
      <c r="D34">
        <f>100*LN('FRED-MD+'!D286)</f>
        <v>695.27286446248684</v>
      </c>
      <c r="E34">
        <f>100*LN('FRED-MD+'!E286)</f>
        <v>388.73203927877739</v>
      </c>
      <c r="F34">
        <f>'FRED-MD+'!F286</f>
        <v>9.8000000000000007</v>
      </c>
      <c r="G34">
        <f>100*LN('FRED-MD+'!G286)</f>
        <v>458.19015590487373</v>
      </c>
      <c r="H34">
        <f>100*LN('FRED-MD+'!H286)</f>
        <v>393.04521408965132</v>
      </c>
      <c r="I34">
        <f>100*LN('FRED-MD+'!I286)</f>
        <v>487.351652213313</v>
      </c>
      <c r="J34">
        <f>100*LN('FRED-MD+'!J286)</f>
        <v>576.22346993100086</v>
      </c>
      <c r="K34">
        <f>100*LN('FRED-MD+'!K286)</f>
        <v>469.77493672811852</v>
      </c>
      <c r="L34">
        <f>'FRED-MD+'!L286</f>
        <v>11.4281818181818</v>
      </c>
      <c r="M34">
        <f>'FRED-MD+'!N286</f>
        <v>1.6268181818181799</v>
      </c>
      <c r="N34">
        <f>'FRED-MD+'!O286</f>
        <v>6.4899999999999999E-2</v>
      </c>
      <c r="O34">
        <f>'FRED-MD+'!P286</f>
        <v>1.6918</v>
      </c>
      <c r="P34">
        <f>'FRED-MD+'!R286</f>
        <v>3.21</v>
      </c>
      <c r="Q34">
        <f>FACTOR!C95</f>
        <v>9.0558759964176616</v>
      </c>
      <c r="R34">
        <f>100*LN(REALIZEDVARIANCE!D35)</f>
        <v>181.82067989672899</v>
      </c>
      <c r="S34">
        <v>20.564965259619701</v>
      </c>
      <c r="T34" s="5" t="e">
        <v>#N/A</v>
      </c>
      <c r="U34" t="e">
        <v>#N/A</v>
      </c>
      <c r="V34" t="e">
        <v>#N/A</v>
      </c>
      <c r="W34">
        <v>-26.8</v>
      </c>
      <c r="X34" t="e">
        <v>#N/A</v>
      </c>
      <c r="Y34">
        <f>100*LN(LEVERAGE3!O35)</f>
        <v>208.58445895064395</v>
      </c>
      <c r="Z34">
        <f>100*LN(LEVERAGE1!O35)</f>
        <v>329.31891563772649</v>
      </c>
      <c r="AA34">
        <f>100*LN(LEVERAGE1!N35)</f>
        <v>305.82945353888431</v>
      </c>
      <c r="AB34">
        <f>100*LN(LEVERAGE2!V35)</f>
        <v>-27.146988055573416</v>
      </c>
      <c r="AC34">
        <f>100*LN(LEVERAGE2!U35)</f>
        <v>-9.7578985023654674</v>
      </c>
      <c r="AD34">
        <v>1573.3647579511517</v>
      </c>
      <c r="AE34">
        <v>1258.1136963691279</v>
      </c>
      <c r="AF34">
        <f>100*LN(DOMESTICC!T155)</f>
        <v>877.64918074813761</v>
      </c>
      <c r="AG34">
        <f>100*LN(DOMESTICC!U155)</f>
        <v>836.71806492165911</v>
      </c>
      <c r="AH34">
        <f>100*LN(DOMESTICC!V155)</f>
        <v>829.54074895890312</v>
      </c>
      <c r="AI34">
        <f>100*LN(DOMESTICC!W155)</f>
        <v>760.06387103942336</v>
      </c>
      <c r="AJ34">
        <f>100*LN(DOMESTICC!X155)</f>
        <v>747.72597724645675</v>
      </c>
      <c r="AK34">
        <f>100*LN(DOMESTICC!Y155)</f>
        <v>544.37824996111124</v>
      </c>
      <c r="AL34">
        <f>100*LN(CBCREDIT!T35)</f>
        <v>710.86515650811771</v>
      </c>
      <c r="AM34">
        <f>100*LN(CBCREDIT!U35)</f>
        <v>677.79042906786447</v>
      </c>
      <c r="AN34">
        <f>100*LN(CBCREDIT!V35)</f>
        <v>584.23085393374026</v>
      </c>
      <c r="AO34">
        <f>100*LN('CREDIT EA &amp; UK'!X60)</f>
        <v>629.83178315133364</v>
      </c>
      <c r="AP34">
        <f>100*LN('CREDIT EA &amp; UK'!Y60)</f>
        <v>604.21733011145841</v>
      </c>
      <c r="AQ34">
        <f>100*LN('CREDIT EA &amp; UK'!Z60)</f>
        <v>481.30816281061539</v>
      </c>
      <c r="AR34">
        <f>100*LN('CREDIT EA &amp; UK'!AA60)</f>
        <v>594.27019492533373</v>
      </c>
      <c r="AS34">
        <f>100*LN('CREDIT EA &amp; UK'!AB60)</f>
        <v>558.40018130931981</v>
      </c>
      <c r="AT34">
        <f>100*LN('CREDIT EA &amp; UK'!AC60)</f>
        <v>474.70322522521872</v>
      </c>
      <c r="AU34">
        <f>100*LN('CREDIT EA &amp; UK'!AD60)</f>
        <v>510.15870062827435</v>
      </c>
      <c r="AV34">
        <f>100*LN('CREDIT EA &amp; UK'!AE60)</f>
        <v>505.36233852434214</v>
      </c>
      <c r="AW34">
        <f>100*LN('CREDIT EA &amp; UK'!AF60)</f>
        <v>206.29926637430955</v>
      </c>
      <c r="AX34">
        <f>100*LN('CREDIT FLOATERS'!R60)</f>
        <v>676.40519657232517</v>
      </c>
      <c r="AY34">
        <f>100*LN('CREDIT FLOATERS'!S60)</f>
        <v>641.39757712546077</v>
      </c>
      <c r="AZ34">
        <f>100*LN('CREDIT FLOATERS'!T60)</f>
        <v>554.65758871103856</v>
      </c>
      <c r="BA34">
        <f>100*LN('GLOBAL GROWTH'!P302)</f>
        <v>386.33147879009965</v>
      </c>
      <c r="BB34">
        <f>'GLOBAL GROWTH'!F290</f>
        <v>-3.6817269935252499</v>
      </c>
      <c r="BC34">
        <v>386.33147879009965</v>
      </c>
      <c r="BD34">
        <v>-43.367252000000001</v>
      </c>
      <c r="BE34">
        <v>0.68797829610127703</v>
      </c>
      <c r="BF34" t="e">
        <v>#N/A</v>
      </c>
      <c r="BG34">
        <v>416.56783234213606</v>
      </c>
      <c r="BH34">
        <v>435.15674271891731</v>
      </c>
      <c r="BI34">
        <f>'CORPORATE SPREADS'!C143/100</f>
        <v>1.33</v>
      </c>
      <c r="BJ34">
        <f>'CORPORATE SPREADS'!D143/100</f>
        <v>0.54999999999999893</v>
      </c>
      <c r="BK34">
        <f>POLICYRATES!F95</f>
        <v>7.43</v>
      </c>
      <c r="BL34">
        <f>POLICYRATES!C95</f>
        <v>10.625</v>
      </c>
      <c r="BM34">
        <f>100*LN(1/'BILATERAL FX'!G154)</f>
        <v>23.796819297369279</v>
      </c>
      <c r="BN34">
        <f>100*LN(1/'BILATERAL FX'!B154)</f>
        <v>-54.522705048332313</v>
      </c>
      <c r="BO34">
        <f>100*LN('STOCK MARKET INDICES'!C35)</f>
        <v>622.03913431779188</v>
      </c>
      <c r="BP34">
        <f>100*LN('STOCK MARKET INDICES'!D35)</f>
        <v>583.85755709977332</v>
      </c>
    </row>
    <row r="35" spans="1:68" x14ac:dyDescent="0.2">
      <c r="A35" s="1">
        <v>30195</v>
      </c>
      <c r="B35">
        <f>100*LN('FRED-MD+'!B287)</f>
        <v>386.66406281515594</v>
      </c>
      <c r="C35">
        <f>'FRED-MD+'!C287</f>
        <v>70.235399999999998</v>
      </c>
      <c r="D35">
        <f>100*LN('FRED-MD+'!D287)</f>
        <v>704.22861719397429</v>
      </c>
      <c r="E35">
        <f>100*LN('FRED-MD+'!E287)</f>
        <v>388.87543784887919</v>
      </c>
      <c r="F35">
        <f>'FRED-MD+'!F287</f>
        <v>10.1</v>
      </c>
      <c r="G35">
        <f>100*LN('FRED-MD+'!G287)</f>
        <v>458.19015590487373</v>
      </c>
      <c r="H35">
        <f>100*LN('FRED-MD+'!H287)</f>
        <v>393.32364018273438</v>
      </c>
      <c r="I35">
        <f>100*LN('FRED-MD+'!I287)</f>
        <v>487.90068516178195</v>
      </c>
      <c r="J35">
        <f>100*LN('FRED-MD+'!J287)</f>
        <v>576.58620375323892</v>
      </c>
      <c r="K35">
        <f>100*LN('FRED-MD+'!K287)</f>
        <v>480.72943700782258</v>
      </c>
      <c r="L35">
        <f>'FRED-MD+'!L287</f>
        <v>10.853809523809501</v>
      </c>
      <c r="M35">
        <f>'FRED-MD+'!N287</f>
        <v>1.4852380952380999</v>
      </c>
      <c r="N35">
        <f>'FRED-MD+'!O287</f>
        <v>0.52159999999999995</v>
      </c>
      <c r="O35">
        <f>'FRED-MD+'!P287</f>
        <v>1.6009</v>
      </c>
      <c r="P35">
        <f>'FRED-MD+'!R287</f>
        <v>3.09</v>
      </c>
      <c r="Q35">
        <f>FACTOR!C96</f>
        <v>7.2666068041455212</v>
      </c>
      <c r="R35">
        <f>100*LN(REALIZEDVARIANCE!D36)</f>
        <v>120.54623913192546</v>
      </c>
      <c r="S35">
        <v>39.859958919588202</v>
      </c>
      <c r="T35" s="5" t="e">
        <v>#N/A</v>
      </c>
      <c r="U35" t="e">
        <v>#N/A</v>
      </c>
      <c r="V35" t="e">
        <v>#N/A</v>
      </c>
      <c r="W35">
        <v>-24.3</v>
      </c>
      <c r="X35" t="e">
        <v>#N/A</v>
      </c>
      <c r="Y35">
        <f>100*LN(LEVERAGE3!O36)</f>
        <v>208.67894793423741</v>
      </c>
      <c r="Z35">
        <f>100*LN(LEVERAGE1!O36)</f>
        <v>329.32421437332511</v>
      </c>
      <c r="AA35">
        <f>100*LN(LEVERAGE1!N36)</f>
        <v>305.91090031981054</v>
      </c>
      <c r="AB35">
        <f>100*LN(LEVERAGE2!V36)</f>
        <v>-28.204394725965599</v>
      </c>
      <c r="AC35">
        <f>100*LN(LEVERAGE2!U36)</f>
        <v>-9.0627959127804143</v>
      </c>
      <c r="AD35">
        <v>1576.2531233014413</v>
      </c>
      <c r="AE35">
        <v>1260.893770978523</v>
      </c>
      <c r="AF35">
        <f>100*LN(DOMESTICC!T156)</f>
        <v>877.64619047984866</v>
      </c>
      <c r="AG35">
        <f>100*LN(DOMESTICC!U156)</f>
        <v>836.61384210214203</v>
      </c>
      <c r="AH35">
        <f>100*LN(DOMESTICC!V156)</f>
        <v>829.37808734416319</v>
      </c>
      <c r="AI35">
        <f>100*LN(DOMESTICC!W156)</f>
        <v>760.06020831351964</v>
      </c>
      <c r="AJ35">
        <f>100*LN(DOMESTICC!X156)</f>
        <v>747.81634835917714</v>
      </c>
      <c r="AK35">
        <f>100*LN(DOMESTICC!Y156)</f>
        <v>543.98617362548464</v>
      </c>
      <c r="AL35">
        <f>100*LN(CBCREDIT!T36)</f>
        <v>712.08614236521919</v>
      </c>
      <c r="AM35">
        <f>100*LN(CBCREDIT!U36)</f>
        <v>679.05673162347443</v>
      </c>
      <c r="AN35">
        <f>100*LN(CBCREDIT!V36)</f>
        <v>585.24840493254499</v>
      </c>
      <c r="AO35">
        <f>100*LN('CREDIT EA &amp; UK'!X61)</f>
        <v>631.77313131878077</v>
      </c>
      <c r="AP35">
        <f>100*LN('CREDIT EA &amp; UK'!Y61)</f>
        <v>606.29755787001022</v>
      </c>
      <c r="AQ35">
        <f>100*LN('CREDIT EA &amp; UK'!Z61)</f>
        <v>482.56060748907038</v>
      </c>
      <c r="AR35">
        <f>100*LN('CREDIT EA &amp; UK'!AA61)</f>
        <v>595.32952809904782</v>
      </c>
      <c r="AS35">
        <f>100*LN('CREDIT EA &amp; UK'!AB61)</f>
        <v>559.1796354371985</v>
      </c>
      <c r="AT35">
        <f>100*LN('CREDIT EA &amp; UK'!AC61)</f>
        <v>476.04887549957812</v>
      </c>
      <c r="AU35">
        <f>100*LN('CREDIT EA &amp; UK'!AD61)</f>
        <v>513.16368484638235</v>
      </c>
      <c r="AV35">
        <f>100*LN('CREDIT EA &amp; UK'!AE61)</f>
        <v>508.4102584867008</v>
      </c>
      <c r="AW35">
        <f>100*LN('CREDIT EA &amp; UK'!AF61)</f>
        <v>206.1659371884038</v>
      </c>
      <c r="AX35">
        <f>100*LN('CREDIT FLOATERS'!R61)</f>
        <v>677.77490940765279</v>
      </c>
      <c r="AY35">
        <f>100*LN('CREDIT FLOATERS'!S61)</f>
        <v>642.90821782325554</v>
      </c>
      <c r="AZ35">
        <f>100*LN('CREDIT FLOATERS'!T61)</f>
        <v>555.48376651855438</v>
      </c>
      <c r="BA35">
        <f>100*LN('GLOBAL GROWTH'!P303)</f>
        <v>386.56948380558651</v>
      </c>
      <c r="BB35">
        <f>'GLOBAL GROWTH'!F291</f>
        <v>-2.1155443656473198</v>
      </c>
      <c r="BC35">
        <v>386.56948380558651</v>
      </c>
      <c r="BD35">
        <v>-27.568276000000001</v>
      </c>
      <c r="BE35">
        <v>0.56516725663031675</v>
      </c>
      <c r="BF35" t="e">
        <v>#N/A</v>
      </c>
      <c r="BG35">
        <v>417.78902319616913</v>
      </c>
      <c r="BH35">
        <v>435.41414311843465</v>
      </c>
      <c r="BI35">
        <f>'CORPORATE SPREADS'!C144/100</f>
        <v>0.93999999999999906</v>
      </c>
      <c r="BJ35">
        <f>'CORPORATE SPREADS'!D144/100</f>
        <v>0.58000000000000007</v>
      </c>
      <c r="BK35">
        <f>POLICYRATES!F96</f>
        <v>7</v>
      </c>
      <c r="BL35">
        <f>POLICYRATES!C96</f>
        <v>10.125</v>
      </c>
      <c r="BM35">
        <f>100*LN(1/'BILATERAL FX'!G155)</f>
        <v>24.76738920075017</v>
      </c>
      <c r="BN35">
        <f>100*LN(1/'BILATERAL FX'!B155)</f>
        <v>-53.76622777195503</v>
      </c>
      <c r="BO35">
        <f>100*LN('STOCK MARKET INDICES'!C36)</f>
        <v>626.70107772152392</v>
      </c>
      <c r="BP35">
        <f>100*LN('STOCK MARKET INDICES'!D36)</f>
        <v>589.11192121591068</v>
      </c>
    </row>
    <row r="36" spans="1:68" x14ac:dyDescent="0.2">
      <c r="A36" s="1">
        <v>30225</v>
      </c>
      <c r="B36">
        <f>100*LN('FRED-MD+'!B288)</f>
        <v>385.77019741730629</v>
      </c>
      <c r="C36">
        <f>'FRED-MD+'!C288</f>
        <v>69.334000000000003</v>
      </c>
      <c r="D36">
        <f>100*LN('FRED-MD+'!D288)</f>
        <v>706.73198486534761</v>
      </c>
      <c r="E36">
        <f>100*LN('FRED-MD+'!E288)</f>
        <v>389.03907053010323</v>
      </c>
      <c r="F36">
        <f>'FRED-MD+'!F288</f>
        <v>10.4</v>
      </c>
      <c r="G36">
        <f>100*LN('FRED-MD+'!G288)</f>
        <v>458.59873665713178</v>
      </c>
      <c r="H36">
        <f>100*LN('FRED-MD+'!H288)</f>
        <v>393.88401887871709</v>
      </c>
      <c r="I36">
        <f>100*LN('FRED-MD+'!I288)</f>
        <v>487.32106181845836</v>
      </c>
      <c r="J36">
        <f>100*LN('FRED-MD+'!J288)</f>
        <v>576.68233123255743</v>
      </c>
      <c r="K36">
        <f>100*LN('FRED-MD+'!K288)</f>
        <v>488.80909413381619</v>
      </c>
      <c r="L36">
        <f>'FRED-MD+'!L288</f>
        <v>9.3170000000000002</v>
      </c>
      <c r="M36">
        <f>'FRED-MD+'!N288</f>
        <v>1.5894999999999999</v>
      </c>
      <c r="N36">
        <f>'FRED-MD+'!O288</f>
        <v>0.23089999999999999</v>
      </c>
      <c r="O36">
        <f>'FRED-MD+'!P288</f>
        <v>1.7171000000000001</v>
      </c>
      <c r="P36">
        <f>'FRED-MD+'!R288</f>
        <v>3.7</v>
      </c>
      <c r="Q36">
        <f>FACTOR!C97</f>
        <v>24.370405524826822</v>
      </c>
      <c r="R36">
        <f>100*LN(REALIZEDVARIANCE!D37)</f>
        <v>181.40775141696005</v>
      </c>
      <c r="S36">
        <v>5.3684068159978304</v>
      </c>
      <c r="T36" s="5" t="e">
        <v>#N/A</v>
      </c>
      <c r="U36" t="e">
        <v>#N/A</v>
      </c>
      <c r="V36" t="e">
        <v>#N/A</v>
      </c>
      <c r="W36">
        <v>-6.7</v>
      </c>
      <c r="X36" t="e">
        <v>#N/A</v>
      </c>
      <c r="Y36">
        <f>100*LN(LEVERAGE3!O37)</f>
        <v>214.7334768973729</v>
      </c>
      <c r="Z36">
        <f>100*LN(LEVERAGE1!O37)</f>
        <v>329.32971595414233</v>
      </c>
      <c r="AA36">
        <f>100*LN(LEVERAGE1!N37)</f>
        <v>305.45430778367609</v>
      </c>
      <c r="AB36">
        <f>100*LN(LEVERAGE2!V37)</f>
        <v>-29.04363357481267</v>
      </c>
      <c r="AC36">
        <f>100*LN(LEVERAGE2!U37)</f>
        <v>-6.4918487541859564</v>
      </c>
      <c r="AD36">
        <v>1572.7880173912702</v>
      </c>
      <c r="AE36">
        <v>1263.5482118881796</v>
      </c>
      <c r="AF36">
        <f>100*LN(DOMESTICC!T157)</f>
        <v>879.78162332011959</v>
      </c>
      <c r="AG36">
        <f>100*LN(DOMESTICC!U157)</f>
        <v>839.55653798765491</v>
      </c>
      <c r="AH36">
        <f>100*LN(DOMESTICC!V157)</f>
        <v>832.42685576451197</v>
      </c>
      <c r="AI36">
        <f>100*LN(DOMESTICC!W157)</f>
        <v>762.2375326797295</v>
      </c>
      <c r="AJ36">
        <f>100*LN(DOMESTICC!X157)</f>
        <v>750.037607666707</v>
      </c>
      <c r="AK36">
        <f>100*LN(DOMESTICC!Y157)</f>
        <v>546.19106854174049</v>
      </c>
      <c r="AL36">
        <f>100*LN(CBCREDIT!T37)</f>
        <v>713.56356598776256</v>
      </c>
      <c r="AM36">
        <f>100*LN(CBCREDIT!U37)</f>
        <v>680.47483779996298</v>
      </c>
      <c r="AN36">
        <f>100*LN(CBCREDIT!V37)</f>
        <v>586.87321535875742</v>
      </c>
      <c r="AO36">
        <f>100*LN('CREDIT EA &amp; UK'!X62)</f>
        <v>634.469650067722</v>
      </c>
      <c r="AP36">
        <f>100*LN('CREDIT EA &amp; UK'!Y62)</f>
        <v>609.16111253952738</v>
      </c>
      <c r="AQ36">
        <f>100*LN('CREDIT EA &amp; UK'!Z62)</f>
        <v>484.47163759579041</v>
      </c>
      <c r="AR36">
        <f>100*LN('CREDIT EA &amp; UK'!AA62)</f>
        <v>598.2944616855749</v>
      </c>
      <c r="AS36">
        <f>100*LN('CREDIT EA &amp; UK'!AB62)</f>
        <v>562.47872056464496</v>
      </c>
      <c r="AT36">
        <f>100*LN('CREDIT EA &amp; UK'!AC62)</f>
        <v>477.86735810455667</v>
      </c>
      <c r="AU36">
        <f>100*LN('CREDIT EA &amp; UK'!AD62)</f>
        <v>514.10803632618456</v>
      </c>
      <c r="AV36">
        <f>100*LN('CREDIT EA &amp; UK'!AE62)</f>
        <v>509.18384848506594</v>
      </c>
      <c r="AW36">
        <f>100*LN('CREDIT EA &amp; UK'!AF62)</f>
        <v>209.06725387045242</v>
      </c>
      <c r="AX36">
        <f>100*LN('CREDIT FLOATERS'!R62)</f>
        <v>679.72389173100669</v>
      </c>
      <c r="AY36">
        <f>100*LN('CREDIT FLOATERS'!S62)</f>
        <v>645.05393502374545</v>
      </c>
      <c r="AZ36">
        <f>100*LN('CREDIT FLOATERS'!T62)</f>
        <v>556.86425051204833</v>
      </c>
      <c r="BA36">
        <f>100*LN('GLOBAL GROWTH'!P304)</f>
        <v>385.19353644117115</v>
      </c>
      <c r="BB36">
        <f>'GLOBAL GROWTH'!F292</f>
        <v>-2.7124420185106599</v>
      </c>
      <c r="BC36">
        <v>385.19353644117115</v>
      </c>
      <c r="BD36">
        <v>-27.007180999999999</v>
      </c>
      <c r="BE36">
        <v>0.46705190612312819</v>
      </c>
      <c r="BF36" t="e">
        <v>#N/A</v>
      </c>
      <c r="BG36">
        <v>416.0238907215782</v>
      </c>
      <c r="BH36">
        <v>434.76939555933762</v>
      </c>
      <c r="BI36">
        <f>'CORPORATE SPREADS'!C145/100</f>
        <v>1.26</v>
      </c>
      <c r="BJ36">
        <f>'CORPORATE SPREADS'!D145/100</f>
        <v>0.63000000000000078</v>
      </c>
      <c r="BK36">
        <f>POLICYRATES!F97</f>
        <v>6.7</v>
      </c>
      <c r="BL36">
        <f>POLICYRATES!C97</f>
        <v>9.625</v>
      </c>
      <c r="BM36">
        <f>100*LN(1/'BILATERAL FX'!G156)</f>
        <v>25.819508087178917</v>
      </c>
      <c r="BN36">
        <f>100*LN(1/'BILATERAL FX'!B156)</f>
        <v>-52.839045494546255</v>
      </c>
      <c r="BO36">
        <f>100*LN('STOCK MARKET INDICES'!C37)</f>
        <v>623.75430697046875</v>
      </c>
      <c r="BP36">
        <f>100*LN('STOCK MARKET INDICES'!D37)</f>
        <v>591.26107157741558</v>
      </c>
    </row>
    <row r="37" spans="1:68" x14ac:dyDescent="0.2">
      <c r="A37" s="1">
        <v>30256</v>
      </c>
      <c r="B37">
        <f>100*LN('FRED-MD+'!B289)</f>
        <v>385.38110956797323</v>
      </c>
      <c r="C37">
        <f>'FRED-MD+'!C289</f>
        <v>68.827699999999993</v>
      </c>
      <c r="D37">
        <f>100*LN('FRED-MD+'!D289)</f>
        <v>722.40248082858307</v>
      </c>
      <c r="E37">
        <f>100*LN('FRED-MD+'!E289)</f>
        <v>389.26362916279561</v>
      </c>
      <c r="F37">
        <f>'FRED-MD+'!F289</f>
        <v>10.8</v>
      </c>
      <c r="G37">
        <f>100*LN('FRED-MD+'!G289)</f>
        <v>458.49674786705725</v>
      </c>
      <c r="H37">
        <f>100*LN('FRED-MD+'!H289)</f>
        <v>394.18924390304238</v>
      </c>
      <c r="I37">
        <f>100*LN('FRED-MD+'!I289)</f>
        <v>486.94556806334759</v>
      </c>
      <c r="J37">
        <f>100*LN('FRED-MD+'!J289)</f>
        <v>577.18345036896619</v>
      </c>
      <c r="K37">
        <f>100*LN('FRED-MD+'!K289)</f>
        <v>492.79780604152467</v>
      </c>
      <c r="L37">
        <f>'FRED-MD+'!L289</f>
        <v>9.1594736842105302</v>
      </c>
      <c r="M37">
        <f>'FRED-MD+'!N289</f>
        <v>1.39105263157895</v>
      </c>
      <c r="N37">
        <f>'FRED-MD+'!O289</f>
        <v>0.53069999999999995</v>
      </c>
      <c r="O37">
        <f>'FRED-MD+'!P289</f>
        <v>1.5301</v>
      </c>
      <c r="P37">
        <f>'FRED-MD+'!R289</f>
        <v>3.28</v>
      </c>
      <c r="Q37">
        <f>FACTOR!C98</f>
        <v>30.836558413458683</v>
      </c>
      <c r="R37">
        <f>100*LN(REALIZEDVARIANCE!D38)</f>
        <v>156.90824098217954</v>
      </c>
      <c r="S37">
        <v>5.90161081837359</v>
      </c>
      <c r="T37" s="5" t="e">
        <v>#N/A</v>
      </c>
      <c r="U37" t="e">
        <v>#N/A</v>
      </c>
      <c r="V37" t="e">
        <v>#N/A</v>
      </c>
      <c r="W37">
        <v>6.9</v>
      </c>
      <c r="X37" t="e">
        <v>#N/A</v>
      </c>
      <c r="Y37">
        <f>100*LN(LEVERAGE3!O38)</f>
        <v>224.61418677200265</v>
      </c>
      <c r="Z37">
        <f>100*LN(LEVERAGE1!O38)</f>
        <v>329.33504394884261</v>
      </c>
      <c r="AA37">
        <f>100*LN(LEVERAGE1!N38)</f>
        <v>304.63342657601214</v>
      </c>
      <c r="AB37">
        <f>100*LN(LEVERAGE2!V38)</f>
        <v>-29.788696581136527</v>
      </c>
      <c r="AC37">
        <f>100*LN(LEVERAGE2!U38)</f>
        <v>-2.8041191398987269</v>
      </c>
      <c r="AD37">
        <v>1574.9858261693607</v>
      </c>
      <c r="AE37">
        <v>1266.0032636121184</v>
      </c>
      <c r="AF37">
        <f>100*LN(DOMESTICC!T158)</f>
        <v>883.48643176552434</v>
      </c>
      <c r="AG37">
        <f>100*LN(DOMESTICC!U158)</f>
        <v>844.60705912943206</v>
      </c>
      <c r="AH37">
        <f>100*LN(DOMESTICC!V158)</f>
        <v>837.65206266559687</v>
      </c>
      <c r="AI37">
        <f>100*LN(DOMESTICC!W158)</f>
        <v>766.01289104325986</v>
      </c>
      <c r="AJ37">
        <f>100*LN(DOMESTICC!X158)</f>
        <v>753.78265611740949</v>
      </c>
      <c r="AK37">
        <f>100*LN(DOMESTICC!Y158)</f>
        <v>550.01281547731423</v>
      </c>
      <c r="AL37">
        <f>100*LN(CBCREDIT!T38)</f>
        <v>715.10686321782919</v>
      </c>
      <c r="AM37">
        <f>100*LN(CBCREDIT!U38)</f>
        <v>681.9298618719771</v>
      </c>
      <c r="AN37">
        <f>100*LN(CBCREDIT!V38)</f>
        <v>588.64376965991505</v>
      </c>
      <c r="AO37">
        <f>100*LN('CREDIT EA &amp; UK'!X63)</f>
        <v>637.37099523100824</v>
      </c>
      <c r="AP37">
        <f>100*LN('CREDIT EA &amp; UK'!Y63)</f>
        <v>612.22767460020555</v>
      </c>
      <c r="AQ37">
        <f>100*LN('CREDIT EA &amp; UK'!Z63)</f>
        <v>486.60597307743058</v>
      </c>
      <c r="AR37">
        <f>100*LN('CREDIT EA &amp; UK'!AA63)</f>
        <v>602.28678954051361</v>
      </c>
      <c r="AS37">
        <f>100*LN('CREDIT EA &amp; UK'!AB63)</f>
        <v>567.28412052191914</v>
      </c>
      <c r="AT37">
        <f>100*LN('CREDIT EA &amp; UK'!AC63)</f>
        <v>479.8213319517364</v>
      </c>
      <c r="AU37">
        <f>100*LN('CREDIT EA &amp; UK'!AD63)</f>
        <v>514.71171197815056</v>
      </c>
      <c r="AV37">
        <f>100*LN('CREDIT EA &amp; UK'!AE63)</f>
        <v>509.65049037503167</v>
      </c>
      <c r="AW37">
        <f>100*LN('CREDIT EA &amp; UK'!AF63)</f>
        <v>214.04949643100633</v>
      </c>
      <c r="AX37">
        <f>100*LN('CREDIT FLOATERS'!R63)</f>
        <v>681.85501328435726</v>
      </c>
      <c r="AY37">
        <f>100*LN('CREDIT FLOATERS'!S63)</f>
        <v>647.392118009206</v>
      </c>
      <c r="AZ37">
        <f>100*LN('CREDIT FLOATERS'!T63)</f>
        <v>558.40465543194659</v>
      </c>
      <c r="BA37">
        <f>100*LN('GLOBAL GROWTH'!P305)</f>
        <v>385.01852605754226</v>
      </c>
      <c r="BB37">
        <f>'GLOBAL GROWTH'!F293</f>
        <v>-2.4553181013617702</v>
      </c>
      <c r="BC37">
        <v>385.01852605754226</v>
      </c>
      <c r="BD37">
        <v>-24.418886000000001</v>
      </c>
      <c r="BE37">
        <v>0.40611612222216653</v>
      </c>
      <c r="BF37" t="e">
        <v>#N/A</v>
      </c>
      <c r="BG37">
        <v>416.31367597256224</v>
      </c>
      <c r="BH37">
        <v>433.72907408324897</v>
      </c>
      <c r="BI37">
        <f>'CORPORATE SPREADS'!C146/100</f>
        <v>1.9999999999999501E-2</v>
      </c>
      <c r="BJ37">
        <f>'CORPORATE SPREADS'!D146/100</f>
        <v>0.23000000000000043</v>
      </c>
      <c r="BK37">
        <f>POLICYRATES!F98</f>
        <v>6</v>
      </c>
      <c r="BL37">
        <f>POLICYRATES!C98</f>
        <v>10</v>
      </c>
      <c r="BM37">
        <f>100*LN(1/'BILATERAL FX'!G157)</f>
        <v>26.696379010543769</v>
      </c>
      <c r="BN37">
        <f>100*LN(1/'BILATERAL FX'!B157)</f>
        <v>-48.986752917451327</v>
      </c>
      <c r="BO37">
        <f>100*LN('STOCK MARKET INDICES'!C38)</f>
        <v>625.09400276695817</v>
      </c>
      <c r="BP37">
        <f>100*LN('STOCK MARKET INDICES'!D38)</f>
        <v>592.80453992383264</v>
      </c>
    </row>
    <row r="38" spans="1:68" x14ac:dyDescent="0.2">
      <c r="A38" s="1">
        <v>30286</v>
      </c>
      <c r="B38">
        <f>100*LN('FRED-MD+'!B290)</f>
        <v>384.65581887446223</v>
      </c>
      <c r="C38">
        <f>'FRED-MD+'!C290</f>
        <v>68.534999999999997</v>
      </c>
      <c r="D38">
        <f>100*LN('FRED-MD+'!D290)</f>
        <v>717.24245771248457</v>
      </c>
      <c r="E38">
        <f>100*LN('FRED-MD+'!E290)</f>
        <v>389.54870367880466</v>
      </c>
      <c r="F38">
        <f>'FRED-MD+'!F290</f>
        <v>10.8</v>
      </c>
      <c r="G38">
        <f>100*LN('FRED-MD+'!G290)</f>
        <v>458.19015590487373</v>
      </c>
      <c r="H38">
        <f>100*LN('FRED-MD+'!H290)</f>
        <v>394.34829120464184</v>
      </c>
      <c r="I38">
        <f>100*LN('FRED-MD+'!I290)</f>
        <v>483.28633720008725</v>
      </c>
      <c r="J38">
        <f>100*LN('FRED-MD+'!J290)</f>
        <v>577.92003504162346</v>
      </c>
      <c r="K38">
        <f>100*LN('FRED-MD+'!K290)</f>
        <v>493.73474983264236</v>
      </c>
      <c r="L38">
        <f>'FRED-MD+'!L290</f>
        <v>8.9068181818181795</v>
      </c>
      <c r="M38">
        <f>'FRED-MD+'!N290</f>
        <v>1.6331818181818201</v>
      </c>
      <c r="N38">
        <f>'FRED-MD+'!O290</f>
        <v>0.74790000000000001</v>
      </c>
      <c r="O38">
        <f>'FRED-MD+'!P290</f>
        <v>1.5605</v>
      </c>
      <c r="P38">
        <f>'FRED-MD+'!R290</f>
        <v>3.08</v>
      </c>
      <c r="Q38">
        <f>FACTOR!C99</f>
        <v>32.153045497991442</v>
      </c>
      <c r="R38">
        <f>100*LN(REALIZEDVARIANCE!D39)</f>
        <v>135.40905145768036</v>
      </c>
      <c r="S38">
        <v>10.7273077031188</v>
      </c>
      <c r="T38" s="5" t="e">
        <v>#N/A</v>
      </c>
      <c r="U38" t="e">
        <v>#N/A</v>
      </c>
      <c r="V38" t="e">
        <v>#N/A</v>
      </c>
      <c r="W38">
        <v>9.8000000000000007</v>
      </c>
      <c r="X38" t="e">
        <v>#N/A</v>
      </c>
      <c r="Y38">
        <f>100*LN(LEVERAGE3!O39)</f>
        <v>229.73715259411583</v>
      </c>
      <c r="Z38">
        <f>100*LN(LEVERAGE1!O39)</f>
        <v>329.33756641748164</v>
      </c>
      <c r="AA38">
        <f>100*LN(LEVERAGE1!N39)</f>
        <v>304.17095017928176</v>
      </c>
      <c r="AB38">
        <f>100*LN(LEVERAGE2!V39)</f>
        <v>-30.42937156373824</v>
      </c>
      <c r="AC38">
        <f>100*LN(LEVERAGE2!U39)</f>
        <v>-0.87276897235382245</v>
      </c>
      <c r="AD38">
        <v>1581.9541895338652</v>
      </c>
      <c r="AE38">
        <v>1270.1479001029543</v>
      </c>
      <c r="AF38">
        <f>100*LN(DOMESTICC!T159)</f>
        <v>885.50193452642088</v>
      </c>
      <c r="AG38">
        <f>100*LN(DOMESTICC!U159)</f>
        <v>847.32673932656951</v>
      </c>
      <c r="AH38">
        <f>100*LN(DOMESTICC!V159)</f>
        <v>840.46209909364245</v>
      </c>
      <c r="AI38">
        <f>100*LN(DOMESTICC!W159)</f>
        <v>768.06567081093544</v>
      </c>
      <c r="AJ38">
        <f>100*LN(DOMESTICC!X159)</f>
        <v>755.80898090559594</v>
      </c>
      <c r="AK38">
        <f>100*LN(DOMESTICC!Y159)</f>
        <v>552.09008404291183</v>
      </c>
      <c r="AL38">
        <f>100*LN(CBCREDIT!T39)</f>
        <v>716.09033584300641</v>
      </c>
      <c r="AM38">
        <f>100*LN(CBCREDIT!U39)</f>
        <v>682.86612045471088</v>
      </c>
      <c r="AN38">
        <f>100*LN(CBCREDIT!V39)</f>
        <v>589.7486229980675</v>
      </c>
      <c r="AO38">
        <f>100*LN('CREDIT EA &amp; UK'!X64)</f>
        <v>638.78216361854186</v>
      </c>
      <c r="AP38">
        <f>100*LN('CREDIT EA &amp; UK'!Y64)</f>
        <v>613.71588581362482</v>
      </c>
      <c r="AQ38">
        <f>100*LN('CREDIT EA &amp; UK'!Z64)</f>
        <v>488.14601136723894</v>
      </c>
      <c r="AR38">
        <f>100*LN('CREDIT EA &amp; UK'!AA64)</f>
        <v>604.343773531534</v>
      </c>
      <c r="AS38">
        <f>100*LN('CREDIT EA &amp; UK'!AB64)</f>
        <v>569.79354138642736</v>
      </c>
      <c r="AT38">
        <f>100*LN('CREDIT EA &amp; UK'!AC64)</f>
        <v>481.28995467165782</v>
      </c>
      <c r="AU38">
        <f>100*LN('CREDIT EA &amp; UK'!AD64)</f>
        <v>515.45682358916622</v>
      </c>
      <c r="AV38">
        <f>100*LN('CREDIT EA &amp; UK'!AE64)</f>
        <v>510.28254602006939</v>
      </c>
      <c r="AW38">
        <f>100*LN('CREDIT EA &amp; UK'!AF64)</f>
        <v>216.73379435860198</v>
      </c>
      <c r="AX38">
        <f>100*LN('CREDIT FLOATERS'!R64)</f>
        <v>682.91210788959029</v>
      </c>
      <c r="AY38">
        <f>100*LN('CREDIT FLOATERS'!S64)</f>
        <v>648.53677916780237</v>
      </c>
      <c r="AZ38">
        <f>100*LN('CREDIT FLOATERS'!T64)</f>
        <v>559.43321255379738</v>
      </c>
      <c r="BA38">
        <f>100*LN('GLOBAL GROWTH'!P306)</f>
        <v>384.65581887446223</v>
      </c>
      <c r="BB38">
        <f>'GLOBAL GROWTH'!F294</f>
        <v>-2.0159846715249299</v>
      </c>
      <c r="BC38">
        <v>384.65581887446223</v>
      </c>
      <c r="BD38">
        <v>-19.672837999999999</v>
      </c>
      <c r="BE38">
        <v>0.38473900642523873</v>
      </c>
      <c r="BF38" t="e">
        <v>#N/A</v>
      </c>
      <c r="BG38">
        <v>416.50299269277406</v>
      </c>
      <c r="BH38">
        <v>434.25058765115983</v>
      </c>
      <c r="BI38">
        <f>'CORPORATE SPREADS'!C147/100</f>
        <v>1.05</v>
      </c>
      <c r="BJ38">
        <f>'CORPORATE SPREADS'!D147/100</f>
        <v>0.30999999999999961</v>
      </c>
      <c r="BK38">
        <f>POLICYRATES!F99</f>
        <v>5.07</v>
      </c>
      <c r="BL38">
        <f>POLICYRATES!C99</f>
        <v>10</v>
      </c>
      <c r="BM38">
        <f>100*LN(1/'BILATERAL FX'!G158)</f>
        <v>21.266381871746415</v>
      </c>
      <c r="BN38">
        <f>100*LN(1/'BILATERAL FX'!B158)</f>
        <v>-47.995396009890364</v>
      </c>
      <c r="BO38">
        <f>100*LN('STOCK MARKET INDICES'!C39)</f>
        <v>631.49962724534601</v>
      </c>
      <c r="BP38">
        <f>100*LN('STOCK MARKET INDICES'!D39)</f>
        <v>594.59963590608356</v>
      </c>
    </row>
    <row r="39" spans="1:68" x14ac:dyDescent="0.2">
      <c r="A39" s="1">
        <v>30317</v>
      </c>
      <c r="B39">
        <f>100*LN('FRED-MD+'!B291)</f>
        <v>386.53422149649111</v>
      </c>
      <c r="C39">
        <f>'FRED-MD+'!C291</f>
        <v>70.1374</v>
      </c>
      <c r="D39">
        <f>100*LN('FRED-MD+'!D291)</f>
        <v>736.89704021947932</v>
      </c>
      <c r="E39">
        <f>100*LN('FRED-MD+'!E291)</f>
        <v>389.97479745525334</v>
      </c>
      <c r="F39">
        <f>'FRED-MD+'!F291</f>
        <v>10.4</v>
      </c>
      <c r="G39">
        <f>100*LN('FRED-MD+'!G291)</f>
        <v>458.39465495364647</v>
      </c>
      <c r="H39">
        <f>100*LN('FRED-MD+'!H291)</f>
        <v>394.83935067377962</v>
      </c>
      <c r="I39">
        <f>100*LN('FRED-MD+'!I291)</f>
        <v>482.58306570084943</v>
      </c>
      <c r="J39">
        <f>100*LN('FRED-MD+'!J291)</f>
        <v>578.41374412641494</v>
      </c>
      <c r="K39">
        <f>100*LN('FRED-MD+'!K291)</f>
        <v>497.18944657798249</v>
      </c>
      <c r="L39">
        <f>'FRED-MD+'!L291</f>
        <v>8.6219047619047604</v>
      </c>
      <c r="M39">
        <f>'FRED-MD+'!N291</f>
        <v>1.8352380952381</v>
      </c>
      <c r="N39">
        <f>'FRED-MD+'!O291</f>
        <v>0.38869999999999999</v>
      </c>
      <c r="O39">
        <f>'FRED-MD+'!P291</f>
        <v>1.2373000000000001</v>
      </c>
      <c r="P39">
        <f>'FRED-MD+'!R291</f>
        <v>2.79</v>
      </c>
      <c r="Q39">
        <f>FACTOR!C100</f>
        <v>38.716201676320033</v>
      </c>
      <c r="R39">
        <f>100*LN(REALIZEDVARIANCE!D40)</f>
        <v>156.40990386130699</v>
      </c>
      <c r="S39">
        <v>-1.83566065156474</v>
      </c>
      <c r="T39" s="5" t="e">
        <v>#N/A</v>
      </c>
      <c r="U39" t="e">
        <v>#N/A</v>
      </c>
      <c r="V39" t="e">
        <v>#N/A</v>
      </c>
      <c r="W39">
        <v>12.6</v>
      </c>
      <c r="X39" t="e">
        <v>#N/A</v>
      </c>
      <c r="Y39">
        <f>100*LN(LEVERAGE3!O40)</f>
        <v>223.80394138976149</v>
      </c>
      <c r="Z39">
        <f>100*LN(LEVERAGE1!O40)</f>
        <v>328.63259898398087</v>
      </c>
      <c r="AA39">
        <f>100*LN(LEVERAGE1!N40)</f>
        <v>306.09920948294985</v>
      </c>
      <c r="AB39">
        <f>100*LN(LEVERAGE2!V40)</f>
        <v>-31.0178944481261</v>
      </c>
      <c r="AC39">
        <f>100*LN(LEVERAGE2!U40)</f>
        <v>-1.5386313075577722</v>
      </c>
      <c r="AD39">
        <v>1577.256904698874</v>
      </c>
      <c r="AE39">
        <v>1274.358888454921</v>
      </c>
      <c r="AF39">
        <f>100*LN(DOMESTICC!T160)</f>
        <v>885.05622455590731</v>
      </c>
      <c r="AG39">
        <f>100*LN(DOMESTICC!U160)</f>
        <v>846.52778376291576</v>
      </c>
      <c r="AH39">
        <f>100*LN(DOMESTICC!V160)</f>
        <v>839.64871198021115</v>
      </c>
      <c r="AI39">
        <f>100*LN(DOMESTICC!W160)</f>
        <v>766.74188596716203</v>
      </c>
      <c r="AJ39">
        <f>100*LN(DOMESTICC!X160)</f>
        <v>754.5875632615315</v>
      </c>
      <c r="AK39">
        <f>100*LN(DOMESTICC!Y160)</f>
        <v>550.29381255032922</v>
      </c>
      <c r="AL39">
        <f>100*LN(CBCREDIT!T40)</f>
        <v>716.48455081710688</v>
      </c>
      <c r="AM39">
        <f>100*LN(CBCREDIT!U40)</f>
        <v>683.26187839690397</v>
      </c>
      <c r="AN39">
        <f>100*LN(CBCREDIT!V40)</f>
        <v>590.12349812189632</v>
      </c>
      <c r="AO39">
        <f>100*LN('CREDIT EA &amp; UK'!X65)</f>
        <v>638.6386180134931</v>
      </c>
      <c r="AP39">
        <f>100*LN('CREDIT EA &amp; UK'!Y65)</f>
        <v>613.41852850715679</v>
      </c>
      <c r="AQ39">
        <f>100*LN('CREDIT EA &amp; UK'!Z65)</f>
        <v>488.99918057128122</v>
      </c>
      <c r="AR39">
        <f>100*LN('CREDIT EA &amp; UK'!AA65)</f>
        <v>603.71898463751018</v>
      </c>
      <c r="AS39">
        <f>100*LN('CREDIT EA &amp; UK'!AB65)</f>
        <v>568.61590672430339</v>
      </c>
      <c r="AT39">
        <f>100*LN('CREDIT EA &amp; UK'!AC65)</f>
        <v>482.21462691335898</v>
      </c>
      <c r="AU39">
        <f>100*LN('CREDIT EA &amp; UK'!AD65)</f>
        <v>516.86061788560482</v>
      </c>
      <c r="AV39">
        <f>100*LN('CREDIT EA &amp; UK'!AE65)</f>
        <v>511.70899006198613</v>
      </c>
      <c r="AW39">
        <f>100*LN('CREDIT EA &amp; UK'!AF65)</f>
        <v>216.62510458710861</v>
      </c>
      <c r="AX39">
        <f>100*LN('CREDIT FLOATERS'!R65)</f>
        <v>682.93008746236228</v>
      </c>
      <c r="AY39">
        <f>100*LN('CREDIT FLOATERS'!S65)</f>
        <v>648.49280450535935</v>
      </c>
      <c r="AZ39">
        <f>100*LN('CREDIT FLOATERS'!T65)</f>
        <v>559.8838449134131</v>
      </c>
      <c r="BA39">
        <f>100*LN('GLOBAL GROWTH'!P307)</f>
        <v>385.85621003110771</v>
      </c>
      <c r="BB39">
        <f>'GLOBAL GROWTH'!F295</f>
        <v>-2.0796023613712902</v>
      </c>
      <c r="BC39">
        <v>385.85621003110771</v>
      </c>
      <c r="BD39">
        <v>-17.648634000000001</v>
      </c>
      <c r="BE39">
        <v>0.41172681539283218</v>
      </c>
      <c r="BF39" t="e">
        <v>#N/A</v>
      </c>
      <c r="BG39">
        <v>416.77519404658352</v>
      </c>
      <c r="BH39">
        <v>436.94478524670217</v>
      </c>
      <c r="BI39">
        <f>'CORPORATE SPREADS'!C148/100</f>
        <v>0.67</v>
      </c>
      <c r="BJ39">
        <f>'CORPORATE SPREADS'!D148/100</f>
        <v>-5.0000000000000711E-2</v>
      </c>
      <c r="BK39">
        <f>POLICYRATES!F100</f>
        <v>5</v>
      </c>
      <c r="BL39">
        <f>POLICYRATES!C100</f>
        <v>11</v>
      </c>
      <c r="BM39">
        <f>100*LN(1/'BILATERAL FX'!G159)</f>
        <v>20.018601260420738</v>
      </c>
      <c r="BN39">
        <f>100*LN(1/'BILATERAL FX'!B159)</f>
        <v>-45.463615211461374</v>
      </c>
      <c r="BO39">
        <f>100*LN('STOCK MARKET INDICES'!C40)</f>
        <v>630.82805742848268</v>
      </c>
      <c r="BP39">
        <f>100*LN('STOCK MARKET INDICES'!D40)</f>
        <v>597.89363965307109</v>
      </c>
    </row>
    <row r="40" spans="1:68" x14ac:dyDescent="0.2">
      <c r="A40" s="1">
        <v>30348</v>
      </c>
      <c r="B40">
        <f>100*LN('FRED-MD+'!B292)</f>
        <v>385.92760233695304</v>
      </c>
      <c r="C40">
        <f>'FRED-MD+'!C292</f>
        <v>70.023200000000003</v>
      </c>
      <c r="D40">
        <f>100*LN('FRED-MD+'!D292)</f>
        <v>743.77951216719327</v>
      </c>
      <c r="E40">
        <f>100*LN('FRED-MD+'!E292)</f>
        <v>390.54011291192592</v>
      </c>
      <c r="F40">
        <f>'FRED-MD+'!F292</f>
        <v>10.4</v>
      </c>
      <c r="G40">
        <f>100*LN('FRED-MD+'!G292)</f>
        <v>458.49674786705725</v>
      </c>
      <c r="H40">
        <f>100*LN('FRED-MD+'!H292)</f>
        <v>395.01469635192564</v>
      </c>
      <c r="I40">
        <f>100*LN('FRED-MD+'!I292)</f>
        <v>483.35798469748011</v>
      </c>
      <c r="J40">
        <f>100*LN('FRED-MD+'!J292)</f>
        <v>578.56843760344645</v>
      </c>
      <c r="K40">
        <f>100*LN('FRED-MD+'!K292)</f>
        <v>498.90711161804154</v>
      </c>
      <c r="L40">
        <f>'FRED-MD+'!L292</f>
        <v>8.9226315789473691</v>
      </c>
      <c r="M40">
        <f>'FRED-MD+'!N292</f>
        <v>1.80210526315789</v>
      </c>
      <c r="N40">
        <f>'FRED-MD+'!O292</f>
        <v>0.32919999999999999</v>
      </c>
      <c r="O40">
        <f>'FRED-MD+'!P292</f>
        <v>1.2751999999999999</v>
      </c>
      <c r="P40">
        <f>'FRED-MD+'!R292</f>
        <v>2.3199999999999998</v>
      </c>
      <c r="Q40">
        <f>FACTOR!C101</f>
        <v>42.3993799058128</v>
      </c>
      <c r="R40">
        <f>100*LN(REALIZEDVARIANCE!D41)</f>
        <v>118.9239440160523</v>
      </c>
      <c r="S40">
        <v>5.1906653757582903</v>
      </c>
      <c r="T40" s="5" t="e">
        <v>#N/A</v>
      </c>
      <c r="U40" t="e">
        <v>#N/A</v>
      </c>
      <c r="V40" t="e">
        <v>#N/A</v>
      </c>
      <c r="W40">
        <v>15.5</v>
      </c>
      <c r="X40" t="e">
        <v>#N/A</v>
      </c>
      <c r="Y40">
        <f>100*LN(LEVERAGE3!O41)</f>
        <v>213.19233482996989</v>
      </c>
      <c r="Z40">
        <f>100*LN(LEVERAGE1!O41)</f>
        <v>327.4605435945179</v>
      </c>
      <c r="AA40">
        <f>100*LN(LEVERAGE1!N41)</f>
        <v>309.23282437542451</v>
      </c>
      <c r="AB40">
        <f>100*LN(LEVERAGE2!V41)</f>
        <v>-31.482587638737286</v>
      </c>
      <c r="AC40">
        <f>100*LN(LEVERAGE2!U41)</f>
        <v>-2.743288571483669</v>
      </c>
      <c r="AD40">
        <v>1578.2819119197047</v>
      </c>
      <c r="AE40">
        <v>1276.0115792245672</v>
      </c>
      <c r="AF40">
        <f>100*LN(DOMESTICC!T161)</f>
        <v>884.31776301468278</v>
      </c>
      <c r="AG40">
        <f>100*LN(DOMESTICC!U161)</f>
        <v>845.18760280866582</v>
      </c>
      <c r="AH40">
        <f>100*LN(DOMESTICC!V161)</f>
        <v>838.27719317934725</v>
      </c>
      <c r="AI40">
        <f>100*LN(DOMESTICC!W161)</f>
        <v>764.40779226788595</v>
      </c>
      <c r="AJ40">
        <f>100*LN(DOMESTICC!X161)</f>
        <v>752.38218300698611</v>
      </c>
      <c r="AK40">
        <f>100*LN(DOMESTICC!Y161)</f>
        <v>547.26307962975</v>
      </c>
      <c r="AL40">
        <f>100*LN(CBCREDIT!T41)</f>
        <v>716.73697960376842</v>
      </c>
      <c r="AM40">
        <f>100*LN(CBCREDIT!U41)</f>
        <v>683.5172988309489</v>
      </c>
      <c r="AN40">
        <f>100*LN(CBCREDIT!V41)</f>
        <v>590.35541680012591</v>
      </c>
      <c r="AO40">
        <f>100*LN('CREDIT EA &amp; UK'!X66)</f>
        <v>638.3248359962746</v>
      </c>
      <c r="AP40">
        <f>100*LN('CREDIT EA &amp; UK'!Y66)</f>
        <v>612.8111217633757</v>
      </c>
      <c r="AQ40">
        <f>100*LN('CREDIT EA &amp; UK'!Z66)</f>
        <v>489.58795381119018</v>
      </c>
      <c r="AR40">
        <f>100*LN('CREDIT EA &amp; UK'!AA66)</f>
        <v>602.5770901037306</v>
      </c>
      <c r="AS40">
        <f>100*LN('CREDIT EA &amp; UK'!AB66)</f>
        <v>566.5540710689055</v>
      </c>
      <c r="AT40">
        <f>100*LN('CREDIT EA &amp; UK'!AC66)</f>
        <v>482.87233930780349</v>
      </c>
      <c r="AU40">
        <f>100*LN('CREDIT EA &amp; UK'!AD66)</f>
        <v>518.28996968330671</v>
      </c>
      <c r="AV40">
        <f>100*LN('CREDIT EA &amp; UK'!AE66)</f>
        <v>513.26172633274848</v>
      </c>
      <c r="AW40">
        <f>100*LN('CREDIT EA &amp; UK'!AF66)</f>
        <v>216.36057441368388</v>
      </c>
      <c r="AX40">
        <f>100*LN('CREDIT FLOATERS'!R66)</f>
        <v>682.93999104963405</v>
      </c>
      <c r="AY40">
        <f>100*LN('CREDIT FLOATERS'!S66)</f>
        <v>648.38858668065348</v>
      </c>
      <c r="AZ40">
        <f>100*LN('CREDIT FLOATERS'!T66)</f>
        <v>560.17894616905085</v>
      </c>
      <c r="BA40">
        <f>100*LN('GLOBAL GROWTH'!P308)</f>
        <v>385.27467741244885</v>
      </c>
      <c r="BB40">
        <f>'GLOBAL GROWTH'!F296</f>
        <v>-3.0722551910840799</v>
      </c>
      <c r="BC40">
        <v>385.27467741244885</v>
      </c>
      <c r="BD40">
        <v>-12.779254</v>
      </c>
      <c r="BE40">
        <v>0.47599066108543475</v>
      </c>
      <c r="BF40" t="e">
        <v>#N/A</v>
      </c>
      <c r="BG40">
        <v>417.02512493475024</v>
      </c>
      <c r="BH40">
        <v>436.56431554233575</v>
      </c>
      <c r="BI40">
        <f>'CORPORATE SPREADS'!C149/100</f>
        <v>1.18999999999999</v>
      </c>
      <c r="BJ40">
        <f>'CORPORATE SPREADS'!D149/100</f>
        <v>0.21999999999999975</v>
      </c>
      <c r="BK40">
        <f>POLICYRATES!F101</f>
        <v>5</v>
      </c>
      <c r="BL40">
        <f>POLICYRATES!C101</f>
        <v>11</v>
      </c>
      <c r="BM40">
        <f>100*LN(1/'BILATERAL FX'!G160)</f>
        <v>21.625344978711112</v>
      </c>
      <c r="BN40">
        <f>100*LN(1/'BILATERAL FX'!B160)</f>
        <v>-42.716136618992465</v>
      </c>
      <c r="BO40">
        <f>100*LN('STOCK MARKET INDICES'!C41)</f>
        <v>640.10876653648097</v>
      </c>
      <c r="BP40">
        <f>100*LN('STOCK MARKET INDICES'!D41)</f>
        <v>598.98382253633974</v>
      </c>
    </row>
    <row r="41" spans="1:68" x14ac:dyDescent="0.2">
      <c r="A41" s="1">
        <v>30376</v>
      </c>
      <c r="B41">
        <f>100*LN('FRED-MD+'!B293)</f>
        <v>386.73184836436661</v>
      </c>
      <c r="C41">
        <f>'FRED-MD+'!C293</f>
        <v>70.621799999999993</v>
      </c>
      <c r="D41">
        <f>100*LN('FRED-MD+'!D293)</f>
        <v>738.15018945067072</v>
      </c>
      <c r="E41">
        <f>100*LN('FRED-MD+'!E293)</f>
        <v>390.88178744791981</v>
      </c>
      <c r="F41">
        <f>'FRED-MD+'!F293</f>
        <v>10.3</v>
      </c>
      <c r="G41">
        <f>100*LN('FRED-MD+'!G293)</f>
        <v>458.59873665713178</v>
      </c>
      <c r="H41">
        <f>100*LN('FRED-MD+'!H293)</f>
        <v>395.15129131145585</v>
      </c>
      <c r="I41">
        <f>100*LN('FRED-MD+'!I293)</f>
        <v>483.41367506050904</v>
      </c>
      <c r="J41">
        <f>100*LN('FRED-MD+'!J293)</f>
        <v>579.31401247708516</v>
      </c>
      <c r="K41">
        <f>100*LN('FRED-MD+'!K293)</f>
        <v>502.32224096017273</v>
      </c>
      <c r="L41">
        <f>'FRED-MD+'!L293</f>
        <v>9.0434782608695699</v>
      </c>
      <c r="M41">
        <f>'FRED-MD+'!N293</f>
        <v>1.4630434782608699</v>
      </c>
      <c r="N41">
        <f>'FRED-MD+'!O293</f>
        <v>0.215</v>
      </c>
      <c r="O41">
        <f>'FRED-MD+'!P293</f>
        <v>0.98740000000000006</v>
      </c>
      <c r="P41">
        <f>'FRED-MD+'!R293</f>
        <v>2.29</v>
      </c>
      <c r="Q41">
        <f>FACTOR!C102</f>
        <v>47.117372102612734</v>
      </c>
      <c r="R41">
        <f>100*LN(REALIZEDVARIANCE!D42)</f>
        <v>111.682285368539</v>
      </c>
      <c r="S41">
        <v>2.5415697698210802</v>
      </c>
      <c r="T41" s="5" t="e">
        <v>#N/A</v>
      </c>
      <c r="U41" t="e">
        <v>#N/A</v>
      </c>
      <c r="V41" t="e">
        <v>#N/A</v>
      </c>
      <c r="W41">
        <v>24.3</v>
      </c>
      <c r="X41" t="e">
        <v>#N/A</v>
      </c>
      <c r="Y41">
        <f>100*LN(LEVERAGE3!O42)</f>
        <v>206.15321211362678</v>
      </c>
      <c r="Z41">
        <f>100*LN(LEVERAGE1!O42)</f>
        <v>326.74217070127321</v>
      </c>
      <c r="AA41">
        <f>100*LN(LEVERAGE1!N42)</f>
        <v>311.20680103785071</v>
      </c>
      <c r="AB41">
        <f>100*LN(LEVERAGE2!V42)</f>
        <v>-31.708493497255564</v>
      </c>
      <c r="AC41">
        <f>100*LN(LEVERAGE2!U42)</f>
        <v>-3.808584016530725</v>
      </c>
      <c r="AD41">
        <v>1580.642548435143</v>
      </c>
      <c r="AE41">
        <v>1276.7027536466826</v>
      </c>
      <c r="AF41">
        <f>100*LN(DOMESTICC!T162)</f>
        <v>883.86673170852669</v>
      </c>
      <c r="AG41">
        <f>100*LN(DOMESTICC!U162)</f>
        <v>844.33118774471632</v>
      </c>
      <c r="AH41">
        <f>100*LN(DOMESTICC!V162)</f>
        <v>837.37786901285619</v>
      </c>
      <c r="AI41">
        <f>100*LN(DOMESTICC!W162)</f>
        <v>762.57867754087863</v>
      </c>
      <c r="AJ41">
        <f>100*LN(DOMESTICC!X162)</f>
        <v>750.48074415830172</v>
      </c>
      <c r="AK41">
        <f>100*LN(DOMESTICC!Y162)</f>
        <v>545.37713246335352</v>
      </c>
      <c r="AL41">
        <f>100*LN(CBCREDIT!T42)</f>
        <v>716.8458934632481</v>
      </c>
      <c r="AM41">
        <f>100*LN(CBCREDIT!U42)</f>
        <v>683.62807593234481</v>
      </c>
      <c r="AN41">
        <f>100*LN(CBCREDIT!V42)</f>
        <v>590.48794428875681</v>
      </c>
      <c r="AO41">
        <f>100*LN('CREDIT EA &amp; UK'!X67)</f>
        <v>637.87945368538465</v>
      </c>
      <c r="AP41">
        <f>100*LN('CREDIT EA &amp; UK'!Y67)</f>
        <v>612.05677120887992</v>
      </c>
      <c r="AQ41">
        <f>100*LN('CREDIT EA &amp; UK'!Z67)</f>
        <v>489.85410465573409</v>
      </c>
      <c r="AR41">
        <f>100*LN('CREDIT EA &amp; UK'!AA67)</f>
        <v>601.53055776931069</v>
      </c>
      <c r="AS41">
        <f>100*LN('CREDIT EA &amp; UK'!AB67)</f>
        <v>564.97521045587644</v>
      </c>
      <c r="AT41">
        <f>100*LN('CREDIT EA &amp; UK'!AC67)</f>
        <v>483.17478340365835</v>
      </c>
      <c r="AU41">
        <f>100*LN('CREDIT EA &amp; UK'!AD67)</f>
        <v>519.05428283699416</v>
      </c>
      <c r="AV41">
        <f>100*LN('CREDIT EA &amp; UK'!AE67)</f>
        <v>514.10902928032147</v>
      </c>
      <c r="AW41">
        <f>100*LN('CREDIT EA &amp; UK'!AF67)</f>
        <v>215.91765096986896</v>
      </c>
      <c r="AX41">
        <f>100*LN('CREDIT FLOATERS'!R67)</f>
        <v>682.94379985691535</v>
      </c>
      <c r="AY41">
        <f>100*LN('CREDIT FLOATERS'!S67)</f>
        <v>648.22048036106162</v>
      </c>
      <c r="AZ41">
        <f>100*LN('CREDIT FLOATERS'!T67)</f>
        <v>560.30814570278108</v>
      </c>
      <c r="BA41">
        <f>100*LN('GLOBAL GROWTH'!P309)</f>
        <v>385.99135886295949</v>
      </c>
      <c r="BB41">
        <f>'GLOBAL GROWTH'!F297</f>
        <v>-2.1734541623099699</v>
      </c>
      <c r="BC41">
        <v>385.99135886295949</v>
      </c>
      <c r="BD41">
        <v>-9.8951756999999994</v>
      </c>
      <c r="BE41">
        <v>0.58596582960159793</v>
      </c>
      <c r="BF41" t="e">
        <v>#N/A</v>
      </c>
      <c r="BG41">
        <v>418.15694300328357</v>
      </c>
      <c r="BH41">
        <v>435.54259528767022</v>
      </c>
      <c r="BI41">
        <f>'CORPORATE SPREADS'!C150/100</f>
        <v>1.17</v>
      </c>
      <c r="BJ41">
        <f>'CORPORATE SPREADS'!D150/100</f>
        <v>-7.0000000000000284E-2</v>
      </c>
      <c r="BK41">
        <f>POLICYRATES!F102</f>
        <v>4.57</v>
      </c>
      <c r="BL41">
        <f>POLICYRATES!C102</f>
        <v>10.5625</v>
      </c>
      <c r="BM41">
        <f>100*LN(1/'BILATERAL FX'!G161)</f>
        <v>20.922717578889348</v>
      </c>
      <c r="BN41">
        <f>100*LN(1/'BILATERAL FX'!B161)</f>
        <v>-39.877611995736771</v>
      </c>
      <c r="BO41">
        <f>100*LN('STOCK MARKET INDICES'!C42)</f>
        <v>649.4358800547692</v>
      </c>
      <c r="BP41">
        <f>100*LN('STOCK MARKET INDICES'!D42)</f>
        <v>602.08777076763317</v>
      </c>
    </row>
    <row r="42" spans="1:68" x14ac:dyDescent="0.2">
      <c r="A42" s="1">
        <v>30407</v>
      </c>
      <c r="B42">
        <f>100*LN('FRED-MD+'!B294)</f>
        <v>387.93985689280834</v>
      </c>
      <c r="C42">
        <f>'FRED-MD+'!C294</f>
        <v>71.402000000000001</v>
      </c>
      <c r="D42">
        <f>100*LN('FRED-MD+'!D294)</f>
        <v>729.43772992888216</v>
      </c>
      <c r="E42">
        <f>100*LN('FRED-MD+'!E294)</f>
        <v>391.20230054281461</v>
      </c>
      <c r="F42">
        <f>'FRED-MD+'!F294</f>
        <v>10.199999999999999</v>
      </c>
      <c r="G42">
        <f>100*LN('FRED-MD+'!G294)</f>
        <v>459.30976047538223</v>
      </c>
      <c r="H42">
        <f>100*LN('FRED-MD+'!H294)</f>
        <v>395.60590294177575</v>
      </c>
      <c r="I42">
        <f>100*LN('FRED-MD+'!I294)</f>
        <v>483.92141117705893</v>
      </c>
      <c r="J42">
        <f>100*LN('FRED-MD+'!J294)</f>
        <v>579.91635610375045</v>
      </c>
      <c r="K42">
        <f>100*LN('FRED-MD+'!K294)</f>
        <v>506.06944939689924</v>
      </c>
      <c r="L42">
        <f>'FRED-MD+'!L294</f>
        <v>8.9789999999999992</v>
      </c>
      <c r="M42">
        <f>'FRED-MD+'!N294</f>
        <v>1.421</v>
      </c>
      <c r="N42">
        <f>'FRED-MD+'!O294</f>
        <v>0.1164</v>
      </c>
      <c r="O42">
        <f>'FRED-MD+'!P294</f>
        <v>0.91910000000000003</v>
      </c>
      <c r="P42">
        <f>'FRED-MD+'!R294</f>
        <v>2.38</v>
      </c>
      <c r="Q42">
        <f>FACTOR!C103</f>
        <v>52.317357653834172</v>
      </c>
      <c r="R42">
        <f>100*LN(REALIZEDVARIANCE!D43)</f>
        <v>94.036253440937372</v>
      </c>
      <c r="S42">
        <v>2.38294516989219</v>
      </c>
      <c r="T42" s="5" t="e">
        <v>#N/A</v>
      </c>
      <c r="U42" t="e">
        <v>#N/A</v>
      </c>
      <c r="V42" t="e">
        <v>#N/A</v>
      </c>
      <c r="W42">
        <v>31.8</v>
      </c>
      <c r="X42" t="e">
        <v>#N/A</v>
      </c>
      <c r="Y42">
        <f>100*LN(LEVERAGE3!O43)</f>
        <v>206.36226312010479</v>
      </c>
      <c r="Z42">
        <f>100*LN(LEVERAGE1!O43)</f>
        <v>326.84930094528875</v>
      </c>
      <c r="AA42">
        <f>100*LN(LEVERAGE1!N43)</f>
        <v>311.38282410708121</v>
      </c>
      <c r="AB42">
        <f>100*LN(LEVERAGE2!V43)</f>
        <v>-31.675989931511033</v>
      </c>
      <c r="AC42">
        <f>100*LN(LEVERAGE2!U43)</f>
        <v>-4.3769925942734575</v>
      </c>
      <c r="AD42">
        <v>1578.3008015334585</v>
      </c>
      <c r="AE42">
        <v>1277.5672709994371</v>
      </c>
      <c r="AF42">
        <f>100*LN(DOMESTICC!T163)</f>
        <v>883.96169612714459</v>
      </c>
      <c r="AG42">
        <f>100*LN(DOMESTICC!U163)</f>
        <v>844.28106372732452</v>
      </c>
      <c r="AH42">
        <f>100*LN(DOMESTICC!V163)</f>
        <v>837.2922175184458</v>
      </c>
      <c r="AI42">
        <f>100*LN(DOMESTICC!W163)</f>
        <v>762.06280776611163</v>
      </c>
      <c r="AJ42">
        <f>100*LN(DOMESTICC!X163)</f>
        <v>749.69857017601851</v>
      </c>
      <c r="AK42">
        <f>100*LN(DOMESTICC!Y163)</f>
        <v>546.40818373415016</v>
      </c>
      <c r="AL42">
        <f>100*LN(CBCREDIT!T43)</f>
        <v>716.68992522484007</v>
      </c>
      <c r="AM42">
        <f>100*LN(CBCREDIT!U43)</f>
        <v>683.3996079067233</v>
      </c>
      <c r="AN42">
        <f>100*LN(CBCREDIT!V43)</f>
        <v>590.5296172891301</v>
      </c>
      <c r="AO42">
        <f>100*LN('CREDIT EA &amp; UK'!X68)</f>
        <v>637.02139988794568</v>
      </c>
      <c r="AP42">
        <f>100*LN('CREDIT EA &amp; UK'!Y68)</f>
        <v>611.09685814664522</v>
      </c>
      <c r="AQ42">
        <f>100*LN('CREDIT EA &amp; UK'!Z68)</f>
        <v>489.20007876183689</v>
      </c>
      <c r="AR42">
        <f>100*LN('CREDIT EA &amp; UK'!AA68)</f>
        <v>600.99837177443328</v>
      </c>
      <c r="AS42">
        <f>100*LN('CREDIT EA &amp; UK'!AB68)</f>
        <v>564.57252910905459</v>
      </c>
      <c r="AT42">
        <f>100*LN('CREDIT EA &amp; UK'!AC68)</f>
        <v>482.61788293379544</v>
      </c>
      <c r="AU42">
        <f>100*LN('CREDIT EA &amp; UK'!AD68)</f>
        <v>517.68248898938123</v>
      </c>
      <c r="AV42">
        <f>100*LN('CREDIT EA &amp; UK'!AE68)</f>
        <v>512.77027595795573</v>
      </c>
      <c r="AW42">
        <f>100*LN('CREDIT EA &amp; UK'!AF68)</f>
        <v>213.66527191841033</v>
      </c>
      <c r="AX42">
        <f>100*LN('CREDIT FLOATERS'!R68)</f>
        <v>682.50195700530685</v>
      </c>
      <c r="AY42">
        <f>100*LN('CREDIT FLOATERS'!S68)</f>
        <v>647.5961162393429</v>
      </c>
      <c r="AZ42">
        <f>100*LN('CREDIT FLOATERS'!T68)</f>
        <v>560.10603309048793</v>
      </c>
      <c r="BA42">
        <f>100*LN('GLOBAL GROWTH'!P310)</f>
        <v>386.69268898519505</v>
      </c>
      <c r="BB42">
        <f>'GLOBAL GROWTH'!F298</f>
        <v>-2.4029666083583598</v>
      </c>
      <c r="BC42">
        <v>386.69268898519505</v>
      </c>
      <c r="BD42">
        <v>-7.2121671999999997</v>
      </c>
      <c r="BE42">
        <v>0.72597906562987813</v>
      </c>
      <c r="BF42" t="e">
        <v>#N/A</v>
      </c>
      <c r="BG42">
        <v>417.99062232169371</v>
      </c>
      <c r="BH42">
        <v>436.4371699435161</v>
      </c>
      <c r="BI42">
        <f>'CORPORATE SPREADS'!C151/100</f>
        <v>0.94999999999999896</v>
      </c>
      <c r="BJ42">
        <f>'CORPORATE SPREADS'!D151/100</f>
        <v>-0.29999999999999982</v>
      </c>
      <c r="BK42">
        <f>POLICYRATES!F103</f>
        <v>4</v>
      </c>
      <c r="BL42">
        <f>POLICYRATES!C103</f>
        <v>10.0625</v>
      </c>
      <c r="BM42">
        <f>100*LN(1/'BILATERAL FX'!G162)</f>
        <v>22.106065751622626</v>
      </c>
      <c r="BN42">
        <f>100*LN(1/'BILATERAL FX'!B162)</f>
        <v>-42.92467367729629</v>
      </c>
      <c r="BO42">
        <f>100*LN('STOCK MARKET INDICES'!C43)</f>
        <v>656.10306658965726</v>
      </c>
      <c r="BP42">
        <f>100*LN('STOCK MARKET INDICES'!D43)</f>
        <v>608.5159787235275</v>
      </c>
    </row>
    <row r="43" spans="1:68" x14ac:dyDescent="0.2">
      <c r="A43" s="1">
        <v>30437</v>
      </c>
      <c r="B43">
        <f>100*LN('FRED-MD+'!B295)</f>
        <v>388.63297423540297</v>
      </c>
      <c r="C43">
        <f>'FRED-MD+'!C295</f>
        <v>72.274500000000003</v>
      </c>
      <c r="D43">
        <f>100*LN('FRED-MD+'!D295)</f>
        <v>748.2118923552116</v>
      </c>
      <c r="E43">
        <f>100*LN('FRED-MD+'!E295)</f>
        <v>391.52178963246655</v>
      </c>
      <c r="F43">
        <f>'FRED-MD+'!F295</f>
        <v>10.1</v>
      </c>
      <c r="G43">
        <f>100*LN('FRED-MD+'!G295)</f>
        <v>459.71380142908276</v>
      </c>
      <c r="H43">
        <f>100*LN('FRED-MD+'!H295)</f>
        <v>395.89065913269962</v>
      </c>
      <c r="I43">
        <f>100*LN('FRED-MD+'!I295)</f>
        <v>483.83432729394798</v>
      </c>
      <c r="J43">
        <f>100*LN('FRED-MD+'!J295)</f>
        <v>580.23243964493372</v>
      </c>
      <c r="K43">
        <f>100*LN('FRED-MD+'!K295)</f>
        <v>510.04759980960455</v>
      </c>
      <c r="L43">
        <f>'FRED-MD+'!L295</f>
        <v>8.9042857142857095</v>
      </c>
      <c r="M43">
        <f>'FRED-MD+'!N295</f>
        <v>1.47571428571429</v>
      </c>
      <c r="N43">
        <f>'FRED-MD+'!O295</f>
        <v>-7.0699999999999999E-2</v>
      </c>
      <c r="O43">
        <f>'FRED-MD+'!P295</f>
        <v>0.82840000000000003</v>
      </c>
      <c r="P43">
        <f>'FRED-MD+'!R295</f>
        <v>2.25</v>
      </c>
      <c r="Q43">
        <f>FACTOR!C104</f>
        <v>56.231269554026198</v>
      </c>
      <c r="R43">
        <f>100*LN(REALIZEDVARIANCE!D44)</f>
        <v>83.943553476824036</v>
      </c>
      <c r="S43">
        <v>1.3524545223464499</v>
      </c>
      <c r="T43" s="5" t="e">
        <v>#N/A</v>
      </c>
      <c r="U43" t="e">
        <v>#N/A</v>
      </c>
      <c r="V43" t="e">
        <v>#N/A</v>
      </c>
      <c r="W43">
        <v>-4.9000000000000004</v>
      </c>
      <c r="X43" t="e">
        <v>#N/A</v>
      </c>
      <c r="Y43">
        <f>100*LN(LEVERAGE3!O44)</f>
        <v>206.91004673203645</v>
      </c>
      <c r="Z43">
        <f>100*LN(LEVERAGE1!O44)</f>
        <v>327.05584427948003</v>
      </c>
      <c r="AA43">
        <f>100*LN(LEVERAGE1!N44)</f>
        <v>311.49635609081923</v>
      </c>
      <c r="AB43">
        <f>100*LN(LEVERAGE2!V44)</f>
        <v>-31.588577168910021</v>
      </c>
      <c r="AC43">
        <f>100*LN(LEVERAGE2!U44)</f>
        <v>-4.8481690937917818</v>
      </c>
      <c r="AD43">
        <v>1578.0912361599017</v>
      </c>
      <c r="AE43">
        <v>1279.0687619266657</v>
      </c>
      <c r="AF43">
        <f>100*LN(DOMESTICC!T164)</f>
        <v>884.20682121684956</v>
      </c>
      <c r="AG43">
        <f>100*LN(DOMESTICC!U164)</f>
        <v>844.24919433891307</v>
      </c>
      <c r="AH43">
        <f>100*LN(DOMESTICC!V164)</f>
        <v>837.23672271396481</v>
      </c>
      <c r="AI43">
        <f>100*LN(DOMESTICC!W164)</f>
        <v>761.71159288485796</v>
      </c>
      <c r="AJ43">
        <f>100*LN(DOMESTICC!X164)</f>
        <v>749.10037167304017</v>
      </c>
      <c r="AK43">
        <f>100*LN(DOMESTICC!Y164)</f>
        <v>548.36954485687477</v>
      </c>
      <c r="AL43">
        <f>100*LN(CBCREDIT!T44)</f>
        <v>716.38806180057338</v>
      </c>
      <c r="AM43">
        <f>100*LN(CBCREDIT!U44)</f>
        <v>682.95695556388262</v>
      </c>
      <c r="AN43">
        <f>100*LN(CBCREDIT!V44)</f>
        <v>590.55404257303417</v>
      </c>
      <c r="AO43">
        <f>100*LN('CREDIT EA &amp; UK'!X69)</f>
        <v>635.84269671066852</v>
      </c>
      <c r="AP43">
        <f>100*LN('CREDIT EA &amp; UK'!Y69)</f>
        <v>609.97184783628984</v>
      </c>
      <c r="AQ43">
        <f>100*LN('CREDIT EA &amp; UK'!Z69)</f>
        <v>487.91959031200776</v>
      </c>
      <c r="AR43">
        <f>100*LN('CREDIT EA &amp; UK'!AA69)</f>
        <v>600.5585922217125</v>
      </c>
      <c r="AS43">
        <f>100*LN('CREDIT EA &amp; UK'!AB69)</f>
        <v>564.30561781337406</v>
      </c>
      <c r="AT43">
        <f>100*LN('CREDIT EA &amp; UK'!AC69)</f>
        <v>481.52518841095559</v>
      </c>
      <c r="AU43">
        <f>100*LN('CREDIT EA &amp; UK'!AD69)</f>
        <v>514.97910052354416</v>
      </c>
      <c r="AV43">
        <f>100*LN('CREDIT EA &amp; UK'!AE69)</f>
        <v>510.13330912204651</v>
      </c>
      <c r="AW43">
        <f>100*LN('CREDIT EA &amp; UK'!AF69)</f>
        <v>209.74406326794602</v>
      </c>
      <c r="AX43">
        <f>100*LN('CREDIT FLOATERS'!R69)</f>
        <v>681.64319790475872</v>
      </c>
      <c r="AY43">
        <f>100*LN('CREDIT FLOATERS'!S69)</f>
        <v>646.58371463976698</v>
      </c>
      <c r="AZ43">
        <f>100*LN('CREDIT FLOATERS'!T69)</f>
        <v>559.71459564472991</v>
      </c>
      <c r="BA43">
        <f>100*LN('GLOBAL GROWTH'!P311)</f>
        <v>387.02872602315341</v>
      </c>
      <c r="BB43">
        <f>'GLOBAL GROWTH'!F299</f>
        <v>-2.1920938073449401</v>
      </c>
      <c r="BC43">
        <v>387.02872602315341</v>
      </c>
      <c r="BD43">
        <v>-7.4237451999999999</v>
      </c>
      <c r="BE43">
        <v>0.89975292625090741</v>
      </c>
      <c r="BF43" t="e">
        <v>#N/A</v>
      </c>
      <c r="BG43">
        <v>418.33904362821494</v>
      </c>
      <c r="BH43">
        <v>437.57570216602863</v>
      </c>
      <c r="BI43">
        <f>'CORPORATE SPREADS'!C152/100</f>
        <v>1.1599999999999999</v>
      </c>
      <c r="BJ43">
        <f>'CORPORATE SPREADS'!D152/100</f>
        <v>-0.39000000000000057</v>
      </c>
      <c r="BK43">
        <f>POLICYRATES!F104</f>
        <v>4</v>
      </c>
      <c r="BL43">
        <f>POLICYRATES!C104</f>
        <v>10.0625</v>
      </c>
      <c r="BM43">
        <f>100*LN(1/'BILATERAL FX'!G163)</f>
        <v>23.198571828151533</v>
      </c>
      <c r="BN43">
        <f>100*LN(1/'BILATERAL FX'!B163)</f>
        <v>-45.247591237751912</v>
      </c>
      <c r="BO43">
        <f>100*LN('STOCK MARKET INDICES'!C44)</f>
        <v>651.57491905581287</v>
      </c>
      <c r="BP43">
        <f>100*LN('STOCK MARKET INDICES'!D44)</f>
        <v>608.13738045166156</v>
      </c>
    </row>
    <row r="44" spans="1:68" x14ac:dyDescent="0.2">
      <c r="A44" s="1">
        <v>30468</v>
      </c>
      <c r="B44">
        <f>100*LN('FRED-MD+'!B296)</f>
        <v>389.20100760200273</v>
      </c>
      <c r="C44">
        <f>'FRED-MD+'!C296</f>
        <v>72.799199999999999</v>
      </c>
      <c r="D44">
        <f>100*LN('FRED-MD+'!D296)</f>
        <v>745.76092897156059</v>
      </c>
      <c r="E44">
        <f>100*LN('FRED-MD+'!E296)</f>
        <v>391.879998970717</v>
      </c>
      <c r="F44">
        <f>'FRED-MD+'!F296</f>
        <v>10.1</v>
      </c>
      <c r="G44">
        <f>100*LN('FRED-MD+'!G296)</f>
        <v>459.91521136625283</v>
      </c>
      <c r="H44">
        <f>100*LN('FRED-MD+'!H296)</f>
        <v>396.26400712246721</v>
      </c>
      <c r="I44">
        <f>100*LN('FRED-MD+'!I296)</f>
        <v>485.44492109069273</v>
      </c>
      <c r="J44">
        <f>100*LN('FRED-MD+'!J296)</f>
        <v>581.27917255760315</v>
      </c>
      <c r="K44">
        <f>100*LN('FRED-MD+'!K296)</f>
        <v>511.43945283871079</v>
      </c>
      <c r="L44">
        <f>'FRED-MD+'!L296</f>
        <v>9.6572727272727299</v>
      </c>
      <c r="M44">
        <f>'FRED-MD+'!N296</f>
        <v>1.19136363636364</v>
      </c>
      <c r="N44">
        <f>'FRED-MD+'!O296</f>
        <v>7.4899999999999994E-2</v>
      </c>
      <c r="O44">
        <f>'FRED-MD+'!P296</f>
        <v>0.82640000000000002</v>
      </c>
      <c r="P44">
        <f>'FRED-MD+'!R296</f>
        <v>2.02</v>
      </c>
      <c r="Q44">
        <f>FACTOR!C105</f>
        <v>63.161668648929066</v>
      </c>
      <c r="R44">
        <f>100*LN(REALIZEDVARIANCE!D45)</f>
        <v>116.42292503217337</v>
      </c>
      <c r="S44">
        <v>-14.8570978835108</v>
      </c>
      <c r="T44" s="5" t="e">
        <v>#N/A</v>
      </c>
      <c r="U44" t="e">
        <v>#N/A</v>
      </c>
      <c r="V44" t="e">
        <v>#N/A</v>
      </c>
      <c r="W44">
        <v>0.8</v>
      </c>
      <c r="X44" t="e">
        <v>#N/A</v>
      </c>
      <c r="Y44">
        <f>100*LN(LEVERAGE3!O45)</f>
        <v>207.60608335203585</v>
      </c>
      <c r="Z44">
        <f>100*LN(LEVERAGE1!O45)</f>
        <v>327.16263918979985</v>
      </c>
      <c r="AA44">
        <f>100*LN(LEVERAGE1!N45)</f>
        <v>311.53395114523772</v>
      </c>
      <c r="AB44">
        <f>100*LN(LEVERAGE2!V45)</f>
        <v>-31.472791758989079</v>
      </c>
      <c r="AC44">
        <f>100*LN(LEVERAGE2!U45)</f>
        <v>-5.0335344946611817</v>
      </c>
      <c r="AD44">
        <v>1581.3863240778521</v>
      </c>
      <c r="AE44">
        <v>1280.5128902690524</v>
      </c>
      <c r="AF44">
        <f>100*LN(DOMESTICC!T165)</f>
        <v>884.51050487994985</v>
      </c>
      <c r="AG44">
        <f>100*LN(DOMESTICC!U165)</f>
        <v>844.23877658695847</v>
      </c>
      <c r="AH44">
        <f>100*LN(DOMESTICC!V165)</f>
        <v>837.21828846385495</v>
      </c>
      <c r="AI44">
        <f>100*LN(DOMESTICC!W165)</f>
        <v>761.32672947596302</v>
      </c>
      <c r="AJ44">
        <f>100*LN(DOMESTICC!X165)</f>
        <v>748.53384640076183</v>
      </c>
      <c r="AK44">
        <f>100*LN(DOMESTICC!Y165)</f>
        <v>549.37035147040638</v>
      </c>
      <c r="AL44">
        <f>100*LN(CBCREDIT!T45)</f>
        <v>716.23137729206928</v>
      </c>
      <c r="AM44">
        <f>100*LN(CBCREDIT!U45)</f>
        <v>682.72694731551121</v>
      </c>
      <c r="AN44">
        <f>100*LN(CBCREDIT!V45)</f>
        <v>590.59720160876225</v>
      </c>
      <c r="AO44">
        <f>100*LN('CREDIT EA &amp; UK'!X70)</f>
        <v>635.27374044237627</v>
      </c>
      <c r="AP44">
        <f>100*LN('CREDIT EA &amp; UK'!Y70)</f>
        <v>609.45512295653896</v>
      </c>
      <c r="AQ44">
        <f>100*LN('CREDIT EA &amp; UK'!Z70)</f>
        <v>487.2345933606648</v>
      </c>
      <c r="AR44">
        <f>100*LN('CREDIT EA &amp; UK'!AA70)</f>
        <v>600.16945418218631</v>
      </c>
      <c r="AS44">
        <f>100*LN('CREDIT EA &amp; UK'!AB70)</f>
        <v>564.00152115782112</v>
      </c>
      <c r="AT44">
        <f>100*LN('CREDIT EA &amp; UK'!AC70)</f>
        <v>480.9302157045895</v>
      </c>
      <c r="AU44">
        <f>100*LN('CREDIT EA &amp; UK'!AD70)</f>
        <v>513.54983920412599</v>
      </c>
      <c r="AV44">
        <f>100*LN('CREDIT EA &amp; UK'!AE70)</f>
        <v>508.73987848563962</v>
      </c>
      <c r="AW44">
        <f>100*LN('CREDIT EA &amp; UK'!AF70)</f>
        <v>207.70637168938717</v>
      </c>
      <c r="AX44">
        <f>100*LN('CREDIT FLOATERS'!R70)</f>
        <v>681.19555793825452</v>
      </c>
      <c r="AY44">
        <f>100*LN('CREDIT FLOATERS'!S70)</f>
        <v>646.07460406765017</v>
      </c>
      <c r="AZ44">
        <f>100*LN('CREDIT FLOATERS'!T70)</f>
        <v>559.51127860163513</v>
      </c>
      <c r="BA44">
        <f>100*LN('GLOBAL GROWTH'!P312)</f>
        <v>387.64519920108637</v>
      </c>
      <c r="BB44">
        <f>'GLOBAL GROWTH'!F300</f>
        <v>-2.08909722020495</v>
      </c>
      <c r="BC44">
        <v>387.64519920108637</v>
      </c>
      <c r="BD44">
        <v>-22.366510999999999</v>
      </c>
      <c r="BE44">
        <v>1.090704777492113</v>
      </c>
      <c r="BF44" t="e">
        <v>#N/A</v>
      </c>
      <c r="BG44">
        <v>419.08006076907054</v>
      </c>
      <c r="BH44">
        <v>435.92696475512651</v>
      </c>
      <c r="BI44">
        <f>'CORPORATE SPREADS'!C153/100</f>
        <v>0.81</v>
      </c>
      <c r="BJ44">
        <f>'CORPORATE SPREADS'!D153/100</f>
        <v>-7.0000000000000284E-2</v>
      </c>
      <c r="BK44">
        <f>POLICYRATES!F105</f>
        <v>4</v>
      </c>
      <c r="BL44">
        <f>POLICYRATES!C105</f>
        <v>9.5625</v>
      </c>
      <c r="BM44">
        <f>100*LN(1/'BILATERAL FX'!G164)</f>
        <v>26.488670198383783</v>
      </c>
      <c r="BN44">
        <f>100*LN(1/'BILATERAL FX'!B164)</f>
        <v>-43.696377516753536</v>
      </c>
      <c r="BO44">
        <f>100*LN('STOCK MARKET INDICES'!C45)</f>
        <v>657.88344585137588</v>
      </c>
      <c r="BP44">
        <f>100*LN('STOCK MARKET INDICES'!D45)</f>
        <v>612.88541124032838</v>
      </c>
    </row>
    <row r="45" spans="1:68" x14ac:dyDescent="0.2">
      <c r="A45" s="1">
        <v>30498</v>
      </c>
      <c r="B45">
        <f>100*LN('FRED-MD+'!B297)</f>
        <v>390.70968920303619</v>
      </c>
      <c r="C45">
        <f>'FRED-MD+'!C297</f>
        <v>73.816299999999998</v>
      </c>
      <c r="D45">
        <f>100*LN('FRED-MD+'!D297)</f>
        <v>748.71736942137397</v>
      </c>
      <c r="E45">
        <f>100*LN('FRED-MD+'!E297)</f>
        <v>392.33585150918918</v>
      </c>
      <c r="F45">
        <f>'FRED-MD+'!F297</f>
        <v>9.4</v>
      </c>
      <c r="G45">
        <f>100*LN('FRED-MD+'!G297)</f>
        <v>460.31681833174184</v>
      </c>
      <c r="H45">
        <f>100*LN('FRED-MD+'!H297)</f>
        <v>396.82710049667327</v>
      </c>
      <c r="I45">
        <f>100*LN('FRED-MD+'!I297)</f>
        <v>486.0742204521639</v>
      </c>
      <c r="J45">
        <f>100*LN('FRED-MD+'!J297)</f>
        <v>582.28532733822772</v>
      </c>
      <c r="K45">
        <f>100*LN('FRED-MD+'!K297)</f>
        <v>511.79938124167552</v>
      </c>
      <c r="L45">
        <f>'FRED-MD+'!L297</f>
        <v>10.196999999999999</v>
      </c>
      <c r="M45">
        <f>'FRED-MD+'!N297</f>
        <v>1.18</v>
      </c>
      <c r="N45">
        <f>'FRED-MD+'!O297</f>
        <v>-8.1500000000000003E-2</v>
      </c>
      <c r="O45">
        <f>'FRED-MD+'!P297</f>
        <v>0.86980000000000002</v>
      </c>
      <c r="P45">
        <f>'FRED-MD+'!R297</f>
        <v>2.04</v>
      </c>
      <c r="Q45">
        <f>FACTOR!C106</f>
        <v>58.925985458811994</v>
      </c>
      <c r="R45">
        <f>100*LN(REALIZEDVARIANCE!D46)</f>
        <v>127.65324512387241</v>
      </c>
      <c r="S45">
        <v>-13.829846896474301</v>
      </c>
      <c r="T45" s="5" t="e">
        <v>#N/A</v>
      </c>
      <c r="U45" t="e">
        <v>#N/A</v>
      </c>
      <c r="V45" t="e">
        <v>#N/A</v>
      </c>
      <c r="W45">
        <v>2.5</v>
      </c>
      <c r="X45" t="e">
        <v>#N/A</v>
      </c>
      <c r="Y45">
        <f>100*LN(LEVERAGE3!O46)</f>
        <v>208.84512182507154</v>
      </c>
      <c r="Z45">
        <f>100*LN(LEVERAGE1!O46)</f>
        <v>327.03170851731096</v>
      </c>
      <c r="AA45">
        <f>100*LN(LEVERAGE1!N46)</f>
        <v>311.42446428340742</v>
      </c>
      <c r="AB45">
        <f>100*LN(LEVERAGE2!V46)</f>
        <v>-31.243111672162577</v>
      </c>
      <c r="AC45">
        <f>100*LN(LEVERAGE2!U46)</f>
        <v>-4.4808671241522706</v>
      </c>
      <c r="AD45">
        <v>1577.8240599063909</v>
      </c>
      <c r="AE45">
        <v>1283.6995957409849</v>
      </c>
      <c r="AF45">
        <f>100*LN(DOMESTICC!T166)</f>
        <v>884.95970853291692</v>
      </c>
      <c r="AG45">
        <f>100*LN(DOMESTICC!U166)</f>
        <v>844.41580476282547</v>
      </c>
      <c r="AH45">
        <f>100*LN(DOMESTICC!V166)</f>
        <v>837.39107028448552</v>
      </c>
      <c r="AI45">
        <f>100*LN(DOMESTICC!W166)</f>
        <v>760.64371280925934</v>
      </c>
      <c r="AJ45">
        <f>100*LN(DOMESTICC!X166)</f>
        <v>747.7591153538707</v>
      </c>
      <c r="AK45">
        <f>100*LN(DOMESTICC!Y166)</f>
        <v>549.09590009821147</v>
      </c>
      <c r="AL45">
        <f>100*LN(CBCREDIT!T46)</f>
        <v>716.43003651422703</v>
      </c>
      <c r="AM45">
        <f>100*LN(CBCREDIT!U46)</f>
        <v>682.95750291973582</v>
      </c>
      <c r="AN45">
        <f>100*LN(CBCREDIT!V46)</f>
        <v>590.75272986850439</v>
      </c>
      <c r="AO45">
        <f>100*LN('CREDIT EA &amp; UK'!X71)</f>
        <v>635.35735098647433</v>
      </c>
      <c r="AP45">
        <f>100*LN('CREDIT EA &amp; UK'!Y71)</f>
        <v>609.56688695774039</v>
      </c>
      <c r="AQ45">
        <f>100*LN('CREDIT EA &amp; UK'!Z71)</f>
        <v>487.21116730922091</v>
      </c>
      <c r="AR45">
        <f>100*LN('CREDIT EA &amp; UK'!AA71)</f>
        <v>599.70546138510076</v>
      </c>
      <c r="AS45">
        <f>100*LN('CREDIT EA &amp; UK'!AB71)</f>
        <v>563.42329799904678</v>
      </c>
      <c r="AT45">
        <f>100*LN('CREDIT EA &amp; UK'!AC71)</f>
        <v>480.89282657962735</v>
      </c>
      <c r="AU45">
        <f>100*LN('CREDIT EA &amp; UK'!AD71)</f>
        <v>514.23695734420016</v>
      </c>
      <c r="AV45">
        <f>100*LN('CREDIT EA &amp; UK'!AE71)</f>
        <v>509.48203502621271</v>
      </c>
      <c r="AW45">
        <f>100*LN('CREDIT EA &amp; UK'!AF71)</f>
        <v>207.74640510772616</v>
      </c>
      <c r="AX45">
        <f>100*LN('CREDIT FLOATERS'!R71)</f>
        <v>681.32384337975896</v>
      </c>
      <c r="AY45">
        <f>100*LN('CREDIT FLOATERS'!S71)</f>
        <v>646.21779407215968</v>
      </c>
      <c r="AZ45">
        <f>100*LN('CREDIT FLOATERS'!T71)</f>
        <v>559.60824673115428</v>
      </c>
      <c r="BA45">
        <f>100*LN('GLOBAL GROWTH'!P313)</f>
        <v>387.91774477186618</v>
      </c>
      <c r="BB45">
        <f>'GLOBAL GROWTH'!F301</f>
        <v>-2.9875107662577198</v>
      </c>
      <c r="BC45">
        <v>387.91774477186618</v>
      </c>
      <c r="BD45">
        <v>-33.627313000000001</v>
      </c>
      <c r="BE45">
        <v>1.3059469968176529</v>
      </c>
      <c r="BF45" t="e">
        <v>#N/A</v>
      </c>
      <c r="BG45">
        <v>416.47875171666948</v>
      </c>
      <c r="BH45">
        <v>438.3275854074314</v>
      </c>
      <c r="BI45">
        <f>'CORPORATE SPREADS'!C154/100</f>
        <v>0.5</v>
      </c>
      <c r="BJ45">
        <f>'CORPORATE SPREADS'!D154/100</f>
        <v>-0.27999999999999936</v>
      </c>
      <c r="BK45">
        <f>POLICYRATES!F106</f>
        <v>4</v>
      </c>
      <c r="BL45">
        <f>POLICYRATES!C106</f>
        <v>9.5625</v>
      </c>
      <c r="BM45">
        <f>100*LN(1/'BILATERAL FX'!G165)</f>
        <v>28.138384680243288</v>
      </c>
      <c r="BN45">
        <f>100*LN(1/'BILATERAL FX'!B165)</f>
        <v>-42.350147059426313</v>
      </c>
      <c r="BO45">
        <f>100*LN('STOCK MARKET INDICES'!C46)</f>
        <v>660.35372378902571</v>
      </c>
      <c r="BP45">
        <f>100*LN('STOCK MARKET INDICES'!D46)</f>
        <v>610.02516851837095</v>
      </c>
    </row>
    <row r="46" spans="1:68" x14ac:dyDescent="0.2">
      <c r="A46" s="1">
        <v>30529</v>
      </c>
      <c r="B46">
        <f>100*LN('FRED-MD+'!B298)</f>
        <v>391.81760366463482</v>
      </c>
      <c r="C46">
        <f>'FRED-MD+'!C298</f>
        <v>74.357100000000003</v>
      </c>
      <c r="D46">
        <f>100*LN('FRED-MD+'!D298)</f>
        <v>755.48585210406759</v>
      </c>
      <c r="E46">
        <f>100*LN('FRED-MD+'!E298)</f>
        <v>392.71086428461871</v>
      </c>
      <c r="F46">
        <f>'FRED-MD+'!F298</f>
        <v>9.5</v>
      </c>
      <c r="G46">
        <f>100*LN('FRED-MD+'!G298)</f>
        <v>460.61696863211745</v>
      </c>
      <c r="H46">
        <f>100*LN('FRED-MD+'!H298)</f>
        <v>397.25535051681783</v>
      </c>
      <c r="I46">
        <f>100*LN('FRED-MD+'!I298)</f>
        <v>487.52736561655797</v>
      </c>
      <c r="J46">
        <f>100*LN('FRED-MD+'!J298)</f>
        <v>583.31356506779116</v>
      </c>
      <c r="K46">
        <f>100*LN('FRED-MD+'!K298)</f>
        <v>509.00624277275773</v>
      </c>
      <c r="L46">
        <f>'FRED-MD+'!L298</f>
        <v>10.5286956521739</v>
      </c>
      <c r="M46">
        <f>'FRED-MD+'!N298</f>
        <v>1.31739130434783</v>
      </c>
      <c r="N46">
        <f>'FRED-MD+'!O298</f>
        <v>-0.1585</v>
      </c>
      <c r="O46">
        <f>'FRED-MD+'!P298</f>
        <v>0.79369999999999996</v>
      </c>
      <c r="P46">
        <f>'FRED-MD+'!R298</f>
        <v>1.96</v>
      </c>
      <c r="Q46">
        <f>FACTOR!C107</f>
        <v>58.461443385630211</v>
      </c>
      <c r="R46">
        <f>100*LN(REALIZEDVARIANCE!D47)</f>
        <v>101.0342253542637</v>
      </c>
      <c r="S46">
        <v>-5.7604173757055399</v>
      </c>
      <c r="T46" s="5" t="e">
        <v>#N/A</v>
      </c>
      <c r="U46" t="e">
        <v>#N/A</v>
      </c>
      <c r="V46" t="e">
        <v>#N/A</v>
      </c>
      <c r="W46">
        <v>3.4</v>
      </c>
      <c r="X46" t="e">
        <v>#N/A</v>
      </c>
      <c r="Y46">
        <f>100*LN(LEVERAGE3!O47)</f>
        <v>210.61997501494272</v>
      </c>
      <c r="Z46">
        <f>100*LN(LEVERAGE1!O47)</f>
        <v>326.79019996535953</v>
      </c>
      <c r="AA46">
        <f>100*LN(LEVERAGE1!N47)</f>
        <v>311.15711334062217</v>
      </c>
      <c r="AB46">
        <f>100*LN(LEVERAGE2!V47)</f>
        <v>-30.884366492097211</v>
      </c>
      <c r="AC46">
        <f>100*LN(LEVERAGE2!U47)</f>
        <v>-3.3864266502552449</v>
      </c>
      <c r="AD46">
        <v>1577.4954707859831</v>
      </c>
      <c r="AE46">
        <v>1285.1124045780405</v>
      </c>
      <c r="AF46">
        <f>100*LN(DOMESTICC!T167)</f>
        <v>885.59970044436454</v>
      </c>
      <c r="AG46">
        <f>100*LN(DOMESTICC!U167)</f>
        <v>844.84154950607899</v>
      </c>
      <c r="AH46">
        <f>100*LN(DOMESTICC!V167)</f>
        <v>837.81080340049175</v>
      </c>
      <c r="AI46">
        <f>100*LN(DOMESTICC!W167)</f>
        <v>759.89740730167546</v>
      </c>
      <c r="AJ46">
        <f>100*LN(DOMESTICC!X167)</f>
        <v>746.99835468016249</v>
      </c>
      <c r="AK46">
        <f>100*LN(DOMESTICC!Y167)</f>
        <v>548.5886232675233</v>
      </c>
      <c r="AL46">
        <f>100*LN(CBCREDIT!T47)</f>
        <v>716.99165353174101</v>
      </c>
      <c r="AM46">
        <f>100*LN(CBCREDIT!U47)</f>
        <v>683.59960093106429</v>
      </c>
      <c r="AN46">
        <f>100*LN(CBCREDIT!V47)</f>
        <v>591.10352811064695</v>
      </c>
      <c r="AO46">
        <f>100*LN('CREDIT EA &amp; UK'!X72)</f>
        <v>635.5991821865382</v>
      </c>
      <c r="AP46">
        <f>100*LN('CREDIT EA &amp; UK'!Y72)</f>
        <v>609.88601786464005</v>
      </c>
      <c r="AQ46">
        <f>100*LN('CREDIT EA &amp; UK'!Z72)</f>
        <v>487.19704150906955</v>
      </c>
      <c r="AR46">
        <f>100*LN('CREDIT EA &amp; UK'!AA72)</f>
        <v>599.272877714061</v>
      </c>
      <c r="AS46">
        <f>100*LN('CREDIT EA &amp; UK'!AB72)</f>
        <v>562.77348002485292</v>
      </c>
      <c r="AT46">
        <f>100*LN('CREDIT EA &amp; UK'!AC72)</f>
        <v>480.86998074488508</v>
      </c>
      <c r="AU46">
        <f>100*LN('CREDIT EA &amp; UK'!AD72)</f>
        <v>516.01034571146954</v>
      </c>
      <c r="AV46">
        <f>100*LN('CREDIT EA &amp; UK'!AE72)</f>
        <v>511.35731905521465</v>
      </c>
      <c r="AW46">
        <f>100*LN('CREDIT EA &amp; UK'!AF72)</f>
        <v>207.86598728134877</v>
      </c>
      <c r="AX46">
        <f>100*LN('CREDIT FLOATERS'!R72)</f>
        <v>681.68994481511527</v>
      </c>
      <c r="AY46">
        <f>100*LN('CREDIT FLOATERS'!S72)</f>
        <v>646.62064769420022</v>
      </c>
      <c r="AZ46">
        <f>100*LN('CREDIT FLOATERS'!T72)</f>
        <v>559.89086290325588</v>
      </c>
      <c r="BA46">
        <f>100*LN('GLOBAL GROWTH'!P314)</f>
        <v>388.88035072717179</v>
      </c>
      <c r="BB46">
        <f>'GLOBAL GROWTH'!F302</f>
        <v>-2.1682984311145299</v>
      </c>
      <c r="BC46">
        <v>388.88035072717179</v>
      </c>
      <c r="BD46">
        <v>-34.676906000000002</v>
      </c>
      <c r="BE46">
        <v>1.5336876271071498</v>
      </c>
      <c r="BF46" t="e">
        <v>#N/A</v>
      </c>
      <c r="BG46">
        <v>418.84522794087678</v>
      </c>
      <c r="BH46">
        <v>437.57570216602863</v>
      </c>
      <c r="BI46">
        <f>'CORPORATE SPREADS'!C155/100</f>
        <v>0.72</v>
      </c>
      <c r="BJ46">
        <f>'CORPORATE SPREADS'!D155/100</f>
        <v>-0.23000000000000043</v>
      </c>
      <c r="BK46">
        <f>POLICYRATES!F107</f>
        <v>4</v>
      </c>
      <c r="BL46">
        <f>POLICYRATES!C107</f>
        <v>9.5625</v>
      </c>
      <c r="BM46">
        <f>100*LN(1/'BILATERAL FX'!G166)</f>
        <v>31.261145544885157</v>
      </c>
      <c r="BN46">
        <f>100*LN(1/'BILATERAL FX'!B166)</f>
        <v>-40.719694095292311</v>
      </c>
      <c r="BO46">
        <f>100*LN('STOCK MARKET INDICES'!C47)</f>
        <v>654.87920045253918</v>
      </c>
      <c r="BP46">
        <f>100*LN('STOCK MARKET INDICES'!D47)</f>
        <v>611.00472629349292</v>
      </c>
    </row>
    <row r="47" spans="1:68" x14ac:dyDescent="0.2">
      <c r="A47" s="1">
        <v>30560</v>
      </c>
      <c r="B47">
        <f>100*LN('FRED-MD+'!B299)</f>
        <v>393.3367580566395</v>
      </c>
      <c r="C47">
        <f>'FRED-MD+'!C299</f>
        <v>75.714500000000001</v>
      </c>
      <c r="D47">
        <f>100*LN('FRED-MD+'!D299)</f>
        <v>744.42486494967056</v>
      </c>
      <c r="E47">
        <f>100*LN('FRED-MD+'!E299)</f>
        <v>393.06484695513109</v>
      </c>
      <c r="F47">
        <f>'FRED-MD+'!F299</f>
        <v>9.1999999999999993</v>
      </c>
      <c r="G47">
        <f>100*LN('FRED-MD+'!G299)</f>
        <v>460.91622072576291</v>
      </c>
      <c r="H47">
        <f>100*LN('FRED-MD+'!H299)</f>
        <v>397.60488951927044</v>
      </c>
      <c r="I47">
        <f>100*LN('FRED-MD+'!I299)</f>
        <v>487.43572758036277</v>
      </c>
      <c r="J47">
        <f>100*LN('FRED-MD+'!J299)</f>
        <v>584.13887619421962</v>
      </c>
      <c r="K47">
        <f>100*LN('FRED-MD+'!K299)</f>
        <v>511.91907006506011</v>
      </c>
      <c r="L47">
        <f>'FRED-MD+'!L299</f>
        <v>10.156190476190501</v>
      </c>
      <c r="M47">
        <f>'FRED-MD+'!N299</f>
        <v>1.4976190476190501</v>
      </c>
      <c r="N47">
        <f>'FRED-MD+'!O299</f>
        <v>-7.46E-2</v>
      </c>
      <c r="O47">
        <f>'FRED-MD+'!P299</f>
        <v>0.87160000000000004</v>
      </c>
      <c r="P47">
        <f>'FRED-MD+'!R299</f>
        <v>2.08</v>
      </c>
      <c r="Q47">
        <f>FACTOR!C108</f>
        <v>54.442857391518004</v>
      </c>
      <c r="R47">
        <f>100*LN(REALIZEDVARIANCE!D48)</f>
        <v>91.554352211985929</v>
      </c>
      <c r="S47">
        <v>0.96650908571362504</v>
      </c>
      <c r="T47" s="5" t="e">
        <v>#N/A</v>
      </c>
      <c r="U47" t="e">
        <v>#N/A</v>
      </c>
      <c r="V47" t="e">
        <v>#N/A</v>
      </c>
      <c r="W47">
        <v>-2.2000000000000002</v>
      </c>
      <c r="X47" t="e">
        <v>#N/A</v>
      </c>
      <c r="Y47">
        <f>100*LN(LEVERAGE3!O48)</f>
        <v>212.25010311402829</v>
      </c>
      <c r="Z47">
        <f>100*LN(LEVERAGE1!O48)</f>
        <v>326.66597656312831</v>
      </c>
      <c r="AA47">
        <f>100*LN(LEVERAGE1!N48)</f>
        <v>310.83453895094442</v>
      </c>
      <c r="AB47">
        <f>100*LN(LEVERAGE2!V48)</f>
        <v>-30.517489292680583</v>
      </c>
      <c r="AC47">
        <f>100*LN(LEVERAGE2!U48)</f>
        <v>-2.5916764758989146</v>
      </c>
      <c r="AD47">
        <v>1582.3231045763853</v>
      </c>
      <c r="AE47">
        <v>1286.7945853784993</v>
      </c>
      <c r="AF47">
        <f>100*LN(DOMESTICC!T168)</f>
        <v>886.31142477387175</v>
      </c>
      <c r="AG47">
        <f>100*LN(DOMESTICC!U168)</f>
        <v>845.3419861201661</v>
      </c>
      <c r="AH47">
        <f>100*LN(DOMESTICC!V168)</f>
        <v>838.31313570204691</v>
      </c>
      <c r="AI47">
        <f>100*LN(DOMESTICC!W168)</f>
        <v>759.56067533291355</v>
      </c>
      <c r="AJ47">
        <f>100*LN(DOMESTICC!X168)</f>
        <v>746.66873359122656</v>
      </c>
      <c r="AK47">
        <f>100*LN(DOMESTICC!Y168)</f>
        <v>548.32717167441808</v>
      </c>
      <c r="AL47">
        <f>100*LN(CBCREDIT!T48)</f>
        <v>717.83021284496294</v>
      </c>
      <c r="AM47">
        <f>100*LN(CBCREDIT!U48)</f>
        <v>684.5405294583345</v>
      </c>
      <c r="AN47">
        <f>100*LN(CBCREDIT!V48)</f>
        <v>591.65443220892757</v>
      </c>
      <c r="AO47">
        <f>100*LN('CREDIT EA &amp; UK'!X73)</f>
        <v>635.97070777927286</v>
      </c>
      <c r="AP47">
        <f>100*LN('CREDIT EA &amp; UK'!Y73)</f>
        <v>610.36877108368481</v>
      </c>
      <c r="AQ47">
        <f>100*LN('CREDIT EA &amp; UK'!Z73)</f>
        <v>487.19247987568758</v>
      </c>
      <c r="AR47">
        <f>100*LN('CREDIT EA &amp; UK'!AA73)</f>
        <v>599.08968860189088</v>
      </c>
      <c r="AS47">
        <f>100*LN('CREDIT EA &amp; UK'!AB73)</f>
        <v>562.47753417011347</v>
      </c>
      <c r="AT47">
        <f>100*LN('CREDIT EA &amp; UK'!AC73)</f>
        <v>480.86251834994931</v>
      </c>
      <c r="AU47">
        <f>100*LN('CREDIT EA &amp; UK'!AD73)</f>
        <v>518.34899587172856</v>
      </c>
      <c r="AV47">
        <f>100*LN('CREDIT EA &amp; UK'!AE73)</f>
        <v>513.75322272846063</v>
      </c>
      <c r="AW47">
        <f>100*LN('CREDIT EA &amp; UK'!AF73)</f>
        <v>208.05659093415451</v>
      </c>
      <c r="AX47">
        <f>100*LN('CREDIT FLOATERS'!R73)</f>
        <v>682.24326570608184</v>
      </c>
      <c r="AY47">
        <f>100*LN('CREDIT FLOATERS'!S73)</f>
        <v>647.2190177214768</v>
      </c>
      <c r="AZ47">
        <f>100*LN('CREDIT FLOATERS'!T73)</f>
        <v>560.32878789623487</v>
      </c>
      <c r="BA47">
        <f>100*LN('GLOBAL GROWTH'!P315)</f>
        <v>389.90562998874918</v>
      </c>
      <c r="BB47">
        <f>'GLOBAL GROWTH'!F303</f>
        <v>-2.83073734736913</v>
      </c>
      <c r="BC47">
        <v>389.90562998874918</v>
      </c>
      <c r="BD47">
        <v>-31.665354000000001</v>
      </c>
      <c r="BE47">
        <v>1.7605225383900303</v>
      </c>
      <c r="BF47" t="e">
        <v>#N/A</v>
      </c>
      <c r="BG47">
        <v>419.35053686663457</v>
      </c>
      <c r="BH47">
        <v>437.44983682530903</v>
      </c>
      <c r="BI47">
        <f>'CORPORATE SPREADS'!C156/100</f>
        <v>1.0900000000000001</v>
      </c>
      <c r="BJ47">
        <f>'CORPORATE SPREADS'!D156/100</f>
        <v>-0.14000000000000057</v>
      </c>
      <c r="BK47">
        <f>POLICYRATES!F108</f>
        <v>4</v>
      </c>
      <c r="BL47">
        <f>POLICYRATES!C108</f>
        <v>9.5625</v>
      </c>
      <c r="BM47">
        <f>100*LN(1/'BILATERAL FX'!G167)</f>
        <v>31.047722268142635</v>
      </c>
      <c r="BN47">
        <f>100*LN(1/'BILATERAL FX'!B167)</f>
        <v>-40.45313389480733</v>
      </c>
      <c r="BO47">
        <f>100*LN('STOCK MARKET INDICES'!C48)</f>
        <v>657.82785168733108</v>
      </c>
      <c r="BP47">
        <f>100*LN('STOCK MARKET INDICES'!D48)</f>
        <v>609.92645847109634</v>
      </c>
    </row>
    <row r="48" spans="1:68" x14ac:dyDescent="0.2">
      <c r="A48" s="1">
        <v>30590</v>
      </c>
      <c r="B48">
        <f>100*LN('FRED-MD+'!B300)</f>
        <v>394.1438108025003</v>
      </c>
      <c r="C48">
        <f>'FRED-MD+'!C300</f>
        <v>76.509100000000004</v>
      </c>
      <c r="D48">
        <f>100*LN('FRED-MD+'!D300)</f>
        <v>744.716835960004</v>
      </c>
      <c r="E48">
        <f>100*LN('FRED-MD+'!E300)</f>
        <v>393.39801727801881</v>
      </c>
      <c r="F48">
        <f>'FRED-MD+'!F300</f>
        <v>8.8000000000000007</v>
      </c>
      <c r="G48">
        <f>100*LN('FRED-MD+'!G300)</f>
        <v>461.3138355637268</v>
      </c>
      <c r="H48">
        <f>100*LN('FRED-MD+'!H300)</f>
        <v>397.77732920812406</v>
      </c>
      <c r="I48">
        <f>100*LN('FRED-MD+'!I300)</f>
        <v>485.60067223190498</v>
      </c>
      <c r="J48">
        <f>100*LN('FRED-MD+'!J300)</f>
        <v>585.4070848229137</v>
      </c>
      <c r="K48">
        <f>100*LN('FRED-MD+'!K300)</f>
        <v>512.21766688291632</v>
      </c>
      <c r="L48">
        <f>'FRED-MD+'!L300</f>
        <v>9.8049999999999997</v>
      </c>
      <c r="M48">
        <f>'FRED-MD+'!N300</f>
        <v>1.736</v>
      </c>
      <c r="N48">
        <f>'FRED-MD+'!O300</f>
        <v>-5.6500000000000002E-2</v>
      </c>
      <c r="O48">
        <f>'FRED-MD+'!P300</f>
        <v>0.83760000000000001</v>
      </c>
      <c r="P48">
        <f>'FRED-MD+'!R300</f>
        <v>2</v>
      </c>
      <c r="Q48">
        <f>FACTOR!C109</f>
        <v>46.813508817543337</v>
      </c>
      <c r="R48">
        <f>100*LN(REALIZEDVARIANCE!D49)</f>
        <v>96.847040269267538</v>
      </c>
      <c r="S48">
        <v>7.0837697838574902</v>
      </c>
      <c r="T48" s="5" t="e">
        <v>#N/A</v>
      </c>
      <c r="U48" t="e">
        <v>#N/A</v>
      </c>
      <c r="V48" t="e">
        <v>#N/A</v>
      </c>
      <c r="W48">
        <v>-6.3</v>
      </c>
      <c r="X48" t="e">
        <v>#N/A</v>
      </c>
      <c r="Y48">
        <f>100*LN(LEVERAGE3!O49)</f>
        <v>213.95059209948721</v>
      </c>
      <c r="Z48">
        <f>100*LN(LEVERAGE1!O49)</f>
        <v>326.66597928855265</v>
      </c>
      <c r="AA48">
        <f>100*LN(LEVERAGE1!N49)</f>
        <v>310.22802817477515</v>
      </c>
      <c r="AB48">
        <f>100*LN(LEVERAGE2!V49)</f>
        <v>-30.063371449365349</v>
      </c>
      <c r="AC48">
        <f>100*LN(LEVERAGE2!U49)</f>
        <v>-2.1733804996475241</v>
      </c>
      <c r="AD48">
        <v>1580.7280459274034</v>
      </c>
      <c r="AE48">
        <v>1288.9967151817993</v>
      </c>
      <c r="AF48">
        <f>100*LN(DOMESTICC!T169)</f>
        <v>887.16066622823723</v>
      </c>
      <c r="AG48">
        <f>100*LN(DOMESTICC!U169)</f>
        <v>845.97401211239378</v>
      </c>
      <c r="AH48">
        <f>100*LN(DOMESTICC!V169)</f>
        <v>838.98556570952837</v>
      </c>
      <c r="AI48">
        <f>100*LN(DOMESTICC!W169)</f>
        <v>759.62051262535294</v>
      </c>
      <c r="AJ48">
        <f>100*LN(DOMESTICC!X169)</f>
        <v>746.72825796820803</v>
      </c>
      <c r="AK48">
        <f>100*LN(DOMESTICC!Y169)</f>
        <v>548.40562961549665</v>
      </c>
      <c r="AL48">
        <f>100*LN(CBCREDIT!T49)</f>
        <v>723.60321332491401</v>
      </c>
      <c r="AM48">
        <f>100*LN(CBCREDIT!U49)</f>
        <v>689.59438680450808</v>
      </c>
      <c r="AN48">
        <f>100*LN(CBCREDIT!V49)</f>
        <v>599.23253320776416</v>
      </c>
      <c r="AO48">
        <f>100*LN('CREDIT EA &amp; UK'!X74)</f>
        <v>640.1142717385253</v>
      </c>
      <c r="AP48">
        <f>100*LN('CREDIT EA &amp; UK'!Y74)</f>
        <v>614.38935185463527</v>
      </c>
      <c r="AQ48">
        <f>100*LN('CREDIT EA &amp; UK'!Z74)</f>
        <v>491.76998949247945</v>
      </c>
      <c r="AR48">
        <f>100*LN('CREDIT EA &amp; UK'!AA74)</f>
        <v>602.67433031247162</v>
      </c>
      <c r="AS48">
        <f>100*LN('CREDIT EA &amp; UK'!AB74)</f>
        <v>566.04508842627035</v>
      </c>
      <c r="AT48">
        <f>100*LN('CREDIT EA &amp; UK'!AC74)</f>
        <v>484.27068309686933</v>
      </c>
      <c r="AU48">
        <f>100*LN('CREDIT EA &amp; UK'!AD74)</f>
        <v>524.27958795726158</v>
      </c>
      <c r="AV48">
        <f>100*LN('CREDIT EA &amp; UK'!AE74)</f>
        <v>518.88390522004863</v>
      </c>
      <c r="AW48">
        <f>100*LN('CREDIT EA &amp; UK'!AF74)</f>
        <v>229.13658063075991</v>
      </c>
      <c r="AX48">
        <f>100*LN('CREDIT FLOATERS'!R74)</f>
        <v>686.72078038059362</v>
      </c>
      <c r="AY48">
        <f>100*LN('CREDIT FLOATERS'!S74)</f>
        <v>650.87197878624806</v>
      </c>
      <c r="AZ48">
        <f>100*LN('CREDIT FLOATERS'!T74)</f>
        <v>566.76423023059249</v>
      </c>
      <c r="BA48">
        <f>100*LN('GLOBAL GROWTH'!P316)</f>
        <v>390.27901131543626</v>
      </c>
      <c r="BB48">
        <f>'GLOBAL GROWTH'!F304</f>
        <v>-3.4449434467360698</v>
      </c>
      <c r="BC48">
        <v>390.27901131543626</v>
      </c>
      <c r="BD48">
        <v>-28.702629999999999</v>
      </c>
      <c r="BE48">
        <v>1.9959195605340874</v>
      </c>
      <c r="BF48" t="e">
        <v>#N/A</v>
      </c>
      <c r="BG48">
        <v>417.26645978275627</v>
      </c>
      <c r="BH48">
        <v>439.4449154672439</v>
      </c>
      <c r="BI48">
        <f>'CORPORATE SPREADS'!C157/100</f>
        <v>1.01</v>
      </c>
      <c r="BJ48">
        <f>'CORPORATE SPREADS'!D157/100</f>
        <v>6.0000000000000497E-2</v>
      </c>
      <c r="BK48">
        <f>POLICYRATES!F109</f>
        <v>4</v>
      </c>
      <c r="BL48">
        <f>POLICYRATES!C109</f>
        <v>9.0625</v>
      </c>
      <c r="BM48">
        <f>100*LN(1/'BILATERAL FX'!G168)</f>
        <v>28.592703407249587</v>
      </c>
      <c r="BN48">
        <f>100*LN(1/'BILATERAL FX'!B168)</f>
        <v>-40.339630293905294</v>
      </c>
      <c r="BO48">
        <f>100*LN('STOCK MARKET INDICES'!C49)</f>
        <v>662.51270808330355</v>
      </c>
      <c r="BP48">
        <f>100*LN('STOCK MARKET INDICES'!D49)</f>
        <v>608.08023824601764</v>
      </c>
    </row>
    <row r="49" spans="1:68" x14ac:dyDescent="0.2">
      <c r="A49" s="1">
        <v>30621</v>
      </c>
      <c r="B49">
        <f>100*LN('FRED-MD+'!B301)</f>
        <v>394.48328280511396</v>
      </c>
      <c r="C49">
        <f>'FRED-MD+'!C301</f>
        <v>76.733999999999995</v>
      </c>
      <c r="D49">
        <f>100*LN('FRED-MD+'!D301)</f>
        <v>748.71736942137397</v>
      </c>
      <c r="E49">
        <f>100*LN('FRED-MD+'!E301)</f>
        <v>393.76907521767237</v>
      </c>
      <c r="F49">
        <f>'FRED-MD+'!F301</f>
        <v>8.5</v>
      </c>
      <c r="G49">
        <f>100*LN('FRED-MD+'!G301)</f>
        <v>461.61101260264257</v>
      </c>
      <c r="H49">
        <f>100*LN('FRED-MD+'!H301)</f>
        <v>397.91955544663602</v>
      </c>
      <c r="I49">
        <f>100*LN('FRED-MD+'!I301)</f>
        <v>486.4992761560793</v>
      </c>
      <c r="J49">
        <f>100*LN('FRED-MD+'!J301)</f>
        <v>586.70072882924705</v>
      </c>
      <c r="K49">
        <f>100*LN('FRED-MD+'!K301)</f>
        <v>510.71568610868781</v>
      </c>
      <c r="L49">
        <f>'FRED-MD+'!L301</f>
        <v>9.9373684210526303</v>
      </c>
      <c r="M49">
        <f>'FRED-MD+'!N301</f>
        <v>1.7526315789473701</v>
      </c>
      <c r="N49">
        <f>'FRED-MD+'!O301</f>
        <v>5.2900000000000003E-2</v>
      </c>
      <c r="O49">
        <f>'FRED-MD+'!P301</f>
        <v>0.91169999999999995</v>
      </c>
      <c r="P49">
        <f>'FRED-MD+'!R301</f>
        <v>1.75</v>
      </c>
      <c r="Q49">
        <f>FACTOR!C110</f>
        <v>55.017581556349057</v>
      </c>
      <c r="R49">
        <f>100*LN(REALIZEDVARIANCE!D50)</f>
        <v>63.718417061069957</v>
      </c>
      <c r="S49">
        <v>8.3443374802179999</v>
      </c>
      <c r="T49" s="5" t="e">
        <v>#N/A</v>
      </c>
      <c r="U49" t="e">
        <v>#N/A</v>
      </c>
      <c r="V49" t="e">
        <v>#N/A</v>
      </c>
      <c r="W49">
        <v>-0.8</v>
      </c>
      <c r="X49" t="e">
        <v>#N/A</v>
      </c>
      <c r="Y49">
        <f>100*LN(LEVERAGE3!O50)</f>
        <v>215.52406518828957</v>
      </c>
      <c r="Z49">
        <f>100*LN(LEVERAGE1!O50)</f>
        <v>326.66598712856427</v>
      </c>
      <c r="AA49">
        <f>100*LN(LEVERAGE1!N50)</f>
        <v>309.47748473764199</v>
      </c>
      <c r="AB49">
        <f>100*LN(LEVERAGE2!V50)</f>
        <v>-29.598782925304658</v>
      </c>
      <c r="AC49">
        <f>100*LN(LEVERAGE2!U50)</f>
        <v>-1.8579371164379923</v>
      </c>
      <c r="AD49">
        <v>1580.8852806579448</v>
      </c>
      <c r="AE49">
        <v>1291.6101524958635</v>
      </c>
      <c r="AF49">
        <f>100*LN(DOMESTICC!T170)</f>
        <v>888.13539165567192</v>
      </c>
      <c r="AG49">
        <f>100*LN(DOMESTICC!U170)</f>
        <v>846.7863200395193</v>
      </c>
      <c r="AH49">
        <f>100*LN(DOMESTICC!V170)</f>
        <v>839.87242717191612</v>
      </c>
      <c r="AI49">
        <f>100*LN(DOMESTICC!W170)</f>
        <v>759.78051427056073</v>
      </c>
      <c r="AJ49">
        <f>100*LN(DOMESTICC!X170)</f>
        <v>746.88842022223264</v>
      </c>
      <c r="AK49">
        <f>100*LN(DOMESTICC!Y170)</f>
        <v>548.58022972260585</v>
      </c>
      <c r="AL49">
        <f>100*LN(CBCREDIT!T50)</f>
        <v>732.63338545515137</v>
      </c>
      <c r="AM49">
        <f>100*LN(CBCREDIT!U50)</f>
        <v>697.42283898177425</v>
      </c>
      <c r="AN49">
        <f>100*LN(CBCREDIT!V50)</f>
        <v>611.19201024988536</v>
      </c>
      <c r="AO49">
        <f>100*LN('CREDIT EA &amp; UK'!X75)</f>
        <v>646.96345310942741</v>
      </c>
      <c r="AP49">
        <f>100*LN('CREDIT EA &amp; UK'!Y75)</f>
        <v>620.87010121079572</v>
      </c>
      <c r="AQ49">
        <f>100*LN('CREDIT EA &amp; UK'!Z75)</f>
        <v>499.87829070142499</v>
      </c>
      <c r="AR49">
        <f>100*LN('CREDIT EA &amp; UK'!AA75)</f>
        <v>608.8636190762486</v>
      </c>
      <c r="AS49">
        <f>100*LN('CREDIT EA &amp; UK'!AB75)</f>
        <v>572.1176509003476</v>
      </c>
      <c r="AT49">
        <f>100*LN('CREDIT EA &amp; UK'!AC75)</f>
        <v>490.54124693102875</v>
      </c>
      <c r="AU49">
        <f>100*LN('CREDIT EA &amp; UK'!AD75)</f>
        <v>532.37234471523243</v>
      </c>
      <c r="AV49">
        <f>100*LN('CREDIT EA &amp; UK'!AE75)</f>
        <v>525.71344362799357</v>
      </c>
      <c r="AW49">
        <f>100*LN('CREDIT EA &amp; UK'!AF75)</f>
        <v>258.22623076749591</v>
      </c>
      <c r="AX49">
        <f>100*LN('CREDIT FLOATERS'!R75)</f>
        <v>693.95656550453634</v>
      </c>
      <c r="AY49">
        <f>100*LN('CREDIT FLOATERS'!S75)</f>
        <v>656.7498616008312</v>
      </c>
      <c r="AZ49">
        <f>100*LN('CREDIT FLOATERS'!T75)</f>
        <v>577.10478873454724</v>
      </c>
      <c r="BA49">
        <f>100*LN('GLOBAL GROWTH'!P317)</f>
        <v>390.9839022272173</v>
      </c>
      <c r="BB49">
        <f>'GLOBAL GROWTH'!F305</f>
        <v>-3.23884444927076</v>
      </c>
      <c r="BC49">
        <v>390.9839022272173</v>
      </c>
      <c r="BD49">
        <v>-21.331213000000002</v>
      </c>
      <c r="BE49">
        <v>2.2192686411798945</v>
      </c>
      <c r="BF49" t="e">
        <v>#N/A</v>
      </c>
      <c r="BG49">
        <v>420.04098731175503</v>
      </c>
      <c r="BH49">
        <v>438.94986495125829</v>
      </c>
      <c r="BI49">
        <f>'CORPORATE SPREADS'!C158/100</f>
        <v>1.01</v>
      </c>
      <c r="BJ49">
        <f>'CORPORATE SPREADS'!D158/100</f>
        <v>-0.15000000000000036</v>
      </c>
      <c r="BK49">
        <f>POLICYRATES!F110</f>
        <v>4</v>
      </c>
      <c r="BL49">
        <f>POLICYRATES!C110</f>
        <v>9.0625</v>
      </c>
      <c r="BM49">
        <f>100*LN(1/'BILATERAL FX'!G169)</f>
        <v>31.671731766125809</v>
      </c>
      <c r="BN49">
        <f>100*LN(1/'BILATERAL FX'!B169)</f>
        <v>-38.97421476429281</v>
      </c>
      <c r="BO49">
        <f>100*LN('STOCK MARKET INDICES'!C50)</f>
        <v>662.47290180665505</v>
      </c>
      <c r="BP49">
        <f>100*LN('STOCK MARKET INDICES'!D50)</f>
        <v>613.52834662040868</v>
      </c>
    </row>
    <row r="50" spans="1:68" x14ac:dyDescent="0.2">
      <c r="A50" s="1">
        <v>30651</v>
      </c>
      <c r="B50">
        <f>100*LN('FRED-MD+'!B302)</f>
        <v>394.98061473092798</v>
      </c>
      <c r="C50">
        <f>'FRED-MD+'!C302</f>
        <v>76.854200000000006</v>
      </c>
      <c r="D50">
        <f>100*LN('FRED-MD+'!D302)</f>
        <v>743.12996751559024</v>
      </c>
      <c r="E50">
        <f>100*LN('FRED-MD+'!E302)</f>
        <v>394.15818076696905</v>
      </c>
      <c r="F50">
        <f>'FRED-MD+'!F302</f>
        <v>8.3000000000000007</v>
      </c>
      <c r="G50">
        <f>100*LN('FRED-MD+'!G302)</f>
        <v>461.9073091157083</v>
      </c>
      <c r="H50">
        <f>100*LN('FRED-MD+'!H302)</f>
        <v>397.97377270961852</v>
      </c>
      <c r="I50">
        <f>100*LN('FRED-MD+'!I302)</f>
        <v>487.52736561655797</v>
      </c>
      <c r="J50">
        <f>100*LN('FRED-MD+'!J302)</f>
        <v>588.06491807671921</v>
      </c>
      <c r="K50">
        <f>100*LN('FRED-MD+'!K302)</f>
        <v>510.23024826220802</v>
      </c>
      <c r="L50">
        <f>'FRED-MD+'!L302</f>
        <v>10.109047619047599</v>
      </c>
      <c r="M50">
        <f>'FRED-MD+'!N302</f>
        <v>1.72047619047619</v>
      </c>
      <c r="N50">
        <f>'FRED-MD+'!O302</f>
        <v>0.12230000000000001</v>
      </c>
      <c r="O50">
        <f>'FRED-MD+'!P302</f>
        <v>0.94089999999999996</v>
      </c>
      <c r="P50">
        <f>'FRED-MD+'!R302</f>
        <v>1.59</v>
      </c>
      <c r="Q50">
        <f>FACTOR!C111</f>
        <v>57.00917328302431</v>
      </c>
      <c r="R50">
        <f>100*LN(REALIZEDVARIANCE!D51)</f>
        <v>53.52825172532237</v>
      </c>
      <c r="S50">
        <v>9.26401226270103</v>
      </c>
      <c r="T50" s="5" t="e">
        <v>#N/A</v>
      </c>
      <c r="U50" t="e">
        <v>#N/A</v>
      </c>
      <c r="V50" t="e">
        <v>#N/A</v>
      </c>
      <c r="W50">
        <v>0.8</v>
      </c>
      <c r="X50" t="e">
        <v>#N/A</v>
      </c>
      <c r="Y50">
        <f>100*LN(LEVERAGE3!O51)</f>
        <v>216.25181040969269</v>
      </c>
      <c r="Z50">
        <f>100*LN(LEVERAGE1!O51)</f>
        <v>326.66600062542051</v>
      </c>
      <c r="AA50">
        <f>100*LN(LEVERAGE1!N51)</f>
        <v>309.08992949298187</v>
      </c>
      <c r="AB50">
        <f>100*LN(LEVERAGE2!V51)</f>
        <v>-29.345371907290019</v>
      </c>
      <c r="AC50">
        <f>100*LN(LEVERAGE2!U51)</f>
        <v>-1.7255149514828927</v>
      </c>
      <c r="AD50">
        <v>1584.8434357816157</v>
      </c>
      <c r="AE50">
        <v>1293.2091097209011</v>
      </c>
      <c r="AF50">
        <f>100*LN(DOMESTICC!T171)</f>
        <v>889.25338731704198</v>
      </c>
      <c r="AG50">
        <f>100*LN(DOMESTICC!U171)</f>
        <v>847.79133281286227</v>
      </c>
      <c r="AH50">
        <f>100*LN(DOMESTICC!V171)</f>
        <v>840.95384227708598</v>
      </c>
      <c r="AI50">
        <f>100*LN(DOMESTICC!W171)</f>
        <v>760.03271638063495</v>
      </c>
      <c r="AJ50">
        <f>100*LN(DOMESTICC!X171)</f>
        <v>747.14290809992224</v>
      </c>
      <c r="AK50">
        <f>100*LN(DOMESTICC!Y171)</f>
        <v>548.78370637630485</v>
      </c>
      <c r="AL50">
        <f>100*LN(CBCREDIT!T51)</f>
        <v>738.26463203480216</v>
      </c>
      <c r="AM50">
        <f>100*LN(CBCREDIT!U51)</f>
        <v>702.52813927480292</v>
      </c>
      <c r="AN50">
        <f>100*LN(CBCREDIT!V51)</f>
        <v>618.02816288954989</v>
      </c>
      <c r="AO50">
        <f>100*LN('CREDIT EA &amp; UK'!X76)</f>
        <v>651.30535374606313</v>
      </c>
      <c r="AP50">
        <f>100*LN('CREDIT EA &amp; UK'!Y76)</f>
        <v>624.85978462084825</v>
      </c>
      <c r="AQ50">
        <f>100*LN('CREDIT EA &amp; UK'!Z76)</f>
        <v>505.36564686464504</v>
      </c>
      <c r="AR50">
        <f>100*LN('CREDIT EA &amp; UK'!AA76)</f>
        <v>612.43157084276402</v>
      </c>
      <c r="AS50">
        <f>100*LN('CREDIT EA &amp; UK'!AB76)</f>
        <v>575.36260520450196</v>
      </c>
      <c r="AT50">
        <f>100*LN('CREDIT EA &amp; UK'!AC76)</f>
        <v>495.22997170832923</v>
      </c>
      <c r="AU50">
        <f>100*LN('CREDIT EA &amp; UK'!AD76)</f>
        <v>538.01231345016333</v>
      </c>
      <c r="AV50">
        <f>100*LN('CREDIT EA &amp; UK'!AE76)</f>
        <v>530.80449003065473</v>
      </c>
      <c r="AW50">
        <f>100*LN('CREDIT EA &amp; UK'!AF76)</f>
        <v>271.42973138626763</v>
      </c>
      <c r="AX50">
        <f>100*LN('CREDIT FLOATERS'!R76)</f>
        <v>698.59858842509391</v>
      </c>
      <c r="AY50">
        <f>100*LN('CREDIT FLOATERS'!S76)</f>
        <v>660.75956850192438</v>
      </c>
      <c r="AZ50">
        <f>100*LN('CREDIT FLOATERS'!T76)</f>
        <v>583.09201375502914</v>
      </c>
      <c r="BA50">
        <f>100*LN('GLOBAL GROWTH'!P318)</f>
        <v>391.79772437163604</v>
      </c>
      <c r="BB50">
        <f>'GLOBAL GROWTH'!F306</f>
        <v>-2.7057560661763498</v>
      </c>
      <c r="BC50">
        <v>391.79772437163604</v>
      </c>
      <c r="BD50">
        <v>-31.659697999999999</v>
      </c>
      <c r="BE50">
        <v>2.4397873607013842</v>
      </c>
      <c r="BF50" t="e">
        <v>#N/A</v>
      </c>
      <c r="BG50">
        <v>420.74242959057403</v>
      </c>
      <c r="BH50">
        <v>439.4449154672439</v>
      </c>
      <c r="BI50">
        <f>'CORPORATE SPREADS'!C159/100</f>
        <v>1.88</v>
      </c>
      <c r="BJ50">
        <f>'CORPORATE SPREADS'!D159/100</f>
        <v>-5.9999999999998721E-2</v>
      </c>
      <c r="BK50">
        <f>POLICYRATES!F111</f>
        <v>4</v>
      </c>
      <c r="BL50">
        <f>POLICYRATES!C111</f>
        <v>9.0625</v>
      </c>
      <c r="BM50">
        <f>100*LN(1/'BILATERAL FX'!G170)</f>
        <v>34.078648826833941</v>
      </c>
      <c r="BN50">
        <f>100*LN(1/'BILATERAL FX'!B170)</f>
        <v>-36.032826243663472</v>
      </c>
      <c r="BO50">
        <f>100*LN('STOCK MARKET INDICES'!C51)</f>
        <v>665.15718735897269</v>
      </c>
      <c r="BP50">
        <f>100*LN('STOCK MARKET INDICES'!D51)</f>
        <v>615.37959590254343</v>
      </c>
    </row>
    <row r="51" spans="1:68" x14ac:dyDescent="0.2">
      <c r="A51" s="1">
        <v>30682</v>
      </c>
      <c r="B51">
        <f>100*LN('FRED-MD+'!B303)</f>
        <v>396.95973327640843</v>
      </c>
      <c r="C51">
        <f>'FRED-MD+'!C303</f>
        <v>78.140600000000006</v>
      </c>
      <c r="D51">
        <f>100*LN('FRED-MD+'!D303)</f>
        <v>754.80289699350146</v>
      </c>
      <c r="E51">
        <f>100*LN('FRED-MD+'!E303)</f>
        <v>394.54577815143836</v>
      </c>
      <c r="F51">
        <f>'FRED-MD+'!F303</f>
        <v>8</v>
      </c>
      <c r="G51">
        <f>100*LN('FRED-MD+'!G303)</f>
        <v>462.59527251706191</v>
      </c>
      <c r="H51">
        <f>100*LN('FRED-MD+'!H303)</f>
        <v>398.40459482753437</v>
      </c>
      <c r="I51">
        <f>100*LN('FRED-MD+'!I303)</f>
        <v>488.09820858693848</v>
      </c>
      <c r="J51">
        <f>100*LN('FRED-MD+'!J303)</f>
        <v>589.40644850201807</v>
      </c>
      <c r="K51">
        <f>100*LN('FRED-MD+'!K303)</f>
        <v>511.43945283871079</v>
      </c>
      <c r="L51">
        <f>'FRED-MD+'!L303</f>
        <v>9.9014285714285695</v>
      </c>
      <c r="M51">
        <f>'FRED-MD+'!N303</f>
        <v>1.77285714285714</v>
      </c>
      <c r="N51">
        <f>'FRED-MD+'!O303</f>
        <v>3.39E-2</v>
      </c>
      <c r="O51">
        <f>'FRED-MD+'!P303</f>
        <v>0.8841</v>
      </c>
      <c r="P51">
        <f>'FRED-MD+'!R303</f>
        <v>1.7</v>
      </c>
      <c r="Q51">
        <f>FACTOR!C112</f>
        <v>53.90997100306862</v>
      </c>
      <c r="R51">
        <f>100*LN(REALIZEDVARIANCE!D52)</f>
        <v>49.997594770064325</v>
      </c>
      <c r="S51">
        <v>13.371901147681401</v>
      </c>
      <c r="T51" s="5" t="e">
        <v>#N/A</v>
      </c>
      <c r="U51" t="e">
        <v>#N/A</v>
      </c>
      <c r="V51" t="e">
        <v>#N/A</v>
      </c>
      <c r="W51">
        <v>3.2</v>
      </c>
      <c r="X51" t="e">
        <v>#N/A</v>
      </c>
      <c r="Y51">
        <f>100*LN(LEVERAGE3!O52)</f>
        <v>214.47748876253124</v>
      </c>
      <c r="Z51">
        <f>100*LN(LEVERAGE1!O52)</f>
        <v>328.97227572741104</v>
      </c>
      <c r="AA51">
        <f>100*LN(LEVERAGE1!N52)</f>
        <v>310.0717789177254</v>
      </c>
      <c r="AB51">
        <f>100*LN(LEVERAGE2!V52)</f>
        <v>-29.311500250921078</v>
      </c>
      <c r="AC51">
        <f>100*LN(LEVERAGE2!U52)</f>
        <v>-2.0994010487836463</v>
      </c>
      <c r="AD51">
        <v>1580.5339980016922</v>
      </c>
      <c r="AE51">
        <v>1294.4076072063901</v>
      </c>
      <c r="AF51">
        <f>100*LN(DOMESTICC!T172)</f>
        <v>890.86775066100347</v>
      </c>
      <c r="AG51">
        <f>100*LN(DOMESTICC!U172)</f>
        <v>849.48901136561335</v>
      </c>
      <c r="AH51">
        <f>100*LN(DOMESTICC!V172)</f>
        <v>842.71175839215857</v>
      </c>
      <c r="AI51">
        <f>100*LN(DOMESTICC!W172)</f>
        <v>761.45633331762701</v>
      </c>
      <c r="AJ51">
        <f>100*LN(DOMESTICC!X172)</f>
        <v>748.71922879819056</v>
      </c>
      <c r="AK51">
        <f>100*LN(DOMESTICC!Y172)</f>
        <v>549.05869278217199</v>
      </c>
      <c r="AL51">
        <f>100*LN(CBCREDIT!T52)</f>
        <v>739.76155631360177</v>
      </c>
      <c r="AM51">
        <f>100*LN(CBCREDIT!U52)</f>
        <v>704.12411070224846</v>
      </c>
      <c r="AN51">
        <f>100*LN(CBCREDIT!V52)</f>
        <v>619.21160885495055</v>
      </c>
      <c r="AO51">
        <f>100*LN('CREDIT EA &amp; UK'!X77)</f>
        <v>652.47804078100376</v>
      </c>
      <c r="AP51">
        <f>100*LN('CREDIT EA &amp; UK'!Y77)</f>
        <v>625.74676686974158</v>
      </c>
      <c r="AQ51">
        <f>100*LN('CREDIT EA &amp; UK'!Z77)</f>
        <v>507.3461364763312</v>
      </c>
      <c r="AR51">
        <f>100*LN('CREDIT EA &amp; UK'!AA77)</f>
        <v>612.83150524124062</v>
      </c>
      <c r="AS51">
        <f>100*LN('CREDIT EA &amp; UK'!AB77)</f>
        <v>575.18177905902064</v>
      </c>
      <c r="AT51">
        <f>100*LN('CREDIT EA &amp; UK'!AC77)</f>
        <v>497.51588575979264</v>
      </c>
      <c r="AU51">
        <f>100*LN('CREDIT EA &amp; UK'!AD77)</f>
        <v>540.38136319964076</v>
      </c>
      <c r="AV51">
        <f>100*LN('CREDIT EA &amp; UK'!AE77)</f>
        <v>533.36065411273296</v>
      </c>
      <c r="AW51">
        <f>100*LN('CREDIT EA &amp; UK'!AF77)</f>
        <v>270.81010663205194</v>
      </c>
      <c r="AX51">
        <f>100*LN('CREDIT FLOATERS'!R77)</f>
        <v>699.9764061508962</v>
      </c>
      <c r="AY51">
        <f>100*LN('CREDIT FLOATERS'!S77)</f>
        <v>662.27238326359395</v>
      </c>
      <c r="AZ51">
        <f>100*LN('CREDIT FLOATERS'!T77)</f>
        <v>584.13237593858378</v>
      </c>
      <c r="BA51">
        <f>100*LN('GLOBAL GROWTH'!P319)</f>
        <v>392.67027291110742</v>
      </c>
      <c r="BB51">
        <f>'GLOBAL GROWTH'!F307</f>
        <v>-3.90998166517433</v>
      </c>
      <c r="BC51">
        <v>392.67027291110742</v>
      </c>
      <c r="BD51">
        <v>-29.799748000000001</v>
      </c>
      <c r="BE51">
        <v>2.6546785355240576</v>
      </c>
      <c r="BF51" t="e">
        <v>#N/A</v>
      </c>
      <c r="BG51">
        <v>421.31281026079358</v>
      </c>
      <c r="BH51">
        <v>441.27982933406349</v>
      </c>
      <c r="BI51">
        <f>'CORPORATE SPREADS'!C160/100</f>
        <v>1.6099999999999901</v>
      </c>
      <c r="BJ51">
        <f>'CORPORATE SPREADS'!D160/100</f>
        <v>-0.16999999999999993</v>
      </c>
      <c r="BK51">
        <f>POLICYRATES!F112</f>
        <v>4</v>
      </c>
      <c r="BL51">
        <f>POLICYRATES!C112</f>
        <v>9.0625</v>
      </c>
      <c r="BM51">
        <f>100*LN(1/'BILATERAL FX'!G171)</f>
        <v>36.272586851425423</v>
      </c>
      <c r="BN51">
        <f>100*LN(1/'BILATERAL FX'!B171)</f>
        <v>-34.188612646529307</v>
      </c>
      <c r="BO51">
        <f>100*LN('STOCK MARKET INDICES'!C52)</f>
        <v>669.35714690393991</v>
      </c>
      <c r="BP51">
        <f>100*LN('STOCK MARKET INDICES'!D52)</f>
        <v>621.73244059164199</v>
      </c>
    </row>
    <row r="52" spans="1:68" x14ac:dyDescent="0.2">
      <c r="A52" s="1">
        <v>30713</v>
      </c>
      <c r="B52">
        <f>100*LN('FRED-MD+'!B304)</f>
        <v>397.43666195186483</v>
      </c>
      <c r="C52">
        <f>'FRED-MD+'!C304</f>
        <v>78.890900000000002</v>
      </c>
      <c r="D52">
        <f>100*LN('FRED-MD+'!D304)</f>
        <v>772.31200922663311</v>
      </c>
      <c r="E52">
        <f>100*LN('FRED-MD+'!E304)</f>
        <v>394.93187901718431</v>
      </c>
      <c r="F52">
        <f>'FRED-MD+'!F304</f>
        <v>7.8</v>
      </c>
      <c r="G52">
        <f>100*LN('FRED-MD+'!G304)</f>
        <v>463.08379327366691</v>
      </c>
      <c r="H52">
        <f>100*LN('FRED-MD+'!H304)</f>
        <v>399.07417601395366</v>
      </c>
      <c r="I52">
        <f>100*LN('FRED-MD+'!I304)</f>
        <v>486.84571016051501</v>
      </c>
      <c r="J52">
        <f>100*LN('FRED-MD+'!J304)</f>
        <v>591.6747735803159</v>
      </c>
      <c r="K52">
        <f>100*LN('FRED-MD+'!K304)</f>
        <v>505.81548100642328</v>
      </c>
      <c r="L52">
        <f>'FRED-MD+'!L304</f>
        <v>10.043157894736799</v>
      </c>
      <c r="M52">
        <f>'FRED-MD+'!N304</f>
        <v>1.79894736842105</v>
      </c>
      <c r="N52">
        <f>'FRED-MD+'!O304</f>
        <v>-4.3700000000000003E-2</v>
      </c>
      <c r="O52">
        <f>'FRED-MD+'!P304</f>
        <v>0.87129999999999996</v>
      </c>
      <c r="P52">
        <f>'FRED-MD+'!R304</f>
        <v>1.389999</v>
      </c>
      <c r="Q52">
        <f>FACTOR!C113</f>
        <v>47.30183061821441</v>
      </c>
      <c r="R52">
        <f>100*LN(REALIZEDVARIANCE!D53)</f>
        <v>101.06131054381315</v>
      </c>
      <c r="S52">
        <v>5.3914573257227998</v>
      </c>
      <c r="T52" s="5" t="e">
        <v>#N/A</v>
      </c>
      <c r="U52" t="e">
        <v>#N/A</v>
      </c>
      <c r="V52" t="e">
        <v>#N/A</v>
      </c>
      <c r="W52">
        <v>-4.7</v>
      </c>
      <c r="X52" t="e">
        <v>#N/A</v>
      </c>
      <c r="Y52">
        <f>100*LN(LEVERAGE3!O53)</f>
        <v>211.01642857878349</v>
      </c>
      <c r="Z52">
        <f>100*LN(LEVERAGE1!O53)</f>
        <v>332.86221548817298</v>
      </c>
      <c r="AA52">
        <f>100*LN(LEVERAGE1!N53)</f>
        <v>311.7864030452734</v>
      </c>
      <c r="AB52">
        <f>100*LN(LEVERAGE2!V53)</f>
        <v>-29.295161446438428</v>
      </c>
      <c r="AC52">
        <f>100*LN(LEVERAGE2!U53)</f>
        <v>-2.9057249141123269</v>
      </c>
      <c r="AD52">
        <v>1584.1268318740069</v>
      </c>
      <c r="AE52">
        <v>1296.6420425750357</v>
      </c>
      <c r="AF52">
        <f>100*LN(DOMESTICC!T173)</f>
        <v>892.51240728863672</v>
      </c>
      <c r="AG52">
        <f>100*LN(DOMESTICC!U173)</f>
        <v>851.34991168998476</v>
      </c>
      <c r="AH52">
        <f>100*LN(DOMESTICC!V173)</f>
        <v>844.6140774722146</v>
      </c>
      <c r="AI52">
        <f>100*LN(DOMESTICC!W173)</f>
        <v>763.5861854695853</v>
      </c>
      <c r="AJ52">
        <f>100*LN(DOMESTICC!X173)</f>
        <v>751.09832737667386</v>
      </c>
      <c r="AK52">
        <f>100*LN(DOMESTICC!Y173)</f>
        <v>549.34961225960399</v>
      </c>
      <c r="AL52">
        <f>100*LN(CBCREDIT!T53)</f>
        <v>740.7000719219352</v>
      </c>
      <c r="AM52">
        <f>100*LN(CBCREDIT!U53)</f>
        <v>705.14309664517532</v>
      </c>
      <c r="AN52">
        <f>100*LN(CBCREDIT!V53)</f>
        <v>619.93269530859902</v>
      </c>
      <c r="AO52">
        <f>100*LN('CREDIT EA &amp; UK'!X78)</f>
        <v>653.22846040932257</v>
      </c>
      <c r="AP52">
        <f>100*LN('CREDIT EA &amp; UK'!Y78)</f>
        <v>626.29352371958498</v>
      </c>
      <c r="AQ52">
        <f>100*LN('CREDIT EA &amp; UK'!Z78)</f>
        <v>508.67547844021715</v>
      </c>
      <c r="AR52">
        <f>100*LN('CREDIT EA &amp; UK'!AA78)</f>
        <v>613.06919825490263</v>
      </c>
      <c r="AS52">
        <f>100*LN('CREDIT EA &amp; UK'!AB78)</f>
        <v>574.78598522835216</v>
      </c>
      <c r="AT52">
        <f>100*LN('CREDIT EA &amp; UK'!AC78)</f>
        <v>499.157462929833</v>
      </c>
      <c r="AU52">
        <f>100*LN('CREDIT EA &amp; UK'!AD78)</f>
        <v>541.96969642046997</v>
      </c>
      <c r="AV52">
        <f>100*LN('CREDIT EA &amp; UK'!AE78)</f>
        <v>535.16259089878531</v>
      </c>
      <c r="AW52">
        <f>100*LN('CREDIT EA &amp; UK'!AF78)</f>
        <v>269.44761837862814</v>
      </c>
      <c r="AX52">
        <f>100*LN('CREDIT FLOATERS'!R78)</f>
        <v>700.8684956259583</v>
      </c>
      <c r="AY52">
        <f>100*LN('CREDIT FLOATERS'!S78)</f>
        <v>663.29176311778349</v>
      </c>
      <c r="AZ52">
        <f>100*LN('CREDIT FLOATERS'!T78)</f>
        <v>584.76702439341523</v>
      </c>
      <c r="BA52">
        <f>100*LN('GLOBAL GROWTH'!P320)</f>
        <v>393.19189617023744</v>
      </c>
      <c r="BB52">
        <f>'GLOBAL GROWTH'!F308</f>
        <v>-2.8727307817612999</v>
      </c>
      <c r="BC52">
        <v>393.19189617023744</v>
      </c>
      <c r="BD52">
        <v>-23.175163000000001</v>
      </c>
      <c r="BE52">
        <v>2.8610200300581479</v>
      </c>
      <c r="BF52" t="e">
        <v>#N/A</v>
      </c>
      <c r="BG52">
        <v>420.92726499932513</v>
      </c>
      <c r="BH52">
        <v>440.42772436087017</v>
      </c>
      <c r="BI52">
        <f>'CORPORATE SPREADS'!C161/100</f>
        <v>2.09</v>
      </c>
      <c r="BJ52">
        <f>'CORPORATE SPREADS'!D161/100</f>
        <v>-9.9999999999999645E-2</v>
      </c>
      <c r="BK52">
        <f>POLICYRATES!F113</f>
        <v>4</v>
      </c>
      <c r="BL52">
        <f>POLICYRATES!C113</f>
        <v>9.0625</v>
      </c>
      <c r="BM52">
        <f>100*LN(1/'BILATERAL FX'!G172)</f>
        <v>32.184458135516294</v>
      </c>
      <c r="BN52">
        <f>100*LN(1/'BILATERAL FX'!B172)</f>
        <v>-36.582297283572103</v>
      </c>
      <c r="BO52">
        <f>100*LN('STOCK MARKET INDICES'!C53)</f>
        <v>664.14432322665493</v>
      </c>
      <c r="BP52">
        <f>100*LN('STOCK MARKET INDICES'!D53)</f>
        <v>620.07525521317507</v>
      </c>
    </row>
    <row r="53" spans="1:68" x14ac:dyDescent="0.2">
      <c r="A53" s="1">
        <v>30742</v>
      </c>
      <c r="B53">
        <f>100*LN('FRED-MD+'!B305)</f>
        <v>397.90291045893639</v>
      </c>
      <c r="C53">
        <f>'FRED-MD+'!C305</f>
        <v>79.122900000000001</v>
      </c>
      <c r="D53">
        <f>100*LN('FRED-MD+'!D305)</f>
        <v>741.63784791929277</v>
      </c>
      <c r="E53">
        <f>100*LN('FRED-MD+'!E305)</f>
        <v>395.31649487593216</v>
      </c>
      <c r="F53">
        <f>'FRED-MD+'!F305</f>
        <v>7.8</v>
      </c>
      <c r="G53">
        <f>100*LN('FRED-MD+'!G305)</f>
        <v>463.37576428400035</v>
      </c>
      <c r="H53">
        <f>100*LN('FRED-MD+'!H305)</f>
        <v>399.4026865707234</v>
      </c>
      <c r="I53">
        <f>100*LN('FRED-MD+'!I305)</f>
        <v>485.04665419434343</v>
      </c>
      <c r="J53">
        <f>100*LN('FRED-MD+'!J305)</f>
        <v>592.28995305066451</v>
      </c>
      <c r="K53">
        <f>100*LN('FRED-MD+'!K305)</f>
        <v>505.87903359833024</v>
      </c>
      <c r="L53">
        <f>'FRED-MD+'!L305</f>
        <v>10.589090909090899</v>
      </c>
      <c r="M53">
        <f>'FRED-MD+'!N305</f>
        <v>1.73</v>
      </c>
      <c r="N53">
        <f>'FRED-MD+'!O305</f>
        <v>4.8800000000000003E-2</v>
      </c>
      <c r="O53">
        <f>'FRED-MD+'!P305</f>
        <v>0.92930000000000001</v>
      </c>
      <c r="P53">
        <f>'FRED-MD+'!R305</f>
        <v>1.070001</v>
      </c>
      <c r="Q53">
        <f>FACTOR!C114</f>
        <v>51.572008649376421</v>
      </c>
      <c r="R53">
        <f>100*LN(REALIZEDVARIANCE!D54)</f>
        <v>107.38649757131098</v>
      </c>
      <c r="S53">
        <v>-0.68578707538240702</v>
      </c>
      <c r="T53" s="5" t="e">
        <v>#N/A</v>
      </c>
      <c r="U53" t="e">
        <v>#N/A</v>
      </c>
      <c r="V53" t="e">
        <v>#N/A</v>
      </c>
      <c r="W53">
        <v>-1.8</v>
      </c>
      <c r="X53" t="e">
        <v>#N/A</v>
      </c>
      <c r="Y53">
        <f>100*LN(LEVERAGE3!O54)</f>
        <v>207.83159083923258</v>
      </c>
      <c r="Z53">
        <f>100*LN(LEVERAGE1!O54)</f>
        <v>335.22049151809904</v>
      </c>
      <c r="AA53">
        <f>100*LN(LEVERAGE1!N54)</f>
        <v>312.93401816886274</v>
      </c>
      <c r="AB53">
        <f>100*LN(LEVERAGE2!V54)</f>
        <v>-29.26046377538195</v>
      </c>
      <c r="AC53">
        <f>100*LN(LEVERAGE2!U54)</f>
        <v>-3.8951529306504056</v>
      </c>
      <c r="AD53">
        <v>1588.7421692163091</v>
      </c>
      <c r="AE53">
        <v>1298.4091624145628</v>
      </c>
      <c r="AF53">
        <f>100*LN(DOMESTICC!T174)</f>
        <v>893.34470371274074</v>
      </c>
      <c r="AG53">
        <f>100*LN(DOMESTICC!U174)</f>
        <v>852.31340284873841</v>
      </c>
      <c r="AH53">
        <f>100*LN(DOMESTICC!V174)</f>
        <v>845.59489576927615</v>
      </c>
      <c r="AI53">
        <f>100*LN(DOMESTICC!W174)</f>
        <v>764.778235064299</v>
      </c>
      <c r="AJ53">
        <f>100*LN(DOMESTICC!X174)</f>
        <v>752.43031080791218</v>
      </c>
      <c r="AK53">
        <f>100*LN(DOMESTICC!Y174)</f>
        <v>549.49957320197746</v>
      </c>
      <c r="AL53">
        <f>100*LN(CBCREDIT!T54)</f>
        <v>741.24501480178026</v>
      </c>
      <c r="AM53">
        <f>100*LN(CBCREDIT!U54)</f>
        <v>705.84812440196743</v>
      </c>
      <c r="AN53">
        <f>100*LN(CBCREDIT!V54)</f>
        <v>620.21346271256391</v>
      </c>
      <c r="AO53">
        <f>100*LN('CREDIT EA &amp; UK'!X79)</f>
        <v>653.53123860466087</v>
      </c>
      <c r="AP53">
        <f>100*LN('CREDIT EA &amp; UK'!Y79)</f>
        <v>626.58447912079009</v>
      </c>
      <c r="AQ53">
        <f>100*LN('CREDIT EA &amp; UK'!Z79)</f>
        <v>509.2295155010807</v>
      </c>
      <c r="AR53">
        <f>100*LN('CREDIT EA &amp; UK'!AA79)</f>
        <v>613.15981595357039</v>
      </c>
      <c r="AS53">
        <f>100*LN('CREDIT EA &amp; UK'!AB79)</f>
        <v>574.28461241935872</v>
      </c>
      <c r="AT53">
        <f>100*LN('CREDIT EA &amp; UK'!AC79)</f>
        <v>499.86976565232123</v>
      </c>
      <c r="AU53">
        <f>100*LN('CREDIT EA &amp; UK'!AD79)</f>
        <v>543.31891105002512</v>
      </c>
      <c r="AV53">
        <f>100*LN('CREDIT EA &amp; UK'!AE79)</f>
        <v>536.75402115890427</v>
      </c>
      <c r="AW53">
        <f>100*LN('CREDIT EA &amp; UK'!AF79)</f>
        <v>267.71097781955729</v>
      </c>
      <c r="AX53">
        <f>100*LN('CREDIT FLOATERS'!R79)</f>
        <v>701.23143735878841</v>
      </c>
      <c r="AY53">
        <f>100*LN('CREDIT FLOATERS'!S79)</f>
        <v>663.71754590681257</v>
      </c>
      <c r="AZ53">
        <f>100*LN('CREDIT FLOATERS'!T79)</f>
        <v>585.01428890083969</v>
      </c>
      <c r="BA53">
        <f>100*LN('GLOBAL GROWTH'!P321)</f>
        <v>393.02489001384816</v>
      </c>
      <c r="BB53">
        <f>'GLOBAL GROWTH'!F309</f>
        <v>-3.8750734835321898</v>
      </c>
      <c r="BC53">
        <v>393.02489001384816</v>
      </c>
      <c r="BD53">
        <v>-18.932524999999998</v>
      </c>
      <c r="BE53">
        <v>3.0767315300654685</v>
      </c>
      <c r="BF53" t="e">
        <v>#N/A</v>
      </c>
      <c r="BG53">
        <v>419.95751906878809</v>
      </c>
      <c r="BH53">
        <v>440.91553020621348</v>
      </c>
      <c r="BI53">
        <f>'CORPORATE SPREADS'!C162/100</f>
        <v>2.7999999999999896</v>
      </c>
      <c r="BJ53">
        <f>'CORPORATE SPREADS'!D162/100</f>
        <v>-0.16999999999999993</v>
      </c>
      <c r="BK53">
        <f>POLICYRATES!F114</f>
        <v>4</v>
      </c>
      <c r="BL53">
        <f>POLICYRATES!C114</f>
        <v>8.5625</v>
      </c>
      <c r="BM53">
        <f>100*LN(1/'BILATERAL FX'!G173)</f>
        <v>28.365802050406675</v>
      </c>
      <c r="BN53">
        <f>100*LN(1/'BILATERAL FX'!B173)</f>
        <v>-37.54868845884782</v>
      </c>
      <c r="BO53">
        <f>100*LN('STOCK MARKET INDICES'!C54)</f>
        <v>665.19593953926778</v>
      </c>
      <c r="BP53">
        <f>100*LN('STOCK MARKET INDICES'!D54)</f>
        <v>626.1873290889306</v>
      </c>
    </row>
    <row r="54" spans="1:68" x14ac:dyDescent="0.2">
      <c r="A54" s="1">
        <v>30773</v>
      </c>
      <c r="B54">
        <f>100*LN('FRED-MD+'!B306)</f>
        <v>398.54333056939959</v>
      </c>
      <c r="C54">
        <f>'FRED-MD+'!C306</f>
        <v>79.407300000000006</v>
      </c>
      <c r="D54">
        <f>100*LN('FRED-MD+'!D306)</f>
        <v>752.34813125734968</v>
      </c>
      <c r="E54">
        <f>100*LN('FRED-MD+'!E306)</f>
        <v>395.69963710708771</v>
      </c>
      <c r="F54">
        <f>'FRED-MD+'!F306</f>
        <v>7.7</v>
      </c>
      <c r="G54">
        <f>100*LN('FRED-MD+'!G306)</f>
        <v>463.76373761255928</v>
      </c>
      <c r="H54">
        <f>100*LN('FRED-MD+'!H306)</f>
        <v>399.78153063130304</v>
      </c>
      <c r="I54">
        <f>100*LN('FRED-MD+'!I306)</f>
        <v>485.77948666244703</v>
      </c>
      <c r="J54">
        <f>100*LN('FRED-MD+'!J306)</f>
        <v>593.44025403854243</v>
      </c>
      <c r="K54">
        <f>100*LN('FRED-MD+'!K306)</f>
        <v>506.00601774237788</v>
      </c>
      <c r="L54">
        <f>'FRED-MD+'!L306</f>
        <v>10.904500000000001</v>
      </c>
      <c r="M54">
        <f>'FRED-MD+'!N306</f>
        <v>1.7290000000000001</v>
      </c>
      <c r="N54">
        <f>'FRED-MD+'!O306</f>
        <v>0.1139</v>
      </c>
      <c r="O54">
        <f>'FRED-MD+'!P306</f>
        <v>0.93330000000000002</v>
      </c>
      <c r="P54">
        <f>'FRED-MD+'!R306</f>
        <v>1.02</v>
      </c>
      <c r="Q54">
        <f>FACTOR!C115</f>
        <v>49.885865945334508</v>
      </c>
      <c r="R54">
        <f>100*LN(REALIZEDVARIANCE!D55)</f>
        <v>64.076106268187274</v>
      </c>
      <c r="S54">
        <v>13.373863520913099</v>
      </c>
      <c r="T54" s="5" t="e">
        <v>#N/A</v>
      </c>
      <c r="U54" t="e">
        <v>#N/A</v>
      </c>
      <c r="V54" t="e">
        <v>#N/A</v>
      </c>
      <c r="W54">
        <v>5.8</v>
      </c>
      <c r="X54" t="e">
        <v>#N/A</v>
      </c>
      <c r="Y54">
        <f>100*LN(LEVERAGE3!O55)</f>
        <v>205.81190036117908</v>
      </c>
      <c r="Z54">
        <f>100*LN(LEVERAGE1!O55)</f>
        <v>335.45755457398957</v>
      </c>
      <c r="AA54">
        <f>100*LN(LEVERAGE1!N55)</f>
        <v>313.18068324344523</v>
      </c>
      <c r="AB54">
        <f>100*LN(LEVERAGE2!V55)</f>
        <v>-28.905600104718715</v>
      </c>
      <c r="AC54">
        <f>100*LN(LEVERAGE2!U55)</f>
        <v>-5.2268104219592608</v>
      </c>
      <c r="AD54">
        <v>1584.7408476968903</v>
      </c>
      <c r="AE54">
        <v>1300.4217025756682</v>
      </c>
      <c r="AF54">
        <f>100*LN(DOMESTICC!T175)</f>
        <v>893.0304667398874</v>
      </c>
      <c r="AG54">
        <f>100*LN(DOMESTICC!U175)</f>
        <v>851.4798846573027</v>
      </c>
      <c r="AH54">
        <f>100*LN(DOMESTICC!V175)</f>
        <v>844.71316914890724</v>
      </c>
      <c r="AI54">
        <f>100*LN(DOMESTICC!W175)</f>
        <v>764.05752399143103</v>
      </c>
      <c r="AJ54">
        <f>100*LN(DOMESTICC!X175)</f>
        <v>751.67040736688034</v>
      </c>
      <c r="AK54">
        <f>100*LN(DOMESTICC!Y175)</f>
        <v>549.07650810811617</v>
      </c>
      <c r="AL54">
        <f>100*LN(CBCREDIT!T55)</f>
        <v>741.52439651322663</v>
      </c>
      <c r="AM54">
        <f>100*LN(CBCREDIT!U55)</f>
        <v>706.35425660747273</v>
      </c>
      <c r="AN54">
        <f>100*LN(CBCREDIT!V55)</f>
        <v>620.09611158129383</v>
      </c>
      <c r="AO54">
        <f>100*LN('CREDIT EA &amp; UK'!X80)</f>
        <v>653.42342989835174</v>
      </c>
      <c r="AP54">
        <f>100*LN('CREDIT EA &amp; UK'!Y80)</f>
        <v>626.70624435619516</v>
      </c>
      <c r="AQ54">
        <f>100*LN('CREDIT EA &amp; UK'!Z80)</f>
        <v>508.48785085495507</v>
      </c>
      <c r="AR54">
        <f>100*LN('CREDIT EA &amp; UK'!AA80)</f>
        <v>612.70637480700407</v>
      </c>
      <c r="AS54">
        <f>100*LN('CREDIT EA &amp; UK'!AB80)</f>
        <v>573.71966832892656</v>
      </c>
      <c r="AT54">
        <f>100*LN('CREDIT EA &amp; UK'!AC80)</f>
        <v>499.20288228852075</v>
      </c>
      <c r="AU54">
        <f>100*LN('CREDIT EA &amp; UK'!AD80)</f>
        <v>544.60809717643372</v>
      </c>
      <c r="AV54">
        <f>100*LN('CREDIT EA &amp; UK'!AE80)</f>
        <v>538.3169787620028</v>
      </c>
      <c r="AW54">
        <f>100*LN('CREDIT EA &amp; UK'!AF80)</f>
        <v>265.27937952121931</v>
      </c>
      <c r="AX54">
        <f>100*LN('CREDIT FLOATERS'!R80)</f>
        <v>701.12664954017862</v>
      </c>
      <c r="AY54">
        <f>100*LN('CREDIT FLOATERS'!S80)</f>
        <v>663.68748660126744</v>
      </c>
      <c r="AZ54">
        <f>100*LN('CREDIT FLOATERS'!T80)</f>
        <v>584.7224973754544</v>
      </c>
      <c r="BA54">
        <f>100*LN('GLOBAL GROWTH'!P322)</f>
        <v>393.18034756161137</v>
      </c>
      <c r="BB54">
        <f>'GLOBAL GROWTH'!F310</f>
        <v>-4.3978312837022102</v>
      </c>
      <c r="BC54">
        <v>393.18034756161137</v>
      </c>
      <c r="BD54">
        <v>-14.966958</v>
      </c>
      <c r="BE54">
        <v>3.281501484373206</v>
      </c>
      <c r="BF54" t="e">
        <v>#N/A</v>
      </c>
      <c r="BG54">
        <v>419.57264463310759</v>
      </c>
      <c r="BH54">
        <v>441.0371107683024</v>
      </c>
      <c r="BI54">
        <f>'CORPORATE SPREADS'!C163/100</f>
        <v>2.74</v>
      </c>
      <c r="BJ54">
        <f>'CORPORATE SPREADS'!D163/100</f>
        <v>-0.21999999999999975</v>
      </c>
      <c r="BK54">
        <f>POLICYRATES!F115</f>
        <v>4</v>
      </c>
      <c r="BL54">
        <f>POLICYRATES!C115</f>
        <v>8.5625</v>
      </c>
      <c r="BM54">
        <f>100*LN(1/'BILATERAL FX'!G174)</f>
        <v>30.276360288739291</v>
      </c>
      <c r="BN54">
        <f>100*LN(1/'BILATERAL FX'!B174)</f>
        <v>-35.136084911496361</v>
      </c>
      <c r="BO54">
        <f>100*LN('STOCK MARKET INDICES'!C55)</f>
        <v>665.4281377860093</v>
      </c>
      <c r="BP54">
        <f>100*LN('STOCK MARKET INDICES'!D55)</f>
        <v>628.19676367464649</v>
      </c>
    </row>
    <row r="55" spans="1:68" x14ac:dyDescent="0.2">
      <c r="A55" s="1">
        <v>30803</v>
      </c>
      <c r="B55">
        <f>100*LN('FRED-MD+'!B307)</f>
        <v>399.00926910500687</v>
      </c>
      <c r="C55">
        <f>'FRED-MD+'!C307</f>
        <v>79.426500000000004</v>
      </c>
      <c r="D55">
        <f>100*LN('FRED-MD+'!D307)</f>
        <v>748.09921628695247</v>
      </c>
      <c r="E55">
        <f>100*LN('FRED-MD+'!E307)</f>
        <v>396.15747842573938</v>
      </c>
      <c r="F55">
        <f>'FRED-MD+'!F307</f>
        <v>7.4</v>
      </c>
      <c r="G55">
        <f>100*LN('FRED-MD+'!G307)</f>
        <v>463.95716127054231</v>
      </c>
      <c r="H55">
        <f>100*LN('FRED-MD+'!H307)</f>
        <v>399.90810479955871</v>
      </c>
      <c r="I55">
        <f>100*LN('FRED-MD+'!I307)</f>
        <v>487.71039014717326</v>
      </c>
      <c r="J55">
        <f>100*LN('FRED-MD+'!J307)</f>
        <v>595.41629113471674</v>
      </c>
      <c r="K55">
        <f>100*LN('FRED-MD+'!K307)</f>
        <v>505.36947835567025</v>
      </c>
      <c r="L55">
        <f>'FRED-MD+'!L307</f>
        <v>11.6572727272727</v>
      </c>
      <c r="M55">
        <f>'FRED-MD+'!N307</f>
        <v>1.75136363636364</v>
      </c>
      <c r="N55">
        <f>'FRED-MD+'!O307</f>
        <v>-0.25340000000000001</v>
      </c>
      <c r="O55">
        <f>'FRED-MD+'!P307</f>
        <v>0.74450000000000005</v>
      </c>
      <c r="P55">
        <f>'FRED-MD+'!R307</f>
        <v>0.52999969999999996</v>
      </c>
      <c r="Q55">
        <f>FACTOR!C116</f>
        <v>32.552091792830211</v>
      </c>
      <c r="R55">
        <f>100*LN(REALIZEDVARIANCE!D56)</f>
        <v>106.12184912732417</v>
      </c>
      <c r="S55">
        <v>18.695431934936</v>
      </c>
      <c r="T55" s="5" t="e">
        <v>#N/A</v>
      </c>
      <c r="U55" t="e">
        <v>#N/A</v>
      </c>
      <c r="V55" t="e">
        <v>#N/A</v>
      </c>
      <c r="W55">
        <v>-6.8</v>
      </c>
      <c r="X55" t="e">
        <v>#N/A</v>
      </c>
      <c r="Y55">
        <f>100*LN(LEVERAGE3!O56)</f>
        <v>204.02802300277446</v>
      </c>
      <c r="Z55">
        <f>100*LN(LEVERAGE1!O56)</f>
        <v>335.61149092948017</v>
      </c>
      <c r="AA55">
        <f>100*LN(LEVERAGE1!N56)</f>
        <v>313.35035308281306</v>
      </c>
      <c r="AB55">
        <f>100*LN(LEVERAGE2!V56)</f>
        <v>-28.19573674962086</v>
      </c>
      <c r="AC55">
        <f>100*LN(LEVERAGE2!U56)</f>
        <v>-6.8289024209626428</v>
      </c>
      <c r="AD55">
        <v>1584.7051595859491</v>
      </c>
      <c r="AE55">
        <v>1302.278168767715</v>
      </c>
      <c r="AF55">
        <f>100*LN(DOMESTICC!T176)</f>
        <v>892.35673679213403</v>
      </c>
      <c r="AG55">
        <f>100*LN(DOMESTICC!U176)</f>
        <v>849.64581141047063</v>
      </c>
      <c r="AH55">
        <f>100*LN(DOMESTICC!V176)</f>
        <v>842.77719370244756</v>
      </c>
      <c r="AI55">
        <f>100*LN(DOMESTICC!W176)</f>
        <v>762.35485590352175</v>
      </c>
      <c r="AJ55">
        <f>100*LN(DOMESTICC!X176)</f>
        <v>749.87344146774785</v>
      </c>
      <c r="AK55">
        <f>100*LN(DOMESTICC!Y176)</f>
        <v>548.08597952465084</v>
      </c>
      <c r="AL55">
        <f>100*LN(CBCREDIT!T56)</f>
        <v>741.72622137843791</v>
      </c>
      <c r="AM55">
        <f>100*LN(CBCREDIT!U56)</f>
        <v>706.75229834365769</v>
      </c>
      <c r="AN55">
        <f>100*LN(CBCREDIT!V56)</f>
        <v>619.82909085040649</v>
      </c>
      <c r="AO55">
        <f>100*LN('CREDIT EA &amp; UK'!X81)</f>
        <v>653.13335773942276</v>
      </c>
      <c r="AP55">
        <f>100*LN('CREDIT EA &amp; UK'!Y81)</f>
        <v>626.79109250233739</v>
      </c>
      <c r="AQ55">
        <f>100*LN('CREDIT EA &amp; UK'!Z81)</f>
        <v>506.76865504137555</v>
      </c>
      <c r="AR55">
        <f>100*LN('CREDIT EA &amp; UK'!AA81)</f>
        <v>611.62949621199778</v>
      </c>
      <c r="AS55">
        <f>100*LN('CREDIT EA &amp; UK'!AB81)</f>
        <v>572.98137952258082</v>
      </c>
      <c r="AT55">
        <f>100*LN('CREDIT EA &amp; UK'!AC81)</f>
        <v>497.63347450369525</v>
      </c>
      <c r="AU55">
        <f>100*LN('CREDIT EA &amp; UK'!AD81)</f>
        <v>545.7424888642546</v>
      </c>
      <c r="AV55">
        <f>100*LN('CREDIT EA &amp; UK'!AE81)</f>
        <v>539.72208404414562</v>
      </c>
      <c r="AW55">
        <f>100*LN('CREDIT EA &amp; UK'!AF81)</f>
        <v>262.18024246455082</v>
      </c>
      <c r="AX55">
        <f>100*LN('CREDIT FLOATERS'!R81)</f>
        <v>700.86352126730173</v>
      </c>
      <c r="AY55">
        <f>100*LN('CREDIT FLOATERS'!S81)</f>
        <v>663.60426062880458</v>
      </c>
      <c r="AZ55">
        <f>100*LN('CREDIT FLOATERS'!T81)</f>
        <v>584.03835283367994</v>
      </c>
      <c r="BA55">
        <f>100*LN('GLOBAL GROWTH'!P323)</f>
        <v>394.39384460904483</v>
      </c>
      <c r="BB55">
        <f>'GLOBAL GROWTH'!F311</f>
        <v>-3.3380963922650899</v>
      </c>
      <c r="BC55">
        <v>394.39384460904483</v>
      </c>
      <c r="BD55">
        <v>-15.607702</v>
      </c>
      <c r="BE55">
        <v>3.4864143728134733</v>
      </c>
      <c r="BF55" t="e">
        <v>#N/A</v>
      </c>
      <c r="BG55">
        <v>421.77290797526183</v>
      </c>
      <c r="BH55">
        <v>440.54989908590238</v>
      </c>
      <c r="BI55">
        <f>'CORPORATE SPREADS'!C164/100</f>
        <v>3.06</v>
      </c>
      <c r="BJ55">
        <f>'CORPORATE SPREADS'!D164/100</f>
        <v>-0.3100000000000005</v>
      </c>
      <c r="BK55">
        <f>POLICYRATES!F116</f>
        <v>4</v>
      </c>
      <c r="BL55">
        <f>POLICYRATES!C116</f>
        <v>9.0625</v>
      </c>
      <c r="BM55">
        <f>100*LN(1/'BILATERAL FX'!G175)</f>
        <v>34.020450076464336</v>
      </c>
      <c r="BN55">
        <f>100*LN(1/'BILATERAL FX'!B175)</f>
        <v>-32.887199927664341</v>
      </c>
      <c r="BO55">
        <f>100*LN('STOCK MARKET INDICES'!C56)</f>
        <v>660.61094995129702</v>
      </c>
      <c r="BP55">
        <f>100*LN('STOCK MARKET INDICES'!D56)</f>
        <v>616.79566455783788</v>
      </c>
    </row>
    <row r="56" spans="1:68" x14ac:dyDescent="0.2">
      <c r="A56" s="1">
        <v>30834</v>
      </c>
      <c r="B56">
        <f>100*LN('FRED-MD+'!B308)</f>
        <v>399.35698121466072</v>
      </c>
      <c r="C56">
        <f>'FRED-MD+'!C308</f>
        <v>79.6096</v>
      </c>
      <c r="D56">
        <f>100*LN('FRED-MD+'!D308)</f>
        <v>751.91499576698232</v>
      </c>
      <c r="E56">
        <f>100*LN('FRED-MD+'!E308)</f>
        <v>396.57533278491138</v>
      </c>
      <c r="F56">
        <f>'FRED-MD+'!F308</f>
        <v>7.2</v>
      </c>
      <c r="G56">
        <f>100*LN('FRED-MD+'!G308)</f>
        <v>464.15021152354814</v>
      </c>
      <c r="H56">
        <f>100*LN('FRED-MD+'!H308)</f>
        <v>400.08943183307781</v>
      </c>
      <c r="I56">
        <f>100*LN('FRED-MD+'!I308)</f>
        <v>488.31049069849922</v>
      </c>
      <c r="J56">
        <f>100*LN('FRED-MD+'!J308)</f>
        <v>597.01786002370625</v>
      </c>
      <c r="K56">
        <f>100*LN('FRED-MD+'!K308)</f>
        <v>503.10913026636382</v>
      </c>
      <c r="L56">
        <f>'FRED-MD+'!L308</f>
        <v>12.083809523809499</v>
      </c>
      <c r="M56">
        <f>'FRED-MD+'!N308</f>
        <v>1.4790476190476201</v>
      </c>
      <c r="N56">
        <f>'FRED-MD+'!O308</f>
        <v>-2.4299999999999999E-2</v>
      </c>
      <c r="O56">
        <f>'FRED-MD+'!P308</f>
        <v>0.74170000000000003</v>
      </c>
      <c r="P56">
        <f>'FRED-MD+'!R308</f>
        <v>0.85999970000000003</v>
      </c>
      <c r="Q56">
        <f>FACTOR!C117</f>
        <v>30.628421153107222</v>
      </c>
      <c r="R56">
        <f>100*LN(REALIZEDVARIANCE!D57)</f>
        <v>111.86514867109732</v>
      </c>
      <c r="S56">
        <v>18.978277817831</v>
      </c>
      <c r="T56" s="5" t="e">
        <v>#N/A</v>
      </c>
      <c r="U56" t="e">
        <v>#N/A</v>
      </c>
      <c r="V56" t="e">
        <v>#N/A</v>
      </c>
      <c r="W56">
        <v>-1.5</v>
      </c>
      <c r="X56" t="e">
        <v>#N/A</v>
      </c>
      <c r="Y56">
        <f>100*LN(LEVERAGE3!O57)</f>
        <v>203.30048559062467</v>
      </c>
      <c r="Z56">
        <f>100*LN(LEVERAGE1!O57)</f>
        <v>335.66276303581975</v>
      </c>
      <c r="AA56">
        <f>100*LN(LEVERAGE1!N57)</f>
        <v>313.41371307228241</v>
      </c>
      <c r="AB56">
        <f>100*LN(LEVERAGE2!V57)</f>
        <v>-27.59078349709171</v>
      </c>
      <c r="AC56">
        <f>100*LN(LEVERAGE2!U57)</f>
        <v>-7.5728422682480172</v>
      </c>
      <c r="AD56">
        <v>1587.5321040129338</v>
      </c>
      <c r="AE56">
        <v>1304.4237498107573</v>
      </c>
      <c r="AF56">
        <f>100*LN(DOMESTICC!T177)</f>
        <v>891.8216652923627</v>
      </c>
      <c r="AG56">
        <f>100*LN(DOMESTICC!U177)</f>
        <v>848.08908681779189</v>
      </c>
      <c r="AH56">
        <f>100*LN(DOMESTICC!V177)</f>
        <v>841.14711900372697</v>
      </c>
      <c r="AI56">
        <f>100*LN(DOMESTICC!W177)</f>
        <v>760.60176093694508</v>
      </c>
      <c r="AJ56">
        <f>100*LN(DOMESTICC!X177)</f>
        <v>748.02022756704707</v>
      </c>
      <c r="AK56">
        <f>100*LN(DOMESTICC!Y177)</f>
        <v>547.08293653173632</v>
      </c>
      <c r="AL56">
        <f>100*LN(CBCREDIT!T57)</f>
        <v>741.79911288656967</v>
      </c>
      <c r="AM56">
        <f>100*LN(CBCREDIT!U57)</f>
        <v>706.90412987589764</v>
      </c>
      <c r="AN56">
        <f>100*LN(CBCREDIT!V57)</f>
        <v>619.57575377667035</v>
      </c>
      <c r="AO56">
        <f>100*LN('CREDIT EA &amp; UK'!X82)</f>
        <v>652.74870465462448</v>
      </c>
      <c r="AP56">
        <f>100*LN('CREDIT EA &amp; UK'!Y82)</f>
        <v>626.82095270173738</v>
      </c>
      <c r="AQ56">
        <f>100*LN('CREDIT EA &amp; UK'!Z82)</f>
        <v>505.07914670064895</v>
      </c>
      <c r="AR56">
        <f>100*LN('CREDIT EA &amp; UK'!AA82)</f>
        <v>610.50275799534552</v>
      </c>
      <c r="AS56">
        <f>100*LN('CREDIT EA &amp; UK'!AB82)</f>
        <v>572.18417531371745</v>
      </c>
      <c r="AT56">
        <f>100*LN('CREDIT EA &amp; UK'!AC82)</f>
        <v>496.03099521441908</v>
      </c>
      <c r="AU56">
        <f>100*LN('CREDIT EA &amp; UK'!AD82)</f>
        <v>546.20208441915577</v>
      </c>
      <c r="AV56">
        <f>100*LN('CREDIT EA &amp; UK'!AE82)</f>
        <v>540.29701318096272</v>
      </c>
      <c r="AW56">
        <f>100*LN('CREDIT EA &amp; UK'!AF82)</f>
        <v>260.3282102523321</v>
      </c>
      <c r="AX56">
        <f>100*LN('CREDIT FLOATERS'!R82)</f>
        <v>700.55351338995104</v>
      </c>
      <c r="AY56">
        <f>100*LN('CREDIT FLOATERS'!S82)</f>
        <v>663.48908805474412</v>
      </c>
      <c r="AZ56">
        <f>100*LN('CREDIT FLOATERS'!T82)</f>
        <v>583.34179547259293</v>
      </c>
      <c r="BA56">
        <f>100*LN('GLOBAL GROWTH'!P324)</f>
        <v>393.82915463226419</v>
      </c>
      <c r="BB56">
        <f>'GLOBAL GROWTH'!F312</f>
        <v>-3.7650195525187802</v>
      </c>
      <c r="BC56">
        <v>393.82915463226419</v>
      </c>
      <c r="BD56">
        <v>-24.466694</v>
      </c>
      <c r="BE56">
        <v>3.6758485213363778</v>
      </c>
      <c r="BF56" t="e">
        <v>#N/A</v>
      </c>
      <c r="BG56">
        <v>417.40730722463263</v>
      </c>
      <c r="BH56">
        <v>440.42772436087017</v>
      </c>
      <c r="BI56">
        <f>'CORPORATE SPREADS'!C165/100</f>
        <v>3.1</v>
      </c>
      <c r="BJ56">
        <f>'CORPORATE SPREADS'!D165/100</f>
        <v>-0.24000000000000021</v>
      </c>
      <c r="BK56">
        <f>POLICYRATES!F117</f>
        <v>4.03</v>
      </c>
      <c r="BL56">
        <f>POLICYRATES!C117</f>
        <v>8.875</v>
      </c>
      <c r="BM56">
        <f>100*LN(1/'BILATERAL FX'!G176)</f>
        <v>33.703400194437968</v>
      </c>
      <c r="BN56">
        <f>100*LN(1/'BILATERAL FX'!B176)</f>
        <v>-31.99072197465178</v>
      </c>
      <c r="BO56">
        <f>100*LN('STOCK MARKET INDICES'!C57)</f>
        <v>663.76511388044253</v>
      </c>
      <c r="BP56">
        <f>100*LN('STOCK MARKET INDICES'!D57)</f>
        <v>618.9782476986536</v>
      </c>
    </row>
    <row r="57" spans="1:68" x14ac:dyDescent="0.2">
      <c r="A57" s="1">
        <v>30864</v>
      </c>
      <c r="B57">
        <f>100*LN('FRED-MD+'!B309)</f>
        <v>399.68768900372942</v>
      </c>
      <c r="C57">
        <f>'FRED-MD+'!C309</f>
        <v>79.780299999999997</v>
      </c>
      <c r="D57">
        <f>100*LN('FRED-MD+'!D309)</f>
        <v>745.7032089122381</v>
      </c>
      <c r="E57">
        <f>100*LN('FRED-MD+'!E309)</f>
        <v>396.99144838439236</v>
      </c>
      <c r="F57">
        <f>'FRED-MD+'!F309</f>
        <v>7.5</v>
      </c>
      <c r="G57">
        <f>100*LN('FRED-MD+'!G309)</f>
        <v>464.53519756209232</v>
      </c>
      <c r="H57">
        <f>100*LN('FRED-MD+'!H309)</f>
        <v>400.44563237592331</v>
      </c>
      <c r="I57">
        <f>100*LN('FRED-MD+'!I309)</f>
        <v>491.08886209259708</v>
      </c>
      <c r="J57">
        <f>100*LN('FRED-MD+'!J309)</f>
        <v>598.33393771348995</v>
      </c>
      <c r="K57">
        <f>100*LN('FRED-MD+'!K309)</f>
        <v>501.79418692786942</v>
      </c>
      <c r="L57">
        <f>'FRED-MD+'!L309</f>
        <v>12.0261904761905</v>
      </c>
      <c r="M57">
        <f>'FRED-MD+'!N309</f>
        <v>1.3361904761904799</v>
      </c>
      <c r="N57">
        <f>'FRED-MD+'!O309</f>
        <v>-0.1091</v>
      </c>
      <c r="O57">
        <f>'FRED-MD+'!P309</f>
        <v>0.91059999999999997</v>
      </c>
      <c r="P57">
        <f>'FRED-MD+'!R309</f>
        <v>1.31</v>
      </c>
      <c r="Q57">
        <f>FACTOR!C118</f>
        <v>26.755490477159622</v>
      </c>
      <c r="R57">
        <f>100*LN(REALIZEDVARIANCE!D58)</f>
        <v>111.65981003901744</v>
      </c>
      <c r="S57">
        <v>22.9098724502648</v>
      </c>
      <c r="T57" s="5" t="e">
        <v>#N/A</v>
      </c>
      <c r="U57" t="e">
        <v>#N/A</v>
      </c>
      <c r="V57" t="e">
        <v>#N/A</v>
      </c>
      <c r="W57">
        <v>-12.3</v>
      </c>
      <c r="X57" t="e">
        <v>#N/A</v>
      </c>
      <c r="Y57">
        <f>100*LN(LEVERAGE3!O58)</f>
        <v>204.9743971515264</v>
      </c>
      <c r="Z57">
        <f>100*LN(LEVERAGE1!O58)</f>
        <v>335.64801330854965</v>
      </c>
      <c r="AA57">
        <f>100*LN(LEVERAGE1!N58)</f>
        <v>313.41857046319171</v>
      </c>
      <c r="AB57">
        <f>100*LN(LEVERAGE2!V58)</f>
        <v>-27.108584592014743</v>
      </c>
      <c r="AC57">
        <f>100*LN(LEVERAGE2!U58)</f>
        <v>-7.5295070574772849</v>
      </c>
      <c r="AD57">
        <v>1583.2238578846557</v>
      </c>
      <c r="AE57">
        <v>1307.3431503194504</v>
      </c>
      <c r="AF57">
        <f>100*LN(DOMESTICC!T178)</f>
        <v>891.47956419969296</v>
      </c>
      <c r="AG57">
        <f>100*LN(DOMESTICC!U178)</f>
        <v>846.93378975638063</v>
      </c>
      <c r="AH57">
        <f>100*LN(DOMESTICC!V178)</f>
        <v>839.96287020807063</v>
      </c>
      <c r="AI57">
        <f>100*LN(DOMESTICC!W178)</f>
        <v>758.5469700639776</v>
      </c>
      <c r="AJ57">
        <f>100*LN(DOMESTICC!X178)</f>
        <v>745.8422208516198</v>
      </c>
      <c r="AK57">
        <f>100*LN(DOMESTICC!Y178)</f>
        <v>546.0727772053383</v>
      </c>
      <c r="AL57">
        <f>100*LN(CBCREDIT!T58)</f>
        <v>741.42644836232478</v>
      </c>
      <c r="AM57">
        <f>100*LN(CBCREDIT!U58)</f>
        <v>706.44150717165394</v>
      </c>
      <c r="AN57">
        <f>100*LN(CBCREDIT!V58)</f>
        <v>619.32608877402333</v>
      </c>
      <c r="AO57">
        <f>100*LN('CREDIT EA &amp; UK'!X83)</f>
        <v>651.7270009816317</v>
      </c>
      <c r="AP57">
        <f>100*LN('CREDIT EA &amp; UK'!Y83)</f>
        <v>626.07679407461421</v>
      </c>
      <c r="AQ57">
        <f>100*LN('CREDIT EA &amp; UK'!Z83)</f>
        <v>503.52851126613433</v>
      </c>
      <c r="AR57">
        <f>100*LN('CREDIT EA &amp; UK'!AA83)</f>
        <v>609.11820337892925</v>
      </c>
      <c r="AS57">
        <f>100*LN('CREDIT EA &amp; UK'!AB83)</f>
        <v>571.015139763148</v>
      </c>
      <c r="AT57">
        <f>100*LN('CREDIT EA &amp; UK'!AC83)</f>
        <v>494.40907258973573</v>
      </c>
      <c r="AU57">
        <f>100*LN('CREDIT EA &amp; UK'!AD83)</f>
        <v>545.54802472970425</v>
      </c>
      <c r="AV57">
        <f>100*LN('CREDIT EA &amp; UK'!AE83)</f>
        <v>539.62266782403594</v>
      </c>
      <c r="AW57">
        <f>100*LN('CREDIT EA &amp; UK'!AF83)</f>
        <v>259.8244710582415</v>
      </c>
      <c r="AX57">
        <f>100*LN('CREDIT FLOATERS'!R83)</f>
        <v>700.02278632005095</v>
      </c>
      <c r="AY57">
        <f>100*LN('CREDIT FLOATERS'!S83)</f>
        <v>663.10264551825446</v>
      </c>
      <c r="AZ57">
        <f>100*LN('CREDIT FLOATERS'!T83)</f>
        <v>582.66340669043325</v>
      </c>
      <c r="BA57">
        <f>100*LN('GLOBAL GROWTH'!P325)</f>
        <v>394.95526741868599</v>
      </c>
      <c r="BB57">
        <f>'GLOBAL GROWTH'!F313</f>
        <v>-2.6106131608623802</v>
      </c>
      <c r="BC57">
        <v>394.95526741868599</v>
      </c>
      <c r="BD57">
        <v>-29.361837999999999</v>
      </c>
      <c r="BE57">
        <v>3.8599844956530349</v>
      </c>
      <c r="BF57" t="e">
        <v>#N/A</v>
      </c>
      <c r="BG57">
        <v>420.47602329193239</v>
      </c>
      <c r="BH57">
        <v>440.67192472642535</v>
      </c>
      <c r="BI57">
        <f>'CORPORATE SPREADS'!C166/100</f>
        <v>2.9599999999999898</v>
      </c>
      <c r="BJ57">
        <f>'CORPORATE SPREADS'!D166/100</f>
        <v>-0.21999999999999886</v>
      </c>
      <c r="BK57">
        <f>POLICYRATES!F118</f>
        <v>4.5</v>
      </c>
      <c r="BL57">
        <f>POLICYRATES!C118</f>
        <v>12</v>
      </c>
      <c r="BM57">
        <f>100*LN(1/'BILATERAL FX'!G177)</f>
        <v>37.622382971192124</v>
      </c>
      <c r="BN57">
        <f>100*LN(1/'BILATERAL FX'!B177)</f>
        <v>-27.763173659827949</v>
      </c>
      <c r="BO57">
        <f>100*LN('STOCK MARKET INDICES'!C58)</f>
        <v>657.57729476337761</v>
      </c>
      <c r="BP57">
        <f>100*LN('STOCK MARKET INDICES'!D58)</f>
        <v>616.29568452381932</v>
      </c>
    </row>
    <row r="58" spans="1:68" x14ac:dyDescent="0.2">
      <c r="A58" s="1">
        <v>30895</v>
      </c>
      <c r="B58">
        <f>100*LN('FRED-MD+'!B310)</f>
        <v>399.74977023294792</v>
      </c>
      <c r="C58">
        <f>'FRED-MD+'!C310</f>
        <v>79.720600000000005</v>
      </c>
      <c r="D58">
        <f>100*LN('FRED-MD+'!D310)</f>
        <v>736.89704021947932</v>
      </c>
      <c r="E58">
        <f>100*LN('FRED-MD+'!E310)</f>
        <v>397.40583963475984</v>
      </c>
      <c r="F58">
        <f>'FRED-MD+'!F310</f>
        <v>7.5</v>
      </c>
      <c r="G58">
        <f>100*LN('FRED-MD+'!G310)</f>
        <v>464.82296754485384</v>
      </c>
      <c r="H58">
        <f>100*LN('FRED-MD+'!H310)</f>
        <v>400.75513432524616</v>
      </c>
      <c r="I58">
        <f>100*LN('FRED-MD+'!I310)</f>
        <v>491.39775400548206</v>
      </c>
      <c r="J58">
        <f>100*LN('FRED-MD+'!J310)</f>
        <v>599.56706888783833</v>
      </c>
      <c r="K58">
        <f>100*LN('FRED-MD+'!K310)</f>
        <v>510.23024826220802</v>
      </c>
      <c r="L58">
        <f>'FRED-MD+'!L310</f>
        <v>11.8221739130435</v>
      </c>
      <c r="M58">
        <f>'FRED-MD+'!N310</f>
        <v>0.89391304347825995</v>
      </c>
      <c r="N58">
        <f>'FRED-MD+'!O310</f>
        <v>0.19109999999999999</v>
      </c>
      <c r="O58">
        <f>'FRED-MD+'!P310</f>
        <v>0.90210000000000001</v>
      </c>
      <c r="P58">
        <f>'FRED-MD+'!R310</f>
        <v>1.75</v>
      </c>
      <c r="Q58">
        <f>FACTOR!C119</f>
        <v>39.204357593746224</v>
      </c>
      <c r="R58">
        <f>100*LN(REALIZEDVARIANCE!D59)</f>
        <v>152.22095215177762</v>
      </c>
      <c r="S58">
        <v>-1.1270592569075599</v>
      </c>
      <c r="T58" s="5" t="e">
        <v>#N/A</v>
      </c>
      <c r="U58" t="e">
        <v>#N/A</v>
      </c>
      <c r="V58" t="e">
        <v>#N/A</v>
      </c>
      <c r="W58">
        <v>0.9</v>
      </c>
      <c r="X58" t="e">
        <v>#N/A</v>
      </c>
      <c r="Y58">
        <f>100*LN(LEVERAGE3!O59)</f>
        <v>209.09439137504248</v>
      </c>
      <c r="Z58">
        <f>100*LN(LEVERAGE1!O59)</f>
        <v>335.6180688163123</v>
      </c>
      <c r="AA58">
        <f>100*LN(LEVERAGE1!N59)</f>
        <v>313.42087768672451</v>
      </c>
      <c r="AB58">
        <f>100*LN(LEVERAGE2!V59)</f>
        <v>-26.682752275729193</v>
      </c>
      <c r="AC58">
        <f>100*LN(LEVERAGE2!U59)</f>
        <v>-7.4109954385801435</v>
      </c>
      <c r="AD58">
        <v>1584.469208702651</v>
      </c>
      <c r="AE58">
        <v>1310.0352914632113</v>
      </c>
      <c r="AF58">
        <f>100*LN(DOMESTICC!T179)</f>
        <v>891.19762195987187</v>
      </c>
      <c r="AG58">
        <f>100*LN(DOMESTICC!U179)</f>
        <v>845.9255619891378</v>
      </c>
      <c r="AH58">
        <f>100*LN(DOMESTICC!V179)</f>
        <v>838.93743543020116</v>
      </c>
      <c r="AI58">
        <f>100*LN(DOMESTICC!W179)</f>
        <v>756.36411785632674</v>
      </c>
      <c r="AJ58">
        <f>100*LN(DOMESTICC!X179)</f>
        <v>743.52389866459669</v>
      </c>
      <c r="AK58">
        <f>100*LN(DOMESTICC!Y179)</f>
        <v>545.01308354511912</v>
      </c>
      <c r="AL58">
        <f>100*LN(CBCREDIT!T59)</f>
        <v>740.73667416053627</v>
      </c>
      <c r="AM58">
        <f>100*LN(CBCREDIT!U59)</f>
        <v>705.58412429800512</v>
      </c>
      <c r="AN58">
        <f>100*LN(CBCREDIT!V59)</f>
        <v>619.08277108339928</v>
      </c>
      <c r="AO58">
        <f>100*LN('CREDIT EA &amp; UK'!X84)</f>
        <v>650.27250055111074</v>
      </c>
      <c r="AP58">
        <f>100*LN('CREDIT EA &amp; UK'!Y84)</f>
        <v>624.69205372540387</v>
      </c>
      <c r="AQ58">
        <f>100*LN('CREDIT EA &amp; UK'!Z84)</f>
        <v>501.95991699546215</v>
      </c>
      <c r="AR58">
        <f>100*LN('CREDIT EA &amp; UK'!AA84)</f>
        <v>607.62312129262511</v>
      </c>
      <c r="AS58">
        <f>100*LN('CREDIT EA &amp; UK'!AB84)</f>
        <v>569.72542623783784</v>
      </c>
      <c r="AT58">
        <f>100*LN('CREDIT EA &amp; UK'!AC84)</f>
        <v>492.69122907161085</v>
      </c>
      <c r="AU58">
        <f>100*LN('CREDIT EA &amp; UK'!AD84)</f>
        <v>544.33251721972749</v>
      </c>
      <c r="AV58">
        <f>100*LN('CREDIT EA &amp; UK'!AE84)</f>
        <v>538.36909601109824</v>
      </c>
      <c r="AW58">
        <f>100*LN('CREDIT EA &amp; UK'!AF84)</f>
        <v>259.51816959637921</v>
      </c>
      <c r="AX58">
        <f>100*LN('CREDIT FLOATERS'!R84)</f>
        <v>699.37025031375288</v>
      </c>
      <c r="AY58">
        <f>100*LN('CREDIT FLOATERS'!S84)</f>
        <v>662.52462010682598</v>
      </c>
      <c r="AZ58">
        <f>100*LN('CREDIT FLOATERS'!T84)</f>
        <v>581.94433359490051</v>
      </c>
      <c r="BA58">
        <f>100*LN('GLOBAL GROWTH'!P326)</f>
        <v>395.69998127475554</v>
      </c>
      <c r="BB58">
        <f>'GLOBAL GROWTH'!F314</f>
        <v>-1.9619541284150599</v>
      </c>
      <c r="BC58">
        <v>395.69998127475554</v>
      </c>
      <c r="BD58">
        <v>-28.519079000000001</v>
      </c>
      <c r="BE58">
        <v>4.0298912643031981</v>
      </c>
      <c r="BF58" t="e">
        <v>#N/A</v>
      </c>
      <c r="BG58">
        <v>424.25967530645738</v>
      </c>
      <c r="BH58">
        <v>441.7635062141249</v>
      </c>
      <c r="BI58">
        <f>'CORPORATE SPREADS'!C167/100</f>
        <v>2.5</v>
      </c>
      <c r="BJ58">
        <f>'CORPORATE SPREADS'!D167/100</f>
        <v>-0.32000000000000028</v>
      </c>
      <c r="BK58">
        <f>POLICYRATES!F119</f>
        <v>4.5</v>
      </c>
      <c r="BL58">
        <f>POLICYRATES!C119</f>
        <v>10.5</v>
      </c>
      <c r="BM58">
        <f>100*LN(1/'BILATERAL FX'!G178)</f>
        <v>38.891842719705167</v>
      </c>
      <c r="BN58">
        <f>100*LN(1/'BILATERAL FX'!B178)</f>
        <v>-27.246690664530053</v>
      </c>
      <c r="BO58">
        <f>100*LN('STOCK MARKET INDICES'!C59)</f>
        <v>662.15387986919666</v>
      </c>
      <c r="BP58">
        <f>100*LN('STOCK MARKET INDICES'!D59)</f>
        <v>625.47322495063463</v>
      </c>
    </row>
    <row r="59" spans="1:68" x14ac:dyDescent="0.2">
      <c r="A59" s="1">
        <v>30926</v>
      </c>
      <c r="B59">
        <f>100*LN('FRED-MD+'!B311)</f>
        <v>399.59467873648515</v>
      </c>
      <c r="C59">
        <f>'FRED-MD+'!C311</f>
        <v>79.345500000000001</v>
      </c>
      <c r="D59">
        <f>100*LN('FRED-MD+'!D311)</f>
        <v>743.72063668712917</v>
      </c>
      <c r="E59">
        <f>100*LN('FRED-MD+'!E311)</f>
        <v>397.78107459661493</v>
      </c>
      <c r="F59">
        <f>'FRED-MD+'!F311</f>
        <v>7.3</v>
      </c>
      <c r="G59">
        <f>100*LN('FRED-MD+'!G311)</f>
        <v>465.10991178764914</v>
      </c>
      <c r="H59">
        <f>100*LN('FRED-MD+'!H311)</f>
        <v>400.89319065961683</v>
      </c>
      <c r="I59">
        <f>100*LN('FRED-MD+'!I311)</f>
        <v>493.19527720617867</v>
      </c>
      <c r="J59">
        <f>100*LN('FRED-MD+'!J311)</f>
        <v>600.147551968676</v>
      </c>
      <c r="K59">
        <f>100*LN('FRED-MD+'!K311)</f>
        <v>511.25900166192491</v>
      </c>
      <c r="L59">
        <f>'FRED-MD+'!L311</f>
        <v>11.5794736842105</v>
      </c>
      <c r="M59">
        <f>'FRED-MD+'!N311</f>
        <v>0.94315789473684197</v>
      </c>
      <c r="N59">
        <f>'FRED-MD+'!O311</f>
        <v>-3.6700000000000003E-2</v>
      </c>
      <c r="O59">
        <f>'FRED-MD+'!P311</f>
        <v>0.88039999999999996</v>
      </c>
      <c r="P59">
        <f>'FRED-MD+'!R311</f>
        <v>1.83</v>
      </c>
      <c r="Q59">
        <f>FACTOR!C120</f>
        <v>32.745767683767482</v>
      </c>
      <c r="R59">
        <f>100*LN(REALIZEDVARIANCE!D60)</f>
        <v>89.732522128276074</v>
      </c>
      <c r="S59">
        <v>23.184084257236901</v>
      </c>
      <c r="T59" s="5" t="e">
        <v>#N/A</v>
      </c>
      <c r="U59" t="e">
        <v>#N/A</v>
      </c>
      <c r="V59" t="e">
        <v>#N/A</v>
      </c>
      <c r="W59">
        <v>-1.9</v>
      </c>
      <c r="X59" t="e">
        <v>#N/A</v>
      </c>
      <c r="Y59">
        <f>100*LN(LEVERAGE3!O60)</f>
        <v>214.14769325992887</v>
      </c>
      <c r="Z59">
        <f>100*LN(LEVERAGE1!O60)</f>
        <v>335.59484405046464</v>
      </c>
      <c r="AA59">
        <f>100*LN(LEVERAGE1!N60)</f>
        <v>313.42573952947873</v>
      </c>
      <c r="AB59">
        <f>100*LN(LEVERAGE2!V60)</f>
        <v>-26.507128193536779</v>
      </c>
      <c r="AC59">
        <f>100*LN(LEVERAGE2!U60)</f>
        <v>-7.2410314298310974</v>
      </c>
      <c r="AD59">
        <v>1586.1164679386227</v>
      </c>
      <c r="AE59">
        <v>1311.8437681935188</v>
      </c>
      <c r="AF59">
        <f>100*LN(DOMESTICC!T180)</f>
        <v>891.08510014597061</v>
      </c>
      <c r="AG59">
        <f>100*LN(DOMESTICC!U180)</f>
        <v>845.51090444339752</v>
      </c>
      <c r="AH59">
        <f>100*LN(DOMESTICC!V180)</f>
        <v>838.51730671544487</v>
      </c>
      <c r="AI59">
        <f>100*LN(DOMESTICC!W180)</f>
        <v>755.38395521749999</v>
      </c>
      <c r="AJ59">
        <f>100*LN(DOMESTICC!X180)</f>
        <v>742.48161101996243</v>
      </c>
      <c r="AK59">
        <f>100*LN(DOMESTICC!Y180)</f>
        <v>544.22601916228371</v>
      </c>
      <c r="AL59">
        <f>100*LN(CBCREDIT!T60)</f>
        <v>740.38066997093654</v>
      </c>
      <c r="AM59">
        <f>100*LN(CBCREDIT!U60)</f>
        <v>705.14105022593526</v>
      </c>
      <c r="AN59">
        <f>100*LN(CBCREDIT!V60)</f>
        <v>618.97783764327562</v>
      </c>
      <c r="AO59">
        <f>100*LN('CREDIT EA &amp; UK'!X85)</f>
        <v>649.5597827012848</v>
      </c>
      <c r="AP59">
        <f>100*LN('CREDIT EA &amp; UK'!Y85)</f>
        <v>623.97357383256781</v>
      </c>
      <c r="AQ59">
        <f>100*LN('CREDIT EA &amp; UK'!Z85)</f>
        <v>500.72763257397668</v>
      </c>
      <c r="AR59">
        <f>100*LN('CREDIT EA &amp; UK'!AA85)</f>
        <v>606.94944612402298</v>
      </c>
      <c r="AS59">
        <f>100*LN('CREDIT EA &amp; UK'!AB85)</f>
        <v>569.14028287385372</v>
      </c>
      <c r="AT59">
        <f>100*LN('CREDIT EA &amp; UK'!AC85)</f>
        <v>491.37792533977614</v>
      </c>
      <c r="AU59">
        <f>100*LN('CREDIT EA &amp; UK'!AD85)</f>
        <v>543.70265810865965</v>
      </c>
      <c r="AV59">
        <f>100*LN('CREDIT EA &amp; UK'!AE85)</f>
        <v>537.71932398889362</v>
      </c>
      <c r="AW59">
        <f>100*LN('CREDIT EA &amp; UK'!AF85)</f>
        <v>259.1066845616391</v>
      </c>
      <c r="AX59">
        <f>100*LN('CREDIT FLOATERS'!R85)</f>
        <v>699.06440865145191</v>
      </c>
      <c r="AY59">
        <f>100*LN('CREDIT FLOATERS'!S85)</f>
        <v>662.23931799762966</v>
      </c>
      <c r="AZ59">
        <f>100*LN('CREDIT FLOATERS'!T85)</f>
        <v>581.3171863494166</v>
      </c>
      <c r="BA59">
        <f>100*LN('GLOBAL GROWTH'!P327)</f>
        <v>395.55029045883407</v>
      </c>
      <c r="BB59">
        <f>'GLOBAL GROWTH'!F315</f>
        <v>-2.4530976056681899</v>
      </c>
      <c r="BC59">
        <v>395.55029045883407</v>
      </c>
      <c r="BD59">
        <v>-25.38137</v>
      </c>
      <c r="BE59">
        <v>4.178516437400237</v>
      </c>
      <c r="BF59" t="e">
        <v>#N/A</v>
      </c>
      <c r="BG59">
        <v>421.39735398654716</v>
      </c>
      <c r="BH59">
        <v>442.1247347827163</v>
      </c>
      <c r="BI59">
        <f>'CORPORATE SPREADS'!C168/100</f>
        <v>2.62</v>
      </c>
      <c r="BJ59">
        <f>'CORPORATE SPREADS'!D168/100</f>
        <v>-0.10999999999999943</v>
      </c>
      <c r="BK59">
        <f>POLICYRATES!F120</f>
        <v>4.5</v>
      </c>
      <c r="BL59">
        <f>POLICYRATES!C120</f>
        <v>10.5</v>
      </c>
      <c r="BM59">
        <f>100*LN(1/'BILATERAL FX'!G179)</f>
        <v>43.821013560527902</v>
      </c>
      <c r="BN59">
        <f>100*LN(1/'BILATERAL FX'!B179)</f>
        <v>-22.817089302823511</v>
      </c>
      <c r="BO59">
        <f>100*LN('STOCK MARKET INDICES'!C60)</f>
        <v>668.33609457662749</v>
      </c>
      <c r="BP59">
        <f>100*LN('STOCK MARKET INDICES'!D60)</f>
        <v>628.23788901404271</v>
      </c>
    </row>
    <row r="60" spans="1:68" x14ac:dyDescent="0.2">
      <c r="A60" s="1">
        <v>30956</v>
      </c>
      <c r="B60">
        <f>100*LN('FRED-MD+'!B312)</f>
        <v>399.46347180730885</v>
      </c>
      <c r="C60">
        <f>'FRED-MD+'!C312</f>
        <v>79.428200000000004</v>
      </c>
      <c r="D60">
        <f>100*LN('FRED-MD+'!D312)</f>
        <v>737.1489295214277</v>
      </c>
      <c r="E60">
        <f>100*LN('FRED-MD+'!E312)</f>
        <v>398.1175864116463</v>
      </c>
      <c r="F60">
        <f>'FRED-MD+'!F312</f>
        <v>7.4</v>
      </c>
      <c r="G60">
        <f>100*LN('FRED-MD+'!G312)</f>
        <v>465.49122778829053</v>
      </c>
      <c r="H60">
        <f>100*LN('FRED-MD+'!H312)</f>
        <v>401.12889870847755</v>
      </c>
      <c r="I60">
        <f>100*LN('FRED-MD+'!I312)</f>
        <v>493.89244465422559</v>
      </c>
      <c r="J60">
        <f>100*LN('FRED-MD+'!J312)</f>
        <v>601.23095231267951</v>
      </c>
      <c r="K60">
        <f>100*LN('FRED-MD+'!K312)</f>
        <v>510.47326174753715</v>
      </c>
      <c r="L60">
        <f>'FRED-MD+'!L312</f>
        <v>10.8954545454545</v>
      </c>
      <c r="M60">
        <f>'FRED-MD+'!N312</f>
        <v>1.2649999999999999</v>
      </c>
      <c r="N60">
        <f>'FRED-MD+'!O312</f>
        <v>-0.2185</v>
      </c>
      <c r="O60">
        <f>'FRED-MD+'!P312</f>
        <v>0.91890000000000005</v>
      </c>
      <c r="P60">
        <f>'FRED-MD+'!R312</f>
        <v>1.97</v>
      </c>
      <c r="Q60">
        <f>FACTOR!C121</f>
        <v>28.116524580972563</v>
      </c>
      <c r="R60">
        <f>100*LN(REALIZEDVARIANCE!D61)</f>
        <v>94.292867364069735</v>
      </c>
      <c r="S60">
        <v>26.510465247347099</v>
      </c>
      <c r="T60" s="5" t="e">
        <v>#N/A</v>
      </c>
      <c r="U60" t="e">
        <v>#N/A</v>
      </c>
      <c r="V60" t="e">
        <v>#N/A</v>
      </c>
      <c r="W60">
        <v>-7.4</v>
      </c>
      <c r="X60" t="e">
        <v>#N/A</v>
      </c>
      <c r="Y60">
        <f>100*LN(LEVERAGE3!O61)</f>
        <v>225.25234137309315</v>
      </c>
      <c r="Z60">
        <f>100*LN(LEVERAGE1!O61)</f>
        <v>335.58046274042499</v>
      </c>
      <c r="AA60">
        <f>100*LN(LEVERAGE1!N61)</f>
        <v>313.76929327966241</v>
      </c>
      <c r="AB60">
        <f>100*LN(LEVERAGE2!V61)</f>
        <v>-26.704609156755154</v>
      </c>
      <c r="AC60">
        <f>100*LN(LEVERAGE2!U61)</f>
        <v>-6.4637800027902719</v>
      </c>
      <c r="AD60">
        <v>1584.1656538900586</v>
      </c>
      <c r="AE60">
        <v>1313.4736513467469</v>
      </c>
      <c r="AF60">
        <f>100*LN(DOMESTICC!T181)</f>
        <v>891.47862933906072</v>
      </c>
      <c r="AG60">
        <f>100*LN(DOMESTICC!U181)</f>
        <v>845.63091456005952</v>
      </c>
      <c r="AH60">
        <f>100*LN(DOMESTICC!V181)</f>
        <v>838.59949883461877</v>
      </c>
      <c r="AI60">
        <f>100*LN(DOMESTICC!W181)</f>
        <v>755.388726474142</v>
      </c>
      <c r="AJ60">
        <f>100*LN(DOMESTICC!X181)</f>
        <v>742.50960978815397</v>
      </c>
      <c r="AK60">
        <f>100*LN(DOMESTICC!Y181)</f>
        <v>543.62928828489487</v>
      </c>
      <c r="AL60">
        <f>100*LN(CBCREDIT!T61)</f>
        <v>740.61392198693056</v>
      </c>
      <c r="AM60">
        <f>100*LN(CBCREDIT!U61)</f>
        <v>705.46512729574181</v>
      </c>
      <c r="AN60">
        <f>100*LN(CBCREDIT!V61)</f>
        <v>619.00033483103016</v>
      </c>
      <c r="AO60">
        <f>100*LN('CREDIT EA &amp; UK'!X86)</f>
        <v>649.88054441167367</v>
      </c>
      <c r="AP60">
        <f>100*LN('CREDIT EA &amp; UK'!Y86)</f>
        <v>624.5190684259212</v>
      </c>
      <c r="AQ60">
        <f>100*LN('CREDIT EA &amp; UK'!Z86)</f>
        <v>499.69208157632295</v>
      </c>
      <c r="AR60">
        <f>100*LN('CREDIT EA &amp; UK'!AA86)</f>
        <v>607.46819162237409</v>
      </c>
      <c r="AS60">
        <f>100*LN('CREDIT EA &amp; UK'!AB86)</f>
        <v>570.13758102889187</v>
      </c>
      <c r="AT60">
        <f>100*LN('CREDIT EA &amp; UK'!AC86)</f>
        <v>490.33181791724331</v>
      </c>
      <c r="AU60">
        <f>100*LN('CREDIT EA &amp; UK'!AD86)</f>
        <v>543.78750227182934</v>
      </c>
      <c r="AV60">
        <f>100*LN('CREDIT EA &amp; UK'!AE86)</f>
        <v>537.83458135563467</v>
      </c>
      <c r="AW60">
        <f>100*LN('CREDIT EA &amp; UK'!AF86)</f>
        <v>258.29630634431584</v>
      </c>
      <c r="AX60">
        <f>100*LN('CREDIT FLOATERS'!R86)</f>
        <v>699.2279435904336</v>
      </c>
      <c r="AY60">
        <f>100*LN('CREDIT FLOATERS'!S86)</f>
        <v>662.59568839025872</v>
      </c>
      <c r="AZ60">
        <f>100*LN('CREDIT FLOATERS'!T86)</f>
        <v>580.67379905951589</v>
      </c>
      <c r="BA60">
        <f>100*LN('GLOBAL GROWTH'!P328)</f>
        <v>395.79137321932342</v>
      </c>
      <c r="BB60">
        <f>'GLOBAL GROWTH'!F316</f>
        <v>-1.3221477240633099</v>
      </c>
      <c r="BC60">
        <v>395.79137321932342</v>
      </c>
      <c r="BD60">
        <v>-24.115607000000001</v>
      </c>
      <c r="BE60">
        <v>4.3134971669589683</v>
      </c>
      <c r="BF60" t="e">
        <v>#N/A</v>
      </c>
      <c r="BG60">
        <v>421.83795355545419</v>
      </c>
      <c r="BH60">
        <v>441.27982933406349</v>
      </c>
      <c r="BI60">
        <f>'CORPORATE SPREADS'!C169/100</f>
        <v>2.08</v>
      </c>
      <c r="BJ60">
        <f>'CORPORATE SPREADS'!D169/100</f>
        <v>-8.0000000000000071E-2</v>
      </c>
      <c r="BK60">
        <f>POLICYRATES!F121</f>
        <v>4.5</v>
      </c>
      <c r="BL60">
        <f>POLICYRATES!C121</f>
        <v>10.5</v>
      </c>
      <c r="BM60">
        <f>100*LN(1/'BILATERAL FX'!G180)</f>
        <v>45.014626892173091</v>
      </c>
      <c r="BN60">
        <f>100*LN(1/'BILATERAL FX'!B180)</f>
        <v>-19.852293613196267</v>
      </c>
      <c r="BO60">
        <f>100*LN('STOCK MARKET INDICES'!C61)</f>
        <v>668.748260275961</v>
      </c>
      <c r="BP60">
        <f>100*LN('STOCK MARKET INDICES'!D61)</f>
        <v>629.7992907356122</v>
      </c>
    </row>
    <row r="61" spans="1:68" x14ac:dyDescent="0.2">
      <c r="A61" s="1">
        <v>30987</v>
      </c>
      <c r="B61">
        <f>100*LN('FRED-MD+'!B313)</f>
        <v>399.84557150220888</v>
      </c>
      <c r="C61">
        <f>'FRED-MD+'!C313</f>
        <v>79.454899999999995</v>
      </c>
      <c r="D61">
        <f>100*LN('FRED-MD+'!D313)</f>
        <v>743.18919168077991</v>
      </c>
      <c r="E61">
        <f>100*LN('FRED-MD+'!E313)</f>
        <v>398.37853716550364</v>
      </c>
      <c r="F61">
        <f>'FRED-MD+'!F313</f>
        <v>7.2</v>
      </c>
      <c r="G61">
        <f>100*LN('FRED-MD+'!G313)</f>
        <v>465.68134191399292</v>
      </c>
      <c r="H61">
        <f>100*LN('FRED-MD+'!H313)</f>
        <v>401.27186575088086</v>
      </c>
      <c r="I61">
        <f>100*LN('FRED-MD+'!I313)</f>
        <v>492.6093592219674</v>
      </c>
      <c r="J61">
        <f>100*LN('FRED-MD+'!J313)</f>
        <v>602.10675231311313</v>
      </c>
      <c r="K61">
        <f>100*LN('FRED-MD+'!K313)</f>
        <v>511.37933861988819</v>
      </c>
      <c r="L61">
        <f>'FRED-MD+'!L313</f>
        <v>9.8157894736842106</v>
      </c>
      <c r="M61">
        <f>'FRED-MD+'!N313</f>
        <v>1.75684210526316</v>
      </c>
      <c r="N61">
        <f>'FRED-MD+'!O313</f>
        <v>-9.2499999999999999E-2</v>
      </c>
      <c r="O61">
        <f>'FRED-MD+'!P313</f>
        <v>0.91459999999999997</v>
      </c>
      <c r="P61">
        <f>'FRED-MD+'!R313</f>
        <v>2.070001</v>
      </c>
      <c r="Q61">
        <f>FACTOR!C122</f>
        <v>22.770983667056051</v>
      </c>
      <c r="R61">
        <f>100*LN(REALIZEDVARIANCE!D62)</f>
        <v>83.151866126311489</v>
      </c>
      <c r="S61">
        <v>35.038920524828498</v>
      </c>
      <c r="T61" s="5" t="e">
        <v>#N/A</v>
      </c>
      <c r="U61" t="e">
        <v>#N/A</v>
      </c>
      <c r="V61" t="e">
        <v>#N/A</v>
      </c>
      <c r="W61">
        <v>-8.5</v>
      </c>
      <c r="X61" t="e">
        <v>#N/A</v>
      </c>
      <c r="Y61">
        <f>100*LN(LEVERAGE3!O62)</f>
        <v>238.31996044660139</v>
      </c>
      <c r="Z61">
        <f>100*LN(LEVERAGE1!O62)</f>
        <v>335.56904986884791</v>
      </c>
      <c r="AA61">
        <f>100*LN(LEVERAGE1!N62)</f>
        <v>314.60844917168595</v>
      </c>
      <c r="AB61">
        <f>100*LN(LEVERAGE2!V62)</f>
        <v>-27.058362391368078</v>
      </c>
      <c r="AC61">
        <f>100*LN(LEVERAGE2!U62)</f>
        <v>-5.2846538225504984</v>
      </c>
      <c r="AD61">
        <v>1584.3400087581501</v>
      </c>
      <c r="AE61">
        <v>1316.0910787016567</v>
      </c>
      <c r="AF61">
        <f>100*LN(DOMESTICC!T182)</f>
        <v>892.30155855035332</v>
      </c>
      <c r="AG61">
        <f>100*LN(DOMESTICC!U182)</f>
        <v>845.91510530694518</v>
      </c>
      <c r="AH61">
        <f>100*LN(DOMESTICC!V182)</f>
        <v>838.80259991257446</v>
      </c>
      <c r="AI61">
        <f>100*LN(DOMESTICC!W182)</f>
        <v>755.40232596228066</v>
      </c>
      <c r="AJ61">
        <f>100*LN(DOMESTICC!X182)</f>
        <v>742.58454443438268</v>
      </c>
      <c r="AK61">
        <f>100*LN(DOMESTICC!Y182)</f>
        <v>543.15690052969489</v>
      </c>
      <c r="AL61">
        <f>100*LN(CBCREDIT!T62)</f>
        <v>741.16756599244104</v>
      </c>
      <c r="AM61">
        <f>100*LN(CBCREDIT!U62)</f>
        <v>706.22831996980995</v>
      </c>
      <c r="AN61">
        <f>100*LN(CBCREDIT!V62)</f>
        <v>619.05909305422938</v>
      </c>
      <c r="AO61">
        <f>100*LN('CREDIT EA &amp; UK'!X87)</f>
        <v>650.61913967743419</v>
      </c>
      <c r="AP61">
        <f>100*LN('CREDIT EA &amp; UK'!Y87)</f>
        <v>625.73833027751198</v>
      </c>
      <c r="AQ61">
        <f>100*LN('CREDIT EA &amp; UK'!Z87)</f>
        <v>498.84098751027796</v>
      </c>
      <c r="AR61">
        <f>100*LN('CREDIT EA &amp; UK'!AA87)</f>
        <v>608.54470609567034</v>
      </c>
      <c r="AS61">
        <f>100*LN('CREDIT EA &amp; UK'!AB87)</f>
        <v>572.14226460197267</v>
      </c>
      <c r="AT61">
        <f>100*LN('CREDIT EA &amp; UK'!AC87)</f>
        <v>489.48699696242147</v>
      </c>
      <c r="AU61">
        <f>100*LN('CREDIT EA &amp; UK'!AD87)</f>
        <v>544.0161777181645</v>
      </c>
      <c r="AV61">
        <f>100*LN('CREDIT EA &amp; UK'!AE87)</f>
        <v>538.14127502081851</v>
      </c>
      <c r="AW61">
        <f>100*LN('CREDIT EA &amp; UK'!AF87)</f>
        <v>257.23118551138407</v>
      </c>
      <c r="AX61">
        <f>100*LN('CREDIT FLOATERS'!R87)</f>
        <v>699.62889763570547</v>
      </c>
      <c r="AY61">
        <f>100*LN('CREDIT FLOATERS'!S87)</f>
        <v>663.42879971746004</v>
      </c>
      <c r="AZ61">
        <f>100*LN('CREDIT FLOATERS'!T87)</f>
        <v>580.09991972042508</v>
      </c>
      <c r="BA61">
        <f>100*LN('GLOBAL GROWTH'!P329)</f>
        <v>395.93713687973957</v>
      </c>
      <c r="BB61">
        <f>'GLOBAL GROWTH'!F317</f>
        <v>-1.49288993076397</v>
      </c>
      <c r="BC61">
        <v>395.93713687973957</v>
      </c>
      <c r="BD61">
        <v>-16.576374000000001</v>
      </c>
      <c r="BE61">
        <v>4.4239999319829026</v>
      </c>
      <c r="BF61" t="e">
        <v>#N/A</v>
      </c>
      <c r="BG61">
        <v>421.62855729041524</v>
      </c>
      <c r="BH61">
        <v>440.91553020621348</v>
      </c>
      <c r="BI61">
        <f>'CORPORATE SPREADS'!C170/100</f>
        <v>1.6</v>
      </c>
      <c r="BJ61">
        <f>'CORPORATE SPREADS'!D170/100</f>
        <v>0.12999999999999989</v>
      </c>
      <c r="BK61">
        <f>POLICYRATES!F122</f>
        <v>4.5</v>
      </c>
      <c r="BL61">
        <f>POLICYRATES!C122</f>
        <v>9.5</v>
      </c>
      <c r="BM61">
        <f>100*LN(1/'BILATERAL FX'!G181)</f>
        <v>42.729774021628678</v>
      </c>
      <c r="BN61">
        <f>100*LN(1/'BILATERAL FX'!B181)</f>
        <v>-21.446601012052188</v>
      </c>
      <c r="BO61">
        <f>100*LN('STOCK MARKET INDICES'!C62)</f>
        <v>669.83913510762989</v>
      </c>
      <c r="BP61">
        <f>100*LN('STOCK MARKET INDICES'!D62)</f>
        <v>632.84009616962169</v>
      </c>
    </row>
    <row r="62" spans="1:68" x14ac:dyDescent="0.2">
      <c r="A62" s="1">
        <v>31017</v>
      </c>
      <c r="B62">
        <f>100*LN('FRED-MD+'!B314)</f>
        <v>399.95081035275439</v>
      </c>
      <c r="C62">
        <f>'FRED-MD+'!C314</f>
        <v>79.498099999999994</v>
      </c>
      <c r="D62">
        <f>100*LN('FRED-MD+'!D314)</f>
        <v>738.5230923066573</v>
      </c>
      <c r="E62">
        <f>100*LN('FRED-MD+'!E314)</f>
        <v>398.73159894635774</v>
      </c>
      <c r="F62">
        <f>'FRED-MD+'!F314</f>
        <v>7.3</v>
      </c>
      <c r="G62">
        <f>100*LN('FRED-MD+'!G314)</f>
        <v>465.87109529161211</v>
      </c>
      <c r="H62">
        <f>100*LN('FRED-MD+'!H314)</f>
        <v>401.55538482550384</v>
      </c>
      <c r="I62">
        <f>100*LN('FRED-MD+'!I314)</f>
        <v>494.17852695490518</v>
      </c>
      <c r="J62">
        <f>100*LN('FRED-MD+'!J314)</f>
        <v>603.28305536268726</v>
      </c>
      <c r="K62">
        <f>100*LN('FRED-MD+'!K314)</f>
        <v>510.29105702054267</v>
      </c>
      <c r="L62">
        <f>'FRED-MD+'!L314</f>
        <v>9.3335000000000008</v>
      </c>
      <c r="M62">
        <f>'FRED-MD+'!N314</f>
        <v>2.1659999999999999</v>
      </c>
      <c r="N62">
        <f>'FRED-MD+'!O314</f>
        <v>-5.2499999999999998E-2</v>
      </c>
      <c r="O62">
        <f>'FRED-MD+'!P314</f>
        <v>0.89639999999999997</v>
      </c>
      <c r="P62">
        <f>'FRED-MD+'!R314</f>
        <v>1.68</v>
      </c>
      <c r="Q62">
        <f>FACTOR!C123</f>
        <v>21.641286465900581</v>
      </c>
      <c r="R62">
        <f>100*LN(REALIZEDVARIANCE!D63)</f>
        <v>82.225804278228679</v>
      </c>
      <c r="S62">
        <v>36.433187803133301</v>
      </c>
      <c r="T62" s="5" t="e">
        <v>#N/A</v>
      </c>
      <c r="U62" t="e">
        <v>#N/A</v>
      </c>
      <c r="V62" t="e">
        <v>#N/A</v>
      </c>
      <c r="W62">
        <v>-5.7</v>
      </c>
      <c r="X62" t="e">
        <v>#N/A</v>
      </c>
      <c r="Y62">
        <f>100*LN(LEVERAGE3!O63)</f>
        <v>244.54725805425932</v>
      </c>
      <c r="Z62">
        <f>100*LN(LEVERAGE1!O63)</f>
        <v>335.56412062094421</v>
      </c>
      <c r="AA62">
        <f>100*LN(LEVERAGE1!N63)</f>
        <v>315.79203604293804</v>
      </c>
      <c r="AB62">
        <f>100*LN(LEVERAGE2!V63)</f>
        <v>-27.256936027549443</v>
      </c>
      <c r="AC62">
        <f>100*LN(LEVERAGE2!U63)</f>
        <v>-4.6503898717152037</v>
      </c>
      <c r="AD62">
        <v>1587.7538356690238</v>
      </c>
      <c r="AE62">
        <v>1317.7756456179065</v>
      </c>
      <c r="AF62">
        <f>100*LN(DOMESTICC!T183)</f>
        <v>893.13597611714431</v>
      </c>
      <c r="AG62">
        <f>100*LN(DOMESTICC!U183)</f>
        <v>846.28826593356268</v>
      </c>
      <c r="AH62">
        <f>100*LN(DOMESTICC!V183)</f>
        <v>839.08873086539302</v>
      </c>
      <c r="AI62">
        <f>100*LN(DOMESTICC!W183)</f>
        <v>755.42549699525011</v>
      </c>
      <c r="AJ62">
        <f>100*LN(DOMESTICC!X183)</f>
        <v>742.70283777088196</v>
      </c>
      <c r="AK62">
        <f>100*LN(DOMESTICC!Y183)</f>
        <v>542.95304333806348</v>
      </c>
      <c r="AL62">
        <f>100*LN(CBCREDIT!T63)</f>
        <v>741.89764245190781</v>
      </c>
      <c r="AM62">
        <f>100*LN(CBCREDIT!U63)</f>
        <v>707.22123790133571</v>
      </c>
      <c r="AN62">
        <f>100*LN(CBCREDIT!V63)</f>
        <v>619.14888973704342</v>
      </c>
      <c r="AO62">
        <f>100*LN('CREDIT EA &amp; UK'!X88)</f>
        <v>651.54176275314728</v>
      </c>
      <c r="AP62">
        <f>100*LN('CREDIT EA &amp; UK'!Y88)</f>
        <v>627.17820676967096</v>
      </c>
      <c r="AQ62">
        <f>100*LN('CREDIT EA &amp; UK'!Z88)</f>
        <v>498.39901098112091</v>
      </c>
      <c r="AR62">
        <f>100*LN('CREDIT EA &amp; UK'!AA88)</f>
        <v>609.61758520741444</v>
      </c>
      <c r="AS62">
        <f>100*LN('CREDIT EA &amp; UK'!AB88)</f>
        <v>573.9937596245752</v>
      </c>
      <c r="AT62">
        <f>100*LN('CREDIT EA &amp; UK'!AC88)</f>
        <v>489.11833666142866</v>
      </c>
      <c r="AU62">
        <f>100*LN('CREDIT EA &amp; UK'!AD88)</f>
        <v>544.3802033290018</v>
      </c>
      <c r="AV62">
        <f>100*LN('CREDIT EA &amp; UK'!AE88)</f>
        <v>538.62137684542211</v>
      </c>
      <c r="AW62">
        <f>100*LN('CREDIT EA &amp; UK'!AF88)</f>
        <v>256.07096132035008</v>
      </c>
      <c r="AX62">
        <f>100*LN('CREDIT FLOATERS'!R88)</f>
        <v>700.18674687556017</v>
      </c>
      <c r="AY62">
        <f>100*LN('CREDIT FLOATERS'!S88)</f>
        <v>664.49882334092263</v>
      </c>
      <c r="AZ62">
        <f>100*LN('CREDIT FLOATERS'!T88)</f>
        <v>579.83711821407383</v>
      </c>
      <c r="BA62">
        <f>100*LN('GLOBAL GROWTH'!P330)</f>
        <v>396.49825608314472</v>
      </c>
      <c r="BB62">
        <f>'GLOBAL GROWTH'!F318</f>
        <v>-1.09840140738716</v>
      </c>
      <c r="BC62">
        <v>396.49825608314472</v>
      </c>
      <c r="BD62">
        <v>-19.740385</v>
      </c>
      <c r="BE62">
        <v>4.5152161715478423</v>
      </c>
      <c r="BF62" t="e">
        <v>#N/A</v>
      </c>
      <c r="BG62">
        <v>421.686799509016</v>
      </c>
      <c r="BH62">
        <v>442.36483093647007</v>
      </c>
      <c r="BI62">
        <f>'CORPORATE SPREADS'!C171/100</f>
        <v>1.58</v>
      </c>
      <c r="BJ62">
        <f>'CORPORATE SPREADS'!D171/100</f>
        <v>0.1800000000000006</v>
      </c>
      <c r="BK62">
        <f>POLICYRATES!F123</f>
        <v>4.5</v>
      </c>
      <c r="BL62">
        <f>POLICYRATES!C123</f>
        <v>9.5</v>
      </c>
      <c r="BM62">
        <f>100*LN(1/'BILATERAL FX'!G182)</f>
        <v>46.200603658770603</v>
      </c>
      <c r="BN62">
        <f>100*LN(1/'BILATERAL FX'!B182)</f>
        <v>-17.067061405309296</v>
      </c>
      <c r="BO62">
        <f>100*LN('STOCK MARKET INDICES'!C63)</f>
        <v>671.0401299354221</v>
      </c>
      <c r="BP62">
        <f>100*LN('STOCK MARKET INDICES'!D63)</f>
        <v>638.5093213440191</v>
      </c>
    </row>
    <row r="63" spans="1:68" x14ac:dyDescent="0.2">
      <c r="A63" s="1">
        <v>31048</v>
      </c>
      <c r="B63">
        <f>100*LN('FRED-MD+'!B315)</f>
        <v>399.7045906709721</v>
      </c>
      <c r="C63">
        <f>'FRED-MD+'!C315</f>
        <v>78.969800000000006</v>
      </c>
      <c r="D63">
        <f>100*LN('FRED-MD+'!D315)</f>
        <v>744.48332738921931</v>
      </c>
      <c r="E63">
        <f>100*LN('FRED-MD+'!E315)</f>
        <v>399.17579734469996</v>
      </c>
      <c r="F63">
        <f>'FRED-MD+'!F315</f>
        <v>7.3</v>
      </c>
      <c r="G63">
        <f>100*LN('FRED-MD+'!G315)</f>
        <v>466.06048928761919</v>
      </c>
      <c r="H63">
        <f>100*LN('FRED-MD+'!H315)</f>
        <v>402.05544882513448</v>
      </c>
      <c r="I63">
        <f>100*LN('FRED-MD+'!I315)</f>
        <v>495.25823626476387</v>
      </c>
      <c r="J63">
        <f>100*LN('FRED-MD+'!J315)</f>
        <v>604.29593836845413</v>
      </c>
      <c r="K63">
        <f>100*LN('FRED-MD+'!K315)</f>
        <v>514.51661870538624</v>
      </c>
      <c r="L63">
        <f>'FRED-MD+'!L315</f>
        <v>9.0242857142857105</v>
      </c>
      <c r="M63">
        <f>'FRED-MD+'!N315</f>
        <v>2.36</v>
      </c>
      <c r="N63">
        <f>'FRED-MD+'!O315</f>
        <v>-7.0400000000000004E-2</v>
      </c>
      <c r="O63">
        <f>'FRED-MD+'!P315</f>
        <v>0.99450000000000005</v>
      </c>
      <c r="P63">
        <f>'FRED-MD+'!R315</f>
        <v>1.7</v>
      </c>
      <c r="Q63">
        <f>FACTOR!C124</f>
        <v>31.024010773419231</v>
      </c>
      <c r="R63">
        <f>100*LN(REALIZEDVARIANCE!D64)</f>
        <v>98.072595404032697</v>
      </c>
      <c r="S63">
        <v>22.523134396701298</v>
      </c>
      <c r="T63" s="5" t="e">
        <v>#N/A</v>
      </c>
      <c r="U63" t="e">
        <v>#N/A</v>
      </c>
      <c r="V63" t="e">
        <v>#N/A</v>
      </c>
      <c r="W63">
        <v>1.7</v>
      </c>
      <c r="X63" t="e">
        <v>#N/A</v>
      </c>
      <c r="Y63">
        <f>100*LN(LEVERAGE3!O64)</f>
        <v>236.7187760222356</v>
      </c>
      <c r="Z63">
        <f>100*LN(LEVERAGE1!O64)</f>
        <v>337.56093868384664</v>
      </c>
      <c r="AA63">
        <f>100*LN(LEVERAGE1!N64)</f>
        <v>318.90229067325839</v>
      </c>
      <c r="AB63">
        <f>100*LN(LEVERAGE2!V64)</f>
        <v>-27.207254172339134</v>
      </c>
      <c r="AC63">
        <f>100*LN(LEVERAGE2!U64)</f>
        <v>-5.6480116902344895</v>
      </c>
      <c r="AD63">
        <v>1584.9641269316576</v>
      </c>
      <c r="AE63">
        <v>1317.7875659334497</v>
      </c>
      <c r="AF63">
        <f>100*LN(DOMESTICC!T184)</f>
        <v>893.78223499073749</v>
      </c>
      <c r="AG63">
        <f>100*LN(DOMESTICC!U184)</f>
        <v>846.83955902497291</v>
      </c>
      <c r="AH63">
        <f>100*LN(DOMESTICC!V184)</f>
        <v>839.6488311651126</v>
      </c>
      <c r="AI63">
        <f>100*LN(DOMESTICC!W184)</f>
        <v>756.09679095136983</v>
      </c>
      <c r="AJ63">
        <f>100*LN(DOMESTICC!X184)</f>
        <v>743.18312237132648</v>
      </c>
      <c r="AK63">
        <f>100*LN(DOMESTICC!Y184)</f>
        <v>545.41928214609788</v>
      </c>
      <c r="AL63">
        <f>100*LN(CBCREDIT!T64)</f>
        <v>743.23149683183397</v>
      </c>
      <c r="AM63">
        <f>100*LN(CBCREDIT!U64)</f>
        <v>709.06999940856986</v>
      </c>
      <c r="AN63">
        <f>100*LN(CBCREDIT!V64)</f>
        <v>619.39767540951004</v>
      </c>
      <c r="AO63">
        <f>100*LN('CREDIT EA &amp; UK'!X89)</f>
        <v>653.06025427254633</v>
      </c>
      <c r="AP63">
        <f>100*LN('CREDIT EA &amp; UK'!Y89)</f>
        <v>629.23037528592374</v>
      </c>
      <c r="AQ63">
        <f>100*LN('CREDIT EA &amp; UK'!Z89)</f>
        <v>498.29199492241099</v>
      </c>
      <c r="AR63">
        <f>100*LN('CREDIT EA &amp; UK'!AA89)</f>
        <v>610.54192589795389</v>
      </c>
      <c r="AS63">
        <f>100*LN('CREDIT EA &amp; UK'!AB89)</f>
        <v>575.36920974924919</v>
      </c>
      <c r="AT63">
        <f>100*LN('CREDIT EA &amp; UK'!AC89)</f>
        <v>489.13647928615387</v>
      </c>
      <c r="AU63">
        <f>100*LN('CREDIT EA &amp; UK'!AD89)</f>
        <v>546.67573778335088</v>
      </c>
      <c r="AV63">
        <f>100*LN('CREDIT EA &amp; UK'!AE89)</f>
        <v>541.14988924967349</v>
      </c>
      <c r="AW63">
        <f>100*LN('CREDIT EA &amp; UK'!AF89)</f>
        <v>254.63459812458638</v>
      </c>
      <c r="AX63">
        <f>100*LN('CREDIT FLOATERS'!R89)</f>
        <v>701.55100520990129</v>
      </c>
      <c r="AY63">
        <f>100*LN('CREDIT FLOATERS'!S89)</f>
        <v>666.4495185651059</v>
      </c>
      <c r="AZ63">
        <f>100*LN('CREDIT FLOATERS'!T89)</f>
        <v>579.98866462887429</v>
      </c>
      <c r="BA63">
        <f>100*LN('GLOBAL GROWTH'!P331)</f>
        <v>396.73443662523323</v>
      </c>
      <c r="BB63">
        <f>'GLOBAL GROWTH'!F319</f>
        <v>-0.70848436154380501</v>
      </c>
      <c r="BC63">
        <v>396.73443662523323</v>
      </c>
      <c r="BD63">
        <v>-23.301774000000002</v>
      </c>
      <c r="BE63">
        <v>4.5687766988921963</v>
      </c>
      <c r="BF63" t="e">
        <v>#N/A</v>
      </c>
      <c r="BG63">
        <v>422.49363067366801</v>
      </c>
      <c r="BH63">
        <v>443.31949212482817</v>
      </c>
      <c r="BI63">
        <f>'CORPORATE SPREADS'!C172/100</f>
        <v>0.61000000000000099</v>
      </c>
      <c r="BJ63">
        <f>'CORPORATE SPREADS'!D172/100</f>
        <v>-7.0000000000000284E-2</v>
      </c>
      <c r="BK63">
        <f>POLICYRATES!F124</f>
        <v>4.5</v>
      </c>
      <c r="BL63">
        <f>POLICYRATES!C124</f>
        <v>13.875</v>
      </c>
      <c r="BM63">
        <f>100*LN(1/'BILATERAL FX'!G183)</f>
        <v>48.310642101684969</v>
      </c>
      <c r="BN63">
        <f>100*LN(1/'BILATERAL FX'!B183)</f>
        <v>-11.964796226589584</v>
      </c>
      <c r="BO63">
        <f>100*LN('STOCK MARKET INDICES'!C64)</f>
        <v>673.11374251048596</v>
      </c>
      <c r="BP63">
        <f>100*LN('STOCK MARKET INDICES'!D64)</f>
        <v>642.10041906573224</v>
      </c>
    </row>
    <row r="64" spans="1:68" x14ac:dyDescent="0.2">
      <c r="A64" s="1">
        <v>31079</v>
      </c>
      <c r="B64">
        <f>100*LN('FRED-MD+'!B316)</f>
        <v>400.12492610954109</v>
      </c>
      <c r="C64">
        <f>'FRED-MD+'!C316</f>
        <v>78.491100000000003</v>
      </c>
      <c r="D64">
        <f>100*LN('FRED-MD+'!D316)</f>
        <v>739.75615355240518</v>
      </c>
      <c r="E64">
        <f>100*LN('FRED-MD+'!E316)</f>
        <v>399.69154724461083</v>
      </c>
      <c r="F64">
        <f>'FRED-MD+'!F316</f>
        <v>7.2</v>
      </c>
      <c r="G64">
        <f>100*LN('FRED-MD+'!G316)</f>
        <v>466.62652853479017</v>
      </c>
      <c r="H64">
        <f>100*LN('FRED-MD+'!H316)</f>
        <v>402.53159758116641</v>
      </c>
      <c r="I64">
        <f>100*LN('FRED-MD+'!I316)</f>
        <v>497.71474499352666</v>
      </c>
      <c r="J64">
        <f>100*LN('FRED-MD+'!J316)</f>
        <v>605.70369086483504</v>
      </c>
      <c r="K64">
        <f>100*LN('FRED-MD+'!K316)</f>
        <v>519.79443924012503</v>
      </c>
      <c r="L64">
        <f>'FRED-MD+'!L316</f>
        <v>9.2916666666666696</v>
      </c>
      <c r="M64">
        <f>'FRED-MD+'!N316</f>
        <v>2.2172222222222202</v>
      </c>
      <c r="N64">
        <f>'FRED-MD+'!O316</f>
        <v>-0.1123</v>
      </c>
      <c r="O64">
        <f>'FRED-MD+'!P316</f>
        <v>0.87629999999999997</v>
      </c>
      <c r="P64">
        <f>'FRED-MD+'!R316</f>
        <v>1.41</v>
      </c>
      <c r="Q64">
        <f>FACTOR!C125</f>
        <v>30.241993341972091</v>
      </c>
      <c r="R64">
        <f>100*LN(REALIZEDVARIANCE!D65)</f>
        <v>81.753631948940381</v>
      </c>
      <c r="S64">
        <v>27.9673776147112</v>
      </c>
      <c r="T64" s="5" t="e">
        <v>#N/A</v>
      </c>
      <c r="U64" t="e">
        <v>#N/A</v>
      </c>
      <c r="V64" t="e">
        <v>#N/A</v>
      </c>
      <c r="W64">
        <v>8.8000000000000007</v>
      </c>
      <c r="X64" t="e">
        <v>#N/A</v>
      </c>
      <c r="Y64">
        <f>100*LN(LEVERAGE3!O65)</f>
        <v>222.31791668942208</v>
      </c>
      <c r="Z64">
        <f>100*LN(LEVERAGE1!O65)</f>
        <v>340.76527239507703</v>
      </c>
      <c r="AA64">
        <f>100*LN(LEVERAGE1!N65)</f>
        <v>322.75868294369599</v>
      </c>
      <c r="AB64">
        <f>100*LN(LEVERAGE2!V65)</f>
        <v>-27.104459911466567</v>
      </c>
      <c r="AC64">
        <f>100*LN(LEVERAGE2!U65)</f>
        <v>-7.3670443517276238</v>
      </c>
      <c r="AD64">
        <v>1583.2049839101733</v>
      </c>
      <c r="AE64">
        <v>1318.404908313089</v>
      </c>
      <c r="AF64">
        <f>100*LN(DOMESTICC!T185)</f>
        <v>894.35489922334546</v>
      </c>
      <c r="AG64">
        <f>100*LN(DOMESTICC!U185)</f>
        <v>847.52605165444413</v>
      </c>
      <c r="AH64">
        <f>100*LN(DOMESTICC!V185)</f>
        <v>840.41957237432814</v>
      </c>
      <c r="AI64">
        <f>100*LN(DOMESTICC!W185)</f>
        <v>757.3469792493604</v>
      </c>
      <c r="AJ64">
        <f>100*LN(DOMESTICC!X185)</f>
        <v>743.98473562557785</v>
      </c>
      <c r="AK64">
        <f>100*LN(DOMESTICC!Y185)</f>
        <v>549.76459447403079</v>
      </c>
      <c r="AL64">
        <f>100*LN(CBCREDIT!T65)</f>
        <v>744.81276056889328</v>
      </c>
      <c r="AM64">
        <f>100*LN(CBCREDIT!U65)</f>
        <v>711.18942925456042</v>
      </c>
      <c r="AN64">
        <f>100*LN(CBCREDIT!V65)</f>
        <v>619.80786931429361</v>
      </c>
      <c r="AO64">
        <f>100*LN('CREDIT EA &amp; UK'!X90)</f>
        <v>654.72391357182221</v>
      </c>
      <c r="AP64">
        <f>100*LN('CREDIT EA &amp; UK'!Y90)</f>
        <v>631.3412567518634</v>
      </c>
      <c r="AQ64">
        <f>100*LN('CREDIT EA &amp; UK'!Z90)</f>
        <v>498.22875446517861</v>
      </c>
      <c r="AR64">
        <f>100*LN('CREDIT EA &amp; UK'!AA90)</f>
        <v>611.34772211023244</v>
      </c>
      <c r="AS64">
        <f>100*LN('CREDIT EA &amp; UK'!AB90)</f>
        <v>576.48552125391598</v>
      </c>
      <c r="AT64">
        <f>100*LN('CREDIT EA &amp; UK'!AC90)</f>
        <v>489.17767308759983</v>
      </c>
      <c r="AU64">
        <f>100*LN('CREDIT EA &amp; UK'!AD90)</f>
        <v>549.98317985051847</v>
      </c>
      <c r="AV64">
        <f>100*LN('CREDIT EA &amp; UK'!AE90)</f>
        <v>544.70920537360576</v>
      </c>
      <c r="AW64">
        <f>100*LN('CREDIT EA &amp; UK'!AF90)</f>
        <v>253.26950735109119</v>
      </c>
      <c r="AX64">
        <f>100*LN('CREDIT FLOATERS'!R90)</f>
        <v>703.23594602727132</v>
      </c>
      <c r="AY64">
        <f>100*LN('CREDIT FLOATERS'!S90)</f>
        <v>668.64242583108364</v>
      </c>
      <c r="AZ64">
        <f>100*LN('CREDIT FLOATERS'!T90)</f>
        <v>580.29147190122069</v>
      </c>
      <c r="BA64">
        <f>100*LN('GLOBAL GROWTH'!P332)</f>
        <v>397.04654833936661</v>
      </c>
      <c r="BB64">
        <f>'GLOBAL GROWTH'!F320</f>
        <v>-0.469369360184277</v>
      </c>
      <c r="BC64">
        <v>397.04654833936661</v>
      </c>
      <c r="BD64">
        <v>-27.637543999999998</v>
      </c>
      <c r="BE64">
        <v>4.5664109601399439</v>
      </c>
      <c r="BF64" t="e">
        <v>#N/A</v>
      </c>
      <c r="BG64">
        <v>422.51724138188888</v>
      </c>
      <c r="BH64">
        <v>444.14740933173016</v>
      </c>
      <c r="BI64">
        <f>'CORPORATE SPREADS'!C173/100</f>
        <v>1.37</v>
      </c>
      <c r="BJ64">
        <f>'CORPORATE SPREADS'!D173/100</f>
        <v>-0.35000000000000059</v>
      </c>
      <c r="BK64">
        <f>POLICYRATES!F125</f>
        <v>4.5</v>
      </c>
      <c r="BL64">
        <f>POLICYRATES!C125</f>
        <v>13.875</v>
      </c>
      <c r="BM64">
        <f>100*LN(1/'BILATERAL FX'!G184)</f>
        <v>52.386533400420277</v>
      </c>
      <c r="BN64">
        <f>100*LN(1/'BILATERAL FX'!B184)</f>
        <v>-8.9017696317652657</v>
      </c>
      <c r="BO64">
        <f>100*LN('STOCK MARKET INDICES'!C65)</f>
        <v>675.15691957928084</v>
      </c>
      <c r="BP64">
        <f>100*LN('STOCK MARKET INDICES'!D65)</f>
        <v>641.03886749003027</v>
      </c>
    </row>
    <row r="65" spans="1:68" x14ac:dyDescent="0.2">
      <c r="A65" s="1">
        <v>31107</v>
      </c>
      <c r="B65">
        <f>100*LN('FRED-MD+'!B317)</f>
        <v>400.26951735378589</v>
      </c>
      <c r="C65">
        <f>'FRED-MD+'!C317</f>
        <v>78.882000000000005</v>
      </c>
      <c r="D65">
        <f>100*LN('FRED-MD+'!D317)</f>
        <v>749.55419438842569</v>
      </c>
      <c r="E65">
        <f>100*LN('FRED-MD+'!E317)</f>
        <v>400.22292733142945</v>
      </c>
      <c r="F65">
        <f>'FRED-MD+'!F317</f>
        <v>7.2</v>
      </c>
      <c r="G65">
        <f>100*LN('FRED-MD+'!G317)</f>
        <v>467.09579265260948</v>
      </c>
      <c r="H65">
        <f>100*LN('FRED-MD+'!H317)</f>
        <v>402.9343712004686</v>
      </c>
      <c r="I65">
        <f>100*LN('FRED-MD+'!I317)</f>
        <v>498.11378233072327</v>
      </c>
      <c r="J65">
        <f>100*LN('FRED-MD+'!J317)</f>
        <v>607.25992736963792</v>
      </c>
      <c r="K65">
        <f>100*LN('FRED-MD+'!K317)</f>
        <v>518.96179496246953</v>
      </c>
      <c r="L65">
        <f>'FRED-MD+'!L317</f>
        <v>9.8638095238095307</v>
      </c>
      <c r="M65">
        <f>'FRED-MD+'!N317</f>
        <v>1.99142857142857</v>
      </c>
      <c r="N65">
        <f>'FRED-MD+'!O317</f>
        <v>9.1600000000000001E-2</v>
      </c>
      <c r="O65">
        <f>'FRED-MD+'!P317</f>
        <v>0.92689999999999995</v>
      </c>
      <c r="P65">
        <f>'FRED-MD+'!R317</f>
        <v>1.31</v>
      </c>
      <c r="Q65">
        <f>FACTOR!C126</f>
        <v>21.557501542336311</v>
      </c>
      <c r="R65">
        <f>100*LN(REALIZEDVARIANCE!D66)</f>
        <v>95.213319327863104</v>
      </c>
      <c r="S65">
        <v>32.8065209167437</v>
      </c>
      <c r="T65" s="5" t="e">
        <v>#N/A</v>
      </c>
      <c r="U65" t="e">
        <v>#N/A</v>
      </c>
      <c r="V65" t="e">
        <v>#N/A</v>
      </c>
      <c r="W65">
        <v>2.5</v>
      </c>
      <c r="X65" t="e">
        <v>#N/A</v>
      </c>
      <c r="Y65">
        <f>100*LN(LEVERAGE3!O66)</f>
        <v>212.44149073225671</v>
      </c>
      <c r="Z65">
        <f>100*LN(LEVERAGE1!O66)</f>
        <v>342.66184108439541</v>
      </c>
      <c r="AA65">
        <f>100*LN(LEVERAGE1!N66)</f>
        <v>324.95810520435833</v>
      </c>
      <c r="AB65">
        <f>100*LN(LEVERAGE2!V66)</f>
        <v>-26.972892825177265</v>
      </c>
      <c r="AC65">
        <f>100*LN(LEVERAGE2!U66)</f>
        <v>-8.6051007746378581</v>
      </c>
      <c r="AD65">
        <v>1590.3552881651888</v>
      </c>
      <c r="AE65">
        <v>1317.9484457214037</v>
      </c>
      <c r="AF65">
        <f>100*LN(DOMESTICC!T186)</f>
        <v>895.02775769931498</v>
      </c>
      <c r="AG65">
        <f>100*LN(DOMESTICC!U186)</f>
        <v>848.32455748571624</v>
      </c>
      <c r="AH65">
        <f>100*LN(DOMESTICC!V186)</f>
        <v>841.28504034681453</v>
      </c>
      <c r="AI65">
        <f>100*LN(DOMESTICC!W186)</f>
        <v>758.67949374273746</v>
      </c>
      <c r="AJ65">
        <f>100*LN(DOMESTICC!X186)</f>
        <v>744.90678036907013</v>
      </c>
      <c r="AK65">
        <f>100*LN(DOMESTICC!Y186)</f>
        <v>553.62407677913177</v>
      </c>
      <c r="AL65">
        <f>100*LN(CBCREDIT!T66)</f>
        <v>745.96476033254135</v>
      </c>
      <c r="AM65">
        <f>100*LN(CBCREDIT!U66)</f>
        <v>712.45120783467826</v>
      </c>
      <c r="AN65">
        <f>100*LN(CBCREDIT!V66)</f>
        <v>620.35350175210067</v>
      </c>
      <c r="AO65">
        <f>100*LN('CREDIT EA &amp; UK'!X91)</f>
        <v>655.67243774284896</v>
      </c>
      <c r="AP65">
        <f>100*LN('CREDIT EA &amp; UK'!Y91)</f>
        <v>632.4702989218797</v>
      </c>
      <c r="AQ65">
        <f>100*LN('CREDIT EA &amp; UK'!Z91)</f>
        <v>498.20300370859212</v>
      </c>
      <c r="AR65">
        <f>100*LN('CREDIT EA &amp; UK'!AA91)</f>
        <v>611.93695160547088</v>
      </c>
      <c r="AS65">
        <f>100*LN('CREDIT EA &amp; UK'!AB91)</f>
        <v>577.23908277809971</v>
      </c>
      <c r="AT65">
        <f>100*LN('CREDIT EA &amp; UK'!AC91)</f>
        <v>489.2399656030853</v>
      </c>
      <c r="AU65">
        <f>100*LN('CREDIT EA &amp; UK'!AD91)</f>
        <v>551.89938772184553</v>
      </c>
      <c r="AV65">
        <f>100*LN('CREDIT EA &amp; UK'!AE91)</f>
        <v>546.75832341841419</v>
      </c>
      <c r="AW65">
        <f>100*LN('CREDIT EA &amp; UK'!AF91)</f>
        <v>252.54886155036465</v>
      </c>
      <c r="AX65">
        <f>100*LN('CREDIT FLOATERS'!R91)</f>
        <v>704.19522000934376</v>
      </c>
      <c r="AY65">
        <f>100*LN('CREDIT FLOATERS'!S91)</f>
        <v>669.84653219564632</v>
      </c>
      <c r="AZ65">
        <f>100*LN('CREDIT FLOATERS'!T91)</f>
        <v>580.65135363279239</v>
      </c>
      <c r="BA65">
        <f>100*LN('GLOBAL GROWTH'!P333)</f>
        <v>397.56235242790899</v>
      </c>
      <c r="BB65">
        <f>'GLOBAL GROWTH'!F321</f>
        <v>-0.24981586899097299</v>
      </c>
      <c r="BC65">
        <v>397.56235242790899</v>
      </c>
      <c r="BD65">
        <v>-25.913504</v>
      </c>
      <c r="BE65">
        <v>4.538630383027531</v>
      </c>
      <c r="BF65" t="e">
        <v>#N/A</v>
      </c>
      <c r="BG65">
        <v>423.35448158830104</v>
      </c>
      <c r="BH65">
        <v>445.89876758100104</v>
      </c>
      <c r="BI65">
        <f>'CORPORATE SPREADS'!C174/100</f>
        <v>1.91</v>
      </c>
      <c r="BJ65">
        <f>'CORPORATE SPREADS'!D174/100</f>
        <v>-8.9999999999999858E-2</v>
      </c>
      <c r="BK65">
        <f>POLICYRATES!F126</f>
        <v>4.5</v>
      </c>
      <c r="BL65">
        <f>POLICYRATES!C126</f>
        <v>12.875</v>
      </c>
      <c r="BM65">
        <f>100*LN(1/'BILATERAL FX'!G185)</f>
        <v>52.256244170239206</v>
      </c>
      <c r="BN65">
        <f>100*LN(1/'BILATERAL FX'!B185)</f>
        <v>-11.804966677381426</v>
      </c>
      <c r="BO65">
        <f>100*LN('STOCK MARKET INDICES'!C66)</f>
        <v>675.56525007721791</v>
      </c>
      <c r="BP65">
        <f>100*LN('STOCK MARKET INDICES'!D66)</f>
        <v>642.35878145281276</v>
      </c>
    </row>
    <row r="66" spans="1:68" x14ac:dyDescent="0.2">
      <c r="A66" s="1">
        <v>31138</v>
      </c>
      <c r="B66">
        <f>100*LN('FRED-MD+'!B318)</f>
        <v>400.01108028693545</v>
      </c>
      <c r="C66">
        <f>'FRED-MD+'!C318</f>
        <v>78.336200000000005</v>
      </c>
      <c r="D66">
        <f>100*LN('FRED-MD+'!D318)</f>
        <v>750.71410797276087</v>
      </c>
      <c r="E66">
        <f>100*LN('FRED-MD+'!E318)</f>
        <v>400.73331852324714</v>
      </c>
      <c r="F66">
        <f>'FRED-MD+'!F318</f>
        <v>7.3</v>
      </c>
      <c r="G66">
        <f>100*LN('FRED-MD+'!G318)</f>
        <v>467.28288344619057</v>
      </c>
      <c r="H66">
        <f>100*LN('FRED-MD+'!H318)</f>
        <v>403.08721392665268</v>
      </c>
      <c r="I66">
        <f>100*LN('FRED-MD+'!I318)</f>
        <v>494.74824790909872</v>
      </c>
      <c r="J66">
        <f>100*LN('FRED-MD+'!J318)</f>
        <v>608.51377059060962</v>
      </c>
      <c r="K66">
        <f>100*LN('FRED-MD+'!K318)</f>
        <v>519.62846409828853</v>
      </c>
      <c r="L66">
        <f>'FRED-MD+'!L318</f>
        <v>9.14095238095239</v>
      </c>
      <c r="M66">
        <f>'FRED-MD+'!N318</f>
        <v>2.2938095238095202</v>
      </c>
      <c r="N66">
        <f>'FRED-MD+'!O318</f>
        <v>-6.2100000000000002E-2</v>
      </c>
      <c r="O66">
        <f>'FRED-MD+'!P318</f>
        <v>0.98209999999999997</v>
      </c>
      <c r="P66">
        <f>'FRED-MD+'!R318</f>
        <v>1.77</v>
      </c>
      <c r="Q66">
        <f>FACTOR!C127</f>
        <v>18.561334802083302</v>
      </c>
      <c r="R66">
        <f>100*LN(REALIZEDVARIANCE!D67)</f>
        <v>53.092166297823219</v>
      </c>
      <c r="S66">
        <v>47.8364376173203</v>
      </c>
      <c r="T66" s="5" t="e">
        <v>#N/A</v>
      </c>
      <c r="U66" t="e">
        <v>#N/A</v>
      </c>
      <c r="V66" t="e">
        <v>#N/A</v>
      </c>
      <c r="W66">
        <v>-2.9</v>
      </c>
      <c r="X66" t="e">
        <v>#N/A</v>
      </c>
      <c r="Y66">
        <f>100*LN(LEVERAGE3!O67)</f>
        <v>215.08154898998794</v>
      </c>
      <c r="Z66">
        <f>100*LN(LEVERAGE1!O67)</f>
        <v>342.64571927689434</v>
      </c>
      <c r="AA66">
        <f>100*LN(LEVERAGE1!N67)</f>
        <v>325.02742536714089</v>
      </c>
      <c r="AB66">
        <f>100*LN(LEVERAGE2!V67)</f>
        <v>-26.839126894140698</v>
      </c>
      <c r="AC66">
        <f>100*LN(LEVERAGE2!U67)</f>
        <v>-8.8840011682604185</v>
      </c>
      <c r="AD66">
        <v>1588.0876755108306</v>
      </c>
      <c r="AE66">
        <v>1318.6417406194435</v>
      </c>
      <c r="AF66">
        <f>100*LN(DOMESTICC!T187)</f>
        <v>895.64887477693946</v>
      </c>
      <c r="AG66">
        <f>100*LN(DOMESTICC!U187)</f>
        <v>848.97380698103643</v>
      </c>
      <c r="AH66">
        <f>100*LN(DOMESTICC!V187)</f>
        <v>841.92591437048657</v>
      </c>
      <c r="AI66">
        <f>100*LN(DOMESTICC!W187)</f>
        <v>759.5307871466714</v>
      </c>
      <c r="AJ66">
        <f>100*LN(DOMESTICC!X187)</f>
        <v>745.60147558130882</v>
      </c>
      <c r="AK66">
        <f>100*LN(DOMESTICC!Y187)</f>
        <v>555.52405880453398</v>
      </c>
      <c r="AL66">
        <f>100*LN(CBCREDIT!T67)</f>
        <v>746.29677681604267</v>
      </c>
      <c r="AM66">
        <f>100*LN(CBCREDIT!U67)</f>
        <v>712.55530288615626</v>
      </c>
      <c r="AN66">
        <f>100*LN(CBCREDIT!V67)</f>
        <v>620.9986402478155</v>
      </c>
      <c r="AO66">
        <f>100*LN('CREDIT EA &amp; UK'!X92)</f>
        <v>655.71684279138185</v>
      </c>
      <c r="AP66">
        <f>100*LN('CREDIT EA &amp; UK'!Y92)</f>
        <v>632.40018198883024</v>
      </c>
      <c r="AQ66">
        <f>100*LN('CREDIT EA &amp; UK'!Z92)</f>
        <v>498.42221229180632</v>
      </c>
      <c r="AR66">
        <f>100*LN('CREDIT EA &amp; UK'!AA92)</f>
        <v>612.16062106438949</v>
      </c>
      <c r="AS66">
        <f>100*LN('CREDIT EA &amp; UK'!AB92)</f>
        <v>577.489798376924</v>
      </c>
      <c r="AT66">
        <f>100*LN('CREDIT EA &amp; UK'!AC92)</f>
        <v>489.32942780927232</v>
      </c>
      <c r="AU66">
        <f>100*LN('CREDIT EA &amp; UK'!AD92)</f>
        <v>551.68606804121202</v>
      </c>
      <c r="AV66">
        <f>100*LN('CREDIT EA &amp; UK'!AE92)</f>
        <v>546.35685309573216</v>
      </c>
      <c r="AW66">
        <f>100*LN('CREDIT EA &amp; UK'!AF92)</f>
        <v>255.8366689996717</v>
      </c>
      <c r="AX66">
        <f>100*LN('CREDIT FLOATERS'!R92)</f>
        <v>704.2040652043529</v>
      </c>
      <c r="AY66">
        <f>100*LN('CREDIT FLOATERS'!S92)</f>
        <v>669.74085215947105</v>
      </c>
      <c r="AZ66">
        <f>100*LN('CREDIT FLOATERS'!T92)</f>
        <v>580.94335193007328</v>
      </c>
      <c r="BA66">
        <f>100*LN('GLOBAL GROWTH'!P334)</f>
        <v>397.21475492852625</v>
      </c>
      <c r="BB66">
        <f>'GLOBAL GROWTH'!F322</f>
        <v>-0.36410463667926302</v>
      </c>
      <c r="BC66">
        <v>397.21475492852625</v>
      </c>
      <c r="BD66">
        <v>-20.936384</v>
      </c>
      <c r="BE66">
        <v>4.4818704078996907</v>
      </c>
      <c r="BF66" t="e">
        <v>#N/A</v>
      </c>
      <c r="BG66">
        <v>423.28393094065132</v>
      </c>
      <c r="BH66">
        <v>443.67515343631283</v>
      </c>
      <c r="BI66">
        <f>'CORPORATE SPREADS'!C175/100</f>
        <v>1.92</v>
      </c>
      <c r="BJ66">
        <f>'CORPORATE SPREADS'!D175/100</f>
        <v>3.0000000000000249E-2</v>
      </c>
      <c r="BK66">
        <f>POLICYRATES!F127</f>
        <v>4.5</v>
      </c>
      <c r="BL66">
        <f>POLICYRATES!C127</f>
        <v>12.375</v>
      </c>
      <c r="BM66">
        <f>100*LN(1/'BILATERAL FX'!G186)</f>
        <v>45.884423366329457</v>
      </c>
      <c r="BN66">
        <f>100*LN(1/'BILATERAL FX'!B186)</f>
        <v>-21.325481856383963</v>
      </c>
      <c r="BO66">
        <f>100*LN('STOCK MARKET INDICES'!C67)</f>
        <v>677.20500968167619</v>
      </c>
      <c r="BP66">
        <f>100*LN('STOCK MARKET INDICES'!D67)</f>
        <v>643.31169259778585</v>
      </c>
    </row>
    <row r="67" spans="1:68" x14ac:dyDescent="0.2">
      <c r="A67" s="1">
        <v>31168</v>
      </c>
      <c r="B67">
        <f>100*LN('FRED-MD+'!B319)</f>
        <v>400.14650925136203</v>
      </c>
      <c r="C67">
        <f>'FRED-MD+'!C319</f>
        <v>78.262200000000007</v>
      </c>
      <c r="D67">
        <f>100*LN('FRED-MD+'!D319)</f>
        <v>742.65490723973051</v>
      </c>
      <c r="E67">
        <f>100*LN('FRED-MD+'!E319)</f>
        <v>401.29537240065866</v>
      </c>
      <c r="F67">
        <f>'FRED-MD+'!F319</f>
        <v>7.2</v>
      </c>
      <c r="G67">
        <f>100*LN('FRED-MD+'!G319)</f>
        <v>467.46962486367016</v>
      </c>
      <c r="H67">
        <f>100*LN('FRED-MD+'!H319)</f>
        <v>403.33552905956714</v>
      </c>
      <c r="I67">
        <f>100*LN('FRED-MD+'!I319)</f>
        <v>495.30768002349674</v>
      </c>
      <c r="J67">
        <f>100*LN('FRED-MD+'!J319)</f>
        <v>609.73679653675174</v>
      </c>
      <c r="K67">
        <f>100*LN('FRED-MD+'!K319)</f>
        <v>521.98151383930792</v>
      </c>
      <c r="L67">
        <f>'FRED-MD+'!L319</f>
        <v>8.4645454545454601</v>
      </c>
      <c r="M67">
        <f>'FRED-MD+'!N319</f>
        <v>2.38227272727273</v>
      </c>
      <c r="N67">
        <f>'FRED-MD+'!O319</f>
        <v>-0.20080000000000001</v>
      </c>
      <c r="O67">
        <f>'FRED-MD+'!P319</f>
        <v>1.1597999999999999</v>
      </c>
      <c r="P67">
        <f>'FRED-MD+'!R319</f>
        <v>2.0599989999999999</v>
      </c>
      <c r="Q67">
        <f>FACTOR!C128</f>
        <v>16.746726027813523</v>
      </c>
      <c r="R67">
        <f>100*LN(REALIZEDVARIANCE!D68)</f>
        <v>102.68301743045612</v>
      </c>
      <c r="S67">
        <v>35.483250400412999</v>
      </c>
      <c r="T67" s="5" t="e">
        <v>#N/A</v>
      </c>
      <c r="U67" t="e">
        <v>#N/A</v>
      </c>
      <c r="V67" t="e">
        <v>#N/A</v>
      </c>
      <c r="W67">
        <v>2.2000000000000002</v>
      </c>
      <c r="X67" t="e">
        <v>#N/A</v>
      </c>
      <c r="Y67">
        <f>100*LN(LEVERAGE3!O68)</f>
        <v>219.99029741340669</v>
      </c>
      <c r="Z67">
        <f>100*LN(LEVERAGE1!O68)</f>
        <v>342.60884343859453</v>
      </c>
      <c r="AA67">
        <f>100*LN(LEVERAGE1!N68)</f>
        <v>325.07080747237791</v>
      </c>
      <c r="AB67">
        <f>100*LN(LEVERAGE2!V68)</f>
        <v>-26.668570660825551</v>
      </c>
      <c r="AC67">
        <f>100*LN(LEVERAGE2!U68)</f>
        <v>-9.0778278677875317</v>
      </c>
      <c r="AD67">
        <v>1589.2287678223774</v>
      </c>
      <c r="AE67">
        <v>1319.3803651556648</v>
      </c>
      <c r="AF67">
        <f>100*LN(DOMESTICC!T188)</f>
        <v>896.33956128818022</v>
      </c>
      <c r="AG67">
        <f>100*LN(DOMESTICC!U188)</f>
        <v>849.69427655871903</v>
      </c>
      <c r="AH67">
        <f>100*LN(DOMESTICC!V188)</f>
        <v>842.60468578909843</v>
      </c>
      <c r="AI67">
        <f>100*LN(DOMESTICC!W188)</f>
        <v>760.37199416773194</v>
      </c>
      <c r="AJ67">
        <f>100*LN(DOMESTICC!X188)</f>
        <v>746.36468417647382</v>
      </c>
      <c r="AK67">
        <f>100*LN(DOMESTICC!Y188)</f>
        <v>557.07591800170803</v>
      </c>
      <c r="AL67">
        <f>100*LN(CBCREDIT!T68)</f>
        <v>746.50880054436732</v>
      </c>
      <c r="AM67">
        <f>100*LN(CBCREDIT!U68)</f>
        <v>712.60853855203413</v>
      </c>
      <c r="AN67">
        <f>100*LN(CBCREDIT!V68)</f>
        <v>621.85560633909699</v>
      </c>
      <c r="AO67">
        <f>100*LN('CREDIT EA &amp; UK'!X93)</f>
        <v>655.73864318611982</v>
      </c>
      <c r="AP67">
        <f>100*LN('CREDIT EA &amp; UK'!Y93)</f>
        <v>632.26464752787217</v>
      </c>
      <c r="AQ67">
        <f>100*LN('CREDIT EA &amp; UK'!Z93)</f>
        <v>499.00923777353523</v>
      </c>
      <c r="AR67">
        <f>100*LN('CREDIT EA &amp; UK'!AA93)</f>
        <v>612.30887283637094</v>
      </c>
      <c r="AS67">
        <f>100*LN('CREDIT EA &amp; UK'!AB93)</f>
        <v>577.64690686376321</v>
      </c>
      <c r="AT67">
        <f>100*LN('CREDIT EA &amp; UK'!AC93)</f>
        <v>489.4924877200192</v>
      </c>
      <c r="AU67">
        <f>100*LN('CREDIT EA &amp; UK'!AD93)</f>
        <v>551.27285742513868</v>
      </c>
      <c r="AV67">
        <f>100*LN('CREDIT EA &amp; UK'!AE93)</f>
        <v>545.57702644831295</v>
      </c>
      <c r="AW67">
        <f>100*LN('CREDIT EA &amp; UK'!AF93)</f>
        <v>261.89489064256719</v>
      </c>
      <c r="AX67">
        <f>100*LN('CREDIT FLOATERS'!R93)</f>
        <v>704.20824978025723</v>
      </c>
      <c r="AY67">
        <f>100*LN('CREDIT FLOATERS'!S93)</f>
        <v>669.53646835817347</v>
      </c>
      <c r="AZ67">
        <f>100*LN('CREDIT FLOATERS'!T93)</f>
        <v>581.27897633857992</v>
      </c>
      <c r="BA67">
        <f>100*LN('GLOBAL GROWTH'!P335)</f>
        <v>398.12484631981442</v>
      </c>
      <c r="BB67">
        <f>'GLOBAL GROWTH'!F323</f>
        <v>0.56539231054278505</v>
      </c>
      <c r="BC67">
        <v>398.12484631981442</v>
      </c>
      <c r="BD67">
        <v>-24.964898000000002</v>
      </c>
      <c r="BE67">
        <v>4.3994628405517267</v>
      </c>
      <c r="BF67" t="e">
        <v>#N/A</v>
      </c>
      <c r="BG67">
        <v>423.53299858022569</v>
      </c>
      <c r="BH67">
        <v>444.14740933173016</v>
      </c>
      <c r="BI67">
        <f>'CORPORATE SPREADS'!C176/100</f>
        <v>3.34</v>
      </c>
      <c r="BJ67">
        <f>'CORPORATE SPREADS'!D176/100</f>
        <v>9.9999999999997868E-3</v>
      </c>
      <c r="BK67">
        <f>POLICYRATES!F128</f>
        <v>4.5</v>
      </c>
      <c r="BL67">
        <f>POLICYRATES!C128</f>
        <v>12.375</v>
      </c>
      <c r="BM67">
        <f>100*LN(1/'BILATERAL FX'!G187)</f>
        <v>46.358319706075847</v>
      </c>
      <c r="BN67">
        <f>100*LN(1/'BILATERAL FX'!B187)</f>
        <v>-22.178262567486815</v>
      </c>
      <c r="BO67">
        <f>100*LN('STOCK MARKET INDICES'!C68)</f>
        <v>685.70933641799093</v>
      </c>
      <c r="BP67">
        <f>100*LN('STOCK MARKET INDICES'!D68)</f>
        <v>645.23012885289006</v>
      </c>
    </row>
    <row r="68" spans="1:68" x14ac:dyDescent="0.2">
      <c r="A68" s="1">
        <v>31199</v>
      </c>
      <c r="B68">
        <f>100*LN('FRED-MD+'!B320)</f>
        <v>400.21543436065497</v>
      </c>
      <c r="C68">
        <f>'FRED-MD+'!C320</f>
        <v>78.192899999999995</v>
      </c>
      <c r="D68">
        <f>100*LN('FRED-MD+'!D320)</f>
        <v>742.41652810420283</v>
      </c>
      <c r="E68">
        <f>100*LN('FRED-MD+'!E320)</f>
        <v>401.83630411994721</v>
      </c>
      <c r="F68">
        <f>'FRED-MD+'!F320</f>
        <v>7.4</v>
      </c>
      <c r="G68">
        <f>100*LN('FRED-MD+'!G320)</f>
        <v>467.74908475677171</v>
      </c>
      <c r="H68">
        <f>100*LN('FRED-MD+'!H320)</f>
        <v>403.61679831689986</v>
      </c>
      <c r="I68">
        <f>100*LN('FRED-MD+'!I320)</f>
        <v>494.47803513002316</v>
      </c>
      <c r="J68">
        <f>100*LN('FRED-MD+'!J320)</f>
        <v>610.66020865229609</v>
      </c>
      <c r="K68">
        <f>100*LN('FRED-MD+'!K320)</f>
        <v>524.12177745074644</v>
      </c>
      <c r="L68">
        <f>'FRED-MD+'!L320</f>
        <v>7.8045</v>
      </c>
      <c r="M68">
        <f>'FRED-MD+'!N320</f>
        <v>2.3515000000000001</v>
      </c>
      <c r="N68">
        <f>'FRED-MD+'!O320</f>
        <v>0.16239999999999999</v>
      </c>
      <c r="O68">
        <f>'FRED-MD+'!P320</f>
        <v>1.1361000000000001</v>
      </c>
      <c r="P68">
        <f>'FRED-MD+'!R320</f>
        <v>2.06</v>
      </c>
      <c r="Q68">
        <f>FACTOR!C129</f>
        <v>17.207983114244705</v>
      </c>
      <c r="R68">
        <f>100*LN(REALIZEDVARIANCE!D69)</f>
        <v>70.854540991070962</v>
      </c>
      <c r="S68">
        <v>44.115189960875199</v>
      </c>
      <c r="T68" s="5" t="e">
        <v>#N/A</v>
      </c>
      <c r="U68" t="e">
        <v>#N/A</v>
      </c>
      <c r="V68" t="e">
        <v>#N/A</v>
      </c>
      <c r="W68">
        <v>4.2</v>
      </c>
      <c r="X68" t="e">
        <v>#N/A</v>
      </c>
      <c r="Y68">
        <f>100*LN(LEVERAGE3!O69)</f>
        <v>222.44073119300216</v>
      </c>
      <c r="Z68">
        <f>100*LN(LEVERAGE1!O69)</f>
        <v>342.57331985460888</v>
      </c>
      <c r="AA68">
        <f>100*LN(LEVERAGE1!N69)</f>
        <v>325.08479662550184</v>
      </c>
      <c r="AB68">
        <f>100*LN(LEVERAGE2!V69)</f>
        <v>-26.464510871627457</v>
      </c>
      <c r="AC68">
        <f>100*LN(LEVERAGE2!U69)</f>
        <v>-9.1458630651529269</v>
      </c>
      <c r="AD68">
        <v>1593.279819055238</v>
      </c>
      <c r="AE68">
        <v>1320.3286927791221</v>
      </c>
      <c r="AF68">
        <f>100*LN(DOMESTICC!T189)</f>
        <v>897.32158442088428</v>
      </c>
      <c r="AG68">
        <f>100*LN(DOMESTICC!U189)</f>
        <v>850.76872382915201</v>
      </c>
      <c r="AH68">
        <f>100*LN(DOMESTICC!V189)</f>
        <v>843.63134507617156</v>
      </c>
      <c r="AI68">
        <f>100*LN(DOMESTICC!W189)</f>
        <v>761.58571008281558</v>
      </c>
      <c r="AJ68">
        <f>100*LN(DOMESTICC!X189)</f>
        <v>747.48898484038875</v>
      </c>
      <c r="AK68">
        <f>100*LN(DOMESTICC!Y189)</f>
        <v>558.69736599174746</v>
      </c>
      <c r="AL68">
        <f>100*LN(CBCREDIT!T69)</f>
        <v>746.85851867185943</v>
      </c>
      <c r="AM68">
        <f>100*LN(CBCREDIT!U69)</f>
        <v>712.71333497645185</v>
      </c>
      <c r="AN68">
        <f>100*LN(CBCREDIT!V69)</f>
        <v>622.81638032846843</v>
      </c>
      <c r="AO68">
        <f>100*LN('CREDIT EA &amp; UK'!X94)</f>
        <v>655.78331973446802</v>
      </c>
      <c r="AP68">
        <f>100*LN('CREDIT EA &amp; UK'!Y94)</f>
        <v>632.1943861992786</v>
      </c>
      <c r="AQ68">
        <f>100*LN('CREDIT EA &amp; UK'!Z94)</f>
        <v>499.78134443761968</v>
      </c>
      <c r="AR68">
        <f>100*LN('CREDIT EA &amp; UK'!AA94)</f>
        <v>612.56632170534658</v>
      </c>
      <c r="AS68">
        <f>100*LN('CREDIT EA &amp; UK'!AB94)</f>
        <v>577.9192931541628</v>
      </c>
      <c r="AT68">
        <f>100*LN('CREDIT EA &amp; UK'!AC94)</f>
        <v>489.74665959906173</v>
      </c>
      <c r="AU68">
        <f>100*LN('CREDIT EA &amp; UK'!AD94)</f>
        <v>551.0581955964708</v>
      </c>
      <c r="AV68">
        <f>100*LN('CREDIT EA &amp; UK'!AE94)</f>
        <v>545.17077574288862</v>
      </c>
      <c r="AW68">
        <f>100*LN('CREDIT EA &amp; UK'!AF94)</f>
        <v>264.89369366097037</v>
      </c>
      <c r="AX68">
        <f>100*LN('CREDIT FLOATERS'!R94)</f>
        <v>704.21707806670418</v>
      </c>
      <c r="AY68">
        <f>100*LN('CREDIT FLOATERS'!S94)</f>
        <v>669.43045996388275</v>
      </c>
      <c r="AZ68">
        <f>100*LN('CREDIT FLOATERS'!T94)</f>
        <v>581.73373248621863</v>
      </c>
      <c r="BA68">
        <f>100*LN('GLOBAL GROWTH'!P336)</f>
        <v>398.04768516670867</v>
      </c>
      <c r="BB68">
        <f>'GLOBAL GROWTH'!F324</f>
        <v>0.189864544676972</v>
      </c>
      <c r="BC68">
        <v>398.04768516670867</v>
      </c>
      <c r="BD68">
        <v>-34.475315999999999</v>
      </c>
      <c r="BE68">
        <v>4.3034445479830152</v>
      </c>
      <c r="BF68" t="e">
        <v>#N/A</v>
      </c>
      <c r="BG68">
        <v>422.92236817902466</v>
      </c>
      <c r="BH68">
        <v>446.93504628455571</v>
      </c>
      <c r="BI68">
        <f>'CORPORATE SPREADS'!C177/100</f>
        <v>0.19999999999999901</v>
      </c>
      <c r="BJ68">
        <f>'CORPORATE SPREADS'!D177/100</f>
        <v>9.9999999999999645E-2</v>
      </c>
      <c r="BK68">
        <f>POLICYRATES!F129</f>
        <v>4.5</v>
      </c>
      <c r="BL68">
        <f>POLICYRATES!C129</f>
        <v>12.375</v>
      </c>
      <c r="BM68">
        <f>100*LN(1/'BILATERAL FX'!G188)</f>
        <v>44.877627164316095</v>
      </c>
      <c r="BN68">
        <f>100*LN(1/'BILATERAL FX'!B188)</f>
        <v>-24.748488270036781</v>
      </c>
      <c r="BO68">
        <f>100*LN('STOCK MARKET INDICES'!C69)</f>
        <v>692.60862356668611</v>
      </c>
      <c r="BP68">
        <f>100*LN('STOCK MARKET INDICES'!D69)</f>
        <v>638.94685569845262</v>
      </c>
    </row>
    <row r="69" spans="1:68" x14ac:dyDescent="0.2">
      <c r="A69" s="1">
        <v>31229</v>
      </c>
      <c r="B69">
        <f>100*LN('FRED-MD+'!B321)</f>
        <v>399.52422011788894</v>
      </c>
      <c r="C69">
        <f>'FRED-MD+'!C321</f>
        <v>77.532799999999995</v>
      </c>
      <c r="D69">
        <f>100*LN('FRED-MD+'!D321)</f>
        <v>742.89271948022724</v>
      </c>
      <c r="E69">
        <f>100*LN('FRED-MD+'!E321)</f>
        <v>402.39220979255543</v>
      </c>
      <c r="F69">
        <f>'FRED-MD+'!F321</f>
        <v>7.4</v>
      </c>
      <c r="G69">
        <f>100*LN('FRED-MD+'!G321)</f>
        <v>467.93495841623428</v>
      </c>
      <c r="H69">
        <f>100*LN('FRED-MD+'!H321)</f>
        <v>403.86380350608835</v>
      </c>
      <c r="I69">
        <f>100*LN('FRED-MD+'!I321)</f>
        <v>491.88123601094037</v>
      </c>
      <c r="J69">
        <f>100*LN('FRED-MD+'!J321)</f>
        <v>611.70365035451914</v>
      </c>
      <c r="K69">
        <f>100*LN('FRED-MD+'!K321)</f>
        <v>526.00961537278397</v>
      </c>
      <c r="L69">
        <f>'FRED-MD+'!L321</f>
        <v>7.85636363636364</v>
      </c>
      <c r="M69">
        <f>'FRED-MD+'!N321</f>
        <v>2.4504545454545501</v>
      </c>
      <c r="N69">
        <f>'FRED-MD+'!O321</f>
        <v>0.13389999999999999</v>
      </c>
      <c r="O69">
        <f>'FRED-MD+'!P321</f>
        <v>1.1133999999999999</v>
      </c>
      <c r="P69">
        <f>'FRED-MD+'!R321</f>
        <v>1.7199990000000001</v>
      </c>
      <c r="Q69">
        <f>FACTOR!C130</f>
        <v>22.244298825608944</v>
      </c>
      <c r="R69">
        <f>100*LN(REALIZEDVARIANCE!D70)</f>
        <v>84.488891023114363</v>
      </c>
      <c r="S69">
        <v>35.183625715705098</v>
      </c>
      <c r="T69" s="5" t="e">
        <v>#N/A</v>
      </c>
      <c r="U69" t="e">
        <v>#N/A</v>
      </c>
      <c r="V69" t="e">
        <v>#N/A</v>
      </c>
      <c r="W69">
        <v>1.9</v>
      </c>
      <c r="X69" t="e">
        <v>#N/A</v>
      </c>
      <c r="Y69">
        <f>100*LN(LEVERAGE3!O70)</f>
        <v>221.70408728568765</v>
      </c>
      <c r="Z69">
        <f>100*LN(LEVERAGE1!O70)</f>
        <v>342.53694456635782</v>
      </c>
      <c r="AA69">
        <f>100*LN(LEVERAGE1!N70)</f>
        <v>325.0750988703478</v>
      </c>
      <c r="AB69">
        <f>100*LN(LEVERAGE2!V70)</f>
        <v>-26.113807156117431</v>
      </c>
      <c r="AC69">
        <f>100*LN(LEVERAGE2!U70)</f>
        <v>-8.6916397658709617</v>
      </c>
      <c r="AD69">
        <v>1595.1582992424842</v>
      </c>
      <c r="AE69">
        <v>1320.4155323498653</v>
      </c>
      <c r="AF69">
        <f>100*LN(DOMESTICC!T190)</f>
        <v>899.85544127643846</v>
      </c>
      <c r="AG69">
        <f>100*LN(DOMESTICC!U190)</f>
        <v>854.20985683372555</v>
      </c>
      <c r="AH69">
        <f>100*LN(DOMESTICC!V190)</f>
        <v>847.09714025326525</v>
      </c>
      <c r="AI69">
        <f>100*LN(DOMESTICC!W190)</f>
        <v>764.780134434253</v>
      </c>
      <c r="AJ69">
        <f>100*LN(DOMESTICC!X190)</f>
        <v>750.82085908544855</v>
      </c>
      <c r="AK69">
        <f>100*LN(DOMESTICC!Y190)</f>
        <v>560.73904426579077</v>
      </c>
      <c r="AL69">
        <f>100*LN(CBCREDIT!T70)</f>
        <v>748.11062307624536</v>
      </c>
      <c r="AM69">
        <f>100*LN(CBCREDIT!U70)</f>
        <v>713.94587668143879</v>
      </c>
      <c r="AN69">
        <f>100*LN(CBCREDIT!V70)</f>
        <v>623.96366111395389</v>
      </c>
      <c r="AO69">
        <f>100*LN('CREDIT EA &amp; UK'!X95)</f>
        <v>656.91515468870477</v>
      </c>
      <c r="AP69">
        <f>100*LN('CREDIT EA &amp; UK'!Y95)</f>
        <v>633.29051479819191</v>
      </c>
      <c r="AQ69">
        <f>100*LN('CREDIT EA &amp; UK'!Z95)</f>
        <v>501.27432408854577</v>
      </c>
      <c r="AR69">
        <f>100*LN('CREDIT EA &amp; UK'!AA95)</f>
        <v>613.84851987643458</v>
      </c>
      <c r="AS69">
        <f>100*LN('CREDIT EA &amp; UK'!AB95)</f>
        <v>579.14097867702003</v>
      </c>
      <c r="AT69">
        <f>100*LN('CREDIT EA &amp; UK'!AC95)</f>
        <v>491.20941417057873</v>
      </c>
      <c r="AU69">
        <f>100*LN('CREDIT EA &amp; UK'!AD95)</f>
        <v>552.13345115029233</v>
      </c>
      <c r="AV69">
        <f>100*LN('CREDIT EA &amp; UK'!AE95)</f>
        <v>546.35127898222424</v>
      </c>
      <c r="AW69">
        <f>100*LN('CREDIT EA &amp; UK'!AF95)</f>
        <v>264.37494053745644</v>
      </c>
      <c r="AX69">
        <f>100*LN('CREDIT FLOATERS'!R95)</f>
        <v>705.3078931793533</v>
      </c>
      <c r="AY69">
        <f>100*LN('CREDIT FLOATERS'!S95)</f>
        <v>670.70493892687216</v>
      </c>
      <c r="AZ69">
        <f>100*LN('CREDIT FLOATERS'!T95)</f>
        <v>582.61041360031231</v>
      </c>
      <c r="BA69">
        <f>100*LN('GLOBAL GROWTH'!P337)</f>
        <v>398.14721994507971</v>
      </c>
      <c r="BB69">
        <f>'GLOBAL GROWTH'!F325</f>
        <v>1.4189569851763799</v>
      </c>
      <c r="BC69">
        <v>398.14721994507971</v>
      </c>
      <c r="BD69">
        <v>-50.226018000000003</v>
      </c>
      <c r="BE69">
        <v>4.1943182521144928</v>
      </c>
      <c r="BF69" t="e">
        <v>#N/A</v>
      </c>
      <c r="BG69">
        <v>424.28164081554576</v>
      </c>
      <c r="BH69">
        <v>442.8433007488037</v>
      </c>
      <c r="BI69">
        <f>'CORPORATE SPREADS'!C178/100</f>
        <v>1.02999999999999</v>
      </c>
      <c r="BJ69">
        <f>'CORPORATE SPREADS'!D178/100</f>
        <v>0.16999999999999993</v>
      </c>
      <c r="BK69">
        <f>POLICYRATES!F130</f>
        <v>4.5</v>
      </c>
      <c r="BL69">
        <f>POLICYRATES!C130</f>
        <v>11.375</v>
      </c>
      <c r="BM69">
        <f>100*LN(1/'BILATERAL FX'!G189)</f>
        <v>39.678867838362414</v>
      </c>
      <c r="BN69">
        <f>100*LN(1/'BILATERAL FX'!B189)</f>
        <v>-32.259061693996962</v>
      </c>
      <c r="BO69">
        <f>100*LN('STOCK MARKET INDICES'!C70)</f>
        <v>689.36563546026355</v>
      </c>
      <c r="BP69">
        <f>100*LN('STOCK MARKET INDICES'!D70)</f>
        <v>640.762228475489</v>
      </c>
    </row>
    <row r="70" spans="1:68" x14ac:dyDescent="0.2">
      <c r="A70" s="1">
        <v>31260</v>
      </c>
      <c r="B70">
        <f>100*LN('FRED-MD+'!B322)</f>
        <v>399.94971086767987</v>
      </c>
      <c r="C70">
        <f>'FRED-MD+'!C322</f>
        <v>77.817400000000006</v>
      </c>
      <c r="D70">
        <f>100*LN('FRED-MD+'!D322)</f>
        <v>746.33630455200205</v>
      </c>
      <c r="E70">
        <f>100*LN('FRED-MD+'!E322)</f>
        <v>402.9983803061711</v>
      </c>
      <c r="F70">
        <f>'FRED-MD+'!F322</f>
        <v>7.1</v>
      </c>
      <c r="G70">
        <f>100*LN('FRED-MD+'!G322)</f>
        <v>468.12048722640884</v>
      </c>
      <c r="H70">
        <f>100*LN('FRED-MD+'!H322)</f>
        <v>404.19629565403466</v>
      </c>
      <c r="I70">
        <f>100*LN('FRED-MD+'!I322)</f>
        <v>491.7788743729904</v>
      </c>
      <c r="J70">
        <f>100*LN('FRED-MD+'!J322)</f>
        <v>612.53518763795398</v>
      </c>
      <c r="K70">
        <f>100*LN('FRED-MD+'!K322)</f>
        <v>523.80364356631071</v>
      </c>
      <c r="L70">
        <f>'FRED-MD+'!L322</f>
        <v>8.0472727272727305</v>
      </c>
      <c r="M70">
        <f>'FRED-MD+'!N322</f>
        <v>2.2845454545454502</v>
      </c>
      <c r="N70">
        <f>'FRED-MD+'!O322</f>
        <v>0.1173</v>
      </c>
      <c r="O70">
        <f>'FRED-MD+'!P322</f>
        <v>1.1138999999999999</v>
      </c>
      <c r="P70">
        <f>'FRED-MD+'!R322</f>
        <v>1.86</v>
      </c>
      <c r="Q70">
        <f>FACTOR!C131</f>
        <v>19.655345825028462</v>
      </c>
      <c r="R70">
        <f>100*LN(REALIZEDVARIANCE!D71)</f>
        <v>73.306031143762155</v>
      </c>
      <c r="S70">
        <v>40.967451834792797</v>
      </c>
      <c r="T70" s="5" t="e">
        <v>#N/A</v>
      </c>
      <c r="U70" t="e">
        <v>#N/A</v>
      </c>
      <c r="V70" t="e">
        <v>#N/A</v>
      </c>
      <c r="W70">
        <v>2.5</v>
      </c>
      <c r="X70" t="e">
        <v>#N/A</v>
      </c>
      <c r="Y70">
        <f>100*LN(LEVERAGE3!O71)</f>
        <v>220.33347862077437</v>
      </c>
      <c r="Z70">
        <f>100*LN(LEVERAGE1!O71)</f>
        <v>342.50095131621509</v>
      </c>
      <c r="AA70">
        <f>100*LN(LEVERAGE1!N71)</f>
        <v>325.04781651043652</v>
      </c>
      <c r="AB70">
        <f>100*LN(LEVERAGE2!V71)</f>
        <v>-25.682104678733435</v>
      </c>
      <c r="AC70">
        <f>100*LN(LEVERAGE2!U71)</f>
        <v>-7.8462836903676987</v>
      </c>
      <c r="AD70">
        <v>1595.5082246286668</v>
      </c>
      <c r="AE70">
        <v>1320.6053578723854</v>
      </c>
      <c r="AF70">
        <f>100*LN(DOMESTICC!T191)</f>
        <v>903.71385630291866</v>
      </c>
      <c r="AG70">
        <f>100*LN(DOMESTICC!U191)</f>
        <v>859.73997745969632</v>
      </c>
      <c r="AH70">
        <f>100*LN(DOMESTICC!V191)</f>
        <v>852.73331375878968</v>
      </c>
      <c r="AI70">
        <f>100*LN(DOMESTICC!W191)</f>
        <v>769.66311481832884</v>
      </c>
      <c r="AJ70">
        <f>100*LN(DOMESTICC!X191)</f>
        <v>756.12046579815558</v>
      </c>
      <c r="AK70">
        <f>100*LN(DOMESTICC!Y191)</f>
        <v>562.92271622507167</v>
      </c>
      <c r="AL70">
        <f>100*LN(CBCREDIT!T71)</f>
        <v>750.31687918016746</v>
      </c>
      <c r="AM70">
        <f>100*LN(CBCREDIT!U71)</f>
        <v>716.5228447285873</v>
      </c>
      <c r="AN70">
        <f>100*LN(CBCREDIT!V71)</f>
        <v>625.33682312777728</v>
      </c>
      <c r="AO70">
        <f>100*LN('CREDIT EA &amp; UK'!X96)</f>
        <v>659.41811555790343</v>
      </c>
      <c r="AP70">
        <f>100*LN('CREDIT EA &amp; UK'!Y96)</f>
        <v>635.81978943410377</v>
      </c>
      <c r="AQ70">
        <f>100*LN('CREDIT EA &amp; UK'!Z96)</f>
        <v>503.573550449744</v>
      </c>
      <c r="AR70">
        <f>100*LN('CREDIT EA &amp; UK'!AA96)</f>
        <v>616.31468150826072</v>
      </c>
      <c r="AS70">
        <f>100*LN('CREDIT EA &amp; UK'!AB96)</f>
        <v>581.48289649474714</v>
      </c>
      <c r="AT70">
        <f>100*LN('CREDIT EA &amp; UK'!AC96)</f>
        <v>494.00799623529713</v>
      </c>
      <c r="AU70">
        <f>100*LN('CREDIT EA &amp; UK'!AD96)</f>
        <v>554.58778065280399</v>
      </c>
      <c r="AV70">
        <f>100*LN('CREDIT EA &amp; UK'!AE96)</f>
        <v>549.01428273638965</v>
      </c>
      <c r="AW70">
        <f>100*LN('CREDIT EA &amp; UK'!AF96)</f>
        <v>263.41275727624247</v>
      </c>
      <c r="AX70">
        <f>100*LN('CREDIT FLOATERS'!R96)</f>
        <v>707.75797349340792</v>
      </c>
      <c r="AY70">
        <f>100*LN('CREDIT FLOATERS'!S96)</f>
        <v>673.56720960681344</v>
      </c>
      <c r="AZ70">
        <f>100*LN('CREDIT FLOATERS'!T96)</f>
        <v>583.94070231343505</v>
      </c>
      <c r="BA70">
        <f>100*LN('GLOBAL GROWTH'!P338)</f>
        <v>398.31053191761515</v>
      </c>
      <c r="BB70">
        <f>'GLOBAL GROWTH'!F326</f>
        <v>1.05460564128506</v>
      </c>
      <c r="BC70">
        <v>398.31053191761515</v>
      </c>
      <c r="BD70">
        <v>-57.691181999999998</v>
      </c>
      <c r="BE70">
        <v>4.0820068855593306</v>
      </c>
      <c r="BF70" t="e">
        <v>#N/A</v>
      </c>
      <c r="BG70">
        <v>424.65498353986425</v>
      </c>
      <c r="BH70">
        <v>444.50014338352702</v>
      </c>
      <c r="BI70">
        <f>'CORPORATE SPREADS'!C179/100</f>
        <v>0.68999999999999906</v>
      </c>
      <c r="BJ70">
        <f>'CORPORATE SPREADS'!D179/100</f>
        <v>0.49000000000000021</v>
      </c>
      <c r="BK70">
        <f>POLICYRATES!F131</f>
        <v>4.25</v>
      </c>
      <c r="BL70">
        <f>POLICYRATES!C131</f>
        <v>11.375</v>
      </c>
      <c r="BM70">
        <f>100*LN(1/'BILATERAL FX'!G190)</f>
        <v>35.655245871772387</v>
      </c>
      <c r="BN70">
        <f>100*LN(1/'BILATERAL FX'!B190)</f>
        <v>-32.505010892051928</v>
      </c>
      <c r="BO70">
        <f>100*LN('STOCK MARKET INDICES'!C71)</f>
        <v>698.62891566362441</v>
      </c>
      <c r="BP70">
        <f>100*LN('STOCK MARKET INDICES'!D71)</f>
        <v>647.1201899590734</v>
      </c>
    </row>
    <row r="71" spans="1:68" x14ac:dyDescent="0.2">
      <c r="A71" s="1">
        <v>31291</v>
      </c>
      <c r="B71">
        <f>100*LN('FRED-MD+'!B323)</f>
        <v>400.39365139796644</v>
      </c>
      <c r="C71">
        <f>'FRED-MD+'!C323</f>
        <v>77.759500000000003</v>
      </c>
      <c r="D71">
        <f>100*LN('FRED-MD+'!D323)</f>
        <v>742.41652810420283</v>
      </c>
      <c r="E71">
        <f>100*LN('FRED-MD+'!E323)</f>
        <v>403.70684944023702</v>
      </c>
      <c r="F71">
        <f>'FRED-MD+'!F323</f>
        <v>7.1</v>
      </c>
      <c r="G71">
        <f>100*LN('FRED-MD+'!G323)</f>
        <v>468.30567246451619</v>
      </c>
      <c r="H71">
        <f>100*LN('FRED-MD+'!H323)</f>
        <v>404.36125138153278</v>
      </c>
      <c r="I71">
        <f>100*LN('FRED-MD+'!I323)</f>
        <v>492.55130406794206</v>
      </c>
      <c r="J71">
        <f>100*LN('FRED-MD+'!J323)</f>
        <v>613.94797289170458</v>
      </c>
      <c r="K71">
        <f>100*LN('FRED-MD+'!K323)</f>
        <v>521.54790882390319</v>
      </c>
      <c r="L71">
        <f>'FRED-MD+'!L323</f>
        <v>8.0652631578947407</v>
      </c>
      <c r="M71">
        <f>'FRED-MD+'!N323</f>
        <v>2.3078947368421101</v>
      </c>
      <c r="N71">
        <f>'FRED-MD+'!O323</f>
        <v>0.21870000000000001</v>
      </c>
      <c r="O71">
        <f>'FRED-MD+'!P323</f>
        <v>1.1333</v>
      </c>
      <c r="P71">
        <f>'FRED-MD+'!R323</f>
        <v>1.82</v>
      </c>
      <c r="Q71">
        <f>FACTOR!C132</f>
        <v>11.748711411335742</v>
      </c>
      <c r="R71">
        <f>100*LN(REALIZEDVARIANCE!D72)</f>
        <v>123.3925224170856</v>
      </c>
      <c r="S71">
        <v>34.564688974035803</v>
      </c>
      <c r="T71" s="5" t="e">
        <v>#N/A</v>
      </c>
      <c r="U71" t="e">
        <v>#N/A</v>
      </c>
      <c r="V71" t="e">
        <v>#N/A</v>
      </c>
      <c r="W71">
        <v>-3</v>
      </c>
      <c r="X71" t="e">
        <v>#N/A</v>
      </c>
      <c r="Y71">
        <f>100*LN(LEVERAGE3!O72)</f>
        <v>219.62240770026358</v>
      </c>
      <c r="Z71">
        <f>100*LN(LEVERAGE1!O72)</f>
        <v>342.48534337946768</v>
      </c>
      <c r="AA71">
        <f>100*LN(LEVERAGE1!N72)</f>
        <v>325.00722540102316</v>
      </c>
      <c r="AB71">
        <f>100*LN(LEVERAGE2!V72)</f>
        <v>-25.402162615077568</v>
      </c>
      <c r="AC71">
        <f>100*LN(LEVERAGE2!U72)</f>
        <v>-7.3745104767286724</v>
      </c>
      <c r="AD71">
        <v>1601.8309569233097</v>
      </c>
      <c r="AE71">
        <v>1321.5214171761675</v>
      </c>
      <c r="AF71">
        <f>100*LN(DOMESTICC!T192)</f>
        <v>907.11927662783296</v>
      </c>
      <c r="AG71">
        <f>100*LN(DOMESTICC!U192)</f>
        <v>864.58111607361263</v>
      </c>
      <c r="AH71">
        <f>100*LN(DOMESTICC!V192)</f>
        <v>857.68358306336245</v>
      </c>
      <c r="AI71">
        <f>100*LN(DOMESTICC!W192)</f>
        <v>774.07801018389512</v>
      </c>
      <c r="AJ71">
        <f>100*LN(DOMESTICC!X192)</f>
        <v>760.88659746258043</v>
      </c>
      <c r="AK71">
        <f>100*LN(DOMESTICC!Y192)</f>
        <v>564.99438693151512</v>
      </c>
      <c r="AL71">
        <f>100*LN(CBCREDIT!T72)</f>
        <v>752.68015642863963</v>
      </c>
      <c r="AM71">
        <f>100*LN(CBCREDIT!U72)</f>
        <v>719.23370504636307</v>
      </c>
      <c r="AN71">
        <f>100*LN(CBCREDIT!V72)</f>
        <v>626.90015822525243</v>
      </c>
      <c r="AO71">
        <f>100*LN('CREDIT EA &amp; UK'!X97)</f>
        <v>662.12378613898477</v>
      </c>
      <c r="AP71">
        <f>100*LN('CREDIT EA &amp; UK'!Y97)</f>
        <v>638.587544864964</v>
      </c>
      <c r="AQ71">
        <f>100*LN('CREDIT EA &amp; UK'!Z97)</f>
        <v>505.9234963932318</v>
      </c>
      <c r="AR71">
        <f>100*LN('CREDIT EA &amp; UK'!AA97)</f>
        <v>619.00530763658082</v>
      </c>
      <c r="AS71">
        <f>100*LN('CREDIT EA &amp; UK'!AB97)</f>
        <v>584.14088049009388</v>
      </c>
      <c r="AT71">
        <f>100*LN('CREDIT EA &amp; UK'!AC97)</f>
        <v>496.70873653687693</v>
      </c>
      <c r="AU71">
        <f>100*LN('CREDIT EA &amp; UK'!AD97)</f>
        <v>557.21616367115882</v>
      </c>
      <c r="AV71">
        <f>100*LN('CREDIT EA &amp; UK'!AE97)</f>
        <v>551.80149874579467</v>
      </c>
      <c r="AW71">
        <f>100*LN('CREDIT EA &amp; UK'!AF97)</f>
        <v>262.91512834957928</v>
      </c>
      <c r="AX71">
        <f>100*LN('CREDIT FLOATERS'!R97)</f>
        <v>710.33607130949588</v>
      </c>
      <c r="AY71">
        <f>100*LN('CREDIT FLOATERS'!S97)</f>
        <v>676.53860906933198</v>
      </c>
      <c r="AZ71">
        <f>100*LN('CREDIT FLOATERS'!T97)</f>
        <v>585.43438635357495</v>
      </c>
      <c r="BA71">
        <f>100*LN('GLOBAL GROWTH'!P339)</f>
        <v>398.47800369008593</v>
      </c>
      <c r="BB71">
        <f>'GLOBAL GROWTH'!F327</f>
        <v>0.88208552330606604</v>
      </c>
      <c r="BC71">
        <v>398.47800369008593</v>
      </c>
      <c r="BD71">
        <v>-50.147343999999997</v>
      </c>
      <c r="BE71">
        <v>3.9767119254475292</v>
      </c>
      <c r="BF71" t="e">
        <v>#N/A</v>
      </c>
      <c r="BG71">
        <v>423.79667723123998</v>
      </c>
      <c r="BH71">
        <v>444.50014338352702</v>
      </c>
      <c r="BI71">
        <f>'CORPORATE SPREADS'!C180/100</f>
        <v>1</v>
      </c>
      <c r="BJ71">
        <f>'CORPORATE SPREADS'!D180/100</f>
        <v>0.45000000000000012</v>
      </c>
      <c r="BK71">
        <f>POLICYRATES!F132</f>
        <v>4</v>
      </c>
      <c r="BL71">
        <f>POLICYRATES!C132</f>
        <v>11.375</v>
      </c>
      <c r="BM71">
        <f>100*LN(1/'BILATERAL FX'!G191)</f>
        <v>37.232039078868176</v>
      </c>
      <c r="BN71">
        <f>100*LN(1/'BILATERAL FX'!B191)</f>
        <v>-31.056817623848197</v>
      </c>
      <c r="BO71">
        <f>100*LN('STOCK MARKET INDICES'!C72)</f>
        <v>704.10616462903613</v>
      </c>
      <c r="BP71">
        <f>100*LN('STOCK MARKET INDICES'!D72)</f>
        <v>643.97336842077118</v>
      </c>
    </row>
    <row r="72" spans="1:68" x14ac:dyDescent="0.2">
      <c r="A72" s="1">
        <v>31321</v>
      </c>
      <c r="B72">
        <f>100*LN('FRED-MD+'!B324)</f>
        <v>399.98800247614798</v>
      </c>
      <c r="C72">
        <f>'FRED-MD+'!C324</f>
        <v>77.396199999999993</v>
      </c>
      <c r="D72">
        <f>100*LN('FRED-MD+'!D324)</f>
        <v>751.42546528164098</v>
      </c>
      <c r="E72">
        <f>100*LN('FRED-MD+'!E324)</f>
        <v>404.44537926086355</v>
      </c>
      <c r="F72">
        <f>'FRED-MD+'!F324</f>
        <v>7.1</v>
      </c>
      <c r="G72">
        <f>100*LN('FRED-MD+'!G324)</f>
        <v>468.67501729805144</v>
      </c>
      <c r="H72">
        <f>100*LN('FRED-MD+'!H324)</f>
        <v>404.52243435906865</v>
      </c>
      <c r="I72">
        <f>100*LN('FRED-MD+'!I324)</f>
        <v>488.07543732417355</v>
      </c>
      <c r="J72">
        <f>100*LN('FRED-MD+'!J324)</f>
        <v>614.86208483834912</v>
      </c>
      <c r="K72">
        <f>100*LN('FRED-MD+'!K324)</f>
        <v>522.68213648429662</v>
      </c>
      <c r="L72">
        <f>'FRED-MD+'!L324</f>
        <v>8.0109090909090899</v>
      </c>
      <c r="M72">
        <f>'FRED-MD+'!N324</f>
        <v>2.2259090909090902</v>
      </c>
      <c r="N72">
        <f>'FRED-MD+'!O324</f>
        <v>0.26750000000000002</v>
      </c>
      <c r="O72">
        <f>'FRED-MD+'!P324</f>
        <v>1.2225999999999999</v>
      </c>
      <c r="P72">
        <f>'FRED-MD+'!R324</f>
        <v>1.9000010000000001</v>
      </c>
      <c r="Q72">
        <f>FACTOR!C133</f>
        <v>20.967519727363602</v>
      </c>
      <c r="R72">
        <f>100*LN(REALIZEDVARIANCE!D73)</f>
        <v>83.506629065057297</v>
      </c>
      <c r="S72">
        <v>36.741030912814999</v>
      </c>
      <c r="T72" s="5" t="e">
        <v>#N/A</v>
      </c>
      <c r="U72" t="e">
        <v>#N/A</v>
      </c>
      <c r="V72" t="e">
        <v>#N/A</v>
      </c>
      <c r="W72">
        <v>5</v>
      </c>
      <c r="X72" t="e">
        <v>#N/A</v>
      </c>
      <c r="Y72">
        <f>100*LN(LEVERAGE3!O73)</f>
        <v>224.19887215992586</v>
      </c>
      <c r="Z72">
        <f>100*LN(LEVERAGE1!O73)</f>
        <v>342.51839858709803</v>
      </c>
      <c r="AA72">
        <f>100*LN(LEVERAGE1!N73)</f>
        <v>324.86950991121461</v>
      </c>
      <c r="AB72">
        <f>100*LN(LEVERAGE2!V73)</f>
        <v>-25.264510473317912</v>
      </c>
      <c r="AC72">
        <f>100*LN(LEVERAGE2!U73)</f>
        <v>-7.3114404044316839</v>
      </c>
      <c r="AD72">
        <v>1601.5496319719762</v>
      </c>
      <c r="AE72">
        <v>1321.5223285014806</v>
      </c>
      <c r="AF72">
        <f>100*LN(DOMESTICC!T193)</f>
        <v>909.83810084258982</v>
      </c>
      <c r="AG72">
        <f>100*LN(DOMESTICC!U193)</f>
        <v>868.40212658381745</v>
      </c>
      <c r="AH72">
        <f>100*LN(DOMESTICC!V193)</f>
        <v>861.59962769999311</v>
      </c>
      <c r="AI72">
        <f>100*LN(DOMESTICC!W193)</f>
        <v>778.06943466472785</v>
      </c>
      <c r="AJ72">
        <f>100*LN(DOMESTICC!X193)</f>
        <v>765.01733264214943</v>
      </c>
      <c r="AK72">
        <f>100*LN(DOMESTICC!Y193)</f>
        <v>567.49351390907555</v>
      </c>
      <c r="AL72">
        <f>100*LN(CBCREDIT!T73)</f>
        <v>755.56666557397443</v>
      </c>
      <c r="AM72">
        <f>100*LN(CBCREDIT!U73)</f>
        <v>722.36958167644843</v>
      </c>
      <c r="AN72">
        <f>100*LN(CBCREDIT!V73)</f>
        <v>629.15289637590308</v>
      </c>
      <c r="AO72">
        <f>100*LN('CREDIT EA &amp; UK'!X98)</f>
        <v>665.58963242334005</v>
      </c>
      <c r="AP72">
        <f>100*LN('CREDIT EA &amp; UK'!Y98)</f>
        <v>642.28537073875964</v>
      </c>
      <c r="AQ72">
        <f>100*LN('CREDIT EA &amp; UK'!Z98)</f>
        <v>508.5262383483647</v>
      </c>
      <c r="AR72">
        <f>100*LN('CREDIT EA &amp; UK'!AA98)</f>
        <v>622.56896222635851</v>
      </c>
      <c r="AS72">
        <f>100*LN('CREDIT EA &amp; UK'!AB98)</f>
        <v>588.11695636351863</v>
      </c>
      <c r="AT72">
        <f>100*LN('CREDIT EA &amp; UK'!AC98)</f>
        <v>499.25504835025765</v>
      </c>
      <c r="AU72">
        <f>100*LN('CREDIT EA &amp; UK'!AD98)</f>
        <v>560.49990941995486</v>
      </c>
      <c r="AV72">
        <f>100*LN('CREDIT EA &amp; UK'!AE98)</f>
        <v>555.10179577692088</v>
      </c>
      <c r="AW72">
        <f>100*LN('CREDIT EA &amp; UK'!AF98)</f>
        <v>265.59573353454726</v>
      </c>
      <c r="AX72">
        <f>100*LN('CREDIT FLOATERS'!R98)</f>
        <v>713.28793485188862</v>
      </c>
      <c r="AY72">
        <f>100*LN('CREDIT FLOATERS'!S98)</f>
        <v>679.83689651607392</v>
      </c>
      <c r="AZ72">
        <f>100*LN('CREDIT FLOATERS'!T98)</f>
        <v>587.51622792605247</v>
      </c>
      <c r="BA72">
        <f>100*LN('GLOBAL GROWTH'!P340)</f>
        <v>398.67873763907403</v>
      </c>
      <c r="BB72">
        <f>'GLOBAL GROWTH'!F328</f>
        <v>1.48235334632533</v>
      </c>
      <c r="BC72">
        <v>398.67873763907403</v>
      </c>
      <c r="BD72">
        <v>-37.082790000000003</v>
      </c>
      <c r="BE72">
        <v>3.8779231420047688</v>
      </c>
      <c r="BF72" t="e">
        <v>#N/A</v>
      </c>
      <c r="BG72">
        <v>425.20261668269825</v>
      </c>
      <c r="BH72">
        <v>442.24485491727972</v>
      </c>
      <c r="BI72">
        <f>'CORPORATE SPREADS'!C181/100</f>
        <v>0.83</v>
      </c>
      <c r="BJ72">
        <f>'CORPORATE SPREADS'!D181/100</f>
        <v>0.35999999999999943</v>
      </c>
      <c r="BK72">
        <f>POLICYRATES!F133</f>
        <v>4</v>
      </c>
      <c r="BL72">
        <f>POLICYRATES!C133</f>
        <v>11.375</v>
      </c>
      <c r="BM72">
        <f>100*LN(1/'BILATERAL FX'!G192)</f>
        <v>30.170540173044497</v>
      </c>
      <c r="BN72">
        <f>100*LN(1/'BILATERAL FX'!B192)</f>
        <v>-35.171265210891747</v>
      </c>
      <c r="BO72">
        <f>100*LN('STOCK MARKET INDICES'!C73)</f>
        <v>716.68835440158568</v>
      </c>
      <c r="BP72">
        <f>100*LN('STOCK MARKET INDICES'!D73)</f>
        <v>650.82324803296024</v>
      </c>
    </row>
    <row r="73" spans="1:68" x14ac:dyDescent="0.2">
      <c r="A73" s="1">
        <v>31352</v>
      </c>
      <c r="B73">
        <f>100*LN('FRED-MD+'!B325)</f>
        <v>400.31772887179375</v>
      </c>
      <c r="C73">
        <f>'FRED-MD+'!C325</f>
        <v>77.765500000000003</v>
      </c>
      <c r="D73">
        <f>100*LN('FRED-MD+'!D325)</f>
        <v>743.72063668712917</v>
      </c>
      <c r="E73">
        <f>100*LN('FRED-MD+'!E325)</f>
        <v>405.24803581234022</v>
      </c>
      <c r="F73">
        <f>'FRED-MD+'!F325</f>
        <v>7</v>
      </c>
      <c r="G73">
        <f>100*LN('FRED-MD+'!G325)</f>
        <v>469.13478822291432</v>
      </c>
      <c r="H73">
        <f>100*LN('FRED-MD+'!H325)</f>
        <v>404.80562657699897</v>
      </c>
      <c r="I73">
        <f>100*LN('FRED-MD+'!I325)</f>
        <v>486.92253278087162</v>
      </c>
      <c r="J73">
        <f>100*LN('FRED-MD+'!J325)</f>
        <v>615.6833424144545</v>
      </c>
      <c r="K73">
        <f>100*LN('FRED-MD+'!K325)</f>
        <v>528.57385843411771</v>
      </c>
      <c r="L73">
        <f>'FRED-MD+'!L325</f>
        <v>7.8784210526315803</v>
      </c>
      <c r="M73">
        <f>'FRED-MD+'!N325</f>
        <v>1.9031578947368399</v>
      </c>
      <c r="N73">
        <f>'FRED-MD+'!O325</f>
        <v>0.26790000000000003</v>
      </c>
      <c r="O73">
        <f>'FRED-MD+'!P325</f>
        <v>1.3193999999999999</v>
      </c>
      <c r="P73">
        <f>'FRED-MD+'!R325</f>
        <v>2</v>
      </c>
      <c r="Q73">
        <f>FACTOR!C134</f>
        <v>30.507270230882391</v>
      </c>
      <c r="R73">
        <f>100*LN(REALIZEDVARIANCE!D74)</f>
        <v>66.075510534681783</v>
      </c>
      <c r="S73">
        <v>32.181241950097302</v>
      </c>
      <c r="T73" s="5" t="e">
        <v>#N/A</v>
      </c>
      <c r="U73" t="e">
        <v>#N/A</v>
      </c>
      <c r="V73" t="e">
        <v>#N/A</v>
      </c>
      <c r="W73">
        <v>11.8</v>
      </c>
      <c r="X73" t="e">
        <v>#N/A</v>
      </c>
      <c r="Y73">
        <f>100*LN(LEVERAGE3!O74)</f>
        <v>231.96504275464426</v>
      </c>
      <c r="Z73">
        <f>100*LN(LEVERAGE1!O74)</f>
        <v>342.57742118069183</v>
      </c>
      <c r="AA73">
        <f>100*LN(LEVERAGE1!N74)</f>
        <v>324.56392590035369</v>
      </c>
      <c r="AB73">
        <f>100*LN(LEVERAGE2!V74)</f>
        <v>-25.166350347314587</v>
      </c>
      <c r="AC73">
        <f>100*LN(LEVERAGE2!U74)</f>
        <v>-7.2724572400187437</v>
      </c>
      <c r="AD73">
        <v>1604.8496774458845</v>
      </c>
      <c r="AE73">
        <v>1322.0630997848525</v>
      </c>
      <c r="AF73">
        <f>100*LN(DOMESTICC!T194)</f>
        <v>912.26024278938644</v>
      </c>
      <c r="AG73">
        <f>100*LN(DOMESTICC!U194)</f>
        <v>871.7976229335743</v>
      </c>
      <c r="AH73">
        <f>100*LN(DOMESTICC!V194)</f>
        <v>865.09247373118365</v>
      </c>
      <c r="AI73">
        <f>100*LN(DOMESTICC!W194)</f>
        <v>781.72034374853968</v>
      </c>
      <c r="AJ73">
        <f>100*LN(DOMESTICC!X194)</f>
        <v>768.7834003333968</v>
      </c>
      <c r="AK73">
        <f>100*LN(DOMESTICC!Y194)</f>
        <v>569.85849603631118</v>
      </c>
      <c r="AL73">
        <f>100*LN(CBCREDIT!T74)</f>
        <v>758.70394921869593</v>
      </c>
      <c r="AM73">
        <f>100*LN(CBCREDIT!U74)</f>
        <v>725.73040736501491</v>
      </c>
      <c r="AN73">
        <f>100*LN(CBCREDIT!V74)</f>
        <v>631.72290854302855</v>
      </c>
      <c r="AO73">
        <f>100*LN('CREDIT EA &amp; UK'!X99)</f>
        <v>669.39602093158476</v>
      </c>
      <c r="AP73">
        <f>100*LN('CREDIT EA &amp; UK'!Y99)</f>
        <v>646.3951549841579</v>
      </c>
      <c r="AQ73">
        <f>100*LN('CREDIT EA &amp; UK'!Z99)</f>
        <v>511.20924670790345</v>
      </c>
      <c r="AR73">
        <f>100*LN('CREDIT EA &amp; UK'!AA99)</f>
        <v>626.50042432060184</v>
      </c>
      <c r="AS73">
        <f>100*LN('CREDIT EA &amp; UK'!AB99)</f>
        <v>592.6662178136794</v>
      </c>
      <c r="AT73">
        <f>100*LN('CREDIT EA &amp; UK'!AC99)</f>
        <v>501.74144978054676</v>
      </c>
      <c r="AU73">
        <f>100*LN('CREDIT EA &amp; UK'!AD99)</f>
        <v>564.07355243215909</v>
      </c>
      <c r="AV73">
        <f>100*LN('CREDIT EA &amp; UK'!AE99)</f>
        <v>558.60503344205426</v>
      </c>
      <c r="AW73">
        <f>100*LN('CREDIT EA &amp; UK'!AF99)</f>
        <v>270.5888023006176</v>
      </c>
      <c r="AX73">
        <f>100*LN('CREDIT FLOATERS'!R99)</f>
        <v>716.4611278856579</v>
      </c>
      <c r="AY73">
        <f>100*LN('CREDIT FLOATERS'!S99)</f>
        <v>683.33174840593733</v>
      </c>
      <c r="AZ73">
        <f>100*LN('CREDIT FLOATERS'!T99)</f>
        <v>589.87913259046843</v>
      </c>
      <c r="BA73">
        <f>100*LN('GLOBAL GROWTH'!P341)</f>
        <v>399.26583989671718</v>
      </c>
      <c r="BB73">
        <f>'GLOBAL GROWTH'!F329</f>
        <v>1.3707760522797101</v>
      </c>
      <c r="BC73">
        <v>399.26583989671718</v>
      </c>
      <c r="BD73">
        <v>-36.268250000000002</v>
      </c>
      <c r="BE73">
        <v>3.7981312992999339</v>
      </c>
      <c r="BF73" t="e">
        <v>#N/A</v>
      </c>
      <c r="BG73">
        <v>425.92220018469061</v>
      </c>
      <c r="BH73">
        <v>443.08167988433132</v>
      </c>
      <c r="BI73">
        <f>'CORPORATE SPREADS'!C182/100</f>
        <v>0.48</v>
      </c>
      <c r="BJ73">
        <f>'CORPORATE SPREADS'!D182/100</f>
        <v>0.46</v>
      </c>
      <c r="BK73">
        <f>POLICYRATES!F134</f>
        <v>4</v>
      </c>
      <c r="BL73">
        <f>POLICYRATES!C134</f>
        <v>11.375</v>
      </c>
      <c r="BM73">
        <f>100*LN(1/'BILATERAL FX'!G193)</f>
        <v>28.29262239108526</v>
      </c>
      <c r="BN73">
        <f>100*LN(1/'BILATERAL FX'!B193)</f>
        <v>-36.43652972227386</v>
      </c>
      <c r="BO73">
        <f>100*LN('STOCK MARKET INDICES'!C74)</f>
        <v>713.23377944906008</v>
      </c>
      <c r="BP73">
        <f>100*LN('STOCK MARKET INDICES'!D74)</f>
        <v>654.61108647976505</v>
      </c>
    </row>
    <row r="74" spans="1:68" x14ac:dyDescent="0.2">
      <c r="A74" s="1">
        <v>31382</v>
      </c>
      <c r="B74">
        <f>100*LN('FRED-MD+'!B326)</f>
        <v>401.35176582581238</v>
      </c>
      <c r="C74">
        <f>'FRED-MD+'!C326</f>
        <v>77.996200000000002</v>
      </c>
      <c r="D74">
        <f>100*LN('FRED-MD+'!D326)</f>
        <v>757.1473648851271</v>
      </c>
      <c r="E74">
        <f>100*LN('FRED-MD+'!E326)</f>
        <v>405.94079923412039</v>
      </c>
      <c r="F74">
        <f>'FRED-MD+'!F326</f>
        <v>7</v>
      </c>
      <c r="G74">
        <f>100*LN('FRED-MD+'!G326)</f>
        <v>469.59245492565555</v>
      </c>
      <c r="H74">
        <f>100*LN('FRED-MD+'!H326)</f>
        <v>405.14196637038867</v>
      </c>
      <c r="I74">
        <f>100*LN('FRED-MD+'!I326)</f>
        <v>486.56095220459974</v>
      </c>
      <c r="J74">
        <f>100*LN('FRED-MD+'!J326)</f>
        <v>616.3831302205441</v>
      </c>
      <c r="K74">
        <f>100*LN('FRED-MD+'!K326)</f>
        <v>533.41670194417338</v>
      </c>
      <c r="L74">
        <f>'FRED-MD+'!L326</f>
        <v>7.67476190476191</v>
      </c>
      <c r="M74">
        <f>'FRED-MD+'!N326</f>
        <v>1.5842857142857101</v>
      </c>
      <c r="N74">
        <f>'FRED-MD+'!O326</f>
        <v>1.0500000000000001E-2</v>
      </c>
      <c r="O74">
        <f>'FRED-MD+'!P326</f>
        <v>1.3779999999999999</v>
      </c>
      <c r="P74">
        <f>'FRED-MD+'!R326</f>
        <v>2</v>
      </c>
      <c r="Q74">
        <f>FACTOR!C135</f>
        <v>33.625221271694159</v>
      </c>
      <c r="R74">
        <f>100*LN(REALIZEDVARIANCE!D75)</f>
        <v>101.99316291558709</v>
      </c>
      <c r="S74">
        <v>18.801842280897802</v>
      </c>
      <c r="T74" s="5" t="e">
        <v>#N/A</v>
      </c>
      <c r="U74" t="e">
        <v>#N/A</v>
      </c>
      <c r="V74" t="e">
        <v>#N/A</v>
      </c>
      <c r="W74">
        <v>19.399999999999999</v>
      </c>
      <c r="X74" t="e">
        <v>#N/A</v>
      </c>
      <c r="Y74">
        <f>100*LN(LEVERAGE3!O75)</f>
        <v>236.29273220002074</v>
      </c>
      <c r="Z74">
        <f>100*LN(LEVERAGE1!O75)</f>
        <v>342.61044597084515</v>
      </c>
      <c r="AA74">
        <f>100*LN(LEVERAGE1!N75)</f>
        <v>324.06619754454874</v>
      </c>
      <c r="AB74">
        <f>100*LN(LEVERAGE2!V75)</f>
        <v>-25.126502692974434</v>
      </c>
      <c r="AC74">
        <f>100*LN(LEVERAGE2!U75)</f>
        <v>-7.2581655260514051</v>
      </c>
      <c r="AD74">
        <v>1612.62324571812</v>
      </c>
      <c r="AE74">
        <v>1322.4831514164266</v>
      </c>
      <c r="AF74">
        <f>100*LN(DOMESTICC!T195)</f>
        <v>914.66127393659951</v>
      </c>
      <c r="AG74">
        <f>100*LN(DOMESTICC!U195)</f>
        <v>875.09827781384888</v>
      </c>
      <c r="AH74">
        <f>100*LN(DOMESTICC!V195)</f>
        <v>868.51359853228485</v>
      </c>
      <c r="AI74">
        <f>100*LN(DOMESTICC!W195)</f>
        <v>784.57403529064788</v>
      </c>
      <c r="AJ74">
        <f>100*LN(DOMESTICC!X195)</f>
        <v>772.00532753186485</v>
      </c>
      <c r="AK74">
        <f>100*LN(DOMESTICC!Y195)</f>
        <v>570.95949736108673</v>
      </c>
      <c r="AL74">
        <f>100*LN(CBCREDIT!T75)</f>
        <v>761.31101416498177</v>
      </c>
      <c r="AM74">
        <f>100*LN(CBCREDIT!U75)</f>
        <v>728.49354464757369</v>
      </c>
      <c r="AN74">
        <f>100*LN(CBCREDIT!V75)</f>
        <v>633.92970112998296</v>
      </c>
      <c r="AO74">
        <f>100*LN('CREDIT EA &amp; UK'!X100)</f>
        <v>672.16304990951471</v>
      </c>
      <c r="AP74">
        <f>100*LN('CREDIT EA &amp; UK'!Y100)</f>
        <v>649.26382404949538</v>
      </c>
      <c r="AQ74">
        <f>100*LN('CREDIT EA &amp; UK'!Z100)</f>
        <v>513.52512285354578</v>
      </c>
      <c r="AR74">
        <f>100*LN('CREDIT EA &amp; UK'!AA100)</f>
        <v>629.36780254056725</v>
      </c>
      <c r="AS74">
        <f>100*LN('CREDIT EA &amp; UK'!AB100)</f>
        <v>595.7858641379903</v>
      </c>
      <c r="AT74">
        <f>100*LN('CREDIT EA &amp; UK'!AC100)</f>
        <v>503.92810582861631</v>
      </c>
      <c r="AU74">
        <f>100*LN('CREDIT EA &amp; UK'!AD100)</f>
        <v>566.65304889533127</v>
      </c>
      <c r="AV74">
        <f>100*LN('CREDIT EA &amp; UK'!AE100)</f>
        <v>561.12358061678935</v>
      </c>
      <c r="AW74">
        <f>100*LN('CREDIT EA &amp; UK'!AF100)</f>
        <v>274.39320129899767</v>
      </c>
      <c r="AX74">
        <f>100*LN('CREDIT FLOATERS'!R100)</f>
        <v>719.0907356482486</v>
      </c>
      <c r="AY74">
        <f>100*LN('CREDIT FLOATERS'!S100)</f>
        <v>686.24660294533442</v>
      </c>
      <c r="AZ74">
        <f>100*LN('CREDIT FLOATERS'!T100)</f>
        <v>591.77803313106972</v>
      </c>
      <c r="BA74">
        <f>100*LN('GLOBAL GROWTH'!P342)</f>
        <v>399.07615399605521</v>
      </c>
      <c r="BB74">
        <f>'GLOBAL GROWTH'!F330</f>
        <v>2.5199149491983E-2</v>
      </c>
      <c r="BC74">
        <v>399.07615399605521</v>
      </c>
      <c r="BD74">
        <v>-36.123212000000002</v>
      </c>
      <c r="BE74">
        <v>3.7383068205075975</v>
      </c>
      <c r="BF74" t="e">
        <v>#N/A</v>
      </c>
      <c r="BG74">
        <v>424.90055303259339</v>
      </c>
      <c r="BH74">
        <v>442.48466318568103</v>
      </c>
      <c r="BI74">
        <f>'CORPORATE SPREADS'!C183/100</f>
        <v>-0.13</v>
      </c>
      <c r="BJ74">
        <f>'CORPORATE SPREADS'!D183/100</f>
        <v>0.60000000000000053</v>
      </c>
      <c r="BK74">
        <f>POLICYRATES!F135</f>
        <v>4</v>
      </c>
      <c r="BL74">
        <f>POLICYRATES!C135</f>
        <v>11.375</v>
      </c>
      <c r="BM74">
        <f>100*LN(1/'BILATERAL FX'!G194)</f>
        <v>25.034443986087496</v>
      </c>
      <c r="BN74">
        <f>100*LN(1/'BILATERAL FX'!B194)</f>
        <v>-36.790168755319861</v>
      </c>
      <c r="BO74">
        <f>100*LN('STOCK MARKET INDICES'!C75)</f>
        <v>721.97884422977495</v>
      </c>
      <c r="BP74">
        <f>100*LN('STOCK MARKET INDICES'!D75)</f>
        <v>652.64070079813519</v>
      </c>
    </row>
    <row r="75" spans="1:68" x14ac:dyDescent="0.2">
      <c r="A75" s="1">
        <v>31413</v>
      </c>
      <c r="B75">
        <f>100*LN('FRED-MD+'!B327)</f>
        <v>401.82947058310373</v>
      </c>
      <c r="C75">
        <f>'FRED-MD+'!C327</f>
        <v>78.757800000000003</v>
      </c>
      <c r="D75">
        <f>100*LN('FRED-MD+'!D327)</f>
        <v>758.68035351625804</v>
      </c>
      <c r="E75">
        <f>100*LN('FRED-MD+'!E327)</f>
        <v>406.6630723654585</v>
      </c>
      <c r="F75">
        <f>'FRED-MD+'!F327</f>
        <v>6.7</v>
      </c>
      <c r="G75">
        <f>100*LN('FRED-MD+'!G327)</f>
        <v>469.95708614095759</v>
      </c>
      <c r="H75">
        <f>100*LN('FRED-MD+'!H327)</f>
        <v>405.60887167675679</v>
      </c>
      <c r="I75">
        <f>100*LN('FRED-MD+'!I327)</f>
        <v>485.77948666244703</v>
      </c>
      <c r="J75">
        <f>100*LN('FRED-MD+'!J327)</f>
        <v>617.08958895867931</v>
      </c>
      <c r="K75">
        <f>100*LN('FRED-MD+'!K327)</f>
        <v>533.84991561808692</v>
      </c>
      <c r="L75">
        <f>'FRED-MD+'!L327</f>
        <v>7.7285714285714304</v>
      </c>
      <c r="M75">
        <f>'FRED-MD+'!N327</f>
        <v>1.4652380952380999</v>
      </c>
      <c r="N75">
        <f>'FRED-MD+'!O327</f>
        <v>0.2681</v>
      </c>
      <c r="O75">
        <f>'FRED-MD+'!P327</f>
        <v>1.3531</v>
      </c>
      <c r="P75">
        <f>'FRED-MD+'!R327</f>
        <v>1.6900010000000001</v>
      </c>
      <c r="Q75">
        <f>FACTOR!C136</f>
        <v>35.463495194188212</v>
      </c>
      <c r="R75">
        <f>100*LN(REALIZEDVARIANCE!D76)</f>
        <v>118.97264110153401</v>
      </c>
      <c r="S75">
        <v>12.112637641578299</v>
      </c>
      <c r="T75" s="5" t="e">
        <v>#N/A</v>
      </c>
      <c r="U75" t="e">
        <v>#N/A</v>
      </c>
      <c r="V75" t="e">
        <v>#N/A</v>
      </c>
      <c r="W75">
        <v>9.6999999999999993</v>
      </c>
      <c r="X75" t="e">
        <v>#N/A</v>
      </c>
      <c r="Y75">
        <f>100*LN(LEVERAGE3!O76)</f>
        <v>236.63855691686246</v>
      </c>
      <c r="Z75">
        <f>100*LN(LEVERAGE1!O76)</f>
        <v>337.54675629963714</v>
      </c>
      <c r="AA75">
        <f>100*LN(LEVERAGE1!N76)</f>
        <v>320.58473702969661</v>
      </c>
      <c r="AB75">
        <f>100*LN(LEVERAGE2!V76)</f>
        <v>-25.210109010516412</v>
      </c>
      <c r="AC75">
        <f>100*LN(LEVERAGE2!U76)</f>
        <v>-7.5319607767919141</v>
      </c>
      <c r="AD75">
        <v>1612.3872333751774</v>
      </c>
      <c r="AE75">
        <v>1322.1361294593471</v>
      </c>
      <c r="AF75">
        <f>100*LN(DOMESTICC!T196)</f>
        <v>916.98530135478563</v>
      </c>
      <c r="AG75">
        <f>100*LN(DOMESTICC!U196)</f>
        <v>878.21075936820728</v>
      </c>
      <c r="AH75">
        <f>100*LN(DOMESTICC!V196)</f>
        <v>871.7912997516903</v>
      </c>
      <c r="AI75">
        <f>100*LN(DOMESTICC!W196)</f>
        <v>786.33419855265083</v>
      </c>
      <c r="AJ75">
        <f>100*LN(DOMESTICC!X196)</f>
        <v>774.42076612221763</v>
      </c>
      <c r="AK75">
        <f>100*LN(DOMESTICC!Y196)</f>
        <v>568.3871789945473</v>
      </c>
      <c r="AL75">
        <f>100*LN(CBCREDIT!T76)</f>
        <v>762.99940684729904</v>
      </c>
      <c r="AM75">
        <f>100*LN(CBCREDIT!U76)</f>
        <v>730.24773393527062</v>
      </c>
      <c r="AN75">
        <f>100*LN(CBCREDIT!V76)</f>
        <v>635.45300834634656</v>
      </c>
      <c r="AO75">
        <f>100*LN('CREDIT EA &amp; UK'!X101)</f>
        <v>673.46959943207935</v>
      </c>
      <c r="AP75">
        <f>100*LN('CREDIT EA &amp; UK'!Y101)</f>
        <v>650.45432171689799</v>
      </c>
      <c r="AQ75">
        <f>100*LN('CREDIT EA &amp; UK'!Z101)</f>
        <v>515.2933826903087</v>
      </c>
      <c r="AR75">
        <f>100*LN('CREDIT EA &amp; UK'!AA101)</f>
        <v>630.73808860065913</v>
      </c>
      <c r="AS75">
        <f>100*LN('CREDIT EA &amp; UK'!AB101)</f>
        <v>596.98666407309804</v>
      </c>
      <c r="AT75">
        <f>100*LN('CREDIT EA &amp; UK'!AC101)</f>
        <v>505.77272121271301</v>
      </c>
      <c r="AU75">
        <f>100*LN('CREDIT EA &amp; UK'!AD101)</f>
        <v>567.84160080591937</v>
      </c>
      <c r="AV75">
        <f>100*LN('CREDIT EA &amp; UK'!AE101)</f>
        <v>562.29950592396142</v>
      </c>
      <c r="AW75">
        <f>100*LN('CREDIT EA &amp; UK'!AF101)</f>
        <v>275.84952918247268</v>
      </c>
      <c r="AX75">
        <f>100*LN('CREDIT FLOATERS'!R101)</f>
        <v>720.7960760259723</v>
      </c>
      <c r="AY75">
        <f>100*LN('CREDIT FLOATERS'!S101)</f>
        <v>688.17445681883453</v>
      </c>
      <c r="AZ75">
        <f>100*LN('CREDIT FLOATERS'!T101)</f>
        <v>592.90620072361514</v>
      </c>
      <c r="BA75">
        <f>100*LN('GLOBAL GROWTH'!P343)</f>
        <v>399.65422629995231</v>
      </c>
      <c r="BB75">
        <f>'GLOBAL GROWTH'!F331</f>
        <v>0.68764873544387894</v>
      </c>
      <c r="BC75">
        <v>399.65422629995231</v>
      </c>
      <c r="BD75">
        <v>-37.882716000000002</v>
      </c>
      <c r="BE75">
        <v>3.6921762609551489</v>
      </c>
      <c r="BF75" t="e">
        <v>#N/A</v>
      </c>
      <c r="BG75">
        <v>425.23589148447121</v>
      </c>
      <c r="BH75">
        <v>444.61744544976335</v>
      </c>
      <c r="BI75">
        <f>'CORPORATE SPREADS'!C184/100</f>
        <v>-0.46999999999999803</v>
      </c>
      <c r="BJ75">
        <f>'CORPORATE SPREADS'!D184/100</f>
        <v>0.45000000000000012</v>
      </c>
      <c r="BK75">
        <f>POLICYRATES!F136</f>
        <v>4</v>
      </c>
      <c r="BL75">
        <f>POLICYRATES!C136</f>
        <v>12.375</v>
      </c>
      <c r="BM75">
        <f>100*LN(1/'BILATERAL FX'!G195)</f>
        <v>22.052766310004955</v>
      </c>
      <c r="BN75">
        <f>100*LN(1/'BILATERAL FX'!B195)</f>
        <v>-35.375067242148567</v>
      </c>
      <c r="BO75">
        <f>100*LN('STOCK MARKET INDICES'!C76)</f>
        <v>723.49705157692449</v>
      </c>
      <c r="BP75">
        <f>100*LN('STOCK MARKET INDICES'!D76)</f>
        <v>654.59385673544057</v>
      </c>
    </row>
    <row r="76" spans="1:68" x14ac:dyDescent="0.2">
      <c r="A76" s="1">
        <v>31444</v>
      </c>
      <c r="B76">
        <f>100*LN('FRED-MD+'!B328)</f>
        <v>401.11277947684096</v>
      </c>
      <c r="C76">
        <f>'FRED-MD+'!C328</f>
        <v>78.230699999999999</v>
      </c>
      <c r="D76">
        <f>100*LN('FRED-MD+'!D328)</f>
        <v>752.18592522016297</v>
      </c>
      <c r="E76">
        <f>100*LN('FRED-MD+'!E328)</f>
        <v>407.32911530242683</v>
      </c>
      <c r="F76">
        <f>'FRED-MD+'!F328</f>
        <v>7.2</v>
      </c>
      <c r="G76">
        <f>100*LN('FRED-MD+'!G328)</f>
        <v>469.77493672811852</v>
      </c>
      <c r="H76">
        <f>100*LN('FRED-MD+'!H328)</f>
        <v>405.61233494019035</v>
      </c>
      <c r="I76">
        <f>100*LN('FRED-MD+'!I328)</f>
        <v>482.53493478382853</v>
      </c>
      <c r="J76">
        <f>100*LN('FRED-MD+'!J328)</f>
        <v>617.76965730414076</v>
      </c>
      <c r="K76">
        <f>100*LN('FRED-MD+'!K328)</f>
        <v>539.08965478411289</v>
      </c>
      <c r="L76">
        <f>'FRED-MD+'!L328</f>
        <v>7.6131578947368403</v>
      </c>
      <c r="M76">
        <f>'FRED-MD+'!N328</f>
        <v>1.0910526315789499</v>
      </c>
      <c r="N76">
        <f>'FRED-MD+'!O328</f>
        <v>-0.2303</v>
      </c>
      <c r="O76">
        <f>'FRED-MD+'!P328</f>
        <v>1.5845</v>
      </c>
      <c r="P76">
        <f>'FRED-MD+'!R328</f>
        <v>2.0099999999999998</v>
      </c>
      <c r="Q76">
        <f>FACTOR!C137</f>
        <v>42.441156011605514</v>
      </c>
      <c r="R76">
        <f>100*LN(REALIZEDVARIANCE!D77)</f>
        <v>96.333688504081678</v>
      </c>
      <c r="S76">
        <v>11.602783982427599</v>
      </c>
      <c r="T76" s="5" t="e">
        <v>#N/A</v>
      </c>
      <c r="U76" t="e">
        <v>#N/A</v>
      </c>
      <c r="V76" t="e">
        <v>#N/A</v>
      </c>
      <c r="W76">
        <v>7.7</v>
      </c>
      <c r="X76" t="e">
        <v>#N/A</v>
      </c>
      <c r="Y76">
        <f>100*LN(LEVERAGE3!O77)</f>
        <v>236.83474297917638</v>
      </c>
      <c r="Z76">
        <f>100*LN(LEVERAGE1!O77)</f>
        <v>328.60363911940829</v>
      </c>
      <c r="AA76">
        <f>100*LN(LEVERAGE1!N77)</f>
        <v>315.16401663804982</v>
      </c>
      <c r="AB76">
        <f>100*LN(LEVERAGE2!V77)</f>
        <v>-25.377906296510123</v>
      </c>
      <c r="AC76">
        <f>100*LN(LEVERAGE2!U77)</f>
        <v>-8.0420847323773348</v>
      </c>
      <c r="AD76">
        <v>1616.4546414195322</v>
      </c>
      <c r="AE76">
        <v>1323.3452055767987</v>
      </c>
      <c r="AF76">
        <f>100*LN(DOMESTICC!T197)</f>
        <v>919.00535474262165</v>
      </c>
      <c r="AG76">
        <f>100*LN(DOMESTICC!U197)</f>
        <v>880.87094833774722</v>
      </c>
      <c r="AH76">
        <f>100*LN(DOMESTICC!V197)</f>
        <v>874.6114210765146</v>
      </c>
      <c r="AI76">
        <f>100*LN(DOMESTICC!W197)</f>
        <v>787.57435636973219</v>
      </c>
      <c r="AJ76">
        <f>100*LN(DOMESTICC!X197)</f>
        <v>776.26954255145449</v>
      </c>
      <c r="AK76">
        <f>100*LN(DOMESTICC!Y197)</f>
        <v>564.00068532197076</v>
      </c>
      <c r="AL76">
        <f>100*LN(CBCREDIT!T77)</f>
        <v>764.24629932970174</v>
      </c>
      <c r="AM76">
        <f>100*LN(CBCREDIT!U77)</f>
        <v>731.53093582856377</v>
      </c>
      <c r="AN76">
        <f>100*LN(CBCREDIT!V77)</f>
        <v>636.61212191869436</v>
      </c>
      <c r="AO76">
        <f>100*LN('CREDIT EA &amp; UK'!X102)</f>
        <v>674.32276760037587</v>
      </c>
      <c r="AP76">
        <f>100*LN('CREDIT EA &amp; UK'!Y102)</f>
        <v>651.19907546035245</v>
      </c>
      <c r="AQ76">
        <f>100*LN('CREDIT EA &amp; UK'!Z102)</f>
        <v>516.65964775912369</v>
      </c>
      <c r="AR76">
        <f>100*LN('CREDIT EA &amp; UK'!AA102)</f>
        <v>631.63735276345994</v>
      </c>
      <c r="AS76">
        <f>100*LN('CREDIT EA &amp; UK'!AB102)</f>
        <v>597.72258641776432</v>
      </c>
      <c r="AT76">
        <f>100*LN('CREDIT EA &amp; UK'!AC102)</f>
        <v>507.22924075069653</v>
      </c>
      <c r="AU76">
        <f>100*LN('CREDIT EA &amp; UK'!AD102)</f>
        <v>568.60974799339829</v>
      </c>
      <c r="AV76">
        <f>100*LN('CREDIT EA &amp; UK'!AE102)</f>
        <v>563.06024691459754</v>
      </c>
      <c r="AW76">
        <f>100*LN('CREDIT EA &amp; UK'!AF102)</f>
        <v>276.78986924514845</v>
      </c>
      <c r="AX76">
        <f>100*LN('CREDIT FLOATERS'!R102)</f>
        <v>722.05352296678052</v>
      </c>
      <c r="AY76">
        <f>100*LN('CREDIT FLOATERS'!S102)</f>
        <v>689.60610605326588</v>
      </c>
      <c r="AZ76">
        <f>100*LN('CREDIT FLOATERS'!T102)</f>
        <v>593.71246638926368</v>
      </c>
      <c r="BA76">
        <f>100*LN('GLOBAL GROWTH'!P344)</f>
        <v>399.3357432319238</v>
      </c>
      <c r="BB76">
        <f>'GLOBAL GROWTH'!F332</f>
        <v>0.60829577232252197</v>
      </c>
      <c r="BC76">
        <v>399.3357432319238</v>
      </c>
      <c r="BD76">
        <v>-51.841323000000003</v>
      </c>
      <c r="BE76">
        <v>3.6510222622548882</v>
      </c>
      <c r="BF76" t="e">
        <v>#N/A</v>
      </c>
      <c r="BG76">
        <v>425.58899110612469</v>
      </c>
      <c r="BH76">
        <v>444.14740933173016</v>
      </c>
      <c r="BI76">
        <f>'CORPORATE SPREADS'!C185/100</f>
        <v>0.94000000000000095</v>
      </c>
      <c r="BJ76">
        <f>'CORPORATE SPREADS'!D185/100</f>
        <v>0.86000000000000032</v>
      </c>
      <c r="BK76">
        <f>POLICYRATES!F137</f>
        <v>4</v>
      </c>
      <c r="BL76">
        <f>POLICYRATES!C137</f>
        <v>12.375</v>
      </c>
      <c r="BM76">
        <f>100*LN(1/'BILATERAL FX'!G196)</f>
        <v>17.578319186266967</v>
      </c>
      <c r="BN76">
        <f>100*LN(1/'BILATERAL FX'!B196)</f>
        <v>-35.746463205298134</v>
      </c>
      <c r="BO76">
        <f>100*LN('STOCK MARKET INDICES'!C77)</f>
        <v>721.32527113039191</v>
      </c>
      <c r="BP76">
        <f>100*LN('STOCK MARKET INDICES'!D77)</f>
        <v>662.11792612928753</v>
      </c>
    </row>
    <row r="77" spans="1:68" x14ac:dyDescent="0.2">
      <c r="A77" s="1">
        <v>31472</v>
      </c>
      <c r="B77">
        <f>100*LN('FRED-MD+'!B329)</f>
        <v>400.46368260483644</v>
      </c>
      <c r="C77">
        <f>'FRED-MD+'!C329</f>
        <v>77.946299999999994</v>
      </c>
      <c r="D77">
        <f>100*LN('FRED-MD+'!D329)</f>
        <v>753.68971295661697</v>
      </c>
      <c r="E77">
        <f>100*LN('FRED-MD+'!E329)</f>
        <v>408.04146566886021</v>
      </c>
      <c r="F77">
        <f>'FRED-MD+'!F329</f>
        <v>7.2</v>
      </c>
      <c r="G77">
        <f>100*LN('FRED-MD+'!G329)</f>
        <v>469.22648928390248</v>
      </c>
      <c r="H77">
        <f>100*LN('FRED-MD+'!H329)</f>
        <v>405.39044392240788</v>
      </c>
      <c r="I77">
        <f>100*LN('FRED-MD+'!I329)</f>
        <v>480.45946506817086</v>
      </c>
      <c r="J77">
        <f>100*LN('FRED-MD+'!J329)</f>
        <v>618.04277492654137</v>
      </c>
      <c r="K77">
        <f>100*LN('FRED-MD+'!K329)</f>
        <v>544.8029639776363</v>
      </c>
      <c r="L77">
        <f>'FRED-MD+'!L329</f>
        <v>7.0289999999999999</v>
      </c>
      <c r="M77">
        <f>'FRED-MD+'!N329</f>
        <v>0.74950000000000006</v>
      </c>
      <c r="N77">
        <f>'FRED-MD+'!O329</f>
        <v>0.5302</v>
      </c>
      <c r="O77">
        <f>'FRED-MD+'!P329</f>
        <v>2.0291000000000001</v>
      </c>
      <c r="P77">
        <f>'FRED-MD+'!R329</f>
        <v>2.2999999999999998</v>
      </c>
      <c r="Q77">
        <f>FACTOR!C138</f>
        <v>47.101968331200112</v>
      </c>
      <c r="R77">
        <f>100*LN(REALIZEDVARIANCE!D78)</f>
        <v>137.89544478288971</v>
      </c>
      <c r="S77">
        <v>-4.9319621489174503</v>
      </c>
      <c r="T77" s="5" t="e">
        <v>#N/A</v>
      </c>
      <c r="U77" t="e">
        <v>#N/A</v>
      </c>
      <c r="V77" t="e">
        <v>#N/A</v>
      </c>
      <c r="W77">
        <v>5.5</v>
      </c>
      <c r="X77" t="e">
        <v>#N/A</v>
      </c>
      <c r="Y77">
        <f>100*LN(LEVERAGE3!O78)</f>
        <v>236.912161679429</v>
      </c>
      <c r="Z77">
        <f>100*LN(LEVERAGE1!O78)</f>
        <v>322.75594238542283</v>
      </c>
      <c r="AA77">
        <f>100*LN(LEVERAGE1!N78)</f>
        <v>311.7917315039187</v>
      </c>
      <c r="AB77">
        <f>100*LN(LEVERAGE2!V78)</f>
        <v>-25.578773561800467</v>
      </c>
      <c r="AC77">
        <f>100*LN(LEVERAGE2!U78)</f>
        <v>-8.5435291301809855</v>
      </c>
      <c r="AD77">
        <v>1618.4514559309202</v>
      </c>
      <c r="AE77">
        <v>1323.1936806267934</v>
      </c>
      <c r="AF77">
        <f>100*LN(DOMESTICC!T198)</f>
        <v>921.19490681454522</v>
      </c>
      <c r="AG77">
        <f>100*LN(DOMESTICC!U198)</f>
        <v>883.71872495346611</v>
      </c>
      <c r="AH77">
        <f>100*LN(DOMESTICC!V198)</f>
        <v>877.58383306163898</v>
      </c>
      <c r="AI77">
        <f>100*LN(DOMESTICC!W198)</f>
        <v>789.1329783020991</v>
      </c>
      <c r="AJ77">
        <f>100*LN(DOMESTICC!X198)</f>
        <v>778.33055573912702</v>
      </c>
      <c r="AK77">
        <f>100*LN(DOMESTICC!Y198)</f>
        <v>561.24040753627526</v>
      </c>
      <c r="AL77">
        <f>100*LN(CBCREDIT!T78)</f>
        <v>765.67249814756462</v>
      </c>
      <c r="AM77">
        <f>100*LN(CBCREDIT!U78)</f>
        <v>733.0347543078052</v>
      </c>
      <c r="AN77">
        <f>100*LN(CBCREDIT!V78)</f>
        <v>637.82699745076013</v>
      </c>
      <c r="AO77">
        <f>100*LN('CREDIT EA &amp; UK'!X103)</f>
        <v>675.39861930053507</v>
      </c>
      <c r="AP77">
        <f>100*LN('CREDIT EA &amp; UK'!Y103)</f>
        <v>652.21075039443747</v>
      </c>
      <c r="AQ77">
        <f>100*LN('CREDIT EA &amp; UK'!Z103)</f>
        <v>517.87452314071913</v>
      </c>
      <c r="AR77">
        <f>100*LN('CREDIT EA &amp; UK'!AA103)</f>
        <v>632.74652440003808</v>
      </c>
      <c r="AS77">
        <f>100*LN('CREDIT EA &amp; UK'!AB103)</f>
        <v>598.75493928840967</v>
      </c>
      <c r="AT77">
        <f>100*LN('CREDIT EA &amp; UK'!AC103)</f>
        <v>508.3259785483923</v>
      </c>
      <c r="AU77">
        <f>100*LN('CREDIT EA &amp; UK'!AD103)</f>
        <v>569.62004704355559</v>
      </c>
      <c r="AV77">
        <f>100*LN('CREDIT EA &amp; UK'!AE103)</f>
        <v>564.0391739005222</v>
      </c>
      <c r="AW77">
        <f>100*LN('CREDIT EA &amp; UK'!AF103)</f>
        <v>278.26009323665068</v>
      </c>
      <c r="AX77">
        <f>100*LN('CREDIT FLOATERS'!R103)</f>
        <v>723.48566025695368</v>
      </c>
      <c r="AY77">
        <f>100*LN('CREDIT FLOATERS'!S103)</f>
        <v>691.24293385270175</v>
      </c>
      <c r="AZ77">
        <f>100*LN('CREDIT FLOATERS'!T103)</f>
        <v>594.60931572641266</v>
      </c>
      <c r="BA77">
        <f>100*LN('GLOBAL GROWTH'!P345)</f>
        <v>399.1746154355917</v>
      </c>
      <c r="BB77">
        <f>'GLOBAL GROWTH'!F333</f>
        <v>1.32503931883863</v>
      </c>
      <c r="BC77">
        <v>399.1746154355917</v>
      </c>
      <c r="BD77">
        <v>-55.489286</v>
      </c>
      <c r="BE77">
        <v>3.6066067795938128</v>
      </c>
      <c r="BF77" t="e">
        <v>#N/A</v>
      </c>
      <c r="BG77">
        <v>424.33868798320492</v>
      </c>
      <c r="BH77">
        <v>444.38270355793287</v>
      </c>
      <c r="BI77">
        <f>'CORPORATE SPREADS'!C186/100</f>
        <v>1.20999999999999</v>
      </c>
      <c r="BJ77">
        <f>'CORPORATE SPREADS'!D186/100</f>
        <v>1.1500000000000004</v>
      </c>
      <c r="BK77">
        <f>POLICYRATES!F138</f>
        <v>3.61</v>
      </c>
      <c r="BL77">
        <f>POLICYRATES!C138</f>
        <v>11.375</v>
      </c>
      <c r="BM77">
        <f>100*LN(1/'BILATERAL FX'!G197)</f>
        <v>15.125353721664405</v>
      </c>
      <c r="BN77">
        <f>100*LN(1/'BILATERAL FX'!B197)</f>
        <v>-38.349212729775687</v>
      </c>
      <c r="BO77">
        <f>100*LN('STOCK MARKET INDICES'!C78)</f>
        <v>730.08778638919148</v>
      </c>
      <c r="BP77">
        <f>100*LN('STOCK MARKET INDICES'!D78)</f>
        <v>669.76266647454224</v>
      </c>
    </row>
    <row r="78" spans="1:68" x14ac:dyDescent="0.2">
      <c r="A78" s="1">
        <v>31503</v>
      </c>
      <c r="B78">
        <f>100*LN('FRED-MD+'!B330)</f>
        <v>400.52200450326347</v>
      </c>
      <c r="C78">
        <f>'FRED-MD+'!C330</f>
        <v>78.158199999999994</v>
      </c>
      <c r="D78">
        <f>100*LN('FRED-MD+'!D330)</f>
        <v>756.68284792083307</v>
      </c>
      <c r="E78">
        <f>100*LN('FRED-MD+'!E330)</f>
        <v>408.79910882499252</v>
      </c>
      <c r="F78">
        <f>'FRED-MD+'!F330</f>
        <v>7.1</v>
      </c>
      <c r="G78">
        <f>100*LN('FRED-MD+'!G330)</f>
        <v>468.8591794127164</v>
      </c>
      <c r="H78">
        <f>100*LN('FRED-MD+'!H330)</f>
        <v>405.17849478033048</v>
      </c>
      <c r="I78">
        <f>100*LN('FRED-MD+'!I330)</f>
        <v>479.38879102872835</v>
      </c>
      <c r="J78">
        <f>100*LN('FRED-MD+'!J330)</f>
        <v>618.95310819581175</v>
      </c>
      <c r="K78">
        <f>100*LN('FRED-MD+'!K330)</f>
        <v>547.22706736714747</v>
      </c>
      <c r="L78">
        <f>'FRED-MD+'!L330</f>
        <v>6.4404545454545499</v>
      </c>
      <c r="M78">
        <f>'FRED-MD+'!N330</f>
        <v>0.85863636363636398</v>
      </c>
      <c r="N78">
        <f>'FRED-MD+'!O330</f>
        <v>0.48359999999999997</v>
      </c>
      <c r="O78">
        <f>'FRED-MD+'!P330</f>
        <v>1.9358</v>
      </c>
      <c r="P78">
        <f>'FRED-MD+'!R330</f>
        <v>2.639999</v>
      </c>
      <c r="Q78">
        <f>FACTOR!C139</f>
        <v>51.688896006023974</v>
      </c>
      <c r="R78">
        <f>100*LN(REALIZEDVARIANCE!D79)</f>
        <v>138.0856136324831</v>
      </c>
      <c r="S78">
        <v>-9.5732198762405307</v>
      </c>
      <c r="T78" s="5" t="e">
        <v>#N/A</v>
      </c>
      <c r="U78" t="e">
        <v>#N/A</v>
      </c>
      <c r="V78" t="e">
        <v>#N/A</v>
      </c>
      <c r="W78">
        <v>3.6</v>
      </c>
      <c r="X78" t="e">
        <v>#N/A</v>
      </c>
      <c r="Y78">
        <f>100*LN(LEVERAGE3!O79)</f>
        <v>235.65480364392641</v>
      </c>
      <c r="Z78">
        <f>100*LN(LEVERAGE1!O79)</f>
        <v>322.78793851673242</v>
      </c>
      <c r="AA78">
        <f>100*LN(LEVERAGE1!N79)</f>
        <v>311.81245024572098</v>
      </c>
      <c r="AB78">
        <f>100*LN(LEVERAGE2!V79)</f>
        <v>-25.785895539016707</v>
      </c>
      <c r="AC78">
        <f>100*LN(LEVERAGE2!U79)</f>
        <v>-8.9033194455271971</v>
      </c>
      <c r="AD78">
        <v>1622.9291796160037</v>
      </c>
      <c r="AE78">
        <v>1324.7152921167083</v>
      </c>
      <c r="AF78">
        <f>100*LN(DOMESTICC!T199)</f>
        <v>923.22019876721151</v>
      </c>
      <c r="AG78">
        <f>100*LN(DOMESTICC!U199)</f>
        <v>886.31118236413954</v>
      </c>
      <c r="AH78">
        <f>100*LN(DOMESTICC!V199)</f>
        <v>880.21187857244615</v>
      </c>
      <c r="AI78">
        <f>100*LN(DOMESTICC!W199)</f>
        <v>790.96802671100249</v>
      </c>
      <c r="AJ78">
        <f>100*LN(DOMESTICC!X199)</f>
        <v>780.38589798956082</v>
      </c>
      <c r="AK78">
        <f>100*LN(DOMESTICC!Y199)</f>
        <v>562.19615431292732</v>
      </c>
      <c r="AL78">
        <f>100*LN(CBCREDIT!T79)</f>
        <v>767.11718173286658</v>
      </c>
      <c r="AM78">
        <f>100*LN(CBCREDIT!U79)</f>
        <v>734.60312878086609</v>
      </c>
      <c r="AN78">
        <f>100*LN(CBCREDIT!V79)</f>
        <v>638.96148143901769</v>
      </c>
      <c r="AO78">
        <f>100*LN('CREDIT EA &amp; UK'!X104)</f>
        <v>676.71385698337156</v>
      </c>
      <c r="AP78">
        <f>100*LN('CREDIT EA &amp; UK'!Y104)</f>
        <v>653.61930074319594</v>
      </c>
      <c r="AQ78">
        <f>100*LN('CREDIT EA &amp; UK'!Z104)</f>
        <v>518.69366921022879</v>
      </c>
      <c r="AR78">
        <f>100*LN('CREDIT EA &amp; UK'!AA104)</f>
        <v>634.11150780308412</v>
      </c>
      <c r="AS78">
        <f>100*LN('CREDIT EA &amp; UK'!AB104)</f>
        <v>600.35480649758938</v>
      </c>
      <c r="AT78">
        <f>100*LN('CREDIT EA &amp; UK'!AC104)</f>
        <v>508.86977887216159</v>
      </c>
      <c r="AU78">
        <f>100*LN('CREDIT EA &amp; UK'!AD104)</f>
        <v>570.88078748873897</v>
      </c>
      <c r="AV78">
        <f>100*LN('CREDIT EA &amp; UK'!AE104)</f>
        <v>565.21708285272803</v>
      </c>
      <c r="AW78">
        <f>100*LN('CREDIT EA &amp; UK'!AF104)</f>
        <v>280.87402948824132</v>
      </c>
      <c r="AX78">
        <f>100*LN('CREDIT FLOATERS'!R104)</f>
        <v>724.92439232012146</v>
      </c>
      <c r="AY78">
        <f>100*LN('CREDIT FLOATERS'!S104)</f>
        <v>692.88165701579362</v>
      </c>
      <c r="AZ78">
        <f>100*LN('CREDIT FLOATERS'!T104)</f>
        <v>595.53039953986104</v>
      </c>
      <c r="BA78">
        <f>100*LN('GLOBAL GROWTH'!P346)</f>
        <v>399.7718934261768</v>
      </c>
      <c r="BB78">
        <f>'GLOBAL GROWTH'!F334</f>
        <v>2.1378599576838599</v>
      </c>
      <c r="BC78">
        <v>399.7718934261768</v>
      </c>
      <c r="BD78">
        <v>-61.658324999999998</v>
      </c>
      <c r="BE78">
        <v>3.565340917038573</v>
      </c>
      <c r="BF78" t="e">
        <v>#N/A</v>
      </c>
      <c r="BG78">
        <v>429.40777948330611</v>
      </c>
      <c r="BH78">
        <v>444.38270355793287</v>
      </c>
      <c r="BI78">
        <f>'CORPORATE SPREADS'!C187/100</f>
        <v>0.96999999999999797</v>
      </c>
      <c r="BJ78">
        <f>'CORPORATE SPREADS'!D187/100</f>
        <v>1.1800000000000006</v>
      </c>
      <c r="BK78">
        <f>POLICYRATES!F139</f>
        <v>3.5</v>
      </c>
      <c r="BL78">
        <f>POLICYRATES!C139</f>
        <v>10.375</v>
      </c>
      <c r="BM78">
        <f>100*LN(1/'BILATERAL FX'!G198)</f>
        <v>15.037410703068876</v>
      </c>
      <c r="BN78">
        <f>100*LN(1/'BILATERAL FX'!B198)</f>
        <v>-40.446460777458078</v>
      </c>
      <c r="BO78">
        <f>100*LN('STOCK MARKET INDICES'!C79)</f>
        <v>731.80752498164838</v>
      </c>
      <c r="BP78">
        <f>100*LN('STOCK MARKET INDICES'!D79)</f>
        <v>670.49044309356896</v>
      </c>
    </row>
    <row r="79" spans="1:68" x14ac:dyDescent="0.2">
      <c r="A79" s="1">
        <v>31533</v>
      </c>
      <c r="B79">
        <f>100*LN('FRED-MD+'!B331)</f>
        <v>400.72004491506999</v>
      </c>
      <c r="C79">
        <f>'FRED-MD+'!C331</f>
        <v>78.259100000000004</v>
      </c>
      <c r="D79">
        <f>100*LN('FRED-MD+'!D331)</f>
        <v>752.51007461258007</v>
      </c>
      <c r="E79">
        <f>100*LN('FRED-MD+'!E331)</f>
        <v>409.53440625551838</v>
      </c>
      <c r="F79">
        <f>'FRED-MD+'!F331</f>
        <v>7.2</v>
      </c>
      <c r="G79">
        <f>100*LN('FRED-MD+'!G331)</f>
        <v>469.13478822291432</v>
      </c>
      <c r="H79">
        <f>100*LN('FRED-MD+'!H331)</f>
        <v>405.35399286622544</v>
      </c>
      <c r="I79">
        <f>100*LN('FRED-MD+'!I331)</f>
        <v>477.71888497861488</v>
      </c>
      <c r="J79">
        <f>100*LN('FRED-MD+'!J331)</f>
        <v>619.89275994691059</v>
      </c>
      <c r="K79">
        <f>100*LN('FRED-MD+'!K331)</f>
        <v>547.43693103283965</v>
      </c>
      <c r="L79">
        <f>'FRED-MD+'!L331</f>
        <v>6.6490476190476198</v>
      </c>
      <c r="M79">
        <f>'FRED-MD+'!N331</f>
        <v>1.0604761904761899</v>
      </c>
      <c r="N79">
        <f>'FRED-MD+'!O331</f>
        <v>3.8999999999999998E-3</v>
      </c>
      <c r="O79">
        <f>'FRED-MD+'!P331</f>
        <v>1.5955999999999999</v>
      </c>
      <c r="P79">
        <f>'FRED-MD+'!R331</f>
        <v>2.4300000000000002</v>
      </c>
      <c r="Q79">
        <f>FACTOR!C140</f>
        <v>54.727629839207133</v>
      </c>
      <c r="R79">
        <f>100*LN(REALIZEDVARIANCE!D80)</f>
        <v>120.29885430175091</v>
      </c>
      <c r="S79">
        <v>-7.53038781751233</v>
      </c>
      <c r="T79" s="5" t="e">
        <v>#N/A</v>
      </c>
      <c r="U79" t="e">
        <v>#N/A</v>
      </c>
      <c r="V79" t="e">
        <v>#N/A</v>
      </c>
      <c r="W79">
        <v>11.4</v>
      </c>
      <c r="X79" t="e">
        <v>#N/A</v>
      </c>
      <c r="Y79">
        <f>100*LN(LEVERAGE3!O80)</f>
        <v>232.65633880374375</v>
      </c>
      <c r="Z79">
        <f>100*LN(LEVERAGE1!O80)</f>
        <v>322.85787091488601</v>
      </c>
      <c r="AA79">
        <f>100*LN(LEVERAGE1!N80)</f>
        <v>311.85244580885472</v>
      </c>
      <c r="AB79">
        <f>100*LN(LEVERAGE2!V80)</f>
        <v>-26.02073365061154</v>
      </c>
      <c r="AC79">
        <f>100*LN(LEVERAGE2!U80)</f>
        <v>-9.2332985784600687</v>
      </c>
      <c r="AD79">
        <v>1620.0713624401988</v>
      </c>
      <c r="AE79">
        <v>1325.5713503601085</v>
      </c>
      <c r="AF79">
        <f>100*LN(DOMESTICC!T200)</f>
        <v>925.27044283231771</v>
      </c>
      <c r="AG79">
        <f>100*LN(DOMESTICC!U200)</f>
        <v>888.90484311034038</v>
      </c>
      <c r="AH79">
        <f>100*LN(DOMESTICC!V200)</f>
        <v>882.80205876345883</v>
      </c>
      <c r="AI79">
        <f>100*LN(DOMESTICC!W200)</f>
        <v>793.13178627047455</v>
      </c>
      <c r="AJ79">
        <f>100*LN(DOMESTICC!X200)</f>
        <v>782.52289229181895</v>
      </c>
      <c r="AK79">
        <f>100*LN(DOMESTICC!Y200)</f>
        <v>564.87101763937483</v>
      </c>
      <c r="AL79">
        <f>100*LN(CBCREDIT!T80)</f>
        <v>768.66074685106059</v>
      </c>
      <c r="AM79">
        <f>100*LN(CBCREDIT!U80)</f>
        <v>736.32276070441924</v>
      </c>
      <c r="AN79">
        <f>100*LN(CBCREDIT!V80)</f>
        <v>640.07343304299877</v>
      </c>
      <c r="AO79">
        <f>100*LN('CREDIT EA &amp; UK'!X105)</f>
        <v>678.26170889801813</v>
      </c>
      <c r="AP79">
        <f>100*LN('CREDIT EA &amp; UK'!Y105)</f>
        <v>655.40838255554797</v>
      </c>
      <c r="AQ79">
        <f>100*LN('CREDIT EA &amp; UK'!Z105)</f>
        <v>519.37870840841288</v>
      </c>
      <c r="AR79">
        <f>100*LN('CREDIT EA &amp; UK'!AA105)</f>
        <v>635.67331108669941</v>
      </c>
      <c r="AS79">
        <f>100*LN('CREDIT EA &amp; UK'!AB105)</f>
        <v>602.43097669420695</v>
      </c>
      <c r="AT79">
        <f>100*LN('CREDIT EA &amp; UK'!AC105)</f>
        <v>509.2651354683037</v>
      </c>
      <c r="AU79">
        <f>100*LN('CREDIT EA &amp; UK'!AD105)</f>
        <v>572.44608591425515</v>
      </c>
      <c r="AV79">
        <f>100*LN('CREDIT EA &amp; UK'!AE105)</f>
        <v>566.6447940577583</v>
      </c>
      <c r="AW79">
        <f>100*LN('CREDIT EA &amp; UK'!AF105)</f>
        <v>284.82376183178843</v>
      </c>
      <c r="AX79">
        <f>100*LN('CREDIT FLOATERS'!R105)</f>
        <v>726.45499798575349</v>
      </c>
      <c r="AY79">
        <f>100*LN('CREDIT FLOATERS'!S105)</f>
        <v>694.63300451998202</v>
      </c>
      <c r="AZ79">
        <f>100*LN('CREDIT FLOATERS'!T105)</f>
        <v>596.48560479875232</v>
      </c>
      <c r="BA79">
        <f>100*LN('GLOBAL GROWTH'!P347)</f>
        <v>399.14388089460215</v>
      </c>
      <c r="BB79">
        <f>'GLOBAL GROWTH'!F335</f>
        <v>0.467095202188957</v>
      </c>
      <c r="BC79">
        <v>399.14388089460215</v>
      </c>
      <c r="BD79">
        <v>-66.500834999999995</v>
      </c>
      <c r="BE79">
        <v>3.5250744244657017</v>
      </c>
      <c r="BF79" t="e">
        <v>#N/A</v>
      </c>
      <c r="BG79">
        <v>424.27055973025921</v>
      </c>
      <c r="BH79">
        <v>443.43818650078094</v>
      </c>
      <c r="BI79">
        <f>'CORPORATE SPREADS'!C188/100</f>
        <v>0.65</v>
      </c>
      <c r="BJ79">
        <f>'CORPORATE SPREADS'!D188/100</f>
        <v>0.44000000000000045</v>
      </c>
      <c r="BK79">
        <f>POLICYRATES!F140</f>
        <v>3.5</v>
      </c>
      <c r="BL79">
        <f>POLICYRATES!C140</f>
        <v>9.875</v>
      </c>
      <c r="BM79">
        <f>100*LN(1/'BILATERAL FX'!G199)</f>
        <v>13.015523967855055</v>
      </c>
      <c r="BN79">
        <f>100*LN(1/'BILATERAL FX'!B199)</f>
        <v>-41.94337573355601</v>
      </c>
      <c r="BO79">
        <f>100*LN('STOCK MARKET INDICES'!C80)</f>
        <v>723.0201031370209</v>
      </c>
      <c r="BP79">
        <f>100*LN('STOCK MARKET INDICES'!D80)</f>
        <v>667.06649215353025</v>
      </c>
    </row>
    <row r="80" spans="1:68" x14ac:dyDescent="0.2">
      <c r="A80" s="1">
        <v>31564</v>
      </c>
      <c r="B80">
        <f>100*LN('FRED-MD+'!B332)</f>
        <v>400.39912435245111</v>
      </c>
      <c r="C80">
        <f>'FRED-MD+'!C332</f>
        <v>77.905500000000004</v>
      </c>
      <c r="D80">
        <f>100*LN('FRED-MD+'!D332)</f>
        <v>752.13179801992396</v>
      </c>
      <c r="E80">
        <f>100*LN('FRED-MD+'!E332)</f>
        <v>410.29738889201548</v>
      </c>
      <c r="F80">
        <f>'FRED-MD+'!F332</f>
        <v>7.2</v>
      </c>
      <c r="G80">
        <f>100*LN('FRED-MD+'!G332)</f>
        <v>469.50108899878808</v>
      </c>
      <c r="H80">
        <f>100*LN('FRED-MD+'!H332)</f>
        <v>405.71617710943843</v>
      </c>
      <c r="I80">
        <f>100*LN('FRED-MD+'!I332)</f>
        <v>478.74917427820458</v>
      </c>
      <c r="J80">
        <f>100*LN('FRED-MD+'!J332)</f>
        <v>620.58627692627783</v>
      </c>
      <c r="K80">
        <f>100*LN('FRED-MD+'!K332)</f>
        <v>550.24819512644433</v>
      </c>
      <c r="L80">
        <f>'FRED-MD+'!L332</f>
        <v>6.7323809523809501</v>
      </c>
      <c r="M80">
        <f>'FRED-MD+'!N332</f>
        <v>1.0671428571428601</v>
      </c>
      <c r="N80">
        <f>'FRED-MD+'!O332</f>
        <v>1.4500000000000001E-2</v>
      </c>
      <c r="O80">
        <f>'FRED-MD+'!P332</f>
        <v>1.8935</v>
      </c>
      <c r="P80">
        <f>'FRED-MD+'!R332</f>
        <v>2.88</v>
      </c>
      <c r="Q80">
        <f>FACTOR!C141</f>
        <v>47.60989890496883</v>
      </c>
      <c r="R80">
        <f>100*LN(REALIZEDVARIANCE!D81)</f>
        <v>103.54861171407221</v>
      </c>
      <c r="S80">
        <v>4.3727826587384397</v>
      </c>
      <c r="T80" s="5" t="e">
        <v>#N/A</v>
      </c>
      <c r="U80">
        <v>96.013566816082843</v>
      </c>
      <c r="V80" t="e">
        <v>#N/A</v>
      </c>
      <c r="W80">
        <v>10.4</v>
      </c>
      <c r="X80" t="e">
        <v>#N/A</v>
      </c>
      <c r="Y80">
        <f>100*LN(LEVERAGE3!O81)</f>
        <v>229.52583176075848</v>
      </c>
      <c r="Z80">
        <f>100*LN(LEVERAGE1!O81)</f>
        <v>322.91745247368067</v>
      </c>
      <c r="AA80">
        <f>100*LN(LEVERAGE1!N81)</f>
        <v>311.8731519765368</v>
      </c>
      <c r="AB80">
        <f>100*LN(LEVERAGE2!V81)</f>
        <v>-26.193880808689386</v>
      </c>
      <c r="AC80">
        <f>100*LN(LEVERAGE2!U81)</f>
        <v>-9.3700884115545815</v>
      </c>
      <c r="AD80">
        <v>1623.9835204819308</v>
      </c>
      <c r="AE80">
        <v>1326.5396485417662</v>
      </c>
      <c r="AF80">
        <f>100*LN(DOMESTICC!T201)</f>
        <v>927.39088693695089</v>
      </c>
      <c r="AG80">
        <f>100*LN(DOMESTICC!U201)</f>
        <v>891.59841788449421</v>
      </c>
      <c r="AH80">
        <f>100*LN(DOMESTICC!V201)</f>
        <v>885.5079877318268</v>
      </c>
      <c r="AI80">
        <f>100*LN(DOMESTICC!W201)</f>
        <v>795.70343091281438</v>
      </c>
      <c r="AJ80">
        <f>100*LN(DOMESTICC!X201)</f>
        <v>784.8102754385435</v>
      </c>
      <c r="AK80">
        <f>100*LN(DOMESTICC!Y201)</f>
        <v>568.6027370897508</v>
      </c>
      <c r="AL80">
        <f>100*LN(CBCREDIT!T81)</f>
        <v>770.48114722790444</v>
      </c>
      <c r="AM80">
        <f>100*LN(CBCREDIT!U81)</f>
        <v>738.39689608740343</v>
      </c>
      <c r="AN80">
        <f>100*LN(CBCREDIT!V81)</f>
        <v>641.18708114854417</v>
      </c>
      <c r="AO80">
        <f>100*LN('CREDIT EA &amp; UK'!X106)</f>
        <v>680.06287604142801</v>
      </c>
      <c r="AP80">
        <f>100*LN('CREDIT EA &amp; UK'!Y106)</f>
        <v>657.47033863098932</v>
      </c>
      <c r="AQ80">
        <f>100*LN('CREDIT EA &amp; UK'!Z106)</f>
        <v>520.22413935989755</v>
      </c>
      <c r="AR80">
        <f>100*LN('CREDIT EA &amp; UK'!AA106)</f>
        <v>637.31832614861457</v>
      </c>
      <c r="AS80">
        <f>100*LN('CREDIT EA &amp; UK'!AB106)</f>
        <v>604.57846311426169</v>
      </c>
      <c r="AT80">
        <f>100*LN('CREDIT EA &amp; UK'!AC106)</f>
        <v>509.73694104304803</v>
      </c>
      <c r="AU80">
        <f>100*LN('CREDIT EA &amp; UK'!AD106)</f>
        <v>574.4578868848771</v>
      </c>
      <c r="AV80">
        <f>100*LN('CREDIT EA &amp; UK'!AE106)</f>
        <v>568.49529737189414</v>
      </c>
      <c r="AW80">
        <f>100*LN('CREDIT EA &amp; UK'!AF106)</f>
        <v>289.52487349756689</v>
      </c>
      <c r="AX80">
        <f>100*LN('CREDIT FLOATERS'!R106)</f>
        <v>728.27185670138408</v>
      </c>
      <c r="AY80">
        <f>100*LN('CREDIT FLOATERS'!S106)</f>
        <v>696.74213238634093</v>
      </c>
      <c r="AZ80">
        <f>100*LN('CREDIT FLOATERS'!T106)</f>
        <v>597.49692445787844</v>
      </c>
      <c r="BA80">
        <f>100*LN('GLOBAL GROWTH'!P348)</f>
        <v>399.66637413340294</v>
      </c>
      <c r="BB80">
        <f>'GLOBAL GROWTH'!F336</f>
        <v>1.9804313363127199</v>
      </c>
      <c r="BC80">
        <v>399.66637413340294</v>
      </c>
      <c r="BD80">
        <v>-69.467332999999996</v>
      </c>
      <c r="BE80">
        <v>3.4889743409876939</v>
      </c>
      <c r="BF80" t="e">
        <v>#N/A</v>
      </c>
      <c r="BG80">
        <v>426.12353423245492</v>
      </c>
      <c r="BH80">
        <v>444.50014338352702</v>
      </c>
      <c r="BI80">
        <f>'CORPORATE SPREADS'!C189/100</f>
        <v>0.76999999999999902</v>
      </c>
      <c r="BJ80">
        <f>'CORPORATE SPREADS'!D189/100</f>
        <v>0.79999999999999982</v>
      </c>
      <c r="BK80">
        <f>POLICYRATES!F141</f>
        <v>3.5</v>
      </c>
      <c r="BL80">
        <f>POLICYRATES!C141</f>
        <v>9.875</v>
      </c>
      <c r="BM80">
        <f>100*LN(1/'BILATERAL FX'!G200)</f>
        <v>13.284497994723344</v>
      </c>
      <c r="BN80">
        <f>100*LN(1/'BILATERAL FX'!B200)</f>
        <v>-41.111577961697868</v>
      </c>
      <c r="BO80">
        <f>100*LN('STOCK MARKET INDICES'!C81)</f>
        <v>721.34000518080904</v>
      </c>
      <c r="BP80">
        <f>100*LN('STOCK MARKET INDICES'!D81)</f>
        <v>670.40466403065352</v>
      </c>
    </row>
    <row r="81" spans="1:68" x14ac:dyDescent="0.2">
      <c r="A81" s="1">
        <v>31594</v>
      </c>
      <c r="B81">
        <f>100*LN('FRED-MD+'!B333)</f>
        <v>401.03740117750988</v>
      </c>
      <c r="C81">
        <f>'FRED-MD+'!C333</f>
        <v>78.293899999999994</v>
      </c>
      <c r="D81">
        <f>100*LN('FRED-MD+'!D333)</f>
        <v>748.54916080307544</v>
      </c>
      <c r="E81">
        <f>100*LN('FRED-MD+'!E333)</f>
        <v>411.10377851637611</v>
      </c>
      <c r="F81">
        <f>'FRED-MD+'!F333</f>
        <v>7</v>
      </c>
      <c r="G81">
        <f>100*LN('FRED-MD+'!G333)</f>
        <v>469.59245492565555</v>
      </c>
      <c r="H81">
        <f>100*LN('FRED-MD+'!H333)</f>
        <v>405.73693260972055</v>
      </c>
      <c r="I81">
        <f>100*LN('FRED-MD+'!I333)</f>
        <v>477.05998751118284</v>
      </c>
      <c r="J81">
        <f>100*LN('FRED-MD+'!J333)</f>
        <v>621.35873776639562</v>
      </c>
      <c r="K81">
        <f>100*LN('FRED-MD+'!K333)</f>
        <v>548.14719096458828</v>
      </c>
      <c r="L81">
        <f>'FRED-MD+'!L333</f>
        <v>6.2659090909090898</v>
      </c>
      <c r="M81">
        <f>'FRED-MD+'!N333</f>
        <v>1.03727272727273</v>
      </c>
      <c r="N81">
        <f>'FRED-MD+'!O333</f>
        <v>0.67149999999999999</v>
      </c>
      <c r="O81">
        <f>'FRED-MD+'!P333</f>
        <v>2.0558000000000001</v>
      </c>
      <c r="P81">
        <f>'FRED-MD+'!R333</f>
        <v>3.21</v>
      </c>
      <c r="Q81">
        <f>FACTOR!C142</f>
        <v>26.171856026125329</v>
      </c>
      <c r="R81">
        <f>100*LN(REALIZEDVARIANCE!D82)</f>
        <v>102.1890150374951</v>
      </c>
      <c r="S81">
        <v>26.199253794708898</v>
      </c>
      <c r="T81" s="5" t="e">
        <v>#N/A</v>
      </c>
      <c r="U81">
        <v>96.498728760356229</v>
      </c>
      <c r="V81" t="e">
        <v>#N/A</v>
      </c>
      <c r="W81">
        <v>9.1</v>
      </c>
      <c r="X81" t="e">
        <v>#N/A</v>
      </c>
      <c r="Y81">
        <f>100*LN(LEVERAGE3!O82)</f>
        <v>225.79534755956371</v>
      </c>
      <c r="Z81">
        <f>100*LN(LEVERAGE1!O82)</f>
        <v>322.94968564042995</v>
      </c>
      <c r="AA81">
        <f>100*LN(LEVERAGE1!N82)</f>
        <v>311.86901970999753</v>
      </c>
      <c r="AB81">
        <f>100*LN(LEVERAGE2!V82)</f>
        <v>-26.31976729197887</v>
      </c>
      <c r="AC81">
        <f>100*LN(LEVERAGE2!U82)</f>
        <v>-8.8326811456303922</v>
      </c>
      <c r="AD81">
        <v>1627.440693784934</v>
      </c>
      <c r="AE81">
        <v>1327.1336677702452</v>
      </c>
      <c r="AF81">
        <f>100*LN(DOMESTICC!T202)</f>
        <v>930.10060041119459</v>
      </c>
      <c r="AG81">
        <f>100*LN(DOMESTICC!U202)</f>
        <v>895.1770173914831</v>
      </c>
      <c r="AH81">
        <f>100*LN(DOMESTICC!V202)</f>
        <v>889.1730531394071</v>
      </c>
      <c r="AI81">
        <f>100*LN(DOMESTICC!W202)</f>
        <v>799.92083081853684</v>
      </c>
      <c r="AJ81">
        <f>100*LN(DOMESTICC!X202)</f>
        <v>787.74851501070543</v>
      </c>
      <c r="AK81">
        <f>100*LN(DOMESTICC!Y202)</f>
        <v>582.87347694239315</v>
      </c>
      <c r="AL81">
        <f>100*LN(CBCREDIT!T82)</f>
        <v>773.20031851006706</v>
      </c>
      <c r="AM81">
        <f>100*LN(CBCREDIT!U82)</f>
        <v>741.62233084397405</v>
      </c>
      <c r="AN81">
        <f>100*LN(CBCREDIT!V82)</f>
        <v>642.5448852350263</v>
      </c>
      <c r="AO81">
        <f>100*LN('CREDIT EA &amp; UK'!X107)</f>
        <v>682.74241926901902</v>
      </c>
      <c r="AP81">
        <f>100*LN('CREDIT EA &amp; UK'!Y107)</f>
        <v>660.42253372574373</v>
      </c>
      <c r="AQ81">
        <f>100*LN('CREDIT EA &amp; UK'!Z107)</f>
        <v>521.87172886303529</v>
      </c>
      <c r="AR81">
        <f>100*LN('CREDIT EA &amp; UK'!AA107)</f>
        <v>639.20752204640303</v>
      </c>
      <c r="AS81">
        <f>100*LN('CREDIT EA &amp; UK'!AB107)</f>
        <v>606.88268505529561</v>
      </c>
      <c r="AT81">
        <f>100*LN('CREDIT EA &amp; UK'!AC107)</f>
        <v>510.58450382877538</v>
      </c>
      <c r="AU81">
        <f>100*LN('CREDIT EA &amp; UK'!AD107)</f>
        <v>578.66364256738359</v>
      </c>
      <c r="AV81">
        <f>100*LN('CREDIT EA &amp; UK'!AE107)</f>
        <v>572.42709546853905</v>
      </c>
      <c r="AW81">
        <f>100*LN('CREDIT EA &amp; UK'!AF107)</f>
        <v>298.16107467745337</v>
      </c>
      <c r="AX81">
        <f>100*LN('CREDIT FLOATERS'!R107)</f>
        <v>731.02426947605625</v>
      </c>
      <c r="AY81">
        <f>100*LN('CREDIT FLOATERS'!S107)</f>
        <v>700.01287362059134</v>
      </c>
      <c r="AZ81">
        <f>100*LN('CREDIT FLOATERS'!T107)</f>
        <v>598.86688922585824</v>
      </c>
      <c r="BA81">
        <f>100*LN('GLOBAL GROWTH'!P349)</f>
        <v>400.20854398713459</v>
      </c>
      <c r="BB81">
        <f>'GLOBAL GROWTH'!F337</f>
        <v>1.2004593308304801</v>
      </c>
      <c r="BC81">
        <v>400.20854398713459</v>
      </c>
      <c r="BD81">
        <v>-81.098557999999997</v>
      </c>
      <c r="BE81">
        <v>3.4552226367208227</v>
      </c>
      <c r="BF81" t="e">
        <v>#N/A</v>
      </c>
      <c r="BG81">
        <v>427.02808644732073</v>
      </c>
      <c r="BH81">
        <v>444.02955427978571</v>
      </c>
      <c r="BI81">
        <f>'CORPORATE SPREADS'!C190/100</f>
        <v>0.74</v>
      </c>
      <c r="BJ81">
        <f>'CORPORATE SPREADS'!D190/100</f>
        <v>0.77999999999999947</v>
      </c>
      <c r="BK81">
        <f>POLICYRATES!F142</f>
        <v>3.5</v>
      </c>
      <c r="BL81">
        <f>POLICYRATES!C142</f>
        <v>9.875</v>
      </c>
      <c r="BM81">
        <f>100*LN(1/'BILATERAL FX'!G201)</f>
        <v>9.5443803967127767</v>
      </c>
      <c r="BN81">
        <f>100*LN(1/'BILATERAL FX'!B201)</f>
        <v>-41.018727444349373</v>
      </c>
      <c r="BO81">
        <f>100*LN('STOCK MARKET INDICES'!C82)</f>
        <v>716.13116367045416</v>
      </c>
      <c r="BP81">
        <f>100*LN('STOCK MARKET INDICES'!D82)</f>
        <v>664.87254491035185</v>
      </c>
    </row>
    <row r="82" spans="1:68" x14ac:dyDescent="0.2">
      <c r="A82" s="1">
        <v>31625</v>
      </c>
      <c r="B82">
        <f>100*LN('FRED-MD+'!B334)</f>
        <v>400.81637493095252</v>
      </c>
      <c r="C82">
        <f>'FRED-MD+'!C334</f>
        <v>78.353700000000003</v>
      </c>
      <c r="D82">
        <f>100*LN('FRED-MD+'!D334)</f>
        <v>749.94232905922286</v>
      </c>
      <c r="E82">
        <f>100*LN('FRED-MD+'!E334)</f>
        <v>411.90371748124727</v>
      </c>
      <c r="F82">
        <f>'FRED-MD+'!F334</f>
        <v>6.9</v>
      </c>
      <c r="G82">
        <f>100*LN('FRED-MD+'!G334)</f>
        <v>469.68373745139155</v>
      </c>
      <c r="H82">
        <f>100*LN('FRED-MD+'!H334)</f>
        <v>405.85619320823287</v>
      </c>
      <c r="I82">
        <f>100*LN('FRED-MD+'!I334)</f>
        <v>475.45380176389142</v>
      </c>
      <c r="J82">
        <f>100*LN('FRED-MD+'!J334)</f>
        <v>621.86913505898258</v>
      </c>
      <c r="K82">
        <f>100*LN('FRED-MD+'!K334)</f>
        <v>550.12582105447279</v>
      </c>
      <c r="L82">
        <f>'FRED-MD+'!L334</f>
        <v>5.9323809523809503</v>
      </c>
      <c r="M82">
        <f>'FRED-MD+'!N334</f>
        <v>1.2333333333333301</v>
      </c>
      <c r="N82">
        <f>'FRED-MD+'!O334</f>
        <v>0.60509999999999997</v>
      </c>
      <c r="O82">
        <f>'FRED-MD+'!P334</f>
        <v>2.1981000000000002</v>
      </c>
      <c r="P82">
        <f>'FRED-MD+'!R334</f>
        <v>3.03</v>
      </c>
      <c r="Q82">
        <f>FACTOR!C143</f>
        <v>36.257683244044429</v>
      </c>
      <c r="R82">
        <f>100*LN(REALIZEDVARIANCE!D83)</f>
        <v>121.25776819770218</v>
      </c>
      <c r="S82">
        <v>10.665603084023401</v>
      </c>
      <c r="T82" s="5" t="e">
        <v>#N/A</v>
      </c>
      <c r="U82">
        <v>100.42140759462548</v>
      </c>
      <c r="V82" t="e">
        <v>#N/A</v>
      </c>
      <c r="W82">
        <v>10.9</v>
      </c>
      <c r="X82" t="e">
        <v>#N/A</v>
      </c>
      <c r="Y82">
        <f>100*LN(LEVERAGE3!O83)</f>
        <v>221.75959854770167</v>
      </c>
      <c r="Z82">
        <f>100*LN(LEVERAGE1!O83)</f>
        <v>322.97686540556651</v>
      </c>
      <c r="AA82">
        <f>100*LN(LEVERAGE1!N83)</f>
        <v>311.86141125861855</v>
      </c>
      <c r="AB82">
        <f>100*LN(LEVERAGE2!V83)</f>
        <v>-26.421012020313967</v>
      </c>
      <c r="AC82">
        <f>100*LN(LEVERAGE2!U83)</f>
        <v>-7.7348091063639792</v>
      </c>
      <c r="AD82">
        <v>1628.7844501476322</v>
      </c>
      <c r="AE82">
        <v>1328.9948551783614</v>
      </c>
      <c r="AF82">
        <f>100*LN(DOMESTICC!T203)</f>
        <v>932.95523466569182</v>
      </c>
      <c r="AG82">
        <f>100*LN(DOMESTICC!U203)</f>
        <v>898.93706616040618</v>
      </c>
      <c r="AH82">
        <f>100*LN(DOMESTICC!V203)</f>
        <v>893.0380826752131</v>
      </c>
      <c r="AI82">
        <f>100*LN(DOMESTICC!W203)</f>
        <v>805.02712302895839</v>
      </c>
      <c r="AJ82">
        <f>100*LN(DOMESTICC!X203)</f>
        <v>790.97212451000144</v>
      </c>
      <c r="AK82">
        <f>100*LN(DOMESTICC!Y203)</f>
        <v>602.30000104202634</v>
      </c>
      <c r="AL82">
        <f>100*LN(CBCREDIT!T83)</f>
        <v>776.53083262645191</v>
      </c>
      <c r="AM82">
        <f>100*LN(CBCREDIT!U83)</f>
        <v>745.68266979786392</v>
      </c>
      <c r="AN82">
        <f>100*LN(CBCREDIT!V83)</f>
        <v>643.9373008040526</v>
      </c>
      <c r="AO82">
        <f>100*LN('CREDIT EA &amp; UK'!X108)</f>
        <v>685.96926679249236</v>
      </c>
      <c r="AP82">
        <f>100*LN('CREDIT EA &amp; UK'!Y108)</f>
        <v>663.9626072670535</v>
      </c>
      <c r="AQ82">
        <f>100*LN('CREDIT EA &amp; UK'!Z108)</f>
        <v>523.88494146511619</v>
      </c>
      <c r="AR82">
        <f>100*LN('CREDIT EA &amp; UK'!AA108)</f>
        <v>641.2767035448386</v>
      </c>
      <c r="AS82">
        <f>100*LN('CREDIT EA &amp; UK'!AB108)</f>
        <v>609.37153091359482</v>
      </c>
      <c r="AT82">
        <f>100*LN('CREDIT EA &amp; UK'!AC108)</f>
        <v>511.59016681363073</v>
      </c>
      <c r="AU82">
        <f>100*LN('CREDIT EA &amp; UK'!AD108)</f>
        <v>584.14364991250272</v>
      </c>
      <c r="AV82">
        <f>100*LN('CREDIT EA &amp; UK'!AE108)</f>
        <v>577.60564446462286</v>
      </c>
      <c r="AW82">
        <f>100*LN('CREDIT EA &amp; UK'!AF108)</f>
        <v>308.28666421136137</v>
      </c>
      <c r="AX82">
        <f>100*LN('CREDIT FLOATERS'!R108)</f>
        <v>734.41847285273059</v>
      </c>
      <c r="AY82">
        <f>100*LN('CREDIT FLOATERS'!S108)</f>
        <v>704.1160815681518</v>
      </c>
      <c r="AZ82">
        <f>100*LN('CREDIT FLOATERS'!T108)</f>
        <v>600.34369825955594</v>
      </c>
      <c r="BA82">
        <f>100*LN('GLOBAL GROWTH'!P350)</f>
        <v>399.69356816852223</v>
      </c>
      <c r="BB82">
        <f>'GLOBAL GROWTH'!F338</f>
        <v>0.121208158231078</v>
      </c>
      <c r="BC82">
        <v>399.69356816852223</v>
      </c>
      <c r="BD82">
        <v>-78.440543000000005</v>
      </c>
      <c r="BE82">
        <v>3.425673137391505</v>
      </c>
      <c r="BF82" t="e">
        <v>#N/A</v>
      </c>
      <c r="BG82">
        <v>425.52399701100592</v>
      </c>
      <c r="BH82">
        <v>443.91156016580089</v>
      </c>
      <c r="BI82">
        <f>'CORPORATE SPREADS'!C191/100</f>
        <v>0.75</v>
      </c>
      <c r="BJ82">
        <f>'CORPORATE SPREADS'!D191/100</f>
        <v>0.87000000000000011</v>
      </c>
      <c r="BK82">
        <f>POLICYRATES!F143</f>
        <v>3.5</v>
      </c>
      <c r="BL82">
        <f>POLICYRATES!C143</f>
        <v>9.875</v>
      </c>
      <c r="BM82">
        <f>100*LN(1/'BILATERAL FX'!G202)</f>
        <v>5.2910457613942965</v>
      </c>
      <c r="BN82">
        <f>100*LN(1/'BILATERAL FX'!B202)</f>
        <v>-39.615523878238669</v>
      </c>
      <c r="BO82">
        <f>100*LN('STOCK MARKET INDICES'!C83)</f>
        <v>731.1552329989604</v>
      </c>
      <c r="BP82">
        <f>100*LN('STOCK MARKET INDICES'!D83)</f>
        <v>670.57125315759458</v>
      </c>
    </row>
    <row r="83" spans="1:68" x14ac:dyDescent="0.2">
      <c r="A83" s="1">
        <v>31656</v>
      </c>
      <c r="B83">
        <f>100*LN('FRED-MD+'!B335)</f>
        <v>401.00621853945989</v>
      </c>
      <c r="C83">
        <f>'FRED-MD+'!C335</f>
        <v>78.4161</v>
      </c>
      <c r="D83">
        <f>100*LN('FRED-MD+'!D335)</f>
        <v>743.07070825459687</v>
      </c>
      <c r="E83">
        <f>100*LN('FRED-MD+'!E335)</f>
        <v>412.69730817138282</v>
      </c>
      <c r="F83">
        <f>'FRED-MD+'!F335</f>
        <v>7</v>
      </c>
      <c r="G83">
        <f>100*LN('FRED-MD+'!G335)</f>
        <v>470.04803657924168</v>
      </c>
      <c r="H83">
        <f>100*LN('FRED-MD+'!H335)</f>
        <v>406.17697162899225</v>
      </c>
      <c r="I83">
        <f>100*LN('FRED-MD+'!I335)</f>
        <v>475.59150726805166</v>
      </c>
      <c r="J83">
        <f>100*LN('FRED-MD+'!J335)</f>
        <v>623.20074480016808</v>
      </c>
      <c r="K83">
        <f>100*LN('FRED-MD+'!K335)</f>
        <v>547.35303841046971</v>
      </c>
      <c r="L83">
        <f>'FRED-MD+'!L335</f>
        <v>5.7742857142857096</v>
      </c>
      <c r="M83">
        <f>'FRED-MD+'!N335</f>
        <v>1.67333333333333</v>
      </c>
      <c r="N83">
        <f>'FRED-MD+'!O335</f>
        <v>0.25169999999999998</v>
      </c>
      <c r="O83">
        <f>'FRED-MD+'!P335</f>
        <v>1.847</v>
      </c>
      <c r="P83">
        <f>'FRED-MD+'!R335</f>
        <v>2.56</v>
      </c>
      <c r="Q83">
        <f>FACTOR!C144</f>
        <v>31.135632213151368</v>
      </c>
      <c r="R83">
        <f>100*LN(REALIZEDVARIANCE!D84)</f>
        <v>153.59370582608352</v>
      </c>
      <c r="S83">
        <v>6.5494789789355199</v>
      </c>
      <c r="T83" s="5" t="e">
        <v>#N/A</v>
      </c>
      <c r="U83">
        <v>103.67291789652417</v>
      </c>
      <c r="V83" t="e">
        <v>#N/A</v>
      </c>
      <c r="W83">
        <v>15.8</v>
      </c>
      <c r="X83" t="e">
        <v>#N/A</v>
      </c>
      <c r="Y83">
        <f>100*LN(LEVERAGE3!O84)</f>
        <v>219.92225799988927</v>
      </c>
      <c r="Z83">
        <f>100*LN(LEVERAGE1!O84)</f>
        <v>323.02039977441069</v>
      </c>
      <c r="AA83">
        <f>100*LN(LEVERAGE1!N84)</f>
        <v>311.85750466779643</v>
      </c>
      <c r="AB83">
        <f>100*LN(LEVERAGE2!V84)</f>
        <v>-26.460888945434963</v>
      </c>
      <c r="AC83">
        <f>100*LN(LEVERAGE2!U84)</f>
        <v>-6.8514771152275484</v>
      </c>
      <c r="AD83">
        <v>1629.9898489908098</v>
      </c>
      <c r="AE83">
        <v>1330.9300930741474</v>
      </c>
      <c r="AF83">
        <f>100*LN(DOMESTICC!T204)</f>
        <v>935.02007549662358</v>
      </c>
      <c r="AG83">
        <f>100*LN(DOMESTICC!U204)</f>
        <v>901.40382354581993</v>
      </c>
      <c r="AH83">
        <f>100*LN(DOMESTICC!V204)</f>
        <v>895.52755479660641</v>
      </c>
      <c r="AI83">
        <f>100*LN(DOMESTICC!W204)</f>
        <v>808.81606769021289</v>
      </c>
      <c r="AJ83">
        <f>100*LN(DOMESTICC!X204)</f>
        <v>793.70372952795287</v>
      </c>
      <c r="AK83">
        <f>100*LN(DOMESTICC!Y204)</f>
        <v>612.38917209322597</v>
      </c>
      <c r="AL83">
        <f>100*LN(CBCREDIT!T84)</f>
        <v>779.61398302829855</v>
      </c>
      <c r="AM83">
        <f>100*LN(CBCREDIT!U84)</f>
        <v>749.49173043931785</v>
      </c>
      <c r="AN83">
        <f>100*LN(CBCREDIT!V84)</f>
        <v>644.94003395413927</v>
      </c>
      <c r="AO83">
        <f>100*LN('CREDIT EA &amp; UK'!X109)</f>
        <v>688.69646437668359</v>
      </c>
      <c r="AP83">
        <f>100*LN('CREDIT EA &amp; UK'!Y109)</f>
        <v>667.02338597219716</v>
      </c>
      <c r="AQ83">
        <f>100*LN('CREDIT EA &amp; UK'!Z109)</f>
        <v>525.14563403947136</v>
      </c>
      <c r="AR83">
        <f>100*LN('CREDIT EA &amp; UK'!AA109)</f>
        <v>643.35428049623465</v>
      </c>
      <c r="AS83">
        <f>100*LN('CREDIT EA &amp; UK'!AB109)</f>
        <v>611.92903185889861</v>
      </c>
      <c r="AT83">
        <f>100*LN('CREDIT EA &amp; UK'!AC109)</f>
        <v>512.29694373912162</v>
      </c>
      <c r="AU83">
        <f>100*LN('CREDIT EA &amp; UK'!AD109)</f>
        <v>587.78730272630082</v>
      </c>
      <c r="AV83">
        <f>100*LN('CREDIT EA &amp; UK'!AE109)</f>
        <v>581.12547589601945</v>
      </c>
      <c r="AW83">
        <f>100*LN('CREDIT EA &amp; UK'!AF109)</f>
        <v>313.59723624684369</v>
      </c>
      <c r="AX83">
        <f>100*LN('CREDIT FLOATERS'!R109)</f>
        <v>737.56159888152752</v>
      </c>
      <c r="AY83">
        <f>100*LN('CREDIT FLOATERS'!S109)</f>
        <v>707.98025691280554</v>
      </c>
      <c r="AZ83">
        <f>100*LN('CREDIT FLOATERS'!T109)</f>
        <v>601.3326327402508</v>
      </c>
      <c r="BA83">
        <f>100*LN('GLOBAL GROWTH'!P351)</f>
        <v>400.52133035064827</v>
      </c>
      <c r="BB83">
        <f>'GLOBAL GROWTH'!F339</f>
        <v>0.87881682606348199</v>
      </c>
      <c r="BC83">
        <v>400.52133035064827</v>
      </c>
      <c r="BD83">
        <v>-54.406312</v>
      </c>
      <c r="BE83">
        <v>3.4016361823877794</v>
      </c>
      <c r="BF83" t="e">
        <v>#N/A</v>
      </c>
      <c r="BG83">
        <v>427.10868185928695</v>
      </c>
      <c r="BH83">
        <v>445.89876758100104</v>
      </c>
      <c r="BI83">
        <f>'CORPORATE SPREADS'!C192/100</f>
        <v>0.3</v>
      </c>
      <c r="BJ83">
        <f>'CORPORATE SPREADS'!D192/100</f>
        <v>0.21999999999999975</v>
      </c>
      <c r="BK83">
        <f>POLICYRATES!F144</f>
        <v>3.5</v>
      </c>
      <c r="BL83">
        <f>POLICYRATES!C144</f>
        <v>9.875</v>
      </c>
      <c r="BM83">
        <f>100*LN(1/'BILATERAL FX'!G203)</f>
        <v>4.2870408367352857</v>
      </c>
      <c r="BN83">
        <f>100*LN(1/'BILATERAL FX'!B203)</f>
        <v>-38.512633711263376</v>
      </c>
      <c r="BO83">
        <f>100*LN('STOCK MARKET INDICES'!C84)</f>
        <v>724.99255367179876</v>
      </c>
      <c r="BP83">
        <f>100*LN('STOCK MARKET INDICES'!D84)</f>
        <v>664.48178502874077</v>
      </c>
    </row>
    <row r="84" spans="1:68" x14ac:dyDescent="0.2">
      <c r="A84" s="1">
        <v>31686</v>
      </c>
      <c r="B84">
        <f>100*LN('FRED-MD+'!B336)</f>
        <v>401.45218303521125</v>
      </c>
      <c r="C84">
        <f>'FRED-MD+'!C336</f>
        <v>78.589699999999993</v>
      </c>
      <c r="D84">
        <f>100*LN('FRED-MD+'!D336)</f>
        <v>742.7144133408616</v>
      </c>
      <c r="E84">
        <f>100*LN('FRED-MD+'!E336)</f>
        <v>413.43662365715863</v>
      </c>
      <c r="F84">
        <f>'FRED-MD+'!F336</f>
        <v>7</v>
      </c>
      <c r="G84">
        <f>100*LN('FRED-MD+'!G336)</f>
        <v>470.22968967188143</v>
      </c>
      <c r="H84">
        <f>100*LN('FRED-MD+'!H336)</f>
        <v>406.35416530670557</v>
      </c>
      <c r="I84">
        <f>100*LN('FRED-MD+'!I336)</f>
        <v>475.71184422601493</v>
      </c>
      <c r="J84">
        <f>100*LN('FRED-MD+'!J336)</f>
        <v>624.39354175629114</v>
      </c>
      <c r="K84">
        <f>100*LN('FRED-MD+'!K336)</f>
        <v>546.97464821755682</v>
      </c>
      <c r="L84">
        <f>'FRED-MD+'!L336</f>
        <v>5.7209090909090898</v>
      </c>
      <c r="M84">
        <f>'FRED-MD+'!N336</f>
        <v>1.70545454545455</v>
      </c>
      <c r="N84">
        <f>'FRED-MD+'!O336</f>
        <v>0.47560000000000002</v>
      </c>
      <c r="O84">
        <f>'FRED-MD+'!P336</f>
        <v>1.8967000000000001</v>
      </c>
      <c r="P84">
        <f>'FRED-MD+'!R336</f>
        <v>2.54</v>
      </c>
      <c r="Q84">
        <f>FACTOR!C145</f>
        <v>36.052526716208774</v>
      </c>
      <c r="R84">
        <f>100*LN(REALIZEDVARIANCE!D85)</f>
        <v>123.97493609107157</v>
      </c>
      <c r="S84">
        <v>10.0944817293377</v>
      </c>
      <c r="T84" s="5" t="e">
        <v>#N/A</v>
      </c>
      <c r="U84">
        <v>98.179750104176946</v>
      </c>
      <c r="V84" t="e">
        <v>#N/A</v>
      </c>
      <c r="W84">
        <v>9.6</v>
      </c>
      <c r="X84" t="e">
        <v>#N/A</v>
      </c>
      <c r="Y84">
        <f>100*LN(LEVERAGE3!O85)</f>
        <v>220.16503874615631</v>
      </c>
      <c r="Z84">
        <f>100*LN(LEVERAGE1!O85)</f>
        <v>323.13921940885797</v>
      </c>
      <c r="AA84">
        <f>100*LN(LEVERAGE1!N85)</f>
        <v>311.90174983200524</v>
      </c>
      <c r="AB84">
        <f>100*LN(LEVERAGE2!V85)</f>
        <v>-26.3551189068701</v>
      </c>
      <c r="AC84">
        <f>100*LN(LEVERAGE2!U85)</f>
        <v>-6.2396157021199876</v>
      </c>
      <c r="AD84">
        <v>1629.0913607933269</v>
      </c>
      <c r="AE84">
        <v>1332.1989345510669</v>
      </c>
      <c r="AF84">
        <f>100*LN(DOMESTICC!T205)</f>
        <v>936.19219406851164</v>
      </c>
      <c r="AG84">
        <f>100*LN(DOMESTICC!U205)</f>
        <v>902.5189691962687</v>
      </c>
      <c r="AH84">
        <f>100*LN(DOMESTICC!V205)</f>
        <v>896.59793090079563</v>
      </c>
      <c r="AI84">
        <f>100*LN(DOMESTICC!W205)</f>
        <v>811.0474236965448</v>
      </c>
      <c r="AJ84">
        <f>100*LN(DOMESTICC!X205)</f>
        <v>795.86131101858314</v>
      </c>
      <c r="AK84">
        <f>100*LN(DOMESTICC!Y205)</f>
        <v>614.46572329649462</v>
      </c>
      <c r="AL84">
        <f>100*LN(CBCREDIT!T85)</f>
        <v>782.52141768622994</v>
      </c>
      <c r="AM84">
        <f>100*LN(CBCREDIT!U85)</f>
        <v>753.26274580450797</v>
      </c>
      <c r="AN84">
        <f>100*LN(CBCREDIT!V85)</f>
        <v>645.4841281539874</v>
      </c>
      <c r="AO84">
        <f>100*LN('CREDIT EA &amp; UK'!X110)</f>
        <v>690.87520644712754</v>
      </c>
      <c r="AP84">
        <f>100*LN('CREDIT EA &amp; UK'!Y110)</f>
        <v>669.66667092888156</v>
      </c>
      <c r="AQ84">
        <f>100*LN('CREDIT EA &amp; UK'!Z110)</f>
        <v>525.56804746806085</v>
      </c>
      <c r="AR84">
        <f>100*LN('CREDIT EA &amp; UK'!AA110)</f>
        <v>645.64192574837421</v>
      </c>
      <c r="AS84">
        <f>100*LN('CREDIT EA &amp; UK'!AB110)</f>
        <v>615.02484889557752</v>
      </c>
      <c r="AT84">
        <f>100*LN('CREDIT EA &amp; UK'!AC110)</f>
        <v>512.61649402262901</v>
      </c>
      <c r="AU84">
        <f>100*LN('CREDIT EA &amp; UK'!AD110)</f>
        <v>589.53418884278119</v>
      </c>
      <c r="AV84">
        <f>100*LN('CREDIT EA &amp; UK'!AE110)</f>
        <v>582.89440155227703</v>
      </c>
      <c r="AW84">
        <f>100*LN('CREDIT EA &amp; UK'!AF110)</f>
        <v>314.88693719631084</v>
      </c>
      <c r="AX84">
        <f>100*LN('CREDIT FLOATERS'!R110)</f>
        <v>740.50752015301862</v>
      </c>
      <c r="AY84">
        <f>100*LN('CREDIT FLOATERS'!S110)</f>
        <v>711.8099778242688</v>
      </c>
      <c r="AZ84">
        <f>100*LN('CREDIT FLOATERS'!T110)</f>
        <v>601.77248187848841</v>
      </c>
      <c r="BA84">
        <f>100*LN('GLOBAL GROWTH'!P352)</f>
        <v>400.77378306252075</v>
      </c>
      <c r="BB84">
        <f>'GLOBAL GROWTH'!F340</f>
        <v>0.522326668069931</v>
      </c>
      <c r="BC84">
        <v>400.77378306252075</v>
      </c>
      <c r="BD84">
        <v>-48.964253999999997</v>
      </c>
      <c r="BE84">
        <v>3.3820803167675662</v>
      </c>
      <c r="BF84" t="e">
        <v>#N/A</v>
      </c>
      <c r="BG84">
        <v>427.08143966689784</v>
      </c>
      <c r="BH84">
        <v>447.96069630127454</v>
      </c>
      <c r="BI84">
        <f>'CORPORATE SPREADS'!C193/100</f>
        <v>0.60999999999999899</v>
      </c>
      <c r="BJ84">
        <f>'CORPORATE SPREADS'!D193/100</f>
        <v>0.61000000000000032</v>
      </c>
      <c r="BK84">
        <f>POLICYRATES!F145</f>
        <v>3.5</v>
      </c>
      <c r="BL84">
        <f>POLICYRATES!C145</f>
        <v>10.875</v>
      </c>
      <c r="BM84">
        <f>100*LN(1/'BILATERAL FX'!G204)</f>
        <v>2.5078982817829871</v>
      </c>
      <c r="BN84">
        <f>100*LN(1/'BILATERAL FX'!B204)</f>
        <v>-35.515378756679354</v>
      </c>
      <c r="BO84">
        <f>100*LN('STOCK MARKET INDICES'!C85)</f>
        <v>726.28389575293761</v>
      </c>
      <c r="BP84">
        <f>100*LN('STOCK MARKET INDICES'!D85)</f>
        <v>669.36581848037599</v>
      </c>
    </row>
    <row r="85" spans="1:68" x14ac:dyDescent="0.2">
      <c r="A85" s="1">
        <v>31717</v>
      </c>
      <c r="B85">
        <f>100*LN('FRED-MD+'!B337)</f>
        <v>401.92491796622119</v>
      </c>
      <c r="C85">
        <f>'FRED-MD+'!C337</f>
        <v>78.834299999999999</v>
      </c>
      <c r="D85">
        <f>100*LN('FRED-MD+'!D337)</f>
        <v>739.20315675145912</v>
      </c>
      <c r="E85">
        <f>100*LN('FRED-MD+'!E337)</f>
        <v>414.18640781900774</v>
      </c>
      <c r="F85">
        <f>'FRED-MD+'!F337</f>
        <v>6.9</v>
      </c>
      <c r="G85">
        <f>100*LN('FRED-MD+'!G337)</f>
        <v>470.41101338429951</v>
      </c>
      <c r="H85">
        <f>100*LN('FRED-MD+'!H337)</f>
        <v>406.53104556370454</v>
      </c>
      <c r="I85">
        <f>100*LN('FRED-MD+'!I337)</f>
        <v>477.08541016290224</v>
      </c>
      <c r="J85">
        <f>100*LN('FRED-MD+'!J337)</f>
        <v>624.18422590292937</v>
      </c>
      <c r="K85">
        <f>100*LN('FRED-MD+'!K337)</f>
        <v>550.16662905340672</v>
      </c>
      <c r="L85">
        <f>'FRED-MD+'!L337</f>
        <v>5.7983333333333302</v>
      </c>
      <c r="M85">
        <f>'FRED-MD+'!N337</f>
        <v>1.4522222222222201</v>
      </c>
      <c r="N85">
        <f>'FRED-MD+'!O337</f>
        <v>0.58009999999999995</v>
      </c>
      <c r="O85">
        <f>'FRED-MD+'!P337</f>
        <v>2.0245000000000002</v>
      </c>
      <c r="P85">
        <f>'FRED-MD+'!R337</f>
        <v>2.4500000000000002</v>
      </c>
      <c r="Q85">
        <f>FACTOR!C146</f>
        <v>36.280370482269767</v>
      </c>
      <c r="R85">
        <f>100*LN(REALIZEDVARIANCE!D86)</f>
        <v>101.14896963454404</v>
      </c>
      <c r="S85">
        <v>16.387873811533101</v>
      </c>
      <c r="T85" s="5" t="e">
        <v>#N/A</v>
      </c>
      <c r="U85">
        <v>96.71106664432422</v>
      </c>
      <c r="V85" t="e">
        <v>#N/A</v>
      </c>
      <c r="W85">
        <v>10.4</v>
      </c>
      <c r="X85" t="e">
        <v>#N/A</v>
      </c>
      <c r="Y85">
        <f>100*LN(LEVERAGE3!O86)</f>
        <v>220.59728035099994</v>
      </c>
      <c r="Z85">
        <f>100*LN(LEVERAGE1!O86)</f>
        <v>323.38076688344211</v>
      </c>
      <c r="AA85">
        <f>100*LN(LEVERAGE1!N86)</f>
        <v>312.02489964020816</v>
      </c>
      <c r="AB85">
        <f>100*LN(LEVERAGE2!V86)</f>
        <v>-26.116269195058088</v>
      </c>
      <c r="AC85">
        <f>100*LN(LEVERAGE2!U86)</f>
        <v>-5.736719156650719</v>
      </c>
      <c r="AD85">
        <v>1631.6706234938176</v>
      </c>
      <c r="AE85">
        <v>1332.0235068396589</v>
      </c>
      <c r="AF85">
        <f>100*LN(DOMESTICC!T206)</f>
        <v>937.04771743225001</v>
      </c>
      <c r="AG85">
        <f>100*LN(DOMESTICC!U206)</f>
        <v>903.25929897288916</v>
      </c>
      <c r="AH85">
        <f>100*LN(DOMESTICC!V206)</f>
        <v>897.2955544111519</v>
      </c>
      <c r="AI85">
        <f>100*LN(DOMESTICC!W206)</f>
        <v>812.73384587771818</v>
      </c>
      <c r="AJ85">
        <f>100*LN(DOMESTICC!X206)</f>
        <v>797.70541820642541</v>
      </c>
      <c r="AK85">
        <f>100*LN(DOMESTICC!Y206)</f>
        <v>615.63425162391854</v>
      </c>
      <c r="AL85">
        <f>100*LN(CBCREDIT!T86)</f>
        <v>785.22897256114993</v>
      </c>
      <c r="AM85">
        <f>100*LN(CBCREDIT!U86)</f>
        <v>756.81966950169874</v>
      </c>
      <c r="AN85">
        <f>100*LN(CBCREDIT!V86)</f>
        <v>645.87263041076312</v>
      </c>
      <c r="AO85">
        <f>100*LN('CREDIT EA &amp; UK'!X111)</f>
        <v>692.7386236479723</v>
      </c>
      <c r="AP85">
        <f>100*LN('CREDIT EA &amp; UK'!Y111)</f>
        <v>671.98086263655523</v>
      </c>
      <c r="AQ85">
        <f>100*LN('CREDIT EA &amp; UK'!Z111)</f>
        <v>525.82456967054907</v>
      </c>
      <c r="AR85">
        <f>100*LN('CREDIT EA &amp; UK'!AA111)</f>
        <v>647.94021847284466</v>
      </c>
      <c r="AS85">
        <f>100*LN('CREDIT EA &amp; UK'!AB111)</f>
        <v>618.18686537496956</v>
      </c>
      <c r="AT85">
        <f>100*LN('CREDIT EA &amp; UK'!AC111)</f>
        <v>512.83241722519438</v>
      </c>
      <c r="AU85">
        <f>100*LN('CREDIT EA &amp; UK'!AD111)</f>
        <v>590.76274630928208</v>
      </c>
      <c r="AV85">
        <f>100*LN('CREDIT EA &amp; UK'!AE111)</f>
        <v>584.15793156093946</v>
      </c>
      <c r="AW85">
        <f>100*LN('CREDIT EA &amp; UK'!AF111)</f>
        <v>315.68225949788746</v>
      </c>
      <c r="AX85">
        <f>100*LN('CREDIT FLOATERS'!R111)</f>
        <v>743.25250869764466</v>
      </c>
      <c r="AY85">
        <f>100*LN('CREDIT FLOATERS'!S111)</f>
        <v>715.43634836636579</v>
      </c>
      <c r="AZ85">
        <f>100*LN('CREDIT FLOATERS'!T111)</f>
        <v>602.06270798247101</v>
      </c>
      <c r="BA85">
        <f>100*LN('GLOBAL GROWTH'!P353)</f>
        <v>400.72651829203664</v>
      </c>
      <c r="BB85">
        <f>'GLOBAL GROWTH'!F341</f>
        <v>0.27153188490927699</v>
      </c>
      <c r="BC85">
        <v>400.72651829203664</v>
      </c>
      <c r="BD85">
        <v>-51.289703000000003</v>
      </c>
      <c r="BE85">
        <v>3.3688081595690145</v>
      </c>
      <c r="BF85" t="e">
        <v>#N/A</v>
      </c>
      <c r="BG85">
        <v>425.90814943958526</v>
      </c>
      <c r="BH85">
        <v>447.84725329421337</v>
      </c>
      <c r="BI85">
        <f>'CORPORATE SPREADS'!C194/100</f>
        <v>0.76999999999999902</v>
      </c>
      <c r="BJ85">
        <f>'CORPORATE SPREADS'!D194/100</f>
        <v>0.68999999999999939</v>
      </c>
      <c r="BK85">
        <f>POLICYRATES!F146</f>
        <v>3.5</v>
      </c>
      <c r="BL85">
        <f>POLICYRATES!C146</f>
        <v>10.875</v>
      </c>
      <c r="BM85">
        <f>100*LN(1/'BILATERAL FX'!G205)</f>
        <v>3.440953837525409</v>
      </c>
      <c r="BN85">
        <f>100*LN(1/'BILATERAL FX'!B205)</f>
        <v>-35.332935368763586</v>
      </c>
      <c r="BO85">
        <f>100*LN('STOCK MARKET INDICES'!C86)</f>
        <v>729.04974999830335</v>
      </c>
      <c r="BP85">
        <f>100*LN('STOCK MARKET INDICES'!D86)</f>
        <v>670.36052041604614</v>
      </c>
    </row>
    <row r="86" spans="1:68" x14ac:dyDescent="0.2">
      <c r="A86" s="1">
        <v>31747</v>
      </c>
      <c r="B86">
        <f>100*LN('FRED-MD+'!B338)</f>
        <v>402.7729219315712</v>
      </c>
      <c r="C86">
        <f>'FRED-MD+'!C338</f>
        <v>79.338700000000003</v>
      </c>
      <c r="D86">
        <f>100*LN('FRED-MD+'!D338)</f>
        <v>751.37092478397051</v>
      </c>
      <c r="E86">
        <f>100*LN('FRED-MD+'!E338)</f>
        <v>415.11973738148839</v>
      </c>
      <c r="F86">
        <f>'FRED-MD+'!F338</f>
        <v>6.6</v>
      </c>
      <c r="G86">
        <f>100*LN('FRED-MD+'!G338)</f>
        <v>470.77267743131836</v>
      </c>
      <c r="H86">
        <f>100*LN('FRED-MD+'!H338)</f>
        <v>406.66478585317708</v>
      </c>
      <c r="I86">
        <f>100*LN('FRED-MD+'!I338)</f>
        <v>476.30282706036712</v>
      </c>
      <c r="J86">
        <f>100*LN('FRED-MD+'!J338)</f>
        <v>624.16045916256996</v>
      </c>
      <c r="K86">
        <f>100*LN('FRED-MD+'!K338)</f>
        <v>551.58451790766105</v>
      </c>
      <c r="L86">
        <f>'FRED-MD+'!L338</f>
        <v>5.8745454545454603</v>
      </c>
      <c r="M86">
        <f>'FRED-MD+'!N338</f>
        <v>1.23818181818182</v>
      </c>
      <c r="N86">
        <f>'FRED-MD+'!O338</f>
        <v>0.61450000000000005</v>
      </c>
      <c r="O86">
        <f>'FRED-MD+'!P338</f>
        <v>1.9375</v>
      </c>
      <c r="P86">
        <f>'FRED-MD+'!R338</f>
        <v>2.2000000000000002</v>
      </c>
      <c r="Q86">
        <f>FACTOR!C147</f>
        <v>36.457852953159041</v>
      </c>
      <c r="R86">
        <f>100*LN(REALIZEDVARIANCE!D87)</f>
        <v>68.746415100024592</v>
      </c>
      <c r="S86">
        <v>25.467598500629101</v>
      </c>
      <c r="T86" s="5" t="e">
        <v>#N/A</v>
      </c>
      <c r="U86">
        <v>96.671405861234007</v>
      </c>
      <c r="V86" t="e">
        <v>#N/A</v>
      </c>
      <c r="W86">
        <v>15</v>
      </c>
      <c r="X86" t="e">
        <v>#N/A</v>
      </c>
      <c r="Y86">
        <f>100*LN(LEVERAGE3!O87)</f>
        <v>220.83842975952189</v>
      </c>
      <c r="Z86">
        <f>100*LN(LEVERAGE1!O87)</f>
        <v>323.78669060871812</v>
      </c>
      <c r="AA86">
        <f>100*LN(LEVERAGE1!N87)</f>
        <v>312.22891938665617</v>
      </c>
      <c r="AB86">
        <f>100*LN(LEVERAGE2!V87)</f>
        <v>-25.829354619504237</v>
      </c>
      <c r="AC86">
        <f>100*LN(LEVERAGE2!U87)</f>
        <v>-5.5157121996351703</v>
      </c>
      <c r="AD86">
        <v>1635.121163189142</v>
      </c>
      <c r="AE86">
        <v>1333.6047933140424</v>
      </c>
      <c r="AF86">
        <f>100*LN(DOMESTICC!T207)</f>
        <v>938.21222378432412</v>
      </c>
      <c r="AG86">
        <f>100*LN(DOMESTICC!U207)</f>
        <v>904.37691115637017</v>
      </c>
      <c r="AH86">
        <f>100*LN(DOMESTICC!V207)</f>
        <v>898.36817890306565</v>
      </c>
      <c r="AI86">
        <f>100*LN(DOMESTICC!W207)</f>
        <v>814.71021368815946</v>
      </c>
      <c r="AJ86">
        <f>100*LN(DOMESTICC!X207)</f>
        <v>799.74018731714102</v>
      </c>
      <c r="AK86">
        <f>100*LN(DOMESTICC!Y207)</f>
        <v>617.40653617808255</v>
      </c>
      <c r="AL86">
        <f>100*LN(CBCREDIT!T87)</f>
        <v>787.72720363152939</v>
      </c>
      <c r="AM86">
        <f>100*LN(CBCREDIT!U87)</f>
        <v>759.81471672079556</v>
      </c>
      <c r="AN86">
        <f>100*LN(CBCREDIT!V87)</f>
        <v>646.48577377943172</v>
      </c>
      <c r="AO86">
        <f>100*LN('CREDIT EA &amp; UK'!X112)</f>
        <v>694.48574033563784</v>
      </c>
      <c r="AP86">
        <f>100*LN('CREDIT EA &amp; UK'!Y112)</f>
        <v>673.90821571125446</v>
      </c>
      <c r="AQ86">
        <f>100*LN('CREDIT EA &amp; UK'!Z112)</f>
        <v>526.27627251341733</v>
      </c>
      <c r="AR86">
        <f>100*LN('CREDIT EA &amp; UK'!AA112)</f>
        <v>650.15584031973026</v>
      </c>
      <c r="AS86">
        <f>100*LN('CREDIT EA &amp; UK'!AB112)</f>
        <v>620.81613628050752</v>
      </c>
      <c r="AT86">
        <f>100*LN('CREDIT EA &amp; UK'!AC112)</f>
        <v>513.22155556010239</v>
      </c>
      <c r="AU86">
        <f>100*LN('CREDIT EA &amp; UK'!AD112)</f>
        <v>591.78718268046089</v>
      </c>
      <c r="AV86">
        <f>100*LN('CREDIT EA &amp; UK'!AE112)</f>
        <v>585.21967326315223</v>
      </c>
      <c r="AW86">
        <f>100*LN('CREDIT EA &amp; UK'!AF112)</f>
        <v>316.21784811896555</v>
      </c>
      <c r="AX86">
        <f>100*LN('CREDIT FLOATERS'!R112)</f>
        <v>745.82743887420997</v>
      </c>
      <c r="AY86">
        <f>100*LN('CREDIT FLOATERS'!S112)</f>
        <v>718.5627138263809</v>
      </c>
      <c r="AZ86">
        <f>100*LN('CREDIT FLOATERS'!T112)</f>
        <v>602.54697600773125</v>
      </c>
      <c r="BA86">
        <f>100*LN('GLOBAL GROWTH'!P354)</f>
        <v>401.39823034975655</v>
      </c>
      <c r="BB86">
        <f>'GLOBAL GROWTH'!F342</f>
        <v>-9.1276479079532194E-2</v>
      </c>
      <c r="BC86">
        <v>401.39823034975655</v>
      </c>
      <c r="BD86">
        <v>-60.286040999999997</v>
      </c>
      <c r="BE86">
        <v>3.3614940329820708</v>
      </c>
      <c r="BF86" t="e">
        <v>#N/A</v>
      </c>
      <c r="BG86">
        <v>427.32518732387081</v>
      </c>
      <c r="BH86">
        <v>448.18719696435983</v>
      </c>
      <c r="BI86">
        <f>'CORPORATE SPREADS'!C195/100</f>
        <v>1.02</v>
      </c>
      <c r="BJ86">
        <f>'CORPORATE SPREADS'!D195/100</f>
        <v>0.54999999999999982</v>
      </c>
      <c r="BK86">
        <f>POLICYRATES!F147</f>
        <v>3.5</v>
      </c>
      <c r="BL86">
        <f>POLICYRATES!C147</f>
        <v>10.875</v>
      </c>
      <c r="BM86">
        <f>100*LN(1/'BILATERAL FX'!G206)</f>
        <v>1.6314684824241767</v>
      </c>
      <c r="BN86">
        <f>100*LN(1/'BILATERAL FX'!B206)</f>
        <v>-36.415688428648799</v>
      </c>
      <c r="BO86">
        <f>100*LN('STOCK MARKET INDICES'!C87)</f>
        <v>726.70368227858194</v>
      </c>
      <c r="BP86">
        <f>100*LN('STOCK MARKET INDICES'!D87)</f>
        <v>672.80064099871163</v>
      </c>
    </row>
    <row r="87" spans="1:68" x14ac:dyDescent="0.2">
      <c r="A87" s="1">
        <v>31778</v>
      </c>
      <c r="B87">
        <f>100*LN('FRED-MD+'!B339)</f>
        <v>402.47783120993182</v>
      </c>
      <c r="C87">
        <f>'FRED-MD+'!C339</f>
        <v>78.954800000000006</v>
      </c>
      <c r="D87">
        <f>100*LN('FRED-MD+'!D339)</f>
        <v>748.09921628695247</v>
      </c>
      <c r="E87">
        <f>100*LN('FRED-MD+'!E339)</f>
        <v>415.87268211513685</v>
      </c>
      <c r="F87">
        <f>'FRED-MD+'!F339</f>
        <v>6.6</v>
      </c>
      <c r="G87">
        <f>100*LN('FRED-MD+'!G339)</f>
        <v>471.3127327493184</v>
      </c>
      <c r="H87">
        <f>100*LN('FRED-MD+'!H339)</f>
        <v>407.12123981650541</v>
      </c>
      <c r="I87">
        <f>100*LN('FRED-MD+'!I339)</f>
        <v>473.09213912936519</v>
      </c>
      <c r="J87">
        <f>100*LN('FRED-MD+'!J339)</f>
        <v>623.86362952153127</v>
      </c>
      <c r="K87">
        <f>100*LN('FRED-MD+'!K339)</f>
        <v>557.78412512983539</v>
      </c>
      <c r="L87">
        <f>'FRED-MD+'!L339</f>
        <v>5.7785000000000002</v>
      </c>
      <c r="M87">
        <f>'FRED-MD+'!N339</f>
        <v>1.306</v>
      </c>
      <c r="N87">
        <f>'FRED-MD+'!O339</f>
        <v>0.44169999999999998</v>
      </c>
      <c r="O87">
        <f>'FRED-MD+'!P339</f>
        <v>1.7606999999999999</v>
      </c>
      <c r="P87">
        <f>'FRED-MD+'!R339</f>
        <v>2.12</v>
      </c>
      <c r="Q87">
        <f>FACTOR!C148</f>
        <v>49.19397109808704</v>
      </c>
      <c r="R87">
        <f>100*LN(REALIZEDVARIANCE!D88)</f>
        <v>148.96678117191561</v>
      </c>
      <c r="S87">
        <v>-10.1869764711142</v>
      </c>
      <c r="T87" s="5" t="e">
        <v>#N/A</v>
      </c>
      <c r="U87">
        <v>108.94945828925813</v>
      </c>
      <c r="V87" t="e">
        <v>#N/A</v>
      </c>
      <c r="W87">
        <v>19.100000000000001</v>
      </c>
      <c r="X87" t="e">
        <v>#N/A</v>
      </c>
      <c r="Y87">
        <f>100*LN(LEVERAGE3!O88)</f>
        <v>218.3707686620115</v>
      </c>
      <c r="Z87">
        <f>100*LN(LEVERAGE1!O88)</f>
        <v>328.39585396823657</v>
      </c>
      <c r="AA87">
        <f>100*LN(LEVERAGE1!N88)</f>
        <v>314.74656814230264</v>
      </c>
      <c r="AB87">
        <f>100*LN(LEVERAGE2!V88)</f>
        <v>-25.477880957222631</v>
      </c>
      <c r="AC87">
        <f>100*LN(LEVERAGE2!U88)</f>
        <v>-5.615811534249918</v>
      </c>
      <c r="AD87">
        <v>1638.0166872492925</v>
      </c>
      <c r="AE87">
        <v>1337.0613114312389</v>
      </c>
      <c r="AF87">
        <f>100*LN(DOMESTICC!T208)</f>
        <v>940.60102594742943</v>
      </c>
      <c r="AG87">
        <f>100*LN(DOMESTICC!U208)</f>
        <v>907.4174518203323</v>
      </c>
      <c r="AH87">
        <f>100*LN(DOMESTICC!V208)</f>
        <v>901.45127721738038</v>
      </c>
      <c r="AI87">
        <f>100*LN(DOMESTICC!W208)</f>
        <v>817.79070187767718</v>
      </c>
      <c r="AJ87">
        <f>100*LN(DOMESTICC!X208)</f>
        <v>802.58630259228687</v>
      </c>
      <c r="AK87">
        <f>100*LN(DOMESTICC!Y208)</f>
        <v>621.86597071266897</v>
      </c>
      <c r="AL87">
        <f>100*LN(CBCREDIT!T88)</f>
        <v>789.83955948853952</v>
      </c>
      <c r="AM87">
        <f>100*LN(CBCREDIT!U88)</f>
        <v>761.93486135737464</v>
      </c>
      <c r="AN87">
        <f>100*LN(CBCREDIT!V88)</f>
        <v>648.27149151622461</v>
      </c>
      <c r="AO87">
        <f>100*LN('CREDIT EA &amp; UK'!X113)</f>
        <v>696.07683824509593</v>
      </c>
      <c r="AP87">
        <f>100*LN('CREDIT EA &amp; UK'!Y113)</f>
        <v>675.28673023449551</v>
      </c>
      <c r="AQ87">
        <f>100*LN('CREDIT EA &amp; UK'!Z113)</f>
        <v>528.55528690343215</v>
      </c>
      <c r="AR87">
        <f>100*LN('CREDIT EA &amp; UK'!AA113)</f>
        <v>652.21478386411172</v>
      </c>
      <c r="AS87">
        <f>100*LN('CREDIT EA &amp; UK'!AB113)</f>
        <v>622.5923707630559</v>
      </c>
      <c r="AT87">
        <f>100*LN('CREDIT EA &amp; UK'!AC113)</f>
        <v>515.70092467358927</v>
      </c>
      <c r="AU87">
        <f>100*LN('CREDIT EA &amp; UK'!AD113)</f>
        <v>592.58380331479964</v>
      </c>
      <c r="AV87">
        <f>100*LN('CREDIT EA &amp; UK'!AE113)</f>
        <v>586.04673521228619</v>
      </c>
      <c r="AW87">
        <f>100*LN('CREDIT EA &amp; UK'!AF113)</f>
        <v>316.55322002947179</v>
      </c>
      <c r="AX87">
        <f>100*LN('CREDIT FLOATERS'!R113)</f>
        <v>748.07606061091087</v>
      </c>
      <c r="AY87">
        <f>100*LN('CREDIT FLOATERS'!S113)</f>
        <v>720.8796596115252</v>
      </c>
      <c r="AZ87">
        <f>100*LN('CREDIT FLOATERS'!T113)</f>
        <v>604.26624444230765</v>
      </c>
      <c r="BA87">
        <f>100*LN('GLOBAL GROWTH'!P355)</f>
        <v>400.25545128158547</v>
      </c>
      <c r="BB87">
        <f>'GLOBAL GROWTH'!F343</f>
        <v>-1.43908814109535</v>
      </c>
      <c r="BC87">
        <v>400.25545128158547</v>
      </c>
      <c r="BD87">
        <v>-46.695338</v>
      </c>
      <c r="BE87">
        <v>3.3601431050572117</v>
      </c>
      <c r="BF87" t="e">
        <v>#N/A</v>
      </c>
      <c r="BG87">
        <v>424.69992929839827</v>
      </c>
      <c r="BH87">
        <v>446.01444139378339</v>
      </c>
      <c r="BI87">
        <f>'CORPORATE SPREADS'!C196/100</f>
        <v>0.26999999999999902</v>
      </c>
      <c r="BJ87">
        <f>'CORPORATE SPREADS'!D196/100</f>
        <v>0.62999999999999989</v>
      </c>
      <c r="BK87">
        <f>POLICYRATES!F148</f>
        <v>3.36</v>
      </c>
      <c r="BL87">
        <f>POLICYRATES!C148</f>
        <v>10.875</v>
      </c>
      <c r="BM87">
        <f>100*LN(1/'BILATERAL FX'!G207)</f>
        <v>-5.0453012575848017</v>
      </c>
      <c r="BN87">
        <f>100*LN(1/'BILATERAL FX'!B207)</f>
        <v>-40.905864361829458</v>
      </c>
      <c r="BO87">
        <f>100*LN('STOCK MARKET INDICES'!C88)</f>
        <v>716.58797991915924</v>
      </c>
      <c r="BP87">
        <f>100*LN('STOCK MARKET INDICES'!D88)</f>
        <v>680.60436535753115</v>
      </c>
    </row>
    <row r="88" spans="1:68" x14ac:dyDescent="0.2">
      <c r="A88" s="1">
        <v>31809</v>
      </c>
      <c r="B88">
        <f>100*LN('FRED-MD+'!B340)</f>
        <v>403.73773065808479</v>
      </c>
      <c r="C88">
        <f>'FRED-MD+'!C340</f>
        <v>79.9024</v>
      </c>
      <c r="D88">
        <f>100*LN('FRED-MD+'!D340)</f>
        <v>748.66133131399556</v>
      </c>
      <c r="E88">
        <f>100*LN('FRED-MD+'!E340)</f>
        <v>416.58897293851965</v>
      </c>
      <c r="F88">
        <f>'FRED-MD+'!F340</f>
        <v>6.6</v>
      </c>
      <c r="G88">
        <f>100*LN('FRED-MD+'!G340)</f>
        <v>471.67115607209985</v>
      </c>
      <c r="H88">
        <f>100*LN('FRED-MD+'!H340)</f>
        <v>407.47879046728821</v>
      </c>
      <c r="I88">
        <f>100*LN('FRED-MD+'!I340)</f>
        <v>472.01938625568732</v>
      </c>
      <c r="J88">
        <f>100*LN('FRED-MD+'!J340)</f>
        <v>623.4623252152636</v>
      </c>
      <c r="K88">
        <f>100*LN('FRED-MD+'!K340)</f>
        <v>563.7998734110198</v>
      </c>
      <c r="L88">
        <f>'FRED-MD+'!L340</f>
        <v>5.9589473684210503</v>
      </c>
      <c r="M88">
        <f>'FRED-MD+'!N340</f>
        <v>1.29157894736842</v>
      </c>
      <c r="N88">
        <f>'FRED-MD+'!O340</f>
        <v>0.46629999999999999</v>
      </c>
      <c r="O88">
        <f>'FRED-MD+'!P340</f>
        <v>1.8371999999999999</v>
      </c>
      <c r="P88">
        <f>'FRED-MD+'!R340</f>
        <v>1.83</v>
      </c>
      <c r="Q88">
        <f>FACTOR!C149</f>
        <v>55.334530957818856</v>
      </c>
      <c r="R88">
        <f>100*LN(REALIZEDVARIANCE!D89)</f>
        <v>78.515506312641293</v>
      </c>
      <c r="S88">
        <v>3.7999522340183001</v>
      </c>
      <c r="T88" s="5" t="e">
        <v>#N/A</v>
      </c>
      <c r="U88">
        <v>103.32421738382173</v>
      </c>
      <c r="V88" t="e">
        <v>#N/A</v>
      </c>
      <c r="W88">
        <v>17.3</v>
      </c>
      <c r="X88" t="e">
        <v>#N/A</v>
      </c>
      <c r="Y88">
        <f>100*LN(LEVERAGE3!O89)</f>
        <v>213.85698765645134</v>
      </c>
      <c r="Z88">
        <f>100*LN(LEVERAGE1!O89)</f>
        <v>335.15172376879462</v>
      </c>
      <c r="AA88">
        <f>100*LN(LEVERAGE1!N89)</f>
        <v>318.55389432107182</v>
      </c>
      <c r="AB88">
        <f>100*LN(LEVERAGE2!V89)</f>
        <v>-25.096682247807482</v>
      </c>
      <c r="AC88">
        <f>100*LN(LEVERAGE2!U89)</f>
        <v>-5.829000985812069</v>
      </c>
      <c r="AD88">
        <v>1638.5612005204393</v>
      </c>
      <c r="AE88">
        <v>1338.9920290552072</v>
      </c>
      <c r="AF88">
        <f>100*LN(DOMESTICC!T209)</f>
        <v>943.28849894823497</v>
      </c>
      <c r="AG88">
        <f>100*LN(DOMESTICC!U209)</f>
        <v>911.09384403972149</v>
      </c>
      <c r="AH88">
        <f>100*LN(DOMESTICC!V209)</f>
        <v>905.2261304915902</v>
      </c>
      <c r="AI88">
        <f>100*LN(DOMESTICC!W209)</f>
        <v>820.82616992833687</v>
      </c>
      <c r="AJ88">
        <f>100*LN(DOMESTICC!X209)</f>
        <v>805.26629227160061</v>
      </c>
      <c r="AK88">
        <f>100*LN(DOMESTICC!Y209)</f>
        <v>627.23072252737575</v>
      </c>
      <c r="AL88">
        <f>100*LN(CBCREDIT!T89)</f>
        <v>791.56190318572453</v>
      </c>
      <c r="AM88">
        <f>100*LN(CBCREDIT!U89)</f>
        <v>763.52977305072125</v>
      </c>
      <c r="AN88">
        <f>100*LN(CBCREDIT!V89)</f>
        <v>650.62791960942843</v>
      </c>
      <c r="AO88">
        <f>100*LN('CREDIT EA &amp; UK'!X114)</f>
        <v>697.39466619629366</v>
      </c>
      <c r="AP88">
        <f>100*LN('CREDIT EA &amp; UK'!Y114)</f>
        <v>676.31422574020621</v>
      </c>
      <c r="AQ88">
        <f>100*LN('CREDIT EA &amp; UK'!Z114)</f>
        <v>531.62955349180163</v>
      </c>
      <c r="AR88">
        <f>100*LN('CREDIT EA &amp; UK'!AA114)</f>
        <v>653.96099150514044</v>
      </c>
      <c r="AS88">
        <f>100*LN('CREDIT EA &amp; UK'!AB114)</f>
        <v>623.91167355227174</v>
      </c>
      <c r="AT88">
        <f>100*LN('CREDIT EA &amp; UK'!AC114)</f>
        <v>519.17430797829377</v>
      </c>
      <c r="AU88">
        <f>100*LN('CREDIT EA &amp; UK'!AD114)</f>
        <v>593.18043451814106</v>
      </c>
      <c r="AV88">
        <f>100*LN('CREDIT EA &amp; UK'!AE114)</f>
        <v>586.66950151367996</v>
      </c>
      <c r="AW88">
        <f>100*LN('CREDIT EA &amp; UK'!AF114)</f>
        <v>316.76929232455831</v>
      </c>
      <c r="AX88">
        <f>100*LN('CREDIT FLOATERS'!R114)</f>
        <v>749.93700220679466</v>
      </c>
      <c r="AY88">
        <f>100*LN('CREDIT FLOATERS'!S114)</f>
        <v>722.66010380426872</v>
      </c>
      <c r="AZ88">
        <f>100*LN('CREDIT FLOATERS'!T114)</f>
        <v>606.63108830497924</v>
      </c>
      <c r="BA88">
        <f>100*LN('GLOBAL GROWTH'!P356)</f>
        <v>402.49051624848187</v>
      </c>
      <c r="BB88">
        <f>'GLOBAL GROWTH'!F344</f>
        <v>-5.1230866254113203E-2</v>
      </c>
      <c r="BC88">
        <v>402.49051624848187</v>
      </c>
      <c r="BD88">
        <v>-41.973038000000003</v>
      </c>
      <c r="BE88">
        <v>3.3631978571414756</v>
      </c>
      <c r="BF88" t="e">
        <v>#N/A</v>
      </c>
      <c r="BG88">
        <v>427.28742943688565</v>
      </c>
      <c r="BH88">
        <v>448.75121425198586</v>
      </c>
      <c r="BI88">
        <f>'CORPORATE SPREADS'!C197/100</f>
        <v>0.58999999999999897</v>
      </c>
      <c r="BJ88">
        <f>'CORPORATE SPREADS'!D197/100</f>
        <v>0.41000000000000014</v>
      </c>
      <c r="BK88">
        <f>POLICYRATES!F149</f>
        <v>3</v>
      </c>
      <c r="BL88">
        <f>POLICYRATES!C149</f>
        <v>10.875</v>
      </c>
      <c r="BM88">
        <f>100*LN(1/'BILATERAL FX'!G208)</f>
        <v>-6.9837357822325625</v>
      </c>
      <c r="BN88">
        <f>100*LN(1/'BILATERAL FX'!B208)</f>
        <v>-42.395969074432884</v>
      </c>
      <c r="BO88">
        <f>100*LN('STOCK MARKET INDICES'!C89)</f>
        <v>712.64087650234819</v>
      </c>
      <c r="BP88">
        <f>100*LN('STOCK MARKET INDICES'!D89)</f>
        <v>689.07311879763415</v>
      </c>
    </row>
    <row r="89" spans="1:68" x14ac:dyDescent="0.2">
      <c r="A89" s="1">
        <v>31837</v>
      </c>
      <c r="B89">
        <f>100*LN('FRED-MD+'!B341)</f>
        <v>403.89058453259599</v>
      </c>
      <c r="C89">
        <f>'FRED-MD+'!C341</f>
        <v>79.760800000000003</v>
      </c>
      <c r="D89">
        <f>100*LN('FRED-MD+'!D341)</f>
        <v>745.35618716433737</v>
      </c>
      <c r="E89">
        <f>100*LN('FRED-MD+'!E341)</f>
        <v>417.06881288094343</v>
      </c>
      <c r="F89">
        <f>'FRED-MD+'!F341</f>
        <v>6.6</v>
      </c>
      <c r="G89">
        <f>100*LN('FRED-MD+'!G341)</f>
        <v>472.02829930885963</v>
      </c>
      <c r="H89">
        <f>100*LN('FRED-MD+'!H341)</f>
        <v>407.74865951553164</v>
      </c>
      <c r="I89">
        <f>100*LN('FRED-MD+'!I341)</f>
        <v>471.3037556857098</v>
      </c>
      <c r="J89">
        <f>100*LN('FRED-MD+'!J341)</f>
        <v>623.06702092894284</v>
      </c>
      <c r="K89">
        <f>100*LN('FRED-MD+'!K341)</f>
        <v>567.84646666719118</v>
      </c>
      <c r="L89">
        <f>'FRED-MD+'!L341</f>
        <v>6.03318181818182</v>
      </c>
      <c r="M89">
        <f>'FRED-MD+'!N341</f>
        <v>1.21545454545455</v>
      </c>
      <c r="N89">
        <f>'FRED-MD+'!O341</f>
        <v>0.3911</v>
      </c>
      <c r="O89">
        <f>'FRED-MD+'!P341</f>
        <v>1.7992999999999999</v>
      </c>
      <c r="P89">
        <f>'FRED-MD+'!R341</f>
        <v>1.79</v>
      </c>
      <c r="Q89">
        <f>FACTOR!C150</f>
        <v>57.043343152851754</v>
      </c>
      <c r="R89">
        <f>100*LN(REALIZEDVARIANCE!D90)</f>
        <v>106.6026031252985</v>
      </c>
      <c r="S89">
        <v>-5.9331678364565299</v>
      </c>
      <c r="T89" s="5" t="e">
        <v>#N/A</v>
      </c>
      <c r="U89">
        <v>102.44873351895968</v>
      </c>
      <c r="V89" t="e">
        <v>#N/A</v>
      </c>
      <c r="W89">
        <v>19.2</v>
      </c>
      <c r="X89" t="e">
        <v>#N/A</v>
      </c>
      <c r="Y89">
        <f>100*LN(LEVERAGE3!O90)</f>
        <v>209.94892369836143</v>
      </c>
      <c r="Z89">
        <f>100*LN(LEVERAGE1!O90)</f>
        <v>338.99818214070586</v>
      </c>
      <c r="AA89">
        <f>100*LN(LEVERAGE1!N90)</f>
        <v>320.77416574369477</v>
      </c>
      <c r="AB89">
        <f>100*LN(LEVERAGE2!V90)</f>
        <v>-24.721534487135237</v>
      </c>
      <c r="AC89">
        <f>100*LN(LEVERAGE2!U90)</f>
        <v>-6.1175779363354801</v>
      </c>
      <c r="AD89">
        <v>1641.0459845150942</v>
      </c>
      <c r="AE89">
        <v>1341.2700422295616</v>
      </c>
      <c r="AF89">
        <f>100*LN(DOMESTICC!T210)</f>
        <v>945.26286153740079</v>
      </c>
      <c r="AG89">
        <f>100*LN(DOMESTICC!U210)</f>
        <v>913.62361474347779</v>
      </c>
      <c r="AH89">
        <f>100*LN(DOMESTICC!V210)</f>
        <v>907.79533267360648</v>
      </c>
      <c r="AI89">
        <f>100*LN(DOMESTICC!W210)</f>
        <v>822.84930455342555</v>
      </c>
      <c r="AJ89">
        <f>100*LN(DOMESTICC!X210)</f>
        <v>806.84769133428847</v>
      </c>
      <c r="AK89">
        <f>100*LN(DOMESTICC!Y210)</f>
        <v>631.70709910222365</v>
      </c>
      <c r="AL89">
        <f>100*LN(CBCREDIT!T90)</f>
        <v>793.44482755111289</v>
      </c>
      <c r="AM89">
        <f>100*LN(CBCREDIT!U90)</f>
        <v>765.38885703071503</v>
      </c>
      <c r="AN89">
        <f>100*LN(CBCREDIT!V90)</f>
        <v>652.64772898703245</v>
      </c>
      <c r="AO89">
        <f>100*LN('CREDIT EA &amp; UK'!X115)</f>
        <v>698.77589089690741</v>
      </c>
      <c r="AP89">
        <f>100*LN('CREDIT EA &amp; UK'!Y115)</f>
        <v>677.54231669330966</v>
      </c>
      <c r="AQ89">
        <f>100*LN('CREDIT EA &amp; UK'!Z115)</f>
        <v>533.3882367258243</v>
      </c>
      <c r="AR89">
        <f>100*LN('CREDIT EA &amp; UK'!AA115)</f>
        <v>655.5820511207362</v>
      </c>
      <c r="AS89">
        <f>100*LN('CREDIT EA &amp; UK'!AB115)</f>
        <v>625.36653366757184</v>
      </c>
      <c r="AT89">
        <f>100*LN('CREDIT EA &amp; UK'!AC115)</f>
        <v>521.17295362134939</v>
      </c>
      <c r="AU89">
        <f>100*LN('CREDIT EA &amp; UK'!AD115)</f>
        <v>594.00791432153233</v>
      </c>
      <c r="AV89">
        <f>100*LN('CREDIT EA &amp; UK'!AE115)</f>
        <v>587.53098724519157</v>
      </c>
      <c r="AW89">
        <f>100*LN('CREDIT EA &amp; UK'!AF115)</f>
        <v>317.09452911106507</v>
      </c>
      <c r="AX89">
        <f>100*LN('CREDIT FLOATERS'!R115)</f>
        <v>751.93723963034483</v>
      </c>
      <c r="AY89">
        <f>100*LN('CREDIT FLOATERS'!S115)</f>
        <v>724.68789973168418</v>
      </c>
      <c r="AZ89">
        <f>100*LN('CREDIT FLOATERS'!T115)</f>
        <v>608.60767561146235</v>
      </c>
      <c r="BA89">
        <f>100*LN('GLOBAL GROWTH'!P357)</f>
        <v>402.25782053205802</v>
      </c>
      <c r="BB89">
        <f>'GLOBAL GROWTH'!F345</f>
        <v>-0.80499685707122004</v>
      </c>
      <c r="BC89">
        <v>402.25782053205802</v>
      </c>
      <c r="BD89">
        <v>-35.270180000000003</v>
      </c>
      <c r="BE89">
        <v>3.3712076703150018</v>
      </c>
      <c r="BF89" t="e">
        <v>#N/A</v>
      </c>
      <c r="BG89">
        <v>427.85229850947843</v>
      </c>
      <c r="BH89">
        <v>448.18719696435983</v>
      </c>
      <c r="BI89">
        <f>'CORPORATE SPREADS'!C198/100</f>
        <v>0.35999999999999899</v>
      </c>
      <c r="BJ89">
        <f>'CORPORATE SPREADS'!D198/100</f>
        <v>0.8199999999999994</v>
      </c>
      <c r="BK89">
        <f>POLICYRATES!F150</f>
        <v>3</v>
      </c>
      <c r="BL89">
        <f>POLICYRATES!C150</f>
        <v>9.875</v>
      </c>
      <c r="BM89">
        <f>100*LN(1/'BILATERAL FX'!G209)</f>
        <v>-6.3497499455388793</v>
      </c>
      <c r="BN89">
        <f>100*LN(1/'BILATERAL FX'!B209)</f>
        <v>-46.517951188024334</v>
      </c>
      <c r="BO89">
        <f>100*LN('STOCK MARKET INDICES'!C90)</f>
        <v>717.14263814724154</v>
      </c>
      <c r="BP89">
        <f>100*LN('STOCK MARKET INDICES'!D90)</f>
        <v>690.7795278182158</v>
      </c>
    </row>
    <row r="90" spans="1:68" x14ac:dyDescent="0.2">
      <c r="A90" s="1">
        <v>31868</v>
      </c>
      <c r="B90">
        <f>100*LN('FRED-MD+'!B342)</f>
        <v>404.51000448498826</v>
      </c>
      <c r="C90">
        <f>'FRED-MD+'!C342</f>
        <v>80.023300000000006</v>
      </c>
      <c r="D90">
        <f>100*LN('FRED-MD+'!D342)</f>
        <v>738.64708488298947</v>
      </c>
      <c r="E90">
        <f>100*LN('FRED-MD+'!E342)</f>
        <v>417.6845783733844</v>
      </c>
      <c r="F90">
        <f>'FRED-MD+'!F342</f>
        <v>6.3</v>
      </c>
      <c r="G90">
        <f>100*LN('FRED-MD+'!G342)</f>
        <v>472.47294210457306</v>
      </c>
      <c r="H90">
        <f>100*LN('FRED-MD+'!H342)</f>
        <v>408.10735573620497</v>
      </c>
      <c r="I90">
        <f>100*LN('FRED-MD+'!I342)</f>
        <v>468.97870317079702</v>
      </c>
      <c r="J90">
        <f>100*LN('FRED-MD+'!J342)</f>
        <v>623.61926665301507</v>
      </c>
      <c r="K90">
        <f>100*LN('FRED-MD+'!K342)</f>
        <v>566.74642119820896</v>
      </c>
      <c r="L90">
        <f>'FRED-MD+'!L342</f>
        <v>6.50428571428571</v>
      </c>
      <c r="M90">
        <f>'FRED-MD+'!N342</f>
        <v>1.51857142857143</v>
      </c>
      <c r="N90">
        <f>'FRED-MD+'!O342</f>
        <v>-0.42049999999999998</v>
      </c>
      <c r="O90">
        <f>'FRED-MD+'!P342</f>
        <v>1.6475</v>
      </c>
      <c r="P90">
        <f>'FRED-MD+'!R342</f>
        <v>1.8099989999999999</v>
      </c>
      <c r="Q90">
        <f>FACTOR!C151</f>
        <v>61.459035295417067</v>
      </c>
      <c r="R90">
        <f>100*LN(REALIZEDVARIANCE!D91)</f>
        <v>140.25940797137957</v>
      </c>
      <c r="S90">
        <v>-19.964398610808299</v>
      </c>
      <c r="T90" s="5" t="e">
        <v>#N/A</v>
      </c>
      <c r="U90">
        <v>120.49629264134147</v>
      </c>
      <c r="V90" t="e">
        <v>#N/A</v>
      </c>
      <c r="W90">
        <v>16.100000000000001</v>
      </c>
      <c r="X90" t="e">
        <v>#N/A</v>
      </c>
      <c r="Y90">
        <f>100*LN(LEVERAGE3!O91)</f>
        <v>208.28693806073599</v>
      </c>
      <c r="Z90">
        <f>100*LN(LEVERAGE1!O91)</f>
        <v>338.94809360429184</v>
      </c>
      <c r="AA90">
        <f>100*LN(LEVERAGE1!N91)</f>
        <v>320.76010836786753</v>
      </c>
      <c r="AB90">
        <f>100*LN(LEVERAGE2!V91)</f>
        <v>-24.466347608775688</v>
      </c>
      <c r="AC90">
        <f>100*LN(LEVERAGE2!U91)</f>
        <v>-6.5913979284258586</v>
      </c>
      <c r="AD90">
        <v>1642.9374540714105</v>
      </c>
      <c r="AE90">
        <v>1344.9144520995917</v>
      </c>
      <c r="AF90">
        <f>100*LN(DOMESTICC!T211)</f>
        <v>945.95293420073415</v>
      </c>
      <c r="AG90">
        <f>100*LN(DOMESTICC!U211)</f>
        <v>914.27042653335843</v>
      </c>
      <c r="AH90">
        <f>100*LN(DOMESTICC!V211)</f>
        <v>908.40664185018181</v>
      </c>
      <c r="AI90">
        <f>100*LN(DOMESTICC!W211)</f>
        <v>823.42131269149183</v>
      </c>
      <c r="AJ90">
        <f>100*LN(DOMESTICC!X211)</f>
        <v>807.08649116778463</v>
      </c>
      <c r="AK90">
        <f>100*LN(DOMESTICC!Y211)</f>
        <v>634.05608618061945</v>
      </c>
      <c r="AL90">
        <f>100*LN(CBCREDIT!T91)</f>
        <v>795.28775719075304</v>
      </c>
      <c r="AM90">
        <f>100*LN(CBCREDIT!U91)</f>
        <v>767.45724657621554</v>
      </c>
      <c r="AN90">
        <f>100*LN(CBCREDIT!V91)</f>
        <v>653.66657872661938</v>
      </c>
      <c r="AO90">
        <f>100*LN('CREDIT EA &amp; UK'!X116)</f>
        <v>700.20875540008637</v>
      </c>
      <c r="AP90">
        <f>100*LN('CREDIT EA &amp; UK'!Y116)</f>
        <v>679.20083307209268</v>
      </c>
      <c r="AQ90">
        <f>100*LN('CREDIT EA &amp; UK'!Z116)</f>
        <v>533.36834921377874</v>
      </c>
      <c r="AR90">
        <f>100*LN('CREDIT EA &amp; UK'!AA116)</f>
        <v>656.92670820264857</v>
      </c>
      <c r="AS90">
        <f>100*LN('CREDIT EA &amp; UK'!AB116)</f>
        <v>627.07202372853931</v>
      </c>
      <c r="AT90">
        <f>100*LN('CREDIT EA &amp; UK'!AC116)</f>
        <v>521.07540083056961</v>
      </c>
      <c r="AU90">
        <f>100*LN('CREDIT EA &amp; UK'!AD116)</f>
        <v>595.4879228037189</v>
      </c>
      <c r="AV90">
        <f>100*LN('CREDIT EA &amp; UK'!AE116)</f>
        <v>589.08664762191836</v>
      </c>
      <c r="AW90">
        <f>100*LN('CREDIT EA &amp; UK'!AF116)</f>
        <v>317.64825993949592</v>
      </c>
      <c r="AX90">
        <f>100*LN('CREDIT FLOATERS'!R116)</f>
        <v>753.90595199238555</v>
      </c>
      <c r="AY90">
        <f>100*LN('CREDIT FLOATERS'!S116)</f>
        <v>726.95366231206776</v>
      </c>
      <c r="AZ90">
        <f>100*LN('CREDIT FLOATERS'!T116)</f>
        <v>609.50513773738771</v>
      </c>
      <c r="BA90">
        <f>100*LN('GLOBAL GROWTH'!P358)</f>
        <v>402.82375227136066</v>
      </c>
      <c r="BB90">
        <f>'GLOBAL GROWTH'!F346</f>
        <v>-0.45096963896578002</v>
      </c>
      <c r="BC90">
        <v>402.82375227136066</v>
      </c>
      <c r="BD90">
        <v>-25.379365</v>
      </c>
      <c r="BE90">
        <v>3.3834872160330098</v>
      </c>
      <c r="BF90" t="e">
        <v>#N/A</v>
      </c>
      <c r="BG90">
        <v>429.02720265435369</v>
      </c>
      <c r="BH90">
        <v>448.5259889315534</v>
      </c>
      <c r="BI90">
        <f>'CORPORATE SPREADS'!C199/100</f>
        <v>0.84999999999999898</v>
      </c>
      <c r="BJ90">
        <f>'CORPORATE SPREADS'!D199/100</f>
        <v>0.87000000000000011</v>
      </c>
      <c r="BK90">
        <f>POLICYRATES!F151</f>
        <v>3</v>
      </c>
      <c r="BL90">
        <f>POLICYRATES!C151</f>
        <v>9.375</v>
      </c>
      <c r="BM90">
        <f>100*LN(1/'BILATERAL FX'!G210)</f>
        <v>-7.6493597157090099</v>
      </c>
      <c r="BN90">
        <f>100*LN(1/'BILATERAL FX'!B210)</f>
        <v>-48.937724296011979</v>
      </c>
      <c r="BO90">
        <f>100*LN('STOCK MARKET INDICES'!C91)</f>
        <v>717.63309816941808</v>
      </c>
      <c r="BP90">
        <f>100*LN('STOCK MARKET INDICES'!D91)</f>
        <v>693.09834051013445</v>
      </c>
    </row>
    <row r="91" spans="1:68" x14ac:dyDescent="0.2">
      <c r="A91" s="1">
        <v>31898</v>
      </c>
      <c r="B91">
        <f>100*LN('FRED-MD+'!B343)</f>
        <v>405.16718979351481</v>
      </c>
      <c r="C91">
        <f>'FRED-MD+'!C343</f>
        <v>80.3797</v>
      </c>
      <c r="D91">
        <f>100*LN('FRED-MD+'!D343)</f>
        <v>739.51075465624854</v>
      </c>
      <c r="E91">
        <f>100*LN('FRED-MD+'!E343)</f>
        <v>418.34232453056444</v>
      </c>
      <c r="F91">
        <f>'FRED-MD+'!F343</f>
        <v>6.3</v>
      </c>
      <c r="G91">
        <f>100*LN('FRED-MD+'!G343)</f>
        <v>472.7387818712341</v>
      </c>
      <c r="H91">
        <f>100*LN('FRED-MD+'!H343)</f>
        <v>408.35532111438806</v>
      </c>
      <c r="I91">
        <f>100*LN('FRED-MD+'!I343)</f>
        <v>468.01848897935372</v>
      </c>
      <c r="J91">
        <f>100*LN('FRED-MD+'!J343)</f>
        <v>623.66894998882015</v>
      </c>
      <c r="K91">
        <f>100*LN('FRED-MD+'!K343)</f>
        <v>566.67726490223004</v>
      </c>
      <c r="L91">
        <f>'FRED-MD+'!L343</f>
        <v>7.0034999999999998</v>
      </c>
      <c r="M91">
        <f>'FRED-MD+'!N343</f>
        <v>1.6094999999999999</v>
      </c>
      <c r="N91">
        <f>'FRED-MD+'!O343</f>
        <v>0.1389</v>
      </c>
      <c r="O91">
        <f>'FRED-MD+'!P343</f>
        <v>1.6838</v>
      </c>
      <c r="P91">
        <f>'FRED-MD+'!R343</f>
        <v>1.9900009999999999</v>
      </c>
      <c r="Q91">
        <f>FACTOR!C152</f>
        <v>67.378450191287186</v>
      </c>
      <c r="R91">
        <f>100*LN(REALIZEDVARIANCE!D92)</f>
        <v>118.92292034308034</v>
      </c>
      <c r="S91">
        <v>-19.7881124409774</v>
      </c>
      <c r="T91" s="5" t="e">
        <v>#N/A</v>
      </c>
      <c r="U91">
        <v>104.72896496688612</v>
      </c>
      <c r="V91" t="e">
        <v>#N/A</v>
      </c>
      <c r="W91">
        <v>18.7</v>
      </c>
      <c r="X91" t="e">
        <v>#N/A</v>
      </c>
      <c r="Y91">
        <f>100*LN(LEVERAGE3!O92)</f>
        <v>206.99425674922537</v>
      </c>
      <c r="Z91">
        <f>100*LN(LEVERAGE1!O92)</f>
        <v>338.8404196650817</v>
      </c>
      <c r="AA91">
        <f>100*LN(LEVERAGE1!N92)</f>
        <v>320.72580846629933</v>
      </c>
      <c r="AB91">
        <f>100*LN(LEVERAGE2!V92)</f>
        <v>-24.235288513411462</v>
      </c>
      <c r="AC91">
        <f>100*LN(LEVERAGE2!U92)</f>
        <v>-7.204207195668114</v>
      </c>
      <c r="AD91">
        <v>1642.2949171600294</v>
      </c>
      <c r="AE91">
        <v>1347.1157952639269</v>
      </c>
      <c r="AF91">
        <f>100*LN(DOMESTICC!T212)</f>
        <v>946.42796385507904</v>
      </c>
      <c r="AG91">
        <f>100*LN(DOMESTICC!U212)</f>
        <v>914.68573686164677</v>
      </c>
      <c r="AH91">
        <f>100*LN(DOMESTICC!V212)</f>
        <v>908.79258417956783</v>
      </c>
      <c r="AI91">
        <f>100*LN(DOMESTICC!W212)</f>
        <v>823.78962619837739</v>
      </c>
      <c r="AJ91">
        <f>100*LN(DOMESTICC!X212)</f>
        <v>807.22204664884566</v>
      </c>
      <c r="AK91">
        <f>100*LN(DOMESTICC!Y212)</f>
        <v>635.92269877109095</v>
      </c>
      <c r="AL91">
        <f>100*LN(CBCREDIT!T92)</f>
        <v>797.16716361898614</v>
      </c>
      <c r="AM91">
        <f>100*LN(CBCREDIT!U92)</f>
        <v>769.69777256844577</v>
      </c>
      <c r="AN91">
        <f>100*LN(CBCREDIT!V92)</f>
        <v>654.47634203323685</v>
      </c>
      <c r="AO91">
        <f>100*LN('CREDIT EA &amp; UK'!X117)</f>
        <v>701.61708323499602</v>
      </c>
      <c r="AP91">
        <f>100*LN('CREDIT EA &amp; UK'!Y117)</f>
        <v>681.01780834030853</v>
      </c>
      <c r="AQ91">
        <f>100*LN('CREDIT EA &amp; UK'!Z117)</f>
        <v>533.32993540830876</v>
      </c>
      <c r="AR91">
        <f>100*LN('CREDIT EA &amp; UK'!AA117)</f>
        <v>658.12482160511843</v>
      </c>
      <c r="AS91">
        <f>100*LN('CREDIT EA &amp; UK'!AB117)</f>
        <v>628.81883724113334</v>
      </c>
      <c r="AT91">
        <f>100*LN('CREDIT EA &amp; UK'!AC117)</f>
        <v>520.88675752529991</v>
      </c>
      <c r="AU91">
        <f>100*LN('CREDIT EA &amp; UK'!AD117)</f>
        <v>597.34393612743202</v>
      </c>
      <c r="AV91">
        <f>100*LN('CREDIT EA &amp; UK'!AE117)</f>
        <v>591.02670205764218</v>
      </c>
      <c r="AW91">
        <f>100*LN('CREDIT EA &amp; UK'!AF117)</f>
        <v>318.44285783162479</v>
      </c>
      <c r="AX91">
        <f>100*LN('CREDIT FLOATERS'!R117)</f>
        <v>755.88077306182015</v>
      </c>
      <c r="AY91">
        <f>100*LN('CREDIT FLOATERS'!S117)</f>
        <v>729.34677824468974</v>
      </c>
      <c r="AZ91">
        <f>100*LN('CREDIT FLOATERS'!T117)</f>
        <v>610.19497697984525</v>
      </c>
      <c r="BA91">
        <f>100*LN('GLOBAL GROWTH'!P359)</f>
        <v>403.25560341628386</v>
      </c>
      <c r="BB91">
        <f>'GLOBAL GROWTH'!F347</f>
        <v>-1.26175120256322</v>
      </c>
      <c r="BC91">
        <v>403.25560341628386</v>
      </c>
      <c r="BD91">
        <v>-19.637112999999999</v>
      </c>
      <c r="BE91">
        <v>3.4007474767374646</v>
      </c>
      <c r="BF91" t="e">
        <v>#N/A</v>
      </c>
      <c r="BG91">
        <v>428.4625240657366</v>
      </c>
      <c r="BH91">
        <v>447.96069630127454</v>
      </c>
      <c r="BI91">
        <f>'CORPORATE SPREADS'!C200/100</f>
        <v>0.85999999999999899</v>
      </c>
      <c r="BJ91">
        <f>'CORPORATE SPREADS'!D200/100</f>
        <v>0.69000000000000039</v>
      </c>
      <c r="BK91">
        <f>POLICYRATES!F152</f>
        <v>3</v>
      </c>
      <c r="BL91">
        <f>POLICYRATES!C152</f>
        <v>8.875</v>
      </c>
      <c r="BM91">
        <f>100*LN(1/'BILATERAL FX'!G211)</f>
        <v>-8.9660819811120351</v>
      </c>
      <c r="BN91">
        <f>100*LN(1/'BILATERAL FX'!B211)</f>
        <v>-51.078562296596942</v>
      </c>
      <c r="BO91">
        <f>100*LN('STOCK MARKET INDICES'!C92)</f>
        <v>718.26560170691846</v>
      </c>
      <c r="BP91">
        <f>100*LN('STOCK MARKET INDICES'!D92)</f>
        <v>700.05987826771809</v>
      </c>
    </row>
    <row r="92" spans="1:68" x14ac:dyDescent="0.2">
      <c r="A92" s="1">
        <v>31929</v>
      </c>
      <c r="B92">
        <f>100*LN('FRED-MD+'!B344)</f>
        <v>405.64817267355158</v>
      </c>
      <c r="C92">
        <f>'FRED-MD+'!C344</f>
        <v>80.458600000000004</v>
      </c>
      <c r="D92">
        <f>100*LN('FRED-MD+'!D344)</f>
        <v>737.40018593501611</v>
      </c>
      <c r="E92">
        <f>100*LN('FRED-MD+'!E344)</f>
        <v>419.1017449482361</v>
      </c>
      <c r="F92">
        <f>'FRED-MD+'!F344</f>
        <v>6.2</v>
      </c>
      <c r="G92">
        <f>100*LN('FRED-MD+'!G344)</f>
        <v>473.18028369214574</v>
      </c>
      <c r="H92">
        <f>100*LN('FRED-MD+'!H344)</f>
        <v>408.72528084083444</v>
      </c>
      <c r="I92">
        <f>100*LN('FRED-MD+'!I344)</f>
        <v>469.26314617580857</v>
      </c>
      <c r="J92">
        <f>100*LN('FRED-MD+'!J344)</f>
        <v>624.04000090020827</v>
      </c>
      <c r="K92">
        <f>100*LN('FRED-MD+'!K344)</f>
        <v>570.8438286192395</v>
      </c>
      <c r="L92">
        <f>'FRED-MD+'!L344</f>
        <v>6.7954545454545503</v>
      </c>
      <c r="M92">
        <f>'FRED-MD+'!N344</f>
        <v>1.6068181818181799</v>
      </c>
      <c r="N92">
        <f>'FRED-MD+'!O344</f>
        <v>9.2999999999999999E-2</v>
      </c>
      <c r="O92">
        <f>'FRED-MD+'!P344</f>
        <v>1.5891999999999999</v>
      </c>
      <c r="P92">
        <f>'FRED-MD+'!R344</f>
        <v>2.14</v>
      </c>
      <c r="Q92">
        <f>FACTOR!C153</f>
        <v>74.87710181539272</v>
      </c>
      <c r="R92">
        <f>100*LN(REALIZEDVARIANCE!D93)</f>
        <v>107.42819261423247</v>
      </c>
      <c r="S92">
        <v>-24.002792258193001</v>
      </c>
      <c r="T92" s="5" t="e">
        <v>#N/A</v>
      </c>
      <c r="U92">
        <v>102.86408438659254</v>
      </c>
      <c r="V92" t="e">
        <v>#N/A</v>
      </c>
      <c r="W92">
        <v>27</v>
      </c>
      <c r="X92" t="e">
        <v>#N/A</v>
      </c>
      <c r="Y92">
        <f>100*LN(LEVERAGE3!O93)</f>
        <v>206.12775710521646</v>
      </c>
      <c r="Z92">
        <f>100*LN(LEVERAGE1!O93)</f>
        <v>338.75345150016159</v>
      </c>
      <c r="AA92">
        <f>100*LN(LEVERAGE1!N93)</f>
        <v>320.68757729874199</v>
      </c>
      <c r="AB92">
        <f>100*LN(LEVERAGE2!V93)</f>
        <v>-23.953638638994796</v>
      </c>
      <c r="AC92">
        <f>100*LN(LEVERAGE2!U93)</f>
        <v>-7.4940817642495476</v>
      </c>
      <c r="AD92">
        <v>1643.0367769765126</v>
      </c>
      <c r="AE92">
        <v>1348.9971535344928</v>
      </c>
      <c r="AF92">
        <f>100*LN(DOMESTICC!T213)</f>
        <v>946.96310074204689</v>
      </c>
      <c r="AG92">
        <f>100*LN(DOMESTICC!U213)</f>
        <v>915.17729129502072</v>
      </c>
      <c r="AH92">
        <f>100*LN(DOMESTICC!V213)</f>
        <v>909.2681831156757</v>
      </c>
      <c r="AI92">
        <f>100*LN(DOMESTICC!W213)</f>
        <v>824.21531030941605</v>
      </c>
      <c r="AJ92">
        <f>100*LN(DOMESTICC!X213)</f>
        <v>807.41798084767322</v>
      </c>
      <c r="AK92">
        <f>100*LN(DOMESTICC!Y213)</f>
        <v>637.53915328191692</v>
      </c>
      <c r="AL92">
        <f>100*LN(CBCREDIT!T93)</f>
        <v>798.99739231638125</v>
      </c>
      <c r="AM92">
        <f>100*LN(CBCREDIT!U93)</f>
        <v>771.87623811315552</v>
      </c>
      <c r="AN92">
        <f>100*LN(CBCREDIT!V93)</f>
        <v>655.25749318626424</v>
      </c>
      <c r="AO92">
        <f>100*LN('CREDIT EA &amp; UK'!X118)</f>
        <v>702.46410233041411</v>
      </c>
      <c r="AP92">
        <f>100*LN('CREDIT EA &amp; UK'!Y118)</f>
        <v>682.10115025479206</v>
      </c>
      <c r="AQ92">
        <f>100*LN('CREDIT EA &amp; UK'!Z118)</f>
        <v>533.31003629704662</v>
      </c>
      <c r="AR92">
        <f>100*LN('CREDIT EA &amp; UK'!AA118)</f>
        <v>658.84875916911369</v>
      </c>
      <c r="AS92">
        <f>100*LN('CREDIT EA &amp; UK'!AB118)</f>
        <v>629.88996132712748</v>
      </c>
      <c r="AT92">
        <f>100*LN('CREDIT EA &amp; UK'!AC118)</f>
        <v>520.78892500553047</v>
      </c>
      <c r="AU92">
        <f>100*LN('CREDIT EA &amp; UK'!AD118)</f>
        <v>598.47168324005997</v>
      </c>
      <c r="AV92">
        <f>100*LN('CREDIT EA &amp; UK'!AE118)</f>
        <v>592.14148673958812</v>
      </c>
      <c r="AW92">
        <f>100*LN('CREDIT EA &amp; UK'!AF118)</f>
        <v>319.33939008535089</v>
      </c>
      <c r="AX92">
        <f>100*LN('CREDIT FLOATERS'!R118)</f>
        <v>757.58635870106559</v>
      </c>
      <c r="AY92">
        <f>100*LN('CREDIT FLOATERS'!S118)</f>
        <v>731.36256382982708</v>
      </c>
      <c r="AZ92">
        <f>100*LN('CREDIT FLOATERS'!T118)</f>
        <v>610.91053504276033</v>
      </c>
      <c r="BA92">
        <f>100*LN('GLOBAL GROWTH'!P360)</f>
        <v>403.54712081241246</v>
      </c>
      <c r="BB92">
        <f>'GLOBAL GROWTH'!F348</f>
        <v>-1.155697602424</v>
      </c>
      <c r="BC92">
        <v>403.54712081241246</v>
      </c>
      <c r="BD92">
        <v>-30.930983000000001</v>
      </c>
      <c r="BE92">
        <v>3.4217727912069451</v>
      </c>
      <c r="BF92" t="e">
        <v>#N/A</v>
      </c>
      <c r="BG92">
        <v>428.44858628614492</v>
      </c>
      <c r="BH92">
        <v>449.42386252808097</v>
      </c>
      <c r="BI92">
        <f>'CORPORATE SPREADS'!C201/100</f>
        <v>0.53999999999999904</v>
      </c>
      <c r="BJ92">
        <f>'CORPORATE SPREADS'!D201/100</f>
        <v>0.58000000000000007</v>
      </c>
      <c r="BK92">
        <f>POLICYRATES!F153</f>
        <v>3</v>
      </c>
      <c r="BL92">
        <f>POLICYRATES!C153</f>
        <v>8.875</v>
      </c>
      <c r="BM92">
        <f>100*LN(1/'BILATERAL FX'!G212)</f>
        <v>-7.2582500646482888</v>
      </c>
      <c r="BN92">
        <f>100*LN(1/'BILATERAL FX'!B212)</f>
        <v>-48.784354737406666</v>
      </c>
      <c r="BO92">
        <f>100*LN('STOCK MARKET INDICES'!C93)</f>
        <v>723.17210635111644</v>
      </c>
      <c r="BP92">
        <f>100*LN('STOCK MARKET INDICES'!D93)</f>
        <v>705.0226591176131</v>
      </c>
    </row>
    <row r="93" spans="1:68" x14ac:dyDescent="0.2">
      <c r="A93" s="1">
        <v>31959</v>
      </c>
      <c r="B93">
        <f>100*LN('FRED-MD+'!B345)</f>
        <v>406.30654310629603</v>
      </c>
      <c r="C93">
        <f>'FRED-MD+'!C345</f>
        <v>80.861599999999996</v>
      </c>
      <c r="D93">
        <f>100*LN('FRED-MD+'!D345)</f>
        <v>736.20105512597331</v>
      </c>
      <c r="E93">
        <f>100*LN('FRED-MD+'!E345)</f>
        <v>419.7502654324727</v>
      </c>
      <c r="F93">
        <f>'FRED-MD+'!F345</f>
        <v>6.1</v>
      </c>
      <c r="G93">
        <f>100*LN('FRED-MD+'!G345)</f>
        <v>473.44425216922303</v>
      </c>
      <c r="H93">
        <f>100*LN('FRED-MD+'!H345)</f>
        <v>408.95497521371669</v>
      </c>
      <c r="I93">
        <f>100*LN('FRED-MD+'!I345)</f>
        <v>470.40195500302605</v>
      </c>
      <c r="J93">
        <f>100*LN('FRED-MD+'!J345)</f>
        <v>624.4676285468372</v>
      </c>
      <c r="K93">
        <f>100*LN('FRED-MD+'!K345)</f>
        <v>573.68948261064031</v>
      </c>
      <c r="L93">
        <f>'FRED-MD+'!L345</f>
        <v>6.6831818181818203</v>
      </c>
      <c r="M93">
        <f>'FRED-MD+'!N345</f>
        <v>1.7636363636363599</v>
      </c>
      <c r="N93">
        <f>'FRED-MD+'!O345</f>
        <v>0.2039</v>
      </c>
      <c r="O93">
        <f>'FRED-MD+'!P345</f>
        <v>1.5567</v>
      </c>
      <c r="P93">
        <f>'FRED-MD+'!R345</f>
        <v>1.83</v>
      </c>
      <c r="Q93">
        <f>FACTOR!C154</f>
        <v>87.277989061892825</v>
      </c>
      <c r="R93">
        <f>100*LN(REALIZEDVARIANCE!D94)</f>
        <v>129.92447274942924</v>
      </c>
      <c r="S93">
        <v>-42.8307260289263</v>
      </c>
      <c r="T93" s="5" t="e">
        <v>#N/A</v>
      </c>
      <c r="U93">
        <v>91.612517005386692</v>
      </c>
      <c r="V93" t="e">
        <v>#N/A</v>
      </c>
      <c r="W93">
        <v>40</v>
      </c>
      <c r="X93" t="e">
        <v>#N/A</v>
      </c>
      <c r="Y93">
        <f>100*LN(LEVERAGE3!O94)</f>
        <v>205.63842819753009</v>
      </c>
      <c r="Z93">
        <f>100*LN(LEVERAGE1!O94)</f>
        <v>338.69979391539118</v>
      </c>
      <c r="AA93">
        <f>100*LN(LEVERAGE1!N94)</f>
        <v>320.63152865633998</v>
      </c>
      <c r="AB93">
        <f>100*LN(LEVERAGE2!V94)</f>
        <v>-23.379630559685875</v>
      </c>
      <c r="AC93">
        <f>100*LN(LEVERAGE2!U94)</f>
        <v>-7.2432112863679929</v>
      </c>
      <c r="AD93">
        <v>1642.8832263384475</v>
      </c>
      <c r="AE93">
        <v>1350.736043687263</v>
      </c>
      <c r="AF93">
        <f>100*LN(DOMESTICC!T214)</f>
        <v>947.61804780690113</v>
      </c>
      <c r="AG93">
        <f>100*LN(DOMESTICC!U214)</f>
        <v>915.82246419042372</v>
      </c>
      <c r="AH93">
        <f>100*LN(DOMESTICC!V214)</f>
        <v>909.93495747741042</v>
      </c>
      <c r="AI93">
        <f>100*LN(DOMESTICC!W214)</f>
        <v>824.75238517410878</v>
      </c>
      <c r="AJ93">
        <f>100*LN(DOMESTICC!X214)</f>
        <v>807.7762808375528</v>
      </c>
      <c r="AK93">
        <f>100*LN(DOMESTICC!Y214)</f>
        <v>638.90679452746986</v>
      </c>
      <c r="AL93">
        <f>100*LN(CBCREDIT!T94)</f>
        <v>800.79066237171082</v>
      </c>
      <c r="AM93">
        <f>100*LN(CBCREDIT!U94)</f>
        <v>773.99729790928529</v>
      </c>
      <c r="AN93">
        <f>100*LN(CBCREDIT!V94)</f>
        <v>656.02722678539226</v>
      </c>
      <c r="AO93">
        <f>100*LN('CREDIT EA &amp; UK'!X119)</f>
        <v>702.77349259194443</v>
      </c>
      <c r="AP93">
        <f>100*LN('CREDIT EA &amp; UK'!Y119)</f>
        <v>682.44737330510543</v>
      </c>
      <c r="AQ93">
        <f>100*LN('CREDIT EA &amp; UK'!Z119)</f>
        <v>533.36623974311033</v>
      </c>
      <c r="AR93">
        <f>100*LN('CREDIT EA &amp; UK'!AA119)</f>
        <v>659.14346583835504</v>
      </c>
      <c r="AS93">
        <f>100*LN('CREDIT EA &amp; UK'!AB119)</f>
        <v>630.28664184299475</v>
      </c>
      <c r="AT93">
        <f>100*LN('CREDIT EA &amp; UK'!AC119)</f>
        <v>520.7904804927125</v>
      </c>
      <c r="AU93">
        <f>100*LN('CREDIT EA &amp; UK'!AD119)</f>
        <v>598.81026386964504</v>
      </c>
      <c r="AV93">
        <f>100*LN('CREDIT EA &amp; UK'!AE119)</f>
        <v>592.41057782037819</v>
      </c>
      <c r="AW93">
        <f>100*LN('CREDIT EA &amp; UK'!AF119)</f>
        <v>320.40217619290507</v>
      </c>
      <c r="AX93">
        <f>100*LN('CREDIT FLOATERS'!R119)</f>
        <v>758.91898829332604</v>
      </c>
      <c r="AY93">
        <f>100*LN('CREDIT FLOATERS'!S119)</f>
        <v>732.85657346160235</v>
      </c>
      <c r="AZ93">
        <f>100*LN('CREDIT FLOATERS'!T119)</f>
        <v>611.68748922476664</v>
      </c>
      <c r="BA93">
        <f>100*LN('GLOBAL GROWTH'!P361)</f>
        <v>403.78454603999739</v>
      </c>
      <c r="BB93">
        <f>'GLOBAL GROWTH'!F349</f>
        <v>-1.87796471517703</v>
      </c>
      <c r="BC93">
        <v>403.78454603999739</v>
      </c>
      <c r="BD93">
        <v>-33.881028999999998</v>
      </c>
      <c r="BE93">
        <v>3.4478586809050027</v>
      </c>
      <c r="BF93" t="e">
        <v>#N/A</v>
      </c>
      <c r="BG93">
        <v>428.04906256068449</v>
      </c>
      <c r="BH93">
        <v>450.75573571210913</v>
      </c>
      <c r="BI93">
        <f>'CORPORATE SPREADS'!C202/100</f>
        <v>-9.9999999999997799E-3</v>
      </c>
      <c r="BJ93">
        <f>'CORPORATE SPREADS'!D202/100</f>
        <v>0.34999999999999964</v>
      </c>
      <c r="BK93">
        <f>POLICYRATES!F154</f>
        <v>3</v>
      </c>
      <c r="BL93">
        <f>POLICYRATES!C154</f>
        <v>8.875</v>
      </c>
      <c r="BM93">
        <f>100*LN(1/'BILATERAL FX'!G213)</f>
        <v>-5.6602230938337481</v>
      </c>
      <c r="BN93">
        <f>100*LN(1/'BILATERAL FX'!B213)</f>
        <v>-47.561286801024607</v>
      </c>
      <c r="BO93">
        <f>100*LN('STOCK MARKET INDICES'!C94)</f>
        <v>732.0196000826727</v>
      </c>
      <c r="BP93">
        <f>100*LN('STOCK MARKET INDICES'!D94)</f>
        <v>709.19001724869531</v>
      </c>
    </row>
    <row r="94" spans="1:68" x14ac:dyDescent="0.2">
      <c r="A94" s="1">
        <v>31990</v>
      </c>
      <c r="B94">
        <f>100*LN('FRED-MD+'!B346)</f>
        <v>407.10691116497759</v>
      </c>
      <c r="C94">
        <f>'FRED-MD+'!C346</f>
        <v>81.157799999999995</v>
      </c>
      <c r="D94">
        <f>100*LN('FRED-MD+'!D346)</f>
        <v>738.08790355641167</v>
      </c>
      <c r="E94">
        <f>100*LN('FRED-MD+'!E346)</f>
        <v>420.39460721371819</v>
      </c>
      <c r="F94">
        <f>'FRED-MD+'!F346</f>
        <v>6</v>
      </c>
      <c r="G94">
        <f>100*LN('FRED-MD+'!G346)</f>
        <v>473.88265708007651</v>
      </c>
      <c r="H94">
        <f>100*LN('FRED-MD+'!H346)</f>
        <v>409.34775197827491</v>
      </c>
      <c r="I94">
        <f>100*LN('FRED-MD+'!I346)</f>
        <v>470.12073741850332</v>
      </c>
      <c r="J94">
        <f>100*LN('FRED-MD+'!J346)</f>
        <v>625.06582136146471</v>
      </c>
      <c r="K94">
        <f>100*LN('FRED-MD+'!K346)</f>
        <v>579.72728177435397</v>
      </c>
      <c r="L94">
        <f>'FRED-MD+'!L346</f>
        <v>7.0252380952380999</v>
      </c>
      <c r="M94">
        <f>'FRED-MD+'!N346</f>
        <v>1.7352380952380999</v>
      </c>
      <c r="N94">
        <f>'FRED-MD+'!O346</f>
        <v>0.22620000000000001</v>
      </c>
      <c r="O94">
        <f>'FRED-MD+'!P346</f>
        <v>1.488</v>
      </c>
      <c r="P94">
        <f>'FRED-MD+'!R346</f>
        <v>1.57</v>
      </c>
      <c r="Q94">
        <f>FACTOR!C155</f>
        <v>88.281544399567977</v>
      </c>
      <c r="R94">
        <f>100*LN(REALIZEDVARIANCE!D95)</f>
        <v>108.36939440607792</v>
      </c>
      <c r="S94">
        <v>-37.676130303079901</v>
      </c>
      <c r="T94" s="5" t="e">
        <v>#N/A</v>
      </c>
      <c r="U94">
        <v>101.51447436843091</v>
      </c>
      <c r="V94" t="e">
        <v>#N/A</v>
      </c>
      <c r="W94">
        <v>44.7</v>
      </c>
      <c r="X94" t="e">
        <v>#N/A</v>
      </c>
      <c r="Y94">
        <f>100*LN(LEVERAGE3!O95)</f>
        <v>205.29549808099125</v>
      </c>
      <c r="Z94">
        <f>100*LN(LEVERAGE1!O95)</f>
        <v>338.65546900897846</v>
      </c>
      <c r="AA94">
        <f>100*LN(LEVERAGE1!N95)</f>
        <v>320.56692179813973</v>
      </c>
      <c r="AB94">
        <f>100*LN(LEVERAGE2!V95)</f>
        <v>-22.689723579520894</v>
      </c>
      <c r="AC94">
        <f>100*LN(LEVERAGE2!U95)</f>
        <v>-6.6230389475536153</v>
      </c>
      <c r="AD94">
        <v>1645.5646377229011</v>
      </c>
      <c r="AE94">
        <v>1352.2711415613014</v>
      </c>
      <c r="AF94">
        <f>100*LN(DOMESTICC!T215)</f>
        <v>948.39370254447795</v>
      </c>
      <c r="AG94">
        <f>100*LN(DOMESTICC!U215)</f>
        <v>916.629454924078</v>
      </c>
      <c r="AH94">
        <f>100*LN(DOMESTICC!V215)</f>
        <v>910.80722847364052</v>
      </c>
      <c r="AI94">
        <f>100*LN(DOMESTICC!W215)</f>
        <v>825.40710094852852</v>
      </c>
      <c r="AJ94">
        <f>100*LN(DOMESTICC!X215)</f>
        <v>808.34597953992477</v>
      </c>
      <c r="AK94">
        <f>100*LN(DOMESTICC!Y215)</f>
        <v>640.13973666816923</v>
      </c>
      <c r="AL94">
        <f>100*LN(CBCREDIT!T95)</f>
        <v>802.60446063311247</v>
      </c>
      <c r="AM94">
        <f>100*LN(CBCREDIT!U95)</f>
        <v>776.13977713616396</v>
      </c>
      <c r="AN94">
        <f>100*LN(CBCREDIT!V95)</f>
        <v>656.79856535707097</v>
      </c>
      <c r="AO94">
        <f>100*LN('CREDIT EA &amp; UK'!X120)</f>
        <v>702.96511700022427</v>
      </c>
      <c r="AP94">
        <f>100*LN('CREDIT EA &amp; UK'!Y120)</f>
        <v>682.65702450895185</v>
      </c>
      <c r="AQ94">
        <f>100*LN('CREDIT EA &amp; UK'!Z120)</f>
        <v>533.52983959491746</v>
      </c>
      <c r="AR94">
        <f>100*LN('CREDIT EA &amp; UK'!AA120)</f>
        <v>659.32924328046442</v>
      </c>
      <c r="AS94">
        <f>100*LN('CREDIT EA &amp; UK'!AB120)</f>
        <v>630.53551573027312</v>
      </c>
      <c r="AT94">
        <f>100*LN('CREDIT EA &amp; UK'!AC120)</f>
        <v>520.79514288280677</v>
      </c>
      <c r="AU94">
        <f>100*LN('CREDIT EA &amp; UK'!AD120)</f>
        <v>599.01631386121119</v>
      </c>
      <c r="AV94">
        <f>100*LN('CREDIT EA &amp; UK'!AE120)</f>
        <v>592.56520318089883</v>
      </c>
      <c r="AW94">
        <f>100*LN('CREDIT EA &amp; UK'!AF120)</f>
        <v>321.69234039896651</v>
      </c>
      <c r="AX94">
        <f>100*LN('CREDIT FLOATERS'!R120)</f>
        <v>760.11073277709841</v>
      </c>
      <c r="AY94">
        <f>100*LN('CREDIT FLOATERS'!S120)</f>
        <v>734.15933173621352</v>
      </c>
      <c r="AZ94">
        <f>100*LN('CREDIT FLOATERS'!T120)</f>
        <v>612.52840742066121</v>
      </c>
      <c r="BA94">
        <f>100*LN('GLOBAL GROWTH'!P362)</f>
        <v>404.16567872263249</v>
      </c>
      <c r="BB94">
        <f>'GLOBAL GROWTH'!F350</f>
        <v>-1.8990719939421601</v>
      </c>
      <c r="BC94">
        <v>404.16567872263249</v>
      </c>
      <c r="BD94">
        <v>-19.003730000000001</v>
      </c>
      <c r="BE94">
        <v>3.4782678869602401</v>
      </c>
      <c r="BF94" t="e">
        <v>#N/A</v>
      </c>
      <c r="BG94">
        <v>427.44060619499533</v>
      </c>
      <c r="BH94">
        <v>450.8659285607248</v>
      </c>
      <c r="BI94">
        <f>'CORPORATE SPREADS'!C203/100</f>
        <v>0.42999999999999899</v>
      </c>
      <c r="BJ94">
        <f>'CORPORATE SPREADS'!D203/100</f>
        <v>0.16999999999999993</v>
      </c>
      <c r="BK94">
        <f>POLICYRATES!F155</f>
        <v>3</v>
      </c>
      <c r="BL94">
        <f>POLICYRATES!C155</f>
        <v>9.875</v>
      </c>
      <c r="BM94">
        <f>100*LN(1/'BILATERAL FX'!G214)</f>
        <v>-5.276801535944557</v>
      </c>
      <c r="BN94">
        <f>100*LN(1/'BILATERAL FX'!B214)</f>
        <v>-46.975359799052626</v>
      </c>
      <c r="BO94">
        <f>100*LN('STOCK MARKET INDICES'!C95)</f>
        <v>733.81081025980802</v>
      </c>
      <c r="BP94">
        <f>100*LN('STOCK MARKET INDICES'!D95)</f>
        <v>704.46348103295088</v>
      </c>
    </row>
    <row r="95" spans="1:68" x14ac:dyDescent="0.2">
      <c r="A95" s="1">
        <v>32021</v>
      </c>
      <c r="B95">
        <f>100*LN('FRED-MD+'!B347)</f>
        <v>407.36944759339667</v>
      </c>
      <c r="C95">
        <f>'FRED-MD+'!C347</f>
        <v>81.454400000000007</v>
      </c>
      <c r="D95">
        <f>100*LN('FRED-MD+'!D347)</f>
        <v>743.54380198145509</v>
      </c>
      <c r="E95">
        <f>100*LN('FRED-MD+'!E347)</f>
        <v>420.99029028563734</v>
      </c>
      <c r="F95">
        <f>'FRED-MD+'!F347</f>
        <v>5.9</v>
      </c>
      <c r="G95">
        <f>100*LN('FRED-MD+'!G347)</f>
        <v>474.23200241353254</v>
      </c>
      <c r="H95">
        <f>100*LN('FRED-MD+'!H347)</f>
        <v>409.68580673863994</v>
      </c>
      <c r="I95">
        <f>100*LN('FRED-MD+'!I347)</f>
        <v>468.37965064432814</v>
      </c>
      <c r="J95">
        <f>100*LN('FRED-MD+'!J347)</f>
        <v>625.33485039385323</v>
      </c>
      <c r="K95">
        <f>100*LN('FRED-MD+'!K347)</f>
        <v>576.42502214232911</v>
      </c>
      <c r="L95">
        <f>'FRED-MD+'!L347</f>
        <v>7.6680952380952396</v>
      </c>
      <c r="M95">
        <f>'FRED-MD+'!N347</f>
        <v>1.7538095238095199</v>
      </c>
      <c r="N95">
        <f>'FRED-MD+'!O347</f>
        <v>0.24349999999999999</v>
      </c>
      <c r="O95">
        <f>'FRED-MD+'!P347</f>
        <v>1.4888999999999999</v>
      </c>
      <c r="P95">
        <f>'FRED-MD+'!R347</f>
        <v>1.47</v>
      </c>
      <c r="Q95">
        <f>FACTOR!C156</f>
        <v>94.757364265188073</v>
      </c>
      <c r="R95">
        <f>100*LN(REALIZEDVARIANCE!D96)</f>
        <v>109.74316461757346</v>
      </c>
      <c r="S95">
        <v>-44.544427730695098</v>
      </c>
      <c r="T95" s="5" t="e">
        <v>#N/A</v>
      </c>
      <c r="U95">
        <v>103.87705616778773</v>
      </c>
      <c r="V95" t="e">
        <v>#N/A</v>
      </c>
      <c r="W95">
        <v>54.5</v>
      </c>
      <c r="X95" t="e">
        <v>#N/A</v>
      </c>
      <c r="Y95">
        <f>100*LN(LEVERAGE3!O96)</f>
        <v>204.67892094045865</v>
      </c>
      <c r="Z95">
        <f>100*LN(LEVERAGE1!O96)</f>
        <v>338.62594079484933</v>
      </c>
      <c r="AA95">
        <f>100*LN(LEVERAGE1!N96)</f>
        <v>320.53732224505711</v>
      </c>
      <c r="AB95">
        <f>100*LN(LEVERAGE2!V96)</f>
        <v>-22.370541037745557</v>
      </c>
      <c r="AC95">
        <f>100*LN(LEVERAGE2!U96)</f>
        <v>-5.8580200570442242</v>
      </c>
      <c r="AD95">
        <v>1645.6633680929822</v>
      </c>
      <c r="AE95">
        <v>1354.8625389593478</v>
      </c>
      <c r="AF95">
        <f>100*LN(DOMESTICC!T216)</f>
        <v>949.53262479146565</v>
      </c>
      <c r="AG95">
        <f>100*LN(DOMESTICC!U216)</f>
        <v>917.84372840547542</v>
      </c>
      <c r="AH95">
        <f>100*LN(DOMESTICC!V216)</f>
        <v>912.10333209007649</v>
      </c>
      <c r="AI95">
        <f>100*LN(DOMESTICC!W216)</f>
        <v>826.40877607450852</v>
      </c>
      <c r="AJ95">
        <f>100*LN(DOMESTICC!X216)</f>
        <v>809.21197345425821</v>
      </c>
      <c r="AK95">
        <f>100*LN(DOMESTICC!Y216)</f>
        <v>641.88889389163046</v>
      </c>
      <c r="AL95">
        <f>100*LN(CBCREDIT!T96)</f>
        <v>804.71476412918344</v>
      </c>
      <c r="AM95">
        <f>100*LN(CBCREDIT!U96)</f>
        <v>778.54403085450667</v>
      </c>
      <c r="AN95">
        <f>100*LN(CBCREDIT!V96)</f>
        <v>657.86176780364929</v>
      </c>
      <c r="AO95">
        <f>100*LN('CREDIT EA &amp; UK'!X121)</f>
        <v>703.30981116733278</v>
      </c>
      <c r="AP95">
        <f>100*LN('CREDIT EA &amp; UK'!Y121)</f>
        <v>683.03081997486265</v>
      </c>
      <c r="AQ95">
        <f>100*LN('CREDIT EA &amp; UK'!Z121)</f>
        <v>533.78313059370726</v>
      </c>
      <c r="AR95">
        <f>100*LN('CREDIT EA &amp; UK'!AA121)</f>
        <v>659.66817470729848</v>
      </c>
      <c r="AS95">
        <f>100*LN('CREDIT EA &amp; UK'!AB121)</f>
        <v>630.97855421447457</v>
      </c>
      <c r="AT95">
        <f>100*LN('CREDIT EA &amp; UK'!AC121)</f>
        <v>520.8026071047143</v>
      </c>
      <c r="AU95">
        <f>100*LN('CREDIT EA &amp; UK'!AD121)</f>
        <v>599.36546470872474</v>
      </c>
      <c r="AV95">
        <f>100*LN('CREDIT EA &amp; UK'!AE121)</f>
        <v>592.83889553671929</v>
      </c>
      <c r="AW95">
        <f>100*LN('CREDIT EA &amp; UK'!AF121)</f>
        <v>323.19105031386562</v>
      </c>
      <c r="AX95">
        <f>100*LN('CREDIT FLOATERS'!R121)</f>
        <v>761.69283561175416</v>
      </c>
      <c r="AY95">
        <f>100*LN('CREDIT FLOATERS'!S121)</f>
        <v>735.85773630202766</v>
      </c>
      <c r="AZ95">
        <f>100*LN('CREDIT FLOATERS'!T121)</f>
        <v>613.70961855841051</v>
      </c>
      <c r="BA95">
        <f>100*LN('GLOBAL GROWTH'!P363)</f>
        <v>404.86799583959606</v>
      </c>
      <c r="BB95">
        <f>'GLOBAL GROWTH'!F351</f>
        <v>-1.24860877556321</v>
      </c>
      <c r="BC95">
        <v>404.86799583959606</v>
      </c>
      <c r="BD95">
        <v>-22.557164</v>
      </c>
      <c r="BE95">
        <v>3.5117093931486876</v>
      </c>
      <c r="BF95" t="e">
        <v>#N/A</v>
      </c>
      <c r="BG95">
        <v>428.67496109772321</v>
      </c>
      <c r="BH95">
        <v>451.08595065168498</v>
      </c>
      <c r="BI95">
        <f>'CORPORATE SPREADS'!C204/100</f>
        <v>0.9</v>
      </c>
      <c r="BJ95">
        <f>'CORPORATE SPREADS'!D204/100</f>
        <v>-9.9999999999997868E-3</v>
      </c>
      <c r="BK95">
        <f>POLICYRATES!F156</f>
        <v>3</v>
      </c>
      <c r="BL95">
        <f>POLICYRATES!C156</f>
        <v>9.875</v>
      </c>
      <c r="BM95">
        <f>100*LN(1/'BILATERAL FX'!G215)</f>
        <v>-7.5610887180321908</v>
      </c>
      <c r="BN95">
        <f>100*LN(1/'BILATERAL FX'!B215)</f>
        <v>-49.749719355465807</v>
      </c>
      <c r="BO95">
        <f>100*LN('STOCK MARKET INDICES'!C96)</f>
        <v>731.33537115355352</v>
      </c>
      <c r="BP95">
        <f>100*LN('STOCK MARKET INDICES'!D96)</f>
        <v>709.74578621909382</v>
      </c>
    </row>
    <row r="96" spans="1:68" x14ac:dyDescent="0.2">
      <c r="A96" s="1">
        <v>32051</v>
      </c>
      <c r="B96">
        <f>100*LN('FRED-MD+'!B348)</f>
        <v>408.82493574785821</v>
      </c>
      <c r="C96">
        <f>'FRED-MD+'!C348</f>
        <v>82.588899999999995</v>
      </c>
      <c r="D96">
        <f>100*LN('FRED-MD+'!D348)</f>
        <v>732.31707179434693</v>
      </c>
      <c r="E96">
        <f>100*LN('FRED-MD+'!E348)</f>
        <v>421.5972050343799</v>
      </c>
      <c r="F96">
        <f>'FRED-MD+'!F348</f>
        <v>6</v>
      </c>
      <c r="G96">
        <f>100*LN('FRED-MD+'!G348)</f>
        <v>474.49321283632503</v>
      </c>
      <c r="H96">
        <f>100*LN('FRED-MD+'!H348)</f>
        <v>410.01278069778283</v>
      </c>
      <c r="I96">
        <f>100*LN('FRED-MD+'!I348)</f>
        <v>467.97209172523873</v>
      </c>
      <c r="J96">
        <f>100*LN('FRED-MD+'!J348)</f>
        <v>625.9791958161876</v>
      </c>
      <c r="K96">
        <f>100*LN('FRED-MD+'!K348)</f>
        <v>563.55036339029073</v>
      </c>
      <c r="L96">
        <f>'FRED-MD+'!L348</f>
        <v>7.5933333333333302</v>
      </c>
      <c r="M96">
        <f>'FRED-MD+'!N348</f>
        <v>1.9266666666666701</v>
      </c>
      <c r="N96">
        <f>'FRED-MD+'!O348</f>
        <v>-0.91379999999999995</v>
      </c>
      <c r="O96">
        <f>'FRED-MD+'!P348</f>
        <v>1.5209999999999999</v>
      </c>
      <c r="P96">
        <f>'FRED-MD+'!R348</f>
        <v>1.74</v>
      </c>
      <c r="Q96">
        <f>FACTOR!C157</f>
        <v>38.758612126614771</v>
      </c>
      <c r="R96">
        <f>100*LN(REALIZEDVARIANCE!D97)</f>
        <v>288.53640033692392</v>
      </c>
      <c r="S96">
        <v>-39.625784719999103</v>
      </c>
      <c r="T96" s="5" t="e">
        <v>#N/A</v>
      </c>
      <c r="U96">
        <v>132.46610020042763</v>
      </c>
      <c r="V96" t="e">
        <v>#N/A</v>
      </c>
      <c r="W96">
        <v>9.6</v>
      </c>
      <c r="X96" t="e">
        <v>#N/A</v>
      </c>
      <c r="Y96">
        <f>100*LN(LEVERAGE3!O97)</f>
        <v>197.69570361767279</v>
      </c>
      <c r="Z96">
        <f>100*LN(LEVERAGE1!O97)</f>
        <v>338.61103792763589</v>
      </c>
      <c r="AA96">
        <f>100*LN(LEVERAGE1!N97)</f>
        <v>320.60250690679061</v>
      </c>
      <c r="AB96">
        <f>100*LN(LEVERAGE2!V97)</f>
        <v>-22.591156220168699</v>
      </c>
      <c r="AC96">
        <f>100*LN(LEVERAGE2!U97)</f>
        <v>-4.4444285149997373</v>
      </c>
      <c r="AD96">
        <v>1649.9021656359535</v>
      </c>
      <c r="AE96">
        <v>1357.8344144286498</v>
      </c>
      <c r="AF96">
        <f>100*LN(DOMESTICC!T217)</f>
        <v>954.0457503603069</v>
      </c>
      <c r="AG96">
        <f>100*LN(DOMESTICC!U217)</f>
        <v>923.5927432724967</v>
      </c>
      <c r="AH96">
        <f>100*LN(DOMESTICC!V217)</f>
        <v>917.90400639327527</v>
      </c>
      <c r="AI96">
        <f>100*LN(DOMESTICC!W217)</f>
        <v>831.62320470061297</v>
      </c>
      <c r="AJ96">
        <f>100*LN(DOMESTICC!X217)</f>
        <v>814.36188702993013</v>
      </c>
      <c r="AK96">
        <f>100*LN(DOMESTICC!Y217)</f>
        <v>646.7395542869258</v>
      </c>
      <c r="AL96">
        <f>100*LN(CBCREDIT!T97)</f>
        <v>808.40853816911761</v>
      </c>
      <c r="AM96">
        <f>100*LN(CBCREDIT!U97)</f>
        <v>782.45445654723596</v>
      </c>
      <c r="AN96">
        <f>100*LN(CBCREDIT!V97)</f>
        <v>660.76024867874082</v>
      </c>
      <c r="AO96">
        <f>100*LN('CREDIT EA &amp; UK'!X122)</f>
        <v>706.44043479637571</v>
      </c>
      <c r="AP96">
        <f>100*LN('CREDIT EA &amp; UK'!Y122)</f>
        <v>686.03457865347218</v>
      </c>
      <c r="AQ96">
        <f>100*LN('CREDIT EA &amp; UK'!Z122)</f>
        <v>537.38003383295893</v>
      </c>
      <c r="AR96">
        <f>100*LN('CREDIT EA &amp; UK'!AA122)</f>
        <v>663.42333633549254</v>
      </c>
      <c r="AS96">
        <f>100*LN('CREDIT EA &amp; UK'!AB122)</f>
        <v>634.71916487717385</v>
      </c>
      <c r="AT96">
        <f>100*LN('CREDIT EA &amp; UK'!AC122)</f>
        <v>524.50095507175183</v>
      </c>
      <c r="AU96">
        <f>100*LN('CREDIT EA &amp; UK'!AD122)</f>
        <v>601.33806763317045</v>
      </c>
      <c r="AV96">
        <f>100*LN('CREDIT EA &amp; UK'!AE122)</f>
        <v>594.75314622781093</v>
      </c>
      <c r="AW96">
        <f>100*LN('CREDIT EA &amp; UK'!AF122)</f>
        <v>325.72849461761956</v>
      </c>
      <c r="AX96">
        <f>100*LN('CREDIT FLOATERS'!R122)</f>
        <v>765.499232159234</v>
      </c>
      <c r="AY96">
        <f>100*LN('CREDIT FLOATERS'!S122)</f>
        <v>739.65521692964762</v>
      </c>
      <c r="AZ96">
        <f>100*LN('CREDIT FLOATERS'!T122)</f>
        <v>617.41120133274876</v>
      </c>
      <c r="BA96">
        <f>100*LN('GLOBAL GROWTH'!P364)</f>
        <v>406.07193516710379</v>
      </c>
      <c r="BB96">
        <f>'GLOBAL GROWTH'!F352</f>
        <v>-1.4315987952254501</v>
      </c>
      <c r="BC96">
        <v>406.07193516710379</v>
      </c>
      <c r="BD96">
        <v>-17.561606000000001</v>
      </c>
      <c r="BE96">
        <v>3.5503052225143161</v>
      </c>
      <c r="BF96" t="e">
        <v>#N/A</v>
      </c>
      <c r="BG96">
        <v>428.8766762342471</v>
      </c>
      <c r="BH96">
        <v>452.39601305625479</v>
      </c>
      <c r="BI96">
        <f>'CORPORATE SPREADS'!C205/100</f>
        <v>1.61</v>
      </c>
      <c r="BJ96">
        <f>'CORPORATE SPREADS'!D205/100</f>
        <v>0.62999999999999989</v>
      </c>
      <c r="BK96">
        <f>POLICYRATES!F157</f>
        <v>3</v>
      </c>
      <c r="BL96">
        <f>POLICYRATES!C157</f>
        <v>9.375</v>
      </c>
      <c r="BM96">
        <f>100*LN(1/'BILATERAL FX'!G216)</f>
        <v>-8.2694480717901051</v>
      </c>
      <c r="BN96">
        <f>100*LN(1/'BILATERAL FX'!B216)</f>
        <v>-50.802169643325634</v>
      </c>
      <c r="BO96">
        <f>100*LN('STOCK MARKET INDICES'!C97)</f>
        <v>707.1063896594161</v>
      </c>
      <c r="BP96">
        <f>100*LN('STOCK MARKET INDICES'!D97)</f>
        <v>671.82036480794625</v>
      </c>
    </row>
    <row r="97" spans="1:68" x14ac:dyDescent="0.2">
      <c r="A97" s="1">
        <v>32082</v>
      </c>
      <c r="B97">
        <f>100*LN('FRED-MD+'!B349)</f>
        <v>409.36843443262217</v>
      </c>
      <c r="C97">
        <f>'FRED-MD+'!C349</f>
        <v>82.976399999999998</v>
      </c>
      <c r="D97">
        <f>100*LN('FRED-MD+'!D349)</f>
        <v>741.2160334945205</v>
      </c>
      <c r="E97">
        <f>100*LN('FRED-MD+'!E349)</f>
        <v>422.12708557944876</v>
      </c>
      <c r="F97">
        <f>'FRED-MD+'!F349</f>
        <v>5.8</v>
      </c>
      <c r="G97">
        <f>100*LN('FRED-MD+'!G349)</f>
        <v>474.84043540739992</v>
      </c>
      <c r="H97">
        <f>100*LN('FRED-MD+'!H349)</f>
        <v>410.20646852372391</v>
      </c>
      <c r="I97">
        <f>100*LN('FRED-MD+'!I349)</f>
        <v>464.78464602685278</v>
      </c>
      <c r="J97">
        <f>100*LN('FRED-MD+'!J349)</f>
        <v>626.66142286818717</v>
      </c>
      <c r="K97">
        <f>100*LN('FRED-MD+'!K349)</f>
        <v>550.12582105447279</v>
      </c>
      <c r="L97">
        <f>'FRED-MD+'!L349</f>
        <v>6.9647368421052596</v>
      </c>
      <c r="M97">
        <f>'FRED-MD+'!N349</f>
        <v>1.89578947368421</v>
      </c>
      <c r="N97">
        <f>'FRED-MD+'!O349</f>
        <v>0.1042</v>
      </c>
      <c r="O97">
        <f>'FRED-MD+'!P349</f>
        <v>1.5078</v>
      </c>
      <c r="P97">
        <f>'FRED-MD+'!R349</f>
        <v>1.79</v>
      </c>
      <c r="Q97">
        <f>FACTOR!C158</f>
        <v>31.05213450140344</v>
      </c>
      <c r="R97">
        <f>100*LN(REALIZEDVARIANCE!D98)</f>
        <v>181.32848681760575</v>
      </c>
      <c r="S97">
        <v>-1.29067676294328</v>
      </c>
      <c r="T97" s="5" t="e">
        <v>#N/A</v>
      </c>
      <c r="U97">
        <v>179.96635615061075</v>
      </c>
      <c r="V97" t="e">
        <v>#N/A</v>
      </c>
      <c r="W97">
        <v>-8.9</v>
      </c>
      <c r="X97" t="e">
        <v>#N/A</v>
      </c>
      <c r="Y97">
        <f>100*LN(LEVERAGE3!O98)</f>
        <v>184.99757820506642</v>
      </c>
      <c r="Z97">
        <f>100*LN(LEVERAGE1!O98)</f>
        <v>338.60125897485148</v>
      </c>
      <c r="AA97">
        <f>100*LN(LEVERAGE1!N98)</f>
        <v>320.71884704410746</v>
      </c>
      <c r="AB97">
        <f>100*LN(LEVERAGE2!V98)</f>
        <v>-23.051859731027591</v>
      </c>
      <c r="AC97">
        <f>100*LN(LEVERAGE2!U98)</f>
        <v>-2.6181023023622618</v>
      </c>
      <c r="AD97">
        <v>1653.7453342025724</v>
      </c>
      <c r="AE97">
        <v>1361.2635211822553</v>
      </c>
      <c r="AF97">
        <f>100*LN(DOMESTICC!T218)</f>
        <v>960.32678342583984</v>
      </c>
      <c r="AG97">
        <f>100*LN(DOMESTICC!U218)</f>
        <v>931.75104772663053</v>
      </c>
      <c r="AH97">
        <f>100*LN(DOMESTICC!V218)</f>
        <v>926.06819842478455</v>
      </c>
      <c r="AI97">
        <f>100*LN(DOMESTICC!W218)</f>
        <v>839.16658511543801</v>
      </c>
      <c r="AJ97">
        <f>100*LN(DOMESTICC!X218)</f>
        <v>821.99181663223033</v>
      </c>
      <c r="AK97">
        <f>100*LN(DOMESTICC!Y218)</f>
        <v>653.308034177629</v>
      </c>
      <c r="AL97">
        <f>100*LN(CBCREDIT!T98)</f>
        <v>812.5408194483249</v>
      </c>
      <c r="AM97">
        <f>100*LN(CBCREDIT!U98)</f>
        <v>786.68662586464029</v>
      </c>
      <c r="AN97">
        <f>100*LN(CBCREDIT!V98)</f>
        <v>664.58993106100206</v>
      </c>
      <c r="AO97">
        <f>100*LN('CREDIT EA &amp; UK'!X123)</f>
        <v>711.31340918970545</v>
      </c>
      <c r="AP97">
        <f>100*LN('CREDIT EA &amp; UK'!Y123)</f>
        <v>690.65489759350066</v>
      </c>
      <c r="AQ97">
        <f>100*LN('CREDIT EA &amp; UK'!Z123)</f>
        <v>543.28913708935193</v>
      </c>
      <c r="AR97">
        <f>100*LN('CREDIT EA &amp; UK'!AA123)</f>
        <v>669.32877087661814</v>
      </c>
      <c r="AS97">
        <f>100*LN('CREDIT EA &amp; UK'!AB123)</f>
        <v>640.45903879195839</v>
      </c>
      <c r="AT97">
        <f>100*LN('CREDIT EA &amp; UK'!AC123)</f>
        <v>530.84111573896053</v>
      </c>
      <c r="AU97">
        <f>100*LN('CREDIT EA &amp; UK'!AD123)</f>
        <v>604.26467364567372</v>
      </c>
      <c r="AV97">
        <f>100*LN('CREDIT EA &amp; UK'!AE123)</f>
        <v>597.68054298468553</v>
      </c>
      <c r="AW97">
        <f>100*LN('CREDIT EA &amp; UK'!AF123)</f>
        <v>328.61752873128029</v>
      </c>
      <c r="AX97">
        <f>100*LN('CREDIT FLOATERS'!R123)</f>
        <v>770.25609879406943</v>
      </c>
      <c r="AY97">
        <f>100*LN('CREDIT FLOATERS'!S123)</f>
        <v>744.33839042687225</v>
      </c>
      <c r="AZ97">
        <f>100*LN('CREDIT FLOATERS'!T123)</f>
        <v>622.32573213110777</v>
      </c>
      <c r="BA97">
        <f>100*LN('GLOBAL GROWTH'!P365)</f>
        <v>406.61755138251613</v>
      </c>
      <c r="BB97">
        <f>'GLOBAL GROWTH'!F353</f>
        <v>-1.60933256905199</v>
      </c>
      <c r="BC97">
        <v>406.61755138251613</v>
      </c>
      <c r="BD97">
        <v>-12.555571</v>
      </c>
      <c r="BE97">
        <v>3.5914613386281546</v>
      </c>
      <c r="BF97" t="e">
        <v>#N/A</v>
      </c>
      <c r="BG97">
        <v>429.81072397135927</v>
      </c>
      <c r="BH97">
        <v>452.50441415088068</v>
      </c>
      <c r="BI97">
        <f>'CORPORATE SPREADS'!C206/100</f>
        <v>0.96999999999999797</v>
      </c>
      <c r="BJ97">
        <f>'CORPORATE SPREADS'!D206/100</f>
        <v>0.53000000000000025</v>
      </c>
      <c r="BK97">
        <f>POLICYRATES!F158</f>
        <v>3</v>
      </c>
      <c r="BL97">
        <f>POLICYRATES!C158</f>
        <v>8.875</v>
      </c>
      <c r="BM97">
        <f>100*LN(1/'BILATERAL FX'!G217)</f>
        <v>-15.077141059454116</v>
      </c>
      <c r="BN97">
        <f>100*LN(1/'BILATERAL FX'!B217)</f>
        <v>-57.402574965208188</v>
      </c>
      <c r="BO97">
        <f>100*LN('STOCK MARKET INDICES'!C98)</f>
        <v>693.02992434170312</v>
      </c>
      <c r="BP97">
        <f>100*LN('STOCK MARKET INDICES'!D98)</f>
        <v>667.99885572656729</v>
      </c>
    </row>
    <row r="98" spans="1:68" x14ac:dyDescent="0.2">
      <c r="A98" s="1">
        <v>32112</v>
      </c>
      <c r="B98">
        <f>100*LN('FRED-MD+'!B350)</f>
        <v>409.85573426550775</v>
      </c>
      <c r="C98">
        <f>'FRED-MD+'!C350</f>
        <v>83.3733</v>
      </c>
      <c r="D98">
        <f>100*LN('FRED-MD+'!D350)</f>
        <v>724.42275156033497</v>
      </c>
      <c r="E98">
        <f>100*LN('FRED-MD+'!E350)</f>
        <v>422.71256734559194</v>
      </c>
      <c r="F98">
        <f>'FRED-MD+'!F350</f>
        <v>5.7</v>
      </c>
      <c r="G98">
        <f>100*LN('FRED-MD+'!G350)</f>
        <v>475.01359562382771</v>
      </c>
      <c r="H98">
        <f>100*LN('FRED-MD+'!H350)</f>
        <v>410.38987750269121</v>
      </c>
      <c r="I98">
        <f>100*LN('FRED-MD+'!I350)</f>
        <v>462.6344421219498</v>
      </c>
      <c r="J98">
        <f>100*LN('FRED-MD+'!J350)</f>
        <v>626.42833945562472</v>
      </c>
      <c r="K98">
        <f>100*LN('FRED-MD+'!K350)</f>
        <v>548.47969334906543</v>
      </c>
      <c r="L98">
        <f>'FRED-MD+'!L350</f>
        <v>7.1731818181818197</v>
      </c>
      <c r="M98">
        <f>'FRED-MD+'!N350</f>
        <v>1.81454545454545</v>
      </c>
      <c r="N98">
        <f>'FRED-MD+'!O350</f>
        <v>-0.1381</v>
      </c>
      <c r="O98">
        <f>'FRED-MD+'!P350</f>
        <v>1.4919</v>
      </c>
      <c r="P98">
        <f>'FRED-MD+'!R350</f>
        <v>1.66</v>
      </c>
      <c r="Q98">
        <f>FACTOR!C159</f>
        <v>44.139935135074737</v>
      </c>
      <c r="R98">
        <f>100*LN(REALIZEDVARIANCE!D99)</f>
        <v>141.03797163018598</v>
      </c>
      <c r="S98">
        <v>-2.86772922277635</v>
      </c>
      <c r="T98" s="5" t="e">
        <v>#N/A</v>
      </c>
      <c r="U98">
        <v>147.33281000138422</v>
      </c>
      <c r="V98" t="e">
        <v>#N/A</v>
      </c>
      <c r="W98">
        <v>1.6</v>
      </c>
      <c r="X98" t="e">
        <v>#N/A</v>
      </c>
      <c r="Y98">
        <f>100*LN(LEVERAGE3!O99)</f>
        <v>177.24067407122399</v>
      </c>
      <c r="Z98">
        <f>100*LN(LEVERAGE1!O99)</f>
        <v>338.58149947135274</v>
      </c>
      <c r="AA98">
        <f>100*LN(LEVERAGE1!N99)</f>
        <v>320.78391352529769</v>
      </c>
      <c r="AB98">
        <f>100*LN(LEVERAGE2!V99)</f>
        <v>-23.511889031309575</v>
      </c>
      <c r="AC98">
        <f>100*LN(LEVERAGE2!U99)</f>
        <v>-1.2800626559334389</v>
      </c>
      <c r="AD98">
        <v>1658.5845304408053</v>
      </c>
      <c r="AE98">
        <v>1363.975261346189</v>
      </c>
      <c r="AF98">
        <f>100*LN(DOMESTICC!T219)</f>
        <v>963.54777837324491</v>
      </c>
      <c r="AG98">
        <f>100*LN(DOMESTICC!U219)</f>
        <v>935.90949916313446</v>
      </c>
      <c r="AH98">
        <f>100*LN(DOMESTICC!V219)</f>
        <v>930.22227656553321</v>
      </c>
      <c r="AI98">
        <f>100*LN(DOMESTICC!W219)</f>
        <v>843.04025822623385</v>
      </c>
      <c r="AJ98">
        <f>100*LN(DOMESTICC!X219)</f>
        <v>825.92725022680474</v>
      </c>
      <c r="AK98">
        <f>100*LN(DOMESTICC!Y219)</f>
        <v>658.07261640111903</v>
      </c>
      <c r="AL98">
        <f>100*LN(CBCREDIT!T99)</f>
        <v>814.90336945930846</v>
      </c>
      <c r="AM98">
        <f>100*LN(CBCREDIT!U99)</f>
        <v>789.07198755242484</v>
      </c>
      <c r="AN98">
        <f>100*LN(CBCREDIT!V99)</f>
        <v>666.90754117095685</v>
      </c>
      <c r="AO98">
        <f>100*LN('CREDIT EA &amp; UK'!X124)</f>
        <v>713.89241411700755</v>
      </c>
      <c r="AP98">
        <f>100*LN('CREDIT EA &amp; UK'!Y124)</f>
        <v>693.09794969354266</v>
      </c>
      <c r="AQ98">
        <f>100*LN('CREDIT EA &amp; UK'!Z124)</f>
        <v>546.62695093746891</v>
      </c>
      <c r="AR98">
        <f>100*LN('CREDIT EA &amp; UK'!AA124)</f>
        <v>672.44164048963773</v>
      </c>
      <c r="AS98">
        <f>100*LN('CREDIT EA &amp; UK'!AB124)</f>
        <v>643.47294876014109</v>
      </c>
      <c r="AT98">
        <f>100*LN('CREDIT EA &amp; UK'!AC124)</f>
        <v>534.41125741184703</v>
      </c>
      <c r="AU98">
        <f>100*LN('CREDIT EA &amp; UK'!AD124)</f>
        <v>605.81554377355701</v>
      </c>
      <c r="AV98">
        <f>100*LN('CREDIT EA &amp; UK'!AE124)</f>
        <v>599.24190913856023</v>
      </c>
      <c r="AW98">
        <f>100*LN('CREDIT EA &amp; UK'!AF124)</f>
        <v>330.33640213133924</v>
      </c>
      <c r="AX98">
        <f>100*LN('CREDIT FLOATERS'!R124)</f>
        <v>773.094734385386</v>
      </c>
      <c r="AY98">
        <f>100*LN('CREDIT FLOATERS'!S124)</f>
        <v>747.34042591288164</v>
      </c>
      <c r="AZ98">
        <f>100*LN('CREDIT FLOATERS'!T124)</f>
        <v>624.83697069729578</v>
      </c>
      <c r="BA98">
        <f>100*LN('GLOBAL GROWTH'!P366)</f>
        <v>406.90542752266259</v>
      </c>
      <c r="BB98">
        <f>'GLOBAL GROWTH'!F354</f>
        <v>-0.78330771750678496</v>
      </c>
      <c r="BC98">
        <v>406.90542752266259</v>
      </c>
      <c r="BD98">
        <v>-5.3718582000000001</v>
      </c>
      <c r="BE98">
        <v>3.6378112795324435</v>
      </c>
      <c r="BF98" t="e">
        <v>#N/A</v>
      </c>
      <c r="BG98">
        <v>429.76595026253125</v>
      </c>
      <c r="BH98">
        <v>453.0446639792155</v>
      </c>
      <c r="BI98">
        <f>'CORPORATE SPREADS'!C207/100</f>
        <v>1.27999999999999</v>
      </c>
      <c r="BJ98">
        <f>'CORPORATE SPREADS'!D207/100</f>
        <v>0.29999999999999982</v>
      </c>
      <c r="BK98">
        <f>POLICYRATES!F159</f>
        <v>2.57</v>
      </c>
      <c r="BL98">
        <f>POLICYRATES!C159</f>
        <v>8.375</v>
      </c>
      <c r="BM98">
        <f>100*LN(1/'BILATERAL FX'!G218)</f>
        <v>-18.008947135115267</v>
      </c>
      <c r="BN98">
        <f>100*LN(1/'BILATERAL FX'!B218)</f>
        <v>-60.366001405840905</v>
      </c>
      <c r="BO98">
        <f>100*LN('STOCK MARKET INDICES'!C99)</f>
        <v>690.77552789821368</v>
      </c>
      <c r="BP98">
        <f>100*LN('STOCK MARKET INDICES'!D99)</f>
        <v>676.87460532447176</v>
      </c>
    </row>
    <row r="99" spans="1:68" x14ac:dyDescent="0.2">
      <c r="A99" s="1">
        <v>32143</v>
      </c>
      <c r="B99">
        <f>100*LN('FRED-MD+'!B351)</f>
        <v>409.90534579498348</v>
      </c>
      <c r="C99">
        <f>'FRED-MD+'!C351</f>
        <v>83.144400000000005</v>
      </c>
      <c r="D99">
        <f>100*LN('FRED-MD+'!D351)</f>
        <v>714.75592711894546</v>
      </c>
      <c r="E99">
        <f>100*LN('FRED-MD+'!E351)</f>
        <v>423.23658601194751</v>
      </c>
      <c r="F99">
        <f>'FRED-MD+'!F351</f>
        <v>5.7</v>
      </c>
      <c r="G99">
        <f>100*LN('FRED-MD+'!G351)</f>
        <v>475.35901911063644</v>
      </c>
      <c r="H99">
        <f>100*LN('FRED-MD+'!H351)</f>
        <v>410.76720224329631</v>
      </c>
      <c r="I99">
        <f>100*LN('FRED-MD+'!I351)</f>
        <v>461.63079303985472</v>
      </c>
      <c r="J99">
        <f>100*LN('FRED-MD+'!J351)</f>
        <v>626.83177610391488</v>
      </c>
      <c r="K99">
        <f>100*LN('FRED-MD+'!K351)</f>
        <v>552.34589205249188</v>
      </c>
      <c r="L99">
        <f>'FRED-MD+'!L351</f>
        <v>6.9889473684210497</v>
      </c>
      <c r="M99">
        <f>'FRED-MD+'!N351</f>
        <v>1.6768421052631599</v>
      </c>
      <c r="N99">
        <f>'FRED-MD+'!O351</f>
        <v>-0.38129999999999997</v>
      </c>
      <c r="O99">
        <f>'FRED-MD+'!P351</f>
        <v>1.6004</v>
      </c>
      <c r="P99">
        <f>'FRED-MD+'!R351</f>
        <v>1.76</v>
      </c>
      <c r="Q99">
        <f>FACTOR!C160</f>
        <v>41.860370502934245</v>
      </c>
      <c r="R99">
        <f>100*LN(REALIZEDVARIANCE!D100)</f>
        <v>150.55627878484779</v>
      </c>
      <c r="S99">
        <v>-3.3074854038091699</v>
      </c>
      <c r="T99" s="5" t="e">
        <v>#N/A</v>
      </c>
      <c r="U99">
        <v>135.41331356914515</v>
      </c>
      <c r="V99" t="e">
        <v>#N/A</v>
      </c>
      <c r="W99">
        <v>11</v>
      </c>
      <c r="X99" t="e">
        <v>#N/A</v>
      </c>
      <c r="Y99">
        <f>100*LN(LEVERAGE3!O100)</f>
        <v>177.63767551718021</v>
      </c>
      <c r="Z99">
        <f>100*LN(LEVERAGE1!O100)</f>
        <v>337.87613468930908</v>
      </c>
      <c r="AA99">
        <f>100*LN(LEVERAGE1!N100)</f>
        <v>317.92774334503912</v>
      </c>
      <c r="AB99">
        <f>100*LN(LEVERAGE2!V100)</f>
        <v>-23.933893614360112</v>
      </c>
      <c r="AC99">
        <f>100*LN(LEVERAGE2!U100)</f>
        <v>-0.5849125077193601</v>
      </c>
      <c r="AD99">
        <v>1656.3748568533904</v>
      </c>
      <c r="AE99">
        <v>1365.7209778373731</v>
      </c>
      <c r="AF99">
        <f>100*LN(DOMESTICC!T220)</f>
        <v>963.50134859877721</v>
      </c>
      <c r="AG99">
        <f>100*LN(DOMESTICC!U220)</f>
        <v>935.76568716131646</v>
      </c>
      <c r="AH99">
        <f>100*LN(DOMESTICC!V220)</f>
        <v>930.10329704476521</v>
      </c>
      <c r="AI99">
        <f>100*LN(DOMESTICC!W220)</f>
        <v>842.67079931873866</v>
      </c>
      <c r="AJ99">
        <f>100*LN(DOMESTICC!X220)</f>
        <v>825.2837267849435</v>
      </c>
      <c r="AK99">
        <f>100*LN(DOMESTICC!Y220)</f>
        <v>660.5637815009236</v>
      </c>
      <c r="AL99">
        <f>100*LN(CBCREDIT!T100)</f>
        <v>815.44605781047733</v>
      </c>
      <c r="AM99">
        <f>100*LN(CBCREDIT!U100)</f>
        <v>789.60681694898017</v>
      </c>
      <c r="AN99">
        <f>100*LN(CBCREDIT!V100)</f>
        <v>667.47602084371454</v>
      </c>
      <c r="AO99">
        <f>100*LN('CREDIT EA &amp; UK'!X125)</f>
        <v>713.81274561227008</v>
      </c>
      <c r="AP99">
        <f>100*LN('CREDIT EA &amp; UK'!Y125)</f>
        <v>692.97342611602437</v>
      </c>
      <c r="AQ99">
        <f>100*LN('CREDIT EA &amp; UK'!Z125)</f>
        <v>546.93513499134428</v>
      </c>
      <c r="AR99">
        <f>100*LN('CREDIT EA &amp; UK'!AA125)</f>
        <v>672.39654307061357</v>
      </c>
      <c r="AS99">
        <f>100*LN('CREDIT EA &amp; UK'!AB125)</f>
        <v>643.38495385113515</v>
      </c>
      <c r="AT99">
        <f>100*LN('CREDIT EA &amp; UK'!AC125)</f>
        <v>534.69720425833464</v>
      </c>
      <c r="AU99">
        <f>100*LN('CREDIT EA &amp; UK'!AD125)</f>
        <v>605.55890056663713</v>
      </c>
      <c r="AV99">
        <f>100*LN('CREDIT EA &amp; UK'!AE125)</f>
        <v>598.96815389469668</v>
      </c>
      <c r="AW99">
        <f>100*LN('CREDIT EA &amp; UK'!AF125)</f>
        <v>330.6864140682215</v>
      </c>
      <c r="AX99">
        <f>100*LN('CREDIT FLOATERS'!R125)</f>
        <v>773.80942404591133</v>
      </c>
      <c r="AY99">
        <f>100*LN('CREDIT FLOATERS'!S125)</f>
        <v>748.42029494639598</v>
      </c>
      <c r="AZ99">
        <f>100*LN('CREDIT FLOATERS'!T125)</f>
        <v>624.61065210742129</v>
      </c>
      <c r="BA99">
        <f>100*LN('GLOBAL GROWTH'!P367)</f>
        <v>407.74260817729839</v>
      </c>
      <c r="BB99">
        <f>'GLOBAL GROWTH'!F355</f>
        <v>-0.25135422187006101</v>
      </c>
      <c r="BC99">
        <v>407.74260817729839</v>
      </c>
      <c r="BD99">
        <v>2.6378349999999999</v>
      </c>
      <c r="BE99">
        <v>3.6979289291608541</v>
      </c>
      <c r="BF99" t="e">
        <v>#N/A</v>
      </c>
      <c r="BG99">
        <v>428.95463061848449</v>
      </c>
      <c r="BH99">
        <v>454.75410731514552</v>
      </c>
      <c r="BI99">
        <f>'CORPORATE SPREADS'!C208/100</f>
        <v>1.2999999999999901</v>
      </c>
      <c r="BJ99">
        <f>'CORPORATE SPREADS'!D208/100</f>
        <v>0.33999999999999986</v>
      </c>
      <c r="BK99">
        <f>POLICYRATES!F160</f>
        <v>2.5</v>
      </c>
      <c r="BL99">
        <f>POLICYRATES!C160</f>
        <v>8.375</v>
      </c>
      <c r="BM99">
        <f>100*LN(1/'BILATERAL FX'!G219)</f>
        <v>-16.77992217361269</v>
      </c>
      <c r="BN99">
        <f>100*LN(1/'BILATERAL FX'!B219)</f>
        <v>-58.828653994377014</v>
      </c>
      <c r="BO99">
        <f>100*LN('STOCK MARKET INDICES'!C100)</f>
        <v>684.11559692108949</v>
      </c>
      <c r="BP99">
        <f>100*LN('STOCK MARKET INDICES'!D100)</f>
        <v>681.98416769280311</v>
      </c>
    </row>
    <row r="100" spans="1:68" x14ac:dyDescent="0.2">
      <c r="A100" s="1">
        <v>32174</v>
      </c>
      <c r="B100">
        <f>100*LN('FRED-MD+'!B352)</f>
        <v>410.31159806091864</v>
      </c>
      <c r="C100">
        <f>'FRED-MD+'!C352</f>
        <v>83.246600000000001</v>
      </c>
      <c r="D100">
        <f>100*LN('FRED-MD+'!D352)</f>
        <v>729.50564164626303</v>
      </c>
      <c r="E100">
        <f>100*LN('FRED-MD+'!E352)</f>
        <v>423.81562642541792</v>
      </c>
      <c r="F100">
        <f>'FRED-MD+'!F352</f>
        <v>5.7</v>
      </c>
      <c r="G100">
        <f>100*LN('FRED-MD+'!G352)</f>
        <v>475.53128444178111</v>
      </c>
      <c r="H100">
        <f>100*LN('FRED-MD+'!H352)</f>
        <v>410.91182255807172</v>
      </c>
      <c r="I100">
        <f>100*LN('FRED-MD+'!I352)</f>
        <v>461.98617347310812</v>
      </c>
      <c r="J100">
        <f>100*LN('FRED-MD+'!J352)</f>
        <v>627.36879983581082</v>
      </c>
      <c r="K100">
        <f>100*LN('FRED-MD+'!K352)</f>
        <v>555.33471067245682</v>
      </c>
      <c r="L100">
        <f>'FRED-MD+'!L352</f>
        <v>6.64</v>
      </c>
      <c r="M100">
        <f>'FRED-MD+'!N352</f>
        <v>1.5720000000000001</v>
      </c>
      <c r="N100">
        <f>'FRED-MD+'!O352</f>
        <v>4.8500000000000001E-2</v>
      </c>
      <c r="O100">
        <f>'FRED-MD+'!P352</f>
        <v>1.5682</v>
      </c>
      <c r="P100">
        <f>'FRED-MD+'!R352</f>
        <v>1.68</v>
      </c>
      <c r="Q100">
        <f>FACTOR!C161</f>
        <v>51.316972702322374</v>
      </c>
      <c r="R100">
        <f>100*LN(REALIZEDVARIANCE!D101)</f>
        <v>102.71549643948934</v>
      </c>
      <c r="S100">
        <v>0.90372468127545602</v>
      </c>
      <c r="T100" s="5" t="e">
        <v>#N/A</v>
      </c>
      <c r="U100">
        <v>121.7938050553782</v>
      </c>
      <c r="V100" t="e">
        <v>#N/A</v>
      </c>
      <c r="W100">
        <v>16.2</v>
      </c>
      <c r="X100" t="e">
        <v>#N/A</v>
      </c>
      <c r="Y100">
        <f>100*LN(LEVERAGE3!O101)</f>
        <v>178.31542211708106</v>
      </c>
      <c r="Z100">
        <f>100*LN(LEVERAGE1!O101)</f>
        <v>336.6410432227517</v>
      </c>
      <c r="AA100">
        <f>100*LN(LEVERAGE1!N101)</f>
        <v>312.80581107387138</v>
      </c>
      <c r="AB100">
        <f>100*LN(LEVERAGE2!V101)</f>
        <v>-24.315486247143632</v>
      </c>
      <c r="AC100">
        <f>100*LN(LEVERAGE2!U101)</f>
        <v>-8.9848356256541057E-2</v>
      </c>
      <c r="AD100">
        <v>1656.3183570854453</v>
      </c>
      <c r="AE100">
        <v>1366.2449118033128</v>
      </c>
      <c r="AF100">
        <f>100*LN(DOMESTICC!T221)</f>
        <v>963.38613983563596</v>
      </c>
      <c r="AG100">
        <f>100*LN(DOMESTICC!U221)</f>
        <v>935.42698957995719</v>
      </c>
      <c r="AH100">
        <f>100*LN(DOMESTICC!V221)</f>
        <v>929.81832281436925</v>
      </c>
      <c r="AI100">
        <f>100*LN(DOMESTICC!W221)</f>
        <v>841.8352474666973</v>
      </c>
      <c r="AJ100">
        <f>100*LN(DOMESTICC!X221)</f>
        <v>823.88815439670987</v>
      </c>
      <c r="AK100">
        <f>100*LN(DOMESTICC!Y221)</f>
        <v>662.3406361031482</v>
      </c>
      <c r="AL100">
        <f>100*LN(CBCREDIT!T101)</f>
        <v>815.78098118790456</v>
      </c>
      <c r="AM100">
        <f>100*LN(CBCREDIT!U101)</f>
        <v>789.93560198210184</v>
      </c>
      <c r="AN100">
        <f>100*LN(CBCREDIT!V101)</f>
        <v>667.83218112548741</v>
      </c>
      <c r="AO100">
        <f>100*LN('CREDIT EA &amp; UK'!X126)</f>
        <v>713.62125139110469</v>
      </c>
      <c r="AP100">
        <f>100*LN('CREDIT EA &amp; UK'!Y126)</f>
        <v>692.68543041900978</v>
      </c>
      <c r="AQ100">
        <f>100*LN('CREDIT EA &amp; UK'!Z126)</f>
        <v>547.11647952498595</v>
      </c>
      <c r="AR100">
        <f>100*LN('CREDIT EA &amp; UK'!AA126)</f>
        <v>672.28046847928931</v>
      </c>
      <c r="AS100">
        <f>100*LN('CREDIT EA &amp; UK'!AB126)</f>
        <v>643.16712419410601</v>
      </c>
      <c r="AT100">
        <f>100*LN('CREDIT EA &amp; UK'!AC126)</f>
        <v>534.86462581246258</v>
      </c>
      <c r="AU100">
        <f>100*LN('CREDIT EA &amp; UK'!AD126)</f>
        <v>605.11686594167941</v>
      </c>
      <c r="AV100">
        <f>100*LN('CREDIT EA &amp; UK'!AE126)</f>
        <v>598.48357149139304</v>
      </c>
      <c r="AW100">
        <f>100*LN('CREDIT EA &amp; UK'!AF126)</f>
        <v>330.87114685053439</v>
      </c>
      <c r="AX100">
        <f>100*LN('CREDIT FLOATERS'!R126)</f>
        <v>774.25710286708227</v>
      </c>
      <c r="AY100">
        <f>100*LN('CREDIT FLOATERS'!S126)</f>
        <v>749.1296245270438</v>
      </c>
      <c r="AZ100">
        <f>100*LN('CREDIT FLOATERS'!T126)</f>
        <v>624.14178911210854</v>
      </c>
      <c r="BA100">
        <f>100*LN('GLOBAL GROWTH'!P368)</f>
        <v>408.1798522095246</v>
      </c>
      <c r="BB100">
        <f>'GLOBAL GROWTH'!F356</f>
        <v>-0.21133488692501801</v>
      </c>
      <c r="BC100">
        <v>408.1798522095246</v>
      </c>
      <c r="BD100">
        <v>13.88034</v>
      </c>
      <c r="BE100">
        <v>3.7823410774950661</v>
      </c>
      <c r="BF100" t="e">
        <v>#N/A</v>
      </c>
      <c r="BG100">
        <v>431.12865316340742</v>
      </c>
      <c r="BH100">
        <v>454.11648560121785</v>
      </c>
      <c r="BI100">
        <f>'CORPORATE SPREADS'!C209/100</f>
        <v>1.42</v>
      </c>
      <c r="BJ100">
        <f>'CORPORATE SPREADS'!D209/100</f>
        <v>0.4399999999999995</v>
      </c>
      <c r="BK100">
        <f>POLICYRATES!F161</f>
        <v>2.5</v>
      </c>
      <c r="BL100">
        <f>POLICYRATES!C161</f>
        <v>8.875</v>
      </c>
      <c r="BM100">
        <f>100*LN(1/'BILATERAL FX'!G220)</f>
        <v>-14.22471181679928</v>
      </c>
      <c r="BN100">
        <f>100*LN(1/'BILATERAL FX'!B220)</f>
        <v>-56.429055843494105</v>
      </c>
      <c r="BO100">
        <f>100*LN('STOCK MARKET INDICES'!C101)</f>
        <v>698.42995666219224</v>
      </c>
      <c r="BP100">
        <f>100*LN('STOCK MARKET INDICES'!D101)</f>
        <v>681.13324804470835</v>
      </c>
    </row>
    <row r="101" spans="1:68" x14ac:dyDescent="0.2">
      <c r="A101" s="1">
        <v>32203</v>
      </c>
      <c r="B101">
        <f>100*LN('FRED-MD+'!B353)</f>
        <v>410.53982445551355</v>
      </c>
      <c r="C101">
        <f>'FRED-MD+'!C353</f>
        <v>83.432900000000004</v>
      </c>
      <c r="D101">
        <f>100*LN('FRED-MD+'!D353)</f>
        <v>733.43293503005361</v>
      </c>
      <c r="E101">
        <f>100*LN('FRED-MD+'!E353)</f>
        <v>424.36262649378546</v>
      </c>
      <c r="F101">
        <f>'FRED-MD+'!F353</f>
        <v>5.7</v>
      </c>
      <c r="G101">
        <f>100*LN('FRED-MD+'!G353)</f>
        <v>475.78912730057556</v>
      </c>
      <c r="H101">
        <f>100*LN('FRED-MD+'!H353)</f>
        <v>411.25609648085259</v>
      </c>
      <c r="I101">
        <f>100*LN('FRED-MD+'!I353)</f>
        <v>460.36690598618242</v>
      </c>
      <c r="J101">
        <f>100*LN('FRED-MD+'!J353)</f>
        <v>627.88502631505401</v>
      </c>
      <c r="K101">
        <f>100*LN('FRED-MD+'!K353)</f>
        <v>558.23678527657682</v>
      </c>
      <c r="L101">
        <f>'FRED-MD+'!L353</f>
        <v>6.7065217391304301</v>
      </c>
      <c r="M101">
        <f>'FRED-MD+'!N353</f>
        <v>1.66695652173913</v>
      </c>
      <c r="N101">
        <f>'FRED-MD+'!O353</f>
        <v>-0.20799999999999999</v>
      </c>
      <c r="O101">
        <f>'FRED-MD+'!P353</f>
        <v>1.4656</v>
      </c>
      <c r="P101">
        <f>'FRED-MD+'!R353</f>
        <v>1.56</v>
      </c>
      <c r="Q101">
        <f>FACTOR!C162</f>
        <v>53.436014656697367</v>
      </c>
      <c r="R101">
        <f>100*LN(REALIZEDVARIANCE!D102)</f>
        <v>86.020047216786949</v>
      </c>
      <c r="S101">
        <v>3.55446813847121</v>
      </c>
      <c r="T101" s="5" t="e">
        <v>#N/A</v>
      </c>
      <c r="U101">
        <v>114.71068856545314</v>
      </c>
      <c r="V101" t="e">
        <v>#N/A</v>
      </c>
      <c r="W101">
        <v>18</v>
      </c>
      <c r="X101" t="e">
        <v>#N/A</v>
      </c>
      <c r="Y101">
        <f>100*LN(LEVERAGE3!O102)</f>
        <v>178.70818796769441</v>
      </c>
      <c r="Z101">
        <f>100*LN(LEVERAGE1!O102)</f>
        <v>335.78454889520447</v>
      </c>
      <c r="AA101">
        <f>100*LN(LEVERAGE1!N102)</f>
        <v>309.62681035612928</v>
      </c>
      <c r="AB101">
        <f>100*LN(LEVERAGE2!V102)</f>
        <v>-24.501403763291115</v>
      </c>
      <c r="AC101">
        <f>100*LN(LEVERAGE2!U102)</f>
        <v>0.12398980086733094</v>
      </c>
      <c r="AD101">
        <v>1658.8911013159698</v>
      </c>
      <c r="AE101">
        <v>1367.3041053448646</v>
      </c>
      <c r="AF101">
        <f>100*LN(DOMESTICC!T222)</f>
        <v>963.20612885769958</v>
      </c>
      <c r="AG101">
        <f>100*LN(DOMESTICC!U222)</f>
        <v>934.93771641060346</v>
      </c>
      <c r="AH101">
        <f>100*LN(DOMESTICC!V222)</f>
        <v>929.39556140910713</v>
      </c>
      <c r="AI101">
        <f>100*LN(DOMESTICC!W222)</f>
        <v>840.7097800488898</v>
      </c>
      <c r="AJ101">
        <f>100*LN(DOMESTICC!X222)</f>
        <v>822.15966134669407</v>
      </c>
      <c r="AK101">
        <f>100*LN(DOMESTICC!Y222)</f>
        <v>663.1086576909214</v>
      </c>
      <c r="AL101">
        <f>100*LN(CBCREDIT!T102)</f>
        <v>815.91249916328934</v>
      </c>
      <c r="AM101">
        <f>100*LN(CBCREDIT!U102)</f>
        <v>790.06432821324836</v>
      </c>
      <c r="AN101">
        <f>100*LN(CBCREDIT!V102)</f>
        <v>667.9736111143053</v>
      </c>
      <c r="AO101">
        <f>100*LN('CREDIT EA &amp; UK'!X127)</f>
        <v>713.33566074860323</v>
      </c>
      <c r="AP101">
        <f>100*LN('CREDIT EA &amp; UK'!Y127)</f>
        <v>692.28172754587945</v>
      </c>
      <c r="AQ101">
        <f>100*LN('CREDIT EA &amp; UK'!Z127)</f>
        <v>547.18504173089116</v>
      </c>
      <c r="AR101">
        <f>100*LN('CREDIT EA &amp; UK'!AA127)</f>
        <v>672.08990561135806</v>
      </c>
      <c r="AS101">
        <f>100*LN('CREDIT EA &amp; UK'!AB127)</f>
        <v>642.82781171968497</v>
      </c>
      <c r="AT101">
        <f>100*LN('CREDIT EA &amp; UK'!AC127)</f>
        <v>534.92766051451645</v>
      </c>
      <c r="AU101">
        <f>100*LN('CREDIT EA &amp; UK'!AD127)</f>
        <v>604.85842101971298</v>
      </c>
      <c r="AV101">
        <f>100*LN('CREDIT EA &amp; UK'!AE127)</f>
        <v>598.15884385002744</v>
      </c>
      <c r="AW101">
        <f>100*LN('CREDIT EA &amp; UK'!AF127)</f>
        <v>331.2147564828644</v>
      </c>
      <c r="AX101">
        <f>100*LN('CREDIT FLOATERS'!R127)</f>
        <v>774.43489101204636</v>
      </c>
      <c r="AY101">
        <f>100*LN('CREDIT FLOATERS'!S127)</f>
        <v>749.42093897615825</v>
      </c>
      <c r="AZ101">
        <f>100*LN('CREDIT FLOATERS'!T127)</f>
        <v>623.61484307203943</v>
      </c>
      <c r="BA101">
        <f>100*LN('GLOBAL GROWTH'!P369)</f>
        <v>408.42408579411631</v>
      </c>
      <c r="BB101">
        <f>'GLOBAL GROWTH'!F357</f>
        <v>-0.36513533943633503</v>
      </c>
      <c r="BC101">
        <v>408.42408579411631</v>
      </c>
      <c r="BD101">
        <v>18.968373</v>
      </c>
      <c r="BE101">
        <v>3.8771493748098074</v>
      </c>
      <c r="BF101" t="e">
        <v>#N/A</v>
      </c>
      <c r="BG101">
        <v>432.31725260088501</v>
      </c>
      <c r="BH101">
        <v>455.59799417973198</v>
      </c>
      <c r="BI101">
        <f>'CORPORATE SPREADS'!C210/100</f>
        <v>1.35</v>
      </c>
      <c r="BJ101">
        <f>'CORPORATE SPREADS'!D210/100</f>
        <v>0.37999999999999984</v>
      </c>
      <c r="BK101">
        <f>POLICYRATES!F162</f>
        <v>2.5</v>
      </c>
      <c r="BL101">
        <f>POLICYRATES!C162</f>
        <v>8.375</v>
      </c>
      <c r="BM101">
        <f>100*LN(1/'BILATERAL FX'!G221)</f>
        <v>-15.380794056906877</v>
      </c>
      <c r="BN101">
        <f>100*LN(1/'BILATERAL FX'!B221)</f>
        <v>-60.595396885756806</v>
      </c>
      <c r="BO101">
        <f>100*LN('STOCK MARKET INDICES'!C102)</f>
        <v>696.90102902966476</v>
      </c>
      <c r="BP101">
        <f>100*LN('STOCK MARKET INDICES'!D102)</f>
        <v>679.87771164123922</v>
      </c>
    </row>
    <row r="102" spans="1:68" x14ac:dyDescent="0.2">
      <c r="A102" s="1">
        <v>32234</v>
      </c>
      <c r="B102">
        <f>100*LN('FRED-MD+'!B354)</f>
        <v>411.06754838414963</v>
      </c>
      <c r="C102">
        <f>'FRED-MD+'!C354</f>
        <v>84.107699999999994</v>
      </c>
      <c r="D102">
        <f>100*LN('FRED-MD+'!D354)</f>
        <v>736.07399030582781</v>
      </c>
      <c r="E102">
        <f>100*LN('FRED-MD+'!E354)</f>
        <v>424.83523747014482</v>
      </c>
      <c r="F102">
        <f>'FRED-MD+'!F354</f>
        <v>5.4</v>
      </c>
      <c r="G102">
        <f>100*LN('FRED-MD+'!G354)</f>
        <v>476.38818771429123</v>
      </c>
      <c r="H102">
        <f>100*LN('FRED-MD+'!H354)</f>
        <v>411.74261216654219</v>
      </c>
      <c r="I102">
        <f>100*LN('FRED-MD+'!I354)</f>
        <v>459.26926644769787</v>
      </c>
      <c r="J102">
        <f>100*LN('FRED-MD+'!J354)</f>
        <v>628.55832971329221</v>
      </c>
      <c r="K102">
        <f>100*LN('FRED-MD+'!K354)</f>
        <v>557.0631961868695</v>
      </c>
      <c r="L102">
        <f>'FRED-MD+'!L354</f>
        <v>7.008</v>
      </c>
      <c r="M102">
        <f>'FRED-MD+'!N354</f>
        <v>1.7104999999999999</v>
      </c>
      <c r="N102">
        <f>'FRED-MD+'!O354</f>
        <v>-0.13120000000000001</v>
      </c>
      <c r="O102">
        <f>'FRED-MD+'!P354</f>
        <v>1.3713</v>
      </c>
      <c r="P102">
        <f>'FRED-MD+'!R354</f>
        <v>1.48</v>
      </c>
      <c r="Q102">
        <f>FACTOR!C163</f>
        <v>57.589058520980856</v>
      </c>
      <c r="R102">
        <f>100*LN(REALIZEDVARIANCE!D103)</f>
        <v>77.927676503492108</v>
      </c>
      <c r="S102">
        <v>1.7133639753751599</v>
      </c>
      <c r="T102" s="5" t="e">
        <v>#N/A</v>
      </c>
      <c r="U102">
        <v>110.0243877929671</v>
      </c>
      <c r="V102" t="e">
        <v>#N/A</v>
      </c>
      <c r="W102">
        <v>18.2</v>
      </c>
      <c r="X102" t="e">
        <v>#N/A</v>
      </c>
      <c r="Y102">
        <f>100*LN(LEVERAGE3!O103)</f>
        <v>176.01417571477299</v>
      </c>
      <c r="Z102">
        <f>100*LN(LEVERAGE1!O103)</f>
        <v>335.57885921205843</v>
      </c>
      <c r="AA102">
        <f>100*LN(LEVERAGE1!N103)</f>
        <v>309.52557631146448</v>
      </c>
      <c r="AB102">
        <f>100*LN(LEVERAGE2!V103)</f>
        <v>-24.172378572406615</v>
      </c>
      <c r="AC102">
        <f>100*LN(LEVERAGE2!U103)</f>
        <v>-0.30623816215785188</v>
      </c>
      <c r="AD102">
        <v>1659.0349995443194</v>
      </c>
      <c r="AE102">
        <v>1368.5102283325728</v>
      </c>
      <c r="AF102">
        <f>100*LN(DOMESTICC!T223)</f>
        <v>962.53839336461556</v>
      </c>
      <c r="AG102">
        <f>100*LN(DOMESTICC!U223)</f>
        <v>933.78390750419112</v>
      </c>
      <c r="AH102">
        <f>100*LN(DOMESTICC!V223)</f>
        <v>928.26124764044823</v>
      </c>
      <c r="AI102">
        <f>100*LN(DOMESTICC!W223)</f>
        <v>838.74233937765064</v>
      </c>
      <c r="AJ102">
        <f>100*LN(DOMESTICC!X223)</f>
        <v>819.94356936237659</v>
      </c>
      <c r="AK102">
        <f>100*LN(DOMESTICC!Y223)</f>
        <v>662.31493092991741</v>
      </c>
      <c r="AL102">
        <f>100*LN(CBCREDIT!T103)</f>
        <v>815.79942378617613</v>
      </c>
      <c r="AM102">
        <f>100*LN(CBCREDIT!U103)</f>
        <v>789.93672341287822</v>
      </c>
      <c r="AN102">
        <f>100*LN(CBCREDIT!V103)</f>
        <v>667.90977858249198</v>
      </c>
      <c r="AO102">
        <f>100*LN('CREDIT EA &amp; UK'!X128)</f>
        <v>712.54517313471979</v>
      </c>
      <c r="AP102">
        <f>100*LN('CREDIT EA &amp; UK'!Y128)</f>
        <v>691.44128892890433</v>
      </c>
      <c r="AQ102">
        <f>100*LN('CREDIT EA &amp; UK'!Z128)</f>
        <v>546.62633855473791</v>
      </c>
      <c r="AR102">
        <f>100*LN('CREDIT EA &amp; UK'!AA128)</f>
        <v>670.96771198167869</v>
      </c>
      <c r="AS102">
        <f>100*LN('CREDIT EA &amp; UK'!AB128)</f>
        <v>641.60370412993234</v>
      </c>
      <c r="AT102">
        <f>100*LN('CREDIT EA &amp; UK'!AC128)</f>
        <v>534.14252055025929</v>
      </c>
      <c r="AU102">
        <f>100*LN('CREDIT EA &amp; UK'!AD128)</f>
        <v>604.89282260728714</v>
      </c>
      <c r="AV102">
        <f>100*LN('CREDIT EA &amp; UK'!AE128)</f>
        <v>598.09580974873313</v>
      </c>
      <c r="AW102">
        <f>100*LN('CREDIT EA &amp; UK'!AF128)</f>
        <v>332.6205719144188</v>
      </c>
      <c r="AX102">
        <f>100*LN('CREDIT FLOATERS'!R128)</f>
        <v>774.17733769181336</v>
      </c>
      <c r="AY102">
        <f>100*LN('CREDIT FLOATERS'!S128)</f>
        <v>749.19564736362577</v>
      </c>
      <c r="AZ102">
        <f>100*LN('CREDIT FLOATERS'!T128)</f>
        <v>623.04523795012358</v>
      </c>
      <c r="BA102">
        <f>100*LN('GLOBAL GROWTH'!P370)</f>
        <v>408.58852159654413</v>
      </c>
      <c r="BB102">
        <f>'GLOBAL GROWTH'!F358</f>
        <v>-1.09715083196153</v>
      </c>
      <c r="BC102">
        <v>408.58852159654413</v>
      </c>
      <c r="BD102">
        <v>11.421091000000001</v>
      </c>
      <c r="BE102">
        <v>3.9789556423100336</v>
      </c>
      <c r="BF102" t="e">
        <v>#N/A</v>
      </c>
      <c r="BG102">
        <v>430.55504703703934</v>
      </c>
      <c r="BH102">
        <v>454.64811896394116</v>
      </c>
      <c r="BI102">
        <f>'CORPORATE SPREADS'!C211/100</f>
        <v>1.08</v>
      </c>
      <c r="BJ102">
        <f>'CORPORATE SPREADS'!D211/100</f>
        <v>0.12999999999999989</v>
      </c>
      <c r="BK102">
        <f>POLICYRATES!F163</f>
        <v>2.5</v>
      </c>
      <c r="BL102">
        <f>POLICYRATES!C163</f>
        <v>7.875</v>
      </c>
      <c r="BM102">
        <f>100*LN(1/'BILATERAL FX'!G222)</f>
        <v>-15.739217379688389</v>
      </c>
      <c r="BN102">
        <f>100*LN(1/'BILATERAL FX'!B222)</f>
        <v>-63.031387138837623</v>
      </c>
      <c r="BO102">
        <f>100*LN('STOCK MARKET INDICES'!C103)</f>
        <v>696.07840665298556</v>
      </c>
      <c r="BP102">
        <f>100*LN('STOCK MARKET INDICES'!D103)</f>
        <v>683.32364532088548</v>
      </c>
    </row>
    <row r="103" spans="1:68" x14ac:dyDescent="0.2">
      <c r="A103" s="1">
        <v>32264</v>
      </c>
      <c r="B103">
        <f>100*LN('FRED-MD+'!B355)</f>
        <v>410.95286975471413</v>
      </c>
      <c r="C103">
        <f>'FRED-MD+'!C355</f>
        <v>83.938100000000006</v>
      </c>
      <c r="D103">
        <f>100*LN('FRED-MD+'!D355)</f>
        <v>725.91161280971005</v>
      </c>
      <c r="E103">
        <f>100*LN('FRED-MD+'!E355)</f>
        <v>425.46193087573192</v>
      </c>
      <c r="F103">
        <f>'FRED-MD+'!F355</f>
        <v>5.6</v>
      </c>
      <c r="G103">
        <f>100*LN('FRED-MD+'!G355)</f>
        <v>476.64383335842138</v>
      </c>
      <c r="H103">
        <f>100*LN('FRED-MD+'!H355)</f>
        <v>412.03371424963547</v>
      </c>
      <c r="I103">
        <f>100*LN('FRED-MD+'!I355)</f>
        <v>459.31988142068718</v>
      </c>
      <c r="J103">
        <f>100*LN('FRED-MD+'!J355)</f>
        <v>629.02651415742355</v>
      </c>
      <c r="K103">
        <f>100*LN('FRED-MD+'!K355)</f>
        <v>554.55679932054795</v>
      </c>
      <c r="L103">
        <f>'FRED-MD+'!L355</f>
        <v>7.3971428571428604</v>
      </c>
      <c r="M103">
        <f>'FRED-MD+'!N355</f>
        <v>1.69190476190476</v>
      </c>
      <c r="N103">
        <f>'FRED-MD+'!O355</f>
        <v>-4.2299999999999997E-2</v>
      </c>
      <c r="O103">
        <f>'FRED-MD+'!P355</f>
        <v>1.3517999999999999</v>
      </c>
      <c r="P103">
        <f>'FRED-MD+'!R355</f>
        <v>1.37</v>
      </c>
      <c r="Q103">
        <f>FACTOR!C164</f>
        <v>55.231603040579614</v>
      </c>
      <c r="R103">
        <f>100*LN(REALIZEDVARIANCE!D104)</f>
        <v>109.74914958588255</v>
      </c>
      <c r="S103">
        <v>-5.0203763689862697</v>
      </c>
      <c r="T103" s="5" t="e">
        <v>#N/A</v>
      </c>
      <c r="U103">
        <v>102.4662086826014</v>
      </c>
      <c r="V103" t="e">
        <v>#N/A</v>
      </c>
      <c r="W103">
        <v>18.899999999999999</v>
      </c>
      <c r="X103" t="e">
        <v>#N/A</v>
      </c>
      <c r="Y103">
        <f>100*LN(LEVERAGE3!O104)</f>
        <v>170.59725409582228</v>
      </c>
      <c r="Z103">
        <f>100*LN(LEVERAGE1!O104)</f>
        <v>335.43486049383625</v>
      </c>
      <c r="AA103">
        <f>100*LN(LEVERAGE1!N104)</f>
        <v>309.46193987152049</v>
      </c>
      <c r="AB103">
        <f>100*LN(LEVERAGE2!V104)</f>
        <v>-23.47562923449064</v>
      </c>
      <c r="AC103">
        <f>100*LN(LEVERAGE2!U104)</f>
        <v>-1.1422793086741185</v>
      </c>
      <c r="AD103">
        <v>1658.4747544408017</v>
      </c>
      <c r="AE103">
        <v>1369.89205603549</v>
      </c>
      <c r="AF103">
        <f>100*LN(DOMESTICC!T224)</f>
        <v>961.45519503425112</v>
      </c>
      <c r="AG103">
        <f>100*LN(DOMESTICC!U224)</f>
        <v>932.09078097618908</v>
      </c>
      <c r="AH103">
        <f>100*LN(DOMESTICC!V224)</f>
        <v>926.53789338527179</v>
      </c>
      <c r="AI103">
        <f>100*LN(DOMESTICC!W224)</f>
        <v>836.07731175082824</v>
      </c>
      <c r="AJ103">
        <f>100*LN(DOMESTICC!X224)</f>
        <v>817.21922099468145</v>
      </c>
      <c r="AK103">
        <f>100*LN(DOMESTICC!Y224)</f>
        <v>660.76419076300203</v>
      </c>
      <c r="AL103">
        <f>100*LN(CBCREDIT!T104)</f>
        <v>815.58071374438055</v>
      </c>
      <c r="AM103">
        <f>100*LN(CBCREDIT!U104)</f>
        <v>789.6898579343416</v>
      </c>
      <c r="AN103">
        <f>100*LN(CBCREDIT!V104)</f>
        <v>667.78640310499793</v>
      </c>
      <c r="AO103">
        <f>100*LN('CREDIT EA &amp; UK'!X129)</f>
        <v>711.3393444126234</v>
      </c>
      <c r="AP103">
        <f>100*LN('CREDIT EA &amp; UK'!Y129)</f>
        <v>690.25728659163235</v>
      </c>
      <c r="AQ103">
        <f>100*LN('CREDIT EA &amp; UK'!Z129)</f>
        <v>545.45748283443038</v>
      </c>
      <c r="AR103">
        <f>100*LN('CREDIT EA &amp; UK'!AA129)</f>
        <v>669.00615135105033</v>
      </c>
      <c r="AS103">
        <f>100*LN('CREDIT EA &amp; UK'!AB129)</f>
        <v>639.61514058005332</v>
      </c>
      <c r="AT103">
        <f>100*LN('CREDIT EA &amp; UK'!AC129)</f>
        <v>532.47362854103335</v>
      </c>
      <c r="AU103">
        <f>100*LN('CREDIT EA &amp; UK'!AD129)</f>
        <v>604.99116438328087</v>
      </c>
      <c r="AV103">
        <f>100*LN('CREDIT EA &amp; UK'!AE129)</f>
        <v>598.05275439030072</v>
      </c>
      <c r="AW103">
        <f>100*LN('CREDIT EA &amp; UK'!AF129)</f>
        <v>335.03956377875522</v>
      </c>
      <c r="AX103">
        <f>100*LN('CREDIT FLOATERS'!R129)</f>
        <v>773.67811949212648</v>
      </c>
      <c r="AY103">
        <f>100*LN('CREDIT FLOATERS'!S129)</f>
        <v>748.7591696600366</v>
      </c>
      <c r="AZ103">
        <f>100*LN('CREDIT FLOATERS'!T129)</f>
        <v>622.42482166444756</v>
      </c>
      <c r="BA103">
        <f>100*LN('GLOBAL GROWTH'!P371)</f>
        <v>408.67976558290974</v>
      </c>
      <c r="BB103">
        <f>'GLOBAL GROWTH'!F359</f>
        <v>-0.17858288731084401</v>
      </c>
      <c r="BC103">
        <v>408.67976558290974</v>
      </c>
      <c r="BD103">
        <v>4.9660349000000004</v>
      </c>
      <c r="BE103">
        <v>4.0896814866290931</v>
      </c>
      <c r="BF103" t="e">
        <v>#N/A</v>
      </c>
      <c r="BG103">
        <v>432.54298631138204</v>
      </c>
      <c r="BH103">
        <v>455.80785784542411</v>
      </c>
      <c r="BI103">
        <f>'CORPORATE SPREADS'!C212/100</f>
        <v>1.03999999999999</v>
      </c>
      <c r="BJ103">
        <f>'CORPORATE SPREADS'!D212/100</f>
        <v>0.13999999999999968</v>
      </c>
      <c r="BK103">
        <f>POLICYRATES!F164</f>
        <v>2.5</v>
      </c>
      <c r="BL103">
        <f>POLICYRATES!C164</f>
        <v>7.375</v>
      </c>
      <c r="BM103">
        <f>100*LN(1/'BILATERAL FX'!G223)</f>
        <v>-14.401703013445122</v>
      </c>
      <c r="BN103">
        <f>100*LN(1/'BILATERAL FX'!B223)</f>
        <v>-62.567101543503121</v>
      </c>
      <c r="BO103">
        <f>100*LN('STOCK MARKET INDICES'!C104)</f>
        <v>698.78226017373345</v>
      </c>
      <c r="BP103">
        <f>100*LN('STOCK MARKET INDICES'!D104)</f>
        <v>682.81924561454514</v>
      </c>
    </row>
    <row r="104" spans="1:68" x14ac:dyDescent="0.2">
      <c r="A104" s="1">
        <v>32295</v>
      </c>
      <c r="B104">
        <f>100*LN('FRED-MD+'!B356)</f>
        <v>411.2127176809467</v>
      </c>
      <c r="C104">
        <f>'FRED-MD+'!C356</f>
        <v>84.046400000000006</v>
      </c>
      <c r="D104">
        <f>100*LN('FRED-MD+'!D356)</f>
        <v>729.8445101508147</v>
      </c>
      <c r="E104">
        <f>100*LN('FRED-MD+'!E356)</f>
        <v>426.1129379866926</v>
      </c>
      <c r="F104">
        <f>'FRED-MD+'!F356</f>
        <v>5.4</v>
      </c>
      <c r="G104">
        <f>100*LN('FRED-MD+'!G356)</f>
        <v>477.06846244656651</v>
      </c>
      <c r="H104">
        <f>100*LN('FRED-MD+'!H356)</f>
        <v>412.45665749116813</v>
      </c>
      <c r="I104">
        <f>100*LN('FRED-MD+'!I356)</f>
        <v>460.77668118353569</v>
      </c>
      <c r="J104">
        <f>100*LN('FRED-MD+'!J356)</f>
        <v>629.19875705223922</v>
      </c>
      <c r="K104">
        <f>100*LN('FRED-MD+'!K356)</f>
        <v>560.10111966202555</v>
      </c>
      <c r="L104">
        <f>'FRED-MD+'!L356</f>
        <v>7.4895454545454596</v>
      </c>
      <c r="M104">
        <f>'FRED-MD+'!N356</f>
        <v>1.4318181818181801</v>
      </c>
      <c r="N104">
        <f>'FRED-MD+'!O356</f>
        <v>5.67E-2</v>
      </c>
      <c r="O104">
        <f>'FRED-MD+'!P356</f>
        <v>1.4449000000000001</v>
      </c>
      <c r="P104">
        <f>'FRED-MD+'!R356</f>
        <v>1.54</v>
      </c>
      <c r="Q104">
        <f>FACTOR!C165</f>
        <v>57.043210154790664</v>
      </c>
      <c r="R104">
        <f>100*LN(REALIZEDVARIANCE!D105)</f>
        <v>117.49418718465787</v>
      </c>
      <c r="S104">
        <v>-9.0446922742609104</v>
      </c>
      <c r="T104" s="5" t="e">
        <v>#N/A</v>
      </c>
      <c r="U104">
        <v>107.92630041356534</v>
      </c>
      <c r="V104" t="e">
        <v>#N/A</v>
      </c>
      <c r="W104">
        <v>32.1</v>
      </c>
      <c r="X104" t="e">
        <v>#N/A</v>
      </c>
      <c r="Y104">
        <f>100*LN(LEVERAGE3!O105)</f>
        <v>167.67226592396966</v>
      </c>
      <c r="Z104">
        <f>100*LN(LEVERAGE1!O105)</f>
        <v>335.38403475710618</v>
      </c>
      <c r="AA104">
        <f>100*LN(LEVERAGE1!N105)</f>
        <v>309.44134882120863</v>
      </c>
      <c r="AB104">
        <f>100*LN(LEVERAGE2!V105)</f>
        <v>-22.933176009404992</v>
      </c>
      <c r="AC104">
        <f>100*LN(LEVERAGE2!U105)</f>
        <v>-1.5780017151857177</v>
      </c>
      <c r="AD104">
        <v>1658.0903641076318</v>
      </c>
      <c r="AE104">
        <v>1370.2000256165995</v>
      </c>
      <c r="AF104">
        <f>100*LN(DOMESTICC!T225)</f>
        <v>960.91020848742858</v>
      </c>
      <c r="AG104">
        <f>100*LN(DOMESTICC!U225)</f>
        <v>931.25660694946555</v>
      </c>
      <c r="AH104">
        <f>100*LN(DOMESTICC!V225)</f>
        <v>925.68115716161469</v>
      </c>
      <c r="AI104">
        <f>100*LN(DOMESTICC!W225)</f>
        <v>834.697990039861</v>
      </c>
      <c r="AJ104">
        <f>100*LN(DOMESTICC!X225)</f>
        <v>815.55589021976471</v>
      </c>
      <c r="AK104">
        <f>100*LN(DOMESTICC!Y225)</f>
        <v>659.95155878038588</v>
      </c>
      <c r="AL104">
        <f>100*LN(CBCREDIT!T105)</f>
        <v>815.46726236333859</v>
      </c>
      <c r="AM104">
        <f>100*LN(CBCREDIT!U105)</f>
        <v>789.56177408938993</v>
      </c>
      <c r="AN104">
        <f>100*LN(CBCREDIT!V105)</f>
        <v>667.72245092339085</v>
      </c>
      <c r="AO104">
        <f>100*LN('CREDIT EA &amp; UK'!X130)</f>
        <v>710.74099129740705</v>
      </c>
      <c r="AP104">
        <f>100*LN('CREDIT EA &amp; UK'!Y130)</f>
        <v>689.68176809410602</v>
      </c>
      <c r="AQ104">
        <f>100*LN('CREDIT EA &amp; UK'!Z130)</f>
        <v>544.61294282854863</v>
      </c>
      <c r="AR104">
        <f>100*LN('CREDIT EA &amp; UK'!AA130)</f>
        <v>667.99785108764706</v>
      </c>
      <c r="AS104">
        <f>100*LN('CREDIT EA &amp; UK'!AB130)</f>
        <v>638.60911300351518</v>
      </c>
      <c r="AT104">
        <f>100*LN('CREDIT EA &amp; UK'!AC130)</f>
        <v>531.20723317803731</v>
      </c>
      <c r="AU104">
        <f>100*LN('CREDIT EA &amp; UK'!AD130)</f>
        <v>605.13335894284626</v>
      </c>
      <c r="AV104">
        <f>100*LN('CREDIT EA &amp; UK'!AE130)</f>
        <v>598.03783213704162</v>
      </c>
      <c r="AW104">
        <f>100*LN('CREDIT EA &amp; UK'!AF130)</f>
        <v>337.03600958419872</v>
      </c>
      <c r="AX104">
        <f>100*LN('CREDIT FLOATERS'!R130)</f>
        <v>773.4186071471504</v>
      </c>
      <c r="AY104">
        <f>100*LN('CREDIT FLOATERS'!S130)</f>
        <v>748.53238049514835</v>
      </c>
      <c r="AZ104">
        <f>100*LN('CREDIT FLOATERS'!T130)</f>
        <v>622.14784434601677</v>
      </c>
      <c r="BA104">
        <f>100*LN('GLOBAL GROWTH'!P372)</f>
        <v>409.24263903728632</v>
      </c>
      <c r="BB104">
        <f>'GLOBAL GROWTH'!F360</f>
        <v>-0.50835536906683598</v>
      </c>
      <c r="BC104">
        <v>409.24263903728632</v>
      </c>
      <c r="BD104">
        <v>-5.3513164</v>
      </c>
      <c r="BE104">
        <v>4.1975742622553325</v>
      </c>
      <c r="BF104" t="e">
        <v>#N/A</v>
      </c>
      <c r="BG104">
        <v>432.30860645623028</v>
      </c>
      <c r="BH104">
        <v>455.91262474866846</v>
      </c>
      <c r="BI104">
        <f>'CORPORATE SPREADS'!C213/100</f>
        <v>0.74</v>
      </c>
      <c r="BJ104">
        <f>'CORPORATE SPREADS'!D213/100</f>
        <v>0.11999999999999922</v>
      </c>
      <c r="BK104">
        <f>POLICYRATES!F165</f>
        <v>2.5</v>
      </c>
      <c r="BL104">
        <f>POLICYRATES!C165</f>
        <v>8.875</v>
      </c>
      <c r="BM104">
        <f>100*LN(1/'BILATERAL FX'!G224)</f>
        <v>-10.669450858643241</v>
      </c>
      <c r="BN104">
        <f>100*LN(1/'BILATERAL FX'!B224)</f>
        <v>-57.481399359808059</v>
      </c>
      <c r="BO104">
        <f>100*LN('STOCK MARKET INDICES'!C105)</f>
        <v>703.92132736018289</v>
      </c>
      <c r="BP104">
        <f>100*LN('STOCK MARKET INDICES'!D105)</f>
        <v>687.00637959602022</v>
      </c>
    </row>
    <row r="105" spans="1:68" x14ac:dyDescent="0.2">
      <c r="A105" s="1">
        <v>32325</v>
      </c>
      <c r="B105">
        <f>100*LN('FRED-MD+'!B357)</f>
        <v>411.26149705184156</v>
      </c>
      <c r="C105">
        <f>'FRED-MD+'!C357</f>
        <v>83.987300000000005</v>
      </c>
      <c r="D105">
        <f>100*LN('FRED-MD+'!D357)</f>
        <v>729.09747781429814</v>
      </c>
      <c r="E105">
        <f>100*LN('FRED-MD+'!E357)</f>
        <v>426.77374882717538</v>
      </c>
      <c r="F105">
        <f>'FRED-MD+'!F357</f>
        <v>5.4</v>
      </c>
      <c r="G105">
        <f>100*LN('FRED-MD+'!G357)</f>
        <v>477.49129605751864</v>
      </c>
      <c r="H105">
        <f>100*LN('FRED-MD+'!H357)</f>
        <v>412.94220888347974</v>
      </c>
      <c r="I105">
        <f>100*LN('FRED-MD+'!I357)</f>
        <v>463.38548198480004</v>
      </c>
      <c r="J105">
        <f>100*LN('FRED-MD+'!J357)</f>
        <v>629.54390491966467</v>
      </c>
      <c r="K105">
        <f>100*LN('FRED-MD+'!K357)</f>
        <v>559.508305773286</v>
      </c>
      <c r="L105">
        <f>'FRED-MD+'!L357</f>
        <v>7.7539999999999996</v>
      </c>
      <c r="M105">
        <f>'FRED-MD+'!N357</f>
        <v>1.302</v>
      </c>
      <c r="N105">
        <f>'FRED-MD+'!O357</f>
        <v>-0.29699999999999999</v>
      </c>
      <c r="O105">
        <f>'FRED-MD+'!P357</f>
        <v>1.2951999999999999</v>
      </c>
      <c r="P105">
        <f>'FRED-MD+'!R357</f>
        <v>1.37</v>
      </c>
      <c r="Q105">
        <f>FACTOR!C166</f>
        <v>56.657251967833268</v>
      </c>
      <c r="R105">
        <f>100*LN(REALIZEDVARIANCE!D106)</f>
        <v>115.79257029949044</v>
      </c>
      <c r="S105">
        <v>-8.1725927967535696</v>
      </c>
      <c r="T105" s="5" t="e">
        <v>#N/A</v>
      </c>
      <c r="U105">
        <v>102.6127445177607</v>
      </c>
      <c r="V105" t="e">
        <v>#N/A</v>
      </c>
      <c r="W105">
        <v>36.200000000000003</v>
      </c>
      <c r="X105" t="e">
        <v>#N/A</v>
      </c>
      <c r="Y105">
        <f>100*LN(LEVERAGE3!O106)</f>
        <v>167.75622654232737</v>
      </c>
      <c r="Z105">
        <f>100*LN(LEVERAGE1!O106)</f>
        <v>335.42336979287637</v>
      </c>
      <c r="AA105">
        <f>100*LN(LEVERAGE1!N106)</f>
        <v>309.46052582491359</v>
      </c>
      <c r="AB105">
        <f>100*LN(LEVERAGE2!V106)</f>
        <v>-22.645167965597274</v>
      </c>
      <c r="AC105">
        <f>100*LN(LEVERAGE2!U106)</f>
        <v>-1.3880239033469286</v>
      </c>
      <c r="AD105">
        <v>1657.8324348342583</v>
      </c>
      <c r="AE105">
        <v>1370.9003830100592</v>
      </c>
      <c r="AF105">
        <f>100*LN(DOMESTICC!T226)</f>
        <v>961.08306966226132</v>
      </c>
      <c r="AG105">
        <f>100*LN(DOMESTICC!U226)</f>
        <v>931.41452309491729</v>
      </c>
      <c r="AH105">
        <f>100*LN(DOMESTICC!V226)</f>
        <v>925.85759786556207</v>
      </c>
      <c r="AI105">
        <f>100*LN(DOMESTICC!W226)</f>
        <v>834.55673040605336</v>
      </c>
      <c r="AJ105">
        <f>100*LN(DOMESTICC!X226)</f>
        <v>814.90196840371868</v>
      </c>
      <c r="AK105">
        <f>100*LN(DOMESTICC!Y226)</f>
        <v>660.64488388023676</v>
      </c>
      <c r="AL105">
        <f>100*LN(CBCREDIT!T106)</f>
        <v>816.33781600664645</v>
      </c>
      <c r="AM105">
        <f>100*LN(CBCREDIT!U106)</f>
        <v>790.7093890872876</v>
      </c>
      <c r="AN105">
        <f>100*LN(CBCREDIT!V106)</f>
        <v>667.82313028615101</v>
      </c>
      <c r="AO105">
        <f>100*LN('CREDIT EA &amp; UK'!X131)</f>
        <v>711.04175094478944</v>
      </c>
      <c r="AP105">
        <f>100*LN('CREDIT EA &amp; UK'!Y131)</f>
        <v>690.13618071961389</v>
      </c>
      <c r="AQ105">
        <f>100*LN('CREDIT EA &amp; UK'!Z131)</f>
        <v>544.20526174463794</v>
      </c>
      <c r="AR105">
        <f>100*LN('CREDIT EA &amp; UK'!AA131)</f>
        <v>668.24160657287871</v>
      </c>
      <c r="AS105">
        <f>100*LN('CREDIT EA &amp; UK'!AB131)</f>
        <v>639.08829292253927</v>
      </c>
      <c r="AT105">
        <f>100*LN('CREDIT EA &amp; UK'!AC131)</f>
        <v>530.50538582415834</v>
      </c>
      <c r="AU105">
        <f>100*LN('CREDIT EA &amp; UK'!AD131)</f>
        <v>605.63627925071955</v>
      </c>
      <c r="AV105">
        <f>100*LN('CREDIT EA &amp; UK'!AE131)</f>
        <v>598.4563849741196</v>
      </c>
      <c r="AW105">
        <f>100*LN('CREDIT EA &amp; UK'!AF131)</f>
        <v>338.2952422121013</v>
      </c>
      <c r="AX105">
        <f>100*LN('CREDIT FLOATERS'!R131)</f>
        <v>774.28987489167844</v>
      </c>
      <c r="AY105">
        <f>100*LN('CREDIT FLOATERS'!S131)</f>
        <v>749.72249764566141</v>
      </c>
      <c r="AZ105">
        <f>100*LN('CREDIT FLOATERS'!T131)</f>
        <v>622.15753034295358</v>
      </c>
      <c r="BA105">
        <f>100*LN('GLOBAL GROWTH'!P373)</f>
        <v>409.05123955084764</v>
      </c>
      <c r="BB105">
        <f>'GLOBAL GROWTH'!F361</f>
        <v>-0.86620860377451003</v>
      </c>
      <c r="BC105">
        <v>409.05123955084764</v>
      </c>
      <c r="BD105">
        <v>-11.715369000000001</v>
      </c>
      <c r="BE105">
        <v>4.305062793370773</v>
      </c>
      <c r="BF105" t="e">
        <v>#N/A</v>
      </c>
      <c r="BG105">
        <v>429.87560544673238</v>
      </c>
      <c r="BH105">
        <v>457.26469942825315</v>
      </c>
      <c r="BI105">
        <f>'CORPORATE SPREADS'!C214/100</f>
        <v>0.83999999999999897</v>
      </c>
      <c r="BJ105">
        <f>'CORPORATE SPREADS'!D214/100</f>
        <v>-8.9999999999999858E-2</v>
      </c>
      <c r="BK105">
        <f>POLICYRATES!F166</f>
        <v>3</v>
      </c>
      <c r="BL105">
        <f>POLICYRATES!C166</f>
        <v>10.375</v>
      </c>
      <c r="BM105">
        <f>100*LN(1/'BILATERAL FX'!G225)</f>
        <v>-5.7468313053750117</v>
      </c>
      <c r="BN105">
        <f>100*LN(1/'BILATERAL FX'!B225)</f>
        <v>-53.362376004196889</v>
      </c>
      <c r="BO105">
        <f>100*LN('STOCK MARKET INDICES'!C106)</f>
        <v>707.47262832711476</v>
      </c>
      <c r="BP105">
        <f>100*LN('STOCK MARKET INDICES'!D106)</f>
        <v>687.2314612442118</v>
      </c>
    </row>
    <row r="106" spans="1:68" x14ac:dyDescent="0.2">
      <c r="A106" s="1">
        <v>32356</v>
      </c>
      <c r="B106">
        <f>100*LN('FRED-MD+'!B358)</f>
        <v>411.72551000552033</v>
      </c>
      <c r="C106">
        <f>'FRED-MD+'!C358</f>
        <v>84.016800000000003</v>
      </c>
      <c r="D106">
        <f>100*LN('FRED-MD+'!D358)</f>
        <v>730.85427975391906</v>
      </c>
      <c r="E106">
        <f>100*LN('FRED-MD+'!E358)</f>
        <v>427.40237421222264</v>
      </c>
      <c r="F106">
        <f>'FRED-MD+'!F358</f>
        <v>5.6</v>
      </c>
      <c r="G106">
        <f>100*LN('FRED-MD+'!G358)</f>
        <v>477.91234931115298</v>
      </c>
      <c r="H106">
        <f>100*LN('FRED-MD+'!H358)</f>
        <v>413.23626294096221</v>
      </c>
      <c r="I106">
        <f>100*LN('FRED-MD+'!I358)</f>
        <v>464.32363867945475</v>
      </c>
      <c r="J106">
        <f>100*LN('FRED-MD+'!J358)</f>
        <v>630.20083497903784</v>
      </c>
      <c r="K106">
        <f>100*LN('FRED-MD+'!K358)</f>
        <v>557.48120933592406</v>
      </c>
      <c r="L106">
        <f>'FRED-MD+'!L358</f>
        <v>8.1704347826086998</v>
      </c>
      <c r="M106">
        <f>'FRED-MD+'!N358</f>
        <v>1.0900000000000001</v>
      </c>
      <c r="N106">
        <f>'FRED-MD+'!O358</f>
        <v>-0.1052</v>
      </c>
      <c r="O106">
        <f>'FRED-MD+'!P358</f>
        <v>1.2836000000000001</v>
      </c>
      <c r="P106">
        <f>'FRED-MD+'!R358</f>
        <v>1.34</v>
      </c>
      <c r="Q106">
        <f>FACTOR!C167</f>
        <v>46.47002812455797</v>
      </c>
      <c r="R106">
        <f>100*LN(REALIZEDVARIANCE!D107)</f>
        <v>116.83750383680453</v>
      </c>
      <c r="S106">
        <v>1.7161000843202701</v>
      </c>
      <c r="T106" s="5" t="e">
        <v>#N/A</v>
      </c>
      <c r="U106">
        <v>100.61507768503017</v>
      </c>
      <c r="V106" t="e">
        <v>#N/A</v>
      </c>
      <c r="W106">
        <v>29.8</v>
      </c>
      <c r="X106" t="e">
        <v>#N/A</v>
      </c>
      <c r="Y106">
        <f>100*LN(LEVERAGE3!O107)</f>
        <v>167.97944851746229</v>
      </c>
      <c r="Z106">
        <f>100*LN(LEVERAGE1!O107)</f>
        <v>335.49574993054659</v>
      </c>
      <c r="AA106">
        <f>100*LN(LEVERAGE1!N107)</f>
        <v>309.49582340310837</v>
      </c>
      <c r="AB106">
        <f>100*LN(LEVERAGE2!V107)</f>
        <v>-22.418115834738451</v>
      </c>
      <c r="AC106">
        <f>100*LN(LEVERAGE2!U107)</f>
        <v>-0.89210222995706379</v>
      </c>
      <c r="AD106">
        <v>1657.5302879383273</v>
      </c>
      <c r="AE106">
        <v>1372.0695355638384</v>
      </c>
      <c r="AF106">
        <f>100*LN(DOMESTICC!T227)</f>
        <v>961.54842489534451</v>
      </c>
      <c r="AG106">
        <f>100*LN(DOMESTICC!U227)</f>
        <v>931.8487010199409</v>
      </c>
      <c r="AH106">
        <f>100*LN(DOMESTICC!V227)</f>
        <v>926.33963719652024</v>
      </c>
      <c r="AI106">
        <f>100*LN(DOMESTICC!W227)</f>
        <v>834.46941294219334</v>
      </c>
      <c r="AJ106">
        <f>100*LN(DOMESTICC!X227)</f>
        <v>814.44613402272989</v>
      </c>
      <c r="AK106">
        <f>100*LN(DOMESTICC!Y227)</f>
        <v>662.33625609057412</v>
      </c>
      <c r="AL106">
        <f>100*LN(CBCREDIT!T107)</f>
        <v>818.18840489581225</v>
      </c>
      <c r="AM106">
        <f>100*LN(CBCREDIT!U107)</f>
        <v>793.06420459587525</v>
      </c>
      <c r="AN106">
        <f>100*LN(CBCREDIT!V107)</f>
        <v>668.09461969871154</v>
      </c>
      <c r="AO106">
        <f>100*LN('CREDIT EA &amp; UK'!X132)</f>
        <v>711.73904061863175</v>
      </c>
      <c r="AP106">
        <f>100*LN('CREDIT EA &amp; UK'!Y132)</f>
        <v>691.11903677233522</v>
      </c>
      <c r="AQ106">
        <f>100*LN('CREDIT EA &amp; UK'!Z132)</f>
        <v>543.89612791049046</v>
      </c>
      <c r="AR106">
        <f>100*LN('CREDIT EA &amp; UK'!AA132)</f>
        <v>668.82902623514065</v>
      </c>
      <c r="AS106">
        <f>100*LN('CREDIT EA &amp; UK'!AB132)</f>
        <v>640.13318772204434</v>
      </c>
      <c r="AT106">
        <f>100*LN('CREDIT EA &amp; UK'!AC132)</f>
        <v>529.95159694979998</v>
      </c>
      <c r="AU106">
        <f>100*LN('CREDIT EA &amp; UK'!AD132)</f>
        <v>606.52258196045261</v>
      </c>
      <c r="AV106">
        <f>100*LN('CREDIT EA &amp; UK'!AE132)</f>
        <v>599.3472758366679</v>
      </c>
      <c r="AW106">
        <f>100*LN('CREDIT EA &amp; UK'!AF132)</f>
        <v>339.35855428245583</v>
      </c>
      <c r="AX106">
        <f>100*LN('CREDIT FLOATERS'!R132)</f>
        <v>776.13351882468714</v>
      </c>
      <c r="AY106">
        <f>100*LN('CREDIT FLOATERS'!S132)</f>
        <v>752.13819755047018</v>
      </c>
      <c r="AZ106">
        <f>100*LN('CREDIT FLOATERS'!T132)</f>
        <v>622.18619280672533</v>
      </c>
      <c r="BA106">
        <f>100*LN('GLOBAL GROWTH'!P374)</f>
        <v>409.84122778379043</v>
      </c>
      <c r="BB106">
        <f>'GLOBAL GROWTH'!F362</f>
        <v>2.1458352874113001E-3</v>
      </c>
      <c r="BC106">
        <v>409.84122778379043</v>
      </c>
      <c r="BD106">
        <v>-9.6538787999999993</v>
      </c>
      <c r="BE106">
        <v>4.4036966568515412</v>
      </c>
      <c r="BF106" t="e">
        <v>#N/A</v>
      </c>
      <c r="BG106">
        <v>433.81825579607056</v>
      </c>
      <c r="BH106">
        <v>458.70062153604198</v>
      </c>
      <c r="BI106">
        <f>'CORPORATE SPREADS'!C215/100</f>
        <v>0.55000000000000004</v>
      </c>
      <c r="BJ106">
        <f>'CORPORATE SPREADS'!D215/100</f>
        <v>0.1800000000000006</v>
      </c>
      <c r="BK106">
        <f>POLICYRATES!F167</f>
        <v>3.09</v>
      </c>
      <c r="BL106">
        <f>POLICYRATES!C167</f>
        <v>11.875</v>
      </c>
      <c r="BM106">
        <f>100*LN(1/'BILATERAL FX'!G226)</f>
        <v>-3.5296355686831684</v>
      </c>
      <c r="BN106">
        <f>100*LN(1/'BILATERAL FX'!B226)</f>
        <v>-52.856730524214768</v>
      </c>
      <c r="BO106">
        <f>100*LN('STOCK MARKET INDICES'!C107)</f>
        <v>706.07853311406916</v>
      </c>
      <c r="BP106">
        <f>100*LN('STOCK MARKET INDICES'!D107)</f>
        <v>681.47294879737694</v>
      </c>
    </row>
    <row r="107" spans="1:68" x14ac:dyDescent="0.2">
      <c r="A107" s="1">
        <v>32387</v>
      </c>
      <c r="B107">
        <f>100*LN('FRED-MD+'!B359)</f>
        <v>411.43628525358497</v>
      </c>
      <c r="C107">
        <f>'FRED-MD+'!C359</f>
        <v>84.276899999999998</v>
      </c>
      <c r="D107">
        <f>100*LN('FRED-MD+'!D359)</f>
        <v>730.78727807637063</v>
      </c>
      <c r="E107">
        <f>100*LN('FRED-MD+'!E359)</f>
        <v>428.01323269925416</v>
      </c>
      <c r="F107">
        <f>'FRED-MD+'!F359</f>
        <v>5.4</v>
      </c>
      <c r="G107">
        <f>100*LN('FRED-MD+'!G359)</f>
        <v>478.33163713715658</v>
      </c>
      <c r="H107">
        <f>100*LN('FRED-MD+'!H359)</f>
        <v>413.72443965373213</v>
      </c>
      <c r="I107">
        <f>100*LN('FRED-MD+'!I359)</f>
        <v>464.83254563020193</v>
      </c>
      <c r="J107">
        <f>100*LN('FRED-MD+'!J359)</f>
        <v>630.1643408458757</v>
      </c>
      <c r="K107">
        <f>100*LN('FRED-MD+'!K359)</f>
        <v>559.09869805108565</v>
      </c>
      <c r="L107">
        <f>'FRED-MD+'!L359</f>
        <v>8.0933333333333302</v>
      </c>
      <c r="M107">
        <f>'FRED-MD+'!N359</f>
        <v>0.88380952380952404</v>
      </c>
      <c r="N107">
        <f>'FRED-MD+'!O359</f>
        <v>9.6500000000000002E-2</v>
      </c>
      <c r="O107">
        <f>'FRED-MD+'!P359</f>
        <v>1.3893</v>
      </c>
      <c r="P107">
        <f>'FRED-MD+'!R359</f>
        <v>1.5</v>
      </c>
      <c r="Q107">
        <f>FACTOR!C168</f>
        <v>46.612082507590785</v>
      </c>
      <c r="R107">
        <f>100*LN(REALIZEDVARIANCE!D108)</f>
        <v>98.693910091319836</v>
      </c>
      <c r="S107">
        <v>6.7575569366222403</v>
      </c>
      <c r="T107" s="5" t="e">
        <v>#N/A</v>
      </c>
      <c r="U107">
        <v>95.631338228356014</v>
      </c>
      <c r="V107" t="e">
        <v>#N/A</v>
      </c>
      <c r="W107">
        <v>31.4</v>
      </c>
      <c r="X107" t="e">
        <v>#N/A</v>
      </c>
      <c r="Y107">
        <f>100*LN(LEVERAGE3!O108)</f>
        <v>168.28742305072825</v>
      </c>
      <c r="Z107">
        <f>100*LN(LEVERAGE1!O108)</f>
        <v>335.53289132798005</v>
      </c>
      <c r="AA107">
        <f>100*LN(LEVERAGE1!N108)</f>
        <v>309.51394120771772</v>
      </c>
      <c r="AB107">
        <f>100*LN(LEVERAGE2!V108)</f>
        <v>-22.21349838394157</v>
      </c>
      <c r="AC107">
        <f>100*LN(LEVERAGE2!U108)</f>
        <v>-0.22595117752005267</v>
      </c>
      <c r="AD107">
        <v>1658.7780479392475</v>
      </c>
      <c r="AE107">
        <v>1372.5493942492969</v>
      </c>
      <c r="AF107">
        <f>100*LN(DOMESTICC!T228)</f>
        <v>962.20125739529669</v>
      </c>
      <c r="AG107">
        <f>100*LN(DOMESTICC!U228)</f>
        <v>932.47509688533171</v>
      </c>
      <c r="AH107">
        <f>100*LN(DOMESTICC!V228)</f>
        <v>927.02925294511738</v>
      </c>
      <c r="AI107">
        <f>100*LN(DOMESTICC!W228)</f>
        <v>834.44061873208636</v>
      </c>
      <c r="AJ107">
        <f>100*LN(DOMESTICC!X228)</f>
        <v>814.28160772347815</v>
      </c>
      <c r="AK107">
        <f>100*LN(DOMESTICC!Y228)</f>
        <v>664.37850319647464</v>
      </c>
      <c r="AL107">
        <f>100*LN(CBCREDIT!T108)</f>
        <v>819.86834587296437</v>
      </c>
      <c r="AM107">
        <f>100*LN(CBCREDIT!U108)</f>
        <v>795.01629341113414</v>
      </c>
      <c r="AN107">
        <f>100*LN(CBCREDIT!V108)</f>
        <v>668.47654658496072</v>
      </c>
      <c r="AO107">
        <f>100*LN('CREDIT EA &amp; UK'!X133)</f>
        <v>712.50392967107007</v>
      </c>
      <c r="AP107">
        <f>100*LN('CREDIT EA &amp; UK'!Y133)</f>
        <v>692.04394931308548</v>
      </c>
      <c r="AQ107">
        <f>100*LN('CREDIT EA &amp; UK'!Z133)</f>
        <v>543.77836130355627</v>
      </c>
      <c r="AR107">
        <f>100*LN('CREDIT EA &amp; UK'!AA133)</f>
        <v>669.52227313178616</v>
      </c>
      <c r="AS107">
        <f>100*LN('CREDIT EA &amp; UK'!AB133)</f>
        <v>641.13682485682773</v>
      </c>
      <c r="AT107">
        <f>100*LN('CREDIT EA &amp; UK'!AC133)</f>
        <v>529.73569054529128</v>
      </c>
      <c r="AU107">
        <f>100*LN('CREDIT EA &amp; UK'!AD133)</f>
        <v>607.34200396262463</v>
      </c>
      <c r="AV107">
        <f>100*LN('CREDIT EA &amp; UK'!AE133)</f>
        <v>600.15114079554451</v>
      </c>
      <c r="AW107">
        <f>100*LN('CREDIT EA &amp; UK'!AF133)</f>
        <v>340.53221962391052</v>
      </c>
      <c r="AX107">
        <f>100*LN('CREDIT FLOATERS'!R133)</f>
        <v>777.7872639895096</v>
      </c>
      <c r="AY107">
        <f>100*LN('CREDIT FLOATERS'!S133)</f>
        <v>754.07930487316617</v>
      </c>
      <c r="AZ107">
        <f>100*LN('CREDIT FLOATERS'!T133)</f>
        <v>622.23143290064218</v>
      </c>
      <c r="BA107">
        <f>100*LN('GLOBAL GROWTH'!P375)</f>
        <v>410.24813684449822</v>
      </c>
      <c r="BB107">
        <f>'GLOBAL GROWTH'!F363</f>
        <v>-0.11337315341540399</v>
      </c>
      <c r="BC107">
        <v>410.24813684449822</v>
      </c>
      <c r="BD107">
        <v>-5.1115304000000004</v>
      </c>
      <c r="BE107">
        <v>4.4862117019060177</v>
      </c>
      <c r="BF107" t="e">
        <v>#N/A</v>
      </c>
      <c r="BG107">
        <v>433.51835945731051</v>
      </c>
      <c r="BH107">
        <v>459.10712616085891</v>
      </c>
      <c r="BI107">
        <f>'CORPORATE SPREADS'!C216/100</f>
        <v>1.02999999999999</v>
      </c>
      <c r="BJ107">
        <f>'CORPORATE SPREADS'!D216/100</f>
        <v>0.26999999999999957</v>
      </c>
      <c r="BK107">
        <f>POLICYRATES!F168</f>
        <v>3.5</v>
      </c>
      <c r="BL107">
        <f>POLICYRATES!C168</f>
        <v>11.875</v>
      </c>
      <c r="BM107">
        <f>100*LN(1/'BILATERAL FX'!G227)</f>
        <v>-4.6588688316617066</v>
      </c>
      <c r="BN107">
        <f>100*LN(1/'BILATERAL FX'!B227)</f>
        <v>-52.117191582013497</v>
      </c>
      <c r="BO107">
        <f>100*LN('STOCK MARKET INDICES'!C108)</f>
        <v>713.30485180610401</v>
      </c>
      <c r="BP107">
        <f>100*LN('STOCK MARKET INDICES'!D108)</f>
        <v>685.25279405917036</v>
      </c>
    </row>
    <row r="108" spans="1:68" x14ac:dyDescent="0.2">
      <c r="A108" s="1">
        <v>32417</v>
      </c>
      <c r="B108">
        <f>100*LN('FRED-MD+'!B360)</f>
        <v>411.90713205709625</v>
      </c>
      <c r="C108">
        <f>'FRED-MD+'!C360</f>
        <v>84.625</v>
      </c>
      <c r="D108">
        <f>100*LN('FRED-MD+'!D360)</f>
        <v>732.7780538421631</v>
      </c>
      <c r="E108">
        <f>100*LN('FRED-MD+'!E360)</f>
        <v>428.56533900162918</v>
      </c>
      <c r="F108">
        <f>'FRED-MD+'!F360</f>
        <v>5.4</v>
      </c>
      <c r="G108">
        <f>100*LN('FRED-MD+'!G360)</f>
        <v>478.66580620334685</v>
      </c>
      <c r="H108">
        <f>100*LN('FRED-MD+'!H360)</f>
        <v>414.04485822519098</v>
      </c>
      <c r="I108">
        <f>100*LN('FRED-MD+'!I360)</f>
        <v>462.36974906019748</v>
      </c>
      <c r="J108">
        <f>100*LN('FRED-MD+'!J360)</f>
        <v>630.31192169037968</v>
      </c>
      <c r="K108">
        <f>100*LN('FRED-MD+'!K360)</f>
        <v>562.5460507880731</v>
      </c>
      <c r="L108">
        <f>'FRED-MD+'!L360</f>
        <v>8.1095000000000006</v>
      </c>
      <c r="M108">
        <f>'FRED-MD+'!N360</f>
        <v>0.68600000000000005</v>
      </c>
      <c r="N108">
        <f>'FRED-MD+'!O360</f>
        <v>0.20830000000000001</v>
      </c>
      <c r="O108">
        <f>'FRED-MD+'!P360</f>
        <v>1.5471999999999999</v>
      </c>
      <c r="P108">
        <f>'FRED-MD+'!R360</f>
        <v>1.5</v>
      </c>
      <c r="Q108">
        <f>FACTOR!C169</f>
        <v>43.762331266983438</v>
      </c>
      <c r="R108">
        <f>100*LN(REALIZEDVARIANCE!D109)</f>
        <v>90.074811510316366</v>
      </c>
      <c r="S108">
        <v>12.0697307302397</v>
      </c>
      <c r="T108" s="5" t="e">
        <v>#N/A</v>
      </c>
      <c r="U108">
        <v>102.83811927296043</v>
      </c>
      <c r="V108" t="e">
        <v>#N/A</v>
      </c>
      <c r="W108">
        <v>23.5</v>
      </c>
      <c r="X108" t="e">
        <v>#N/A</v>
      </c>
      <c r="Y108">
        <f>100*LN(LEVERAGE3!O109)</f>
        <v>169.07683798439214</v>
      </c>
      <c r="Z108">
        <f>100*LN(LEVERAGE1!O109)</f>
        <v>335.49856423394317</v>
      </c>
      <c r="AA108">
        <f>100*LN(LEVERAGE1!N109)</f>
        <v>309.37254651922609</v>
      </c>
      <c r="AB108">
        <f>100*LN(LEVERAGE2!V109)</f>
        <v>-22.017455548660216</v>
      </c>
      <c r="AC108">
        <f>100*LN(LEVERAGE2!U109)</f>
        <v>1.7697292335477215</v>
      </c>
      <c r="AD108">
        <v>1662.946822511967</v>
      </c>
      <c r="AE108">
        <v>1373.898690116167</v>
      </c>
      <c r="AF108">
        <f>100*LN(DOMESTICC!T229)</f>
        <v>964.76174905975824</v>
      </c>
      <c r="AG108">
        <f>100*LN(DOMESTICC!U229)</f>
        <v>935.56175051491653</v>
      </c>
      <c r="AH108">
        <f>100*LN(DOMESTICC!V229)</f>
        <v>930.19036151555599</v>
      </c>
      <c r="AI108">
        <f>100*LN(DOMESTICC!W229)</f>
        <v>837.42197881341735</v>
      </c>
      <c r="AJ108">
        <f>100*LN(DOMESTICC!X229)</f>
        <v>817.23757248385846</v>
      </c>
      <c r="AK108">
        <f>100*LN(DOMESTICC!Y229)</f>
        <v>668.38138892990844</v>
      </c>
      <c r="AL108">
        <f>100*LN(CBCREDIT!T109)</f>
        <v>821.17638106162508</v>
      </c>
      <c r="AM108">
        <f>100*LN(CBCREDIT!U109)</f>
        <v>796.23756517516529</v>
      </c>
      <c r="AN108">
        <f>100*LN(CBCREDIT!V109)</f>
        <v>669.83118977978233</v>
      </c>
      <c r="AO108">
        <f>100*LN('CREDIT EA &amp; UK'!X134)</f>
        <v>713.37866690346971</v>
      </c>
      <c r="AP108">
        <f>100*LN('CREDIT EA &amp; UK'!Y134)</f>
        <v>692.74751104807024</v>
      </c>
      <c r="AQ108">
        <f>100*LN('CREDIT EA &amp; UK'!Z134)</f>
        <v>545.40459831169812</v>
      </c>
      <c r="AR108">
        <f>100*LN('CREDIT EA &amp; UK'!AA134)</f>
        <v>670.5094855774737</v>
      </c>
      <c r="AS108">
        <f>100*LN('CREDIT EA &amp; UK'!AB134)</f>
        <v>641.93093313518148</v>
      </c>
      <c r="AT108">
        <f>100*LN('CREDIT EA &amp; UK'!AC134)</f>
        <v>531.4014635175206</v>
      </c>
      <c r="AU108">
        <f>100*LN('CREDIT EA &amp; UK'!AD134)</f>
        <v>607.97673189182524</v>
      </c>
      <c r="AV108">
        <f>100*LN('CREDIT EA &amp; UK'!AE134)</f>
        <v>600.71609072109993</v>
      </c>
      <c r="AW108">
        <f>100*LN('CREDIT EA &amp; UK'!AF134)</f>
        <v>342.05304033849353</v>
      </c>
      <c r="AX108">
        <f>100*LN('CREDIT FLOATERS'!R134)</f>
        <v>779.04332828356814</v>
      </c>
      <c r="AY108">
        <f>100*LN('CREDIT FLOATERS'!S134)</f>
        <v>755.19685295818397</v>
      </c>
      <c r="AZ108">
        <f>100*LN('CREDIT FLOATERS'!T134)</f>
        <v>623.6712960952143</v>
      </c>
      <c r="BA108">
        <f>100*LN('GLOBAL GROWTH'!P376)</f>
        <v>410.26207201523033</v>
      </c>
      <c r="BB108">
        <f>'GLOBAL GROWTH'!F364</f>
        <v>-0.36774943043757002</v>
      </c>
      <c r="BC108">
        <v>410.26207201523033</v>
      </c>
      <c r="BD108">
        <v>-2.2078191999999999</v>
      </c>
      <c r="BE108">
        <v>4.5535107791509155</v>
      </c>
      <c r="BF108" t="e">
        <v>#N/A</v>
      </c>
      <c r="BG108">
        <v>431.70692323186205</v>
      </c>
      <c r="BH108">
        <v>458.80240271531204</v>
      </c>
      <c r="BI108">
        <f>'CORPORATE SPREADS'!C217/100</f>
        <v>1.1499999999999999</v>
      </c>
      <c r="BJ108">
        <f>'CORPORATE SPREADS'!D217/100</f>
        <v>0.44000000000000045</v>
      </c>
      <c r="BK108">
        <f>POLICYRATES!F169</f>
        <v>3.5</v>
      </c>
      <c r="BL108">
        <f>POLICYRATES!C169</f>
        <v>11.875</v>
      </c>
      <c r="BM108">
        <f>100*LN(1/'BILATERAL FX'!G228)</f>
        <v>-7.3902850731020848</v>
      </c>
      <c r="BN108">
        <f>100*LN(1/'BILATERAL FX'!B228)</f>
        <v>-55.319522013249987</v>
      </c>
      <c r="BO108">
        <f>100*LN('STOCK MARKET INDICES'!C109)</f>
        <v>717.07270511871207</v>
      </c>
      <c r="BP108">
        <f>100*LN('STOCK MARKET INDICES'!D109)</f>
        <v>687.26875303216366</v>
      </c>
    </row>
    <row r="109" spans="1:68" x14ac:dyDescent="0.2">
      <c r="A109" s="1">
        <v>32448</v>
      </c>
      <c r="B109">
        <f>100*LN('FRED-MD+'!B361)</f>
        <v>412.08599028778281</v>
      </c>
      <c r="C109">
        <f>'FRED-MD+'!C361</f>
        <v>84.764600000000002</v>
      </c>
      <c r="D109">
        <f>100*LN('FRED-MD+'!D361)</f>
        <v>735.81937527330319</v>
      </c>
      <c r="E109">
        <f>100*LN('FRED-MD+'!E361)</f>
        <v>429.15547315098064</v>
      </c>
      <c r="F109">
        <f>'FRED-MD+'!F361</f>
        <v>5.3</v>
      </c>
      <c r="G109">
        <f>100*LN('FRED-MD+'!G361)</f>
        <v>478.99886229806333</v>
      </c>
      <c r="H109">
        <f>100*LN('FRED-MD+'!H361)</f>
        <v>414.27378222386739</v>
      </c>
      <c r="I109">
        <f>100*LN('FRED-MD+'!I361)</f>
        <v>459.784341060163</v>
      </c>
      <c r="J109">
        <f>100*LN('FRED-MD+'!J361)</f>
        <v>630.38069145547558</v>
      </c>
      <c r="K109">
        <f>100*LN('FRED-MD+'!K361)</f>
        <v>560.21188208797014</v>
      </c>
      <c r="L109">
        <f>'FRED-MD+'!L361</f>
        <v>8.4760000000000009</v>
      </c>
      <c r="M109">
        <f>'FRED-MD+'!N361</f>
        <v>0.48649999999999999</v>
      </c>
      <c r="N109">
        <f>'FRED-MD+'!O361</f>
        <v>8.2799999999999999E-2</v>
      </c>
      <c r="O109">
        <f>'FRED-MD+'!P361</f>
        <v>1.4359999999999999</v>
      </c>
      <c r="P109">
        <f>'FRED-MD+'!R361</f>
        <v>1.31</v>
      </c>
      <c r="Q109">
        <f>FACTOR!C170</f>
        <v>41.27702485137425</v>
      </c>
      <c r="R109">
        <f>100*LN(REALIZEDVARIANCE!D110)</f>
        <v>101.71880714170894</v>
      </c>
      <c r="S109">
        <v>11.228420429596101</v>
      </c>
      <c r="T109" s="5" t="e">
        <v>#N/A</v>
      </c>
      <c r="U109">
        <v>92.750355367267986</v>
      </c>
      <c r="V109" t="e">
        <v>#N/A</v>
      </c>
      <c r="W109">
        <v>25.2</v>
      </c>
      <c r="X109" t="e">
        <v>#N/A</v>
      </c>
      <c r="Y109">
        <f>100*LN(LEVERAGE3!O110)</f>
        <v>170.3514463018322</v>
      </c>
      <c r="Z109">
        <f>100*LN(LEVERAGE1!O110)</f>
        <v>335.40337887039919</v>
      </c>
      <c r="AA109">
        <f>100*LN(LEVERAGE1!N110)</f>
        <v>309.11946060875431</v>
      </c>
      <c r="AB109">
        <f>100*LN(LEVERAGE2!V110)</f>
        <v>-21.840464142386349</v>
      </c>
      <c r="AC109">
        <f>100*LN(LEVERAGE2!U110)</f>
        <v>4.5269334401635604</v>
      </c>
      <c r="AD109">
        <v>1665.9312933927683</v>
      </c>
      <c r="AE109">
        <v>1375.1413539350119</v>
      </c>
      <c r="AF109">
        <f>100*LN(DOMESTICC!T230)</f>
        <v>968.47394792540308</v>
      </c>
      <c r="AG109">
        <f>100*LN(DOMESTICC!U230)</f>
        <v>940.17192596542839</v>
      </c>
      <c r="AH109">
        <f>100*LN(DOMESTICC!V230)</f>
        <v>934.85906327558791</v>
      </c>
      <c r="AI109">
        <f>100*LN(DOMESTICC!W230)</f>
        <v>842.53623097631407</v>
      </c>
      <c r="AJ109">
        <f>100*LN(DOMESTICC!X230)</f>
        <v>822.30997235137465</v>
      </c>
      <c r="AK109">
        <f>100*LN(DOMESTICC!Y230)</f>
        <v>673.21325243084823</v>
      </c>
      <c r="AL109">
        <f>100*LN(CBCREDIT!T110)</f>
        <v>822.36879312904637</v>
      </c>
      <c r="AM109">
        <f>100*LN(CBCREDIT!U110)</f>
        <v>797.24511689730116</v>
      </c>
      <c r="AN109">
        <f>100*LN(CBCREDIT!V110)</f>
        <v>671.90752607061791</v>
      </c>
      <c r="AO109">
        <f>100*LN('CREDIT EA &amp; UK'!X135)</f>
        <v>714.38083834367535</v>
      </c>
      <c r="AP109">
        <f>100*LN('CREDIT EA &amp; UK'!Y135)</f>
        <v>693.41284226660935</v>
      </c>
      <c r="AQ109">
        <f>100*LN('CREDIT EA &amp; UK'!Z135)</f>
        <v>548.24547353719538</v>
      </c>
      <c r="AR109">
        <f>100*LN('CREDIT EA &amp; UK'!AA135)</f>
        <v>671.75139386243643</v>
      </c>
      <c r="AS109">
        <f>100*LN('CREDIT EA &amp; UK'!AB135)</f>
        <v>642.70211614037999</v>
      </c>
      <c r="AT109">
        <f>100*LN('CREDIT EA &amp; UK'!AC135)</f>
        <v>534.30984403466107</v>
      </c>
      <c r="AU109">
        <f>100*LN('CREDIT EA &amp; UK'!AD135)</f>
        <v>608.56370744736216</v>
      </c>
      <c r="AV109">
        <f>100*LN('CREDIT EA &amp; UK'!AE135)</f>
        <v>601.22308184686415</v>
      </c>
      <c r="AW109">
        <f>100*LN('CREDIT EA &amp; UK'!AF135)</f>
        <v>343.72559945830506</v>
      </c>
      <c r="AX109">
        <f>100*LN('CREDIT FLOATERS'!R135)</f>
        <v>780.17328008452625</v>
      </c>
      <c r="AY109">
        <f>100*LN('CREDIT FLOATERS'!S135)</f>
        <v>756.08663846706099</v>
      </c>
      <c r="AZ109">
        <f>100*LN('CREDIT FLOATERS'!T135)</f>
        <v>626.13957971232935</v>
      </c>
      <c r="BA109">
        <f>100*LN('GLOBAL GROWTH'!P377)</f>
        <v>410.91402311520693</v>
      </c>
      <c r="BB109">
        <f>'GLOBAL GROWTH'!F365</f>
        <v>0.51876870103726203</v>
      </c>
      <c r="BC109">
        <v>410.91402311520693</v>
      </c>
      <c r="BD109">
        <v>7.5632286999999998</v>
      </c>
      <c r="BE109">
        <v>4.596909666078175</v>
      </c>
      <c r="BF109" t="e">
        <v>#N/A</v>
      </c>
      <c r="BG109">
        <v>434.22154224460661</v>
      </c>
      <c r="BH109">
        <v>459.91521136625283</v>
      </c>
      <c r="BI109">
        <f>'CORPORATE SPREADS'!C218/100</f>
        <v>0.55000000000000004</v>
      </c>
      <c r="BJ109">
        <f>'CORPORATE SPREADS'!D218/100</f>
        <v>0.20000000000000018</v>
      </c>
      <c r="BK109">
        <f>POLICYRATES!F170</f>
        <v>3.5</v>
      </c>
      <c r="BL109">
        <f>POLICYRATES!C170</f>
        <v>12.875</v>
      </c>
      <c r="BM109">
        <f>100*LN(1/'BILATERAL FX'!G229)</f>
        <v>-11.171305347925999</v>
      </c>
      <c r="BN109">
        <f>100*LN(1/'BILATERAL FX'!B229)</f>
        <v>-59.249777241001567</v>
      </c>
      <c r="BO109">
        <f>100*LN('STOCK MARKET INDICES'!C110)</f>
        <v>715.14776268834305</v>
      </c>
      <c r="BP109">
        <f>100*LN('STOCK MARKET INDICES'!D110)</f>
        <v>683.88873996833365</v>
      </c>
    </row>
    <row r="110" spans="1:68" x14ac:dyDescent="0.2">
      <c r="A110" s="1">
        <v>32478</v>
      </c>
      <c r="B110">
        <f>100*LN('FRED-MD+'!B362)</f>
        <v>412.54167817765114</v>
      </c>
      <c r="C110">
        <f>'FRED-MD+'!C362</f>
        <v>85.051400000000001</v>
      </c>
      <c r="D110">
        <f>100*LN('FRED-MD+'!D362)</f>
        <v>735.43623304214771</v>
      </c>
      <c r="E110">
        <f>100*LN('FRED-MD+'!E362)</f>
        <v>429.7013260346925</v>
      </c>
      <c r="F110">
        <f>'FRED-MD+'!F362</f>
        <v>5.3</v>
      </c>
      <c r="G110">
        <f>100*LN('FRED-MD+'!G362)</f>
        <v>479.33081281034856</v>
      </c>
      <c r="H110">
        <f>100*LN('FRED-MD+'!H362)</f>
        <v>414.57503502820003</v>
      </c>
      <c r="I110">
        <f>100*LN('FRED-MD+'!I362)</f>
        <v>459.27939149200358</v>
      </c>
      <c r="J110">
        <f>100*LN('FRED-MD+'!J362)</f>
        <v>630.50420450659283</v>
      </c>
      <c r="K110">
        <f>100*LN('FRED-MD+'!K362)</f>
        <v>562.221082096239</v>
      </c>
      <c r="L110">
        <f>'FRED-MD+'!L362</f>
        <v>8.9919047619047596</v>
      </c>
      <c r="M110">
        <f>'FRED-MD+'!N362</f>
        <v>0.113809523809524</v>
      </c>
      <c r="N110">
        <f>'FRED-MD+'!O362</f>
        <v>0.1807</v>
      </c>
      <c r="O110">
        <f>'FRED-MD+'!P362</f>
        <v>1.3954</v>
      </c>
      <c r="P110">
        <f>'FRED-MD+'!R362</f>
        <v>1.5</v>
      </c>
      <c r="Q110">
        <f>FACTOR!C171</f>
        <v>44.86287848437135</v>
      </c>
      <c r="R110">
        <f>100*LN(REALIZEDVARIANCE!D111)</f>
        <v>59.537936261016441</v>
      </c>
      <c r="S110">
        <v>19.693377778565999</v>
      </c>
      <c r="T110" s="5" t="e">
        <v>#N/A</v>
      </c>
      <c r="U110">
        <v>95.484340580047771</v>
      </c>
      <c r="V110" t="e">
        <v>#N/A</v>
      </c>
      <c r="W110">
        <v>33.5</v>
      </c>
      <c r="X110" t="e">
        <v>#N/A</v>
      </c>
      <c r="Y110">
        <f>100*LN(LEVERAGE3!O111)</f>
        <v>171.70359230321185</v>
      </c>
      <c r="Z110">
        <f>100*LN(LEVERAGE1!O111)</f>
        <v>335.24621557835877</v>
      </c>
      <c r="AA110">
        <f>100*LN(LEVERAGE1!N111)</f>
        <v>308.9775066471833</v>
      </c>
      <c r="AB110">
        <f>100*LN(LEVERAGE2!V111)</f>
        <v>-21.625297346731472</v>
      </c>
      <c r="AC110">
        <f>100*LN(LEVERAGE2!U111)</f>
        <v>5.9658789903857699</v>
      </c>
      <c r="AD110">
        <v>1666.1893100338627</v>
      </c>
      <c r="AE110">
        <v>1375.9135954511751</v>
      </c>
      <c r="AF110">
        <f>100*LN(DOMESTICC!T231)</f>
        <v>970.42247462751754</v>
      </c>
      <c r="AG110">
        <f>100*LN(DOMESTICC!U231)</f>
        <v>942.59498352535331</v>
      </c>
      <c r="AH110">
        <f>100*LN(DOMESTICC!V231)</f>
        <v>937.3062474249864</v>
      </c>
      <c r="AI110">
        <f>100*LN(DOMESTICC!W231)</f>
        <v>845.28890380409939</v>
      </c>
      <c r="AJ110">
        <f>100*LN(DOMESTICC!X231)</f>
        <v>825.04098244674026</v>
      </c>
      <c r="AK110">
        <f>100*LN(DOMESTICC!Y231)</f>
        <v>675.62390442883157</v>
      </c>
      <c r="AL110">
        <f>100*LN(CBCREDIT!T111)</f>
        <v>823.5195465743177</v>
      </c>
      <c r="AM110">
        <f>100*LN(CBCREDIT!U111)</f>
        <v>798.30767637334941</v>
      </c>
      <c r="AN110">
        <f>100*LN(CBCREDIT!V111)</f>
        <v>673.39279439238851</v>
      </c>
      <c r="AO110">
        <f>100*LN('CREDIT EA &amp; UK'!X136)</f>
        <v>715.42707662991359</v>
      </c>
      <c r="AP110">
        <f>100*LN('CREDIT EA &amp; UK'!Y136)</f>
        <v>694.24977103527056</v>
      </c>
      <c r="AQ110">
        <f>100*LN('CREDIT EA &amp; UK'!Z136)</f>
        <v>549.80121313993357</v>
      </c>
      <c r="AR110">
        <f>100*LN('CREDIT EA &amp; UK'!AA136)</f>
        <v>672.97320710366273</v>
      </c>
      <c r="AS110">
        <f>100*LN('CREDIT EA &amp; UK'!AB136)</f>
        <v>643.68023993407689</v>
      </c>
      <c r="AT110">
        <f>100*LN('CREDIT EA &amp; UK'!AC136)</f>
        <v>535.90172796476588</v>
      </c>
      <c r="AU110">
        <f>100*LN('CREDIT EA &amp; UK'!AD136)</f>
        <v>609.27477618600653</v>
      </c>
      <c r="AV110">
        <f>100*LN('CREDIT EA &amp; UK'!AE136)</f>
        <v>601.84618190029107</v>
      </c>
      <c r="AW110">
        <f>100*LN('CREDIT EA &amp; UK'!AF136)</f>
        <v>345.60011737028293</v>
      </c>
      <c r="AX110">
        <f>100*LN('CREDIT FLOATERS'!R136)</f>
        <v>781.26003585670696</v>
      </c>
      <c r="AY110">
        <f>100*LN('CREDIT FLOATERS'!S136)</f>
        <v>757.0689098123413</v>
      </c>
      <c r="AZ110">
        <f>100*LN('CREDIT FLOATERS'!T136)</f>
        <v>627.48976052703483</v>
      </c>
      <c r="BA110">
        <f>100*LN('GLOBAL GROWTH'!P378)</f>
        <v>411.80218628096696</v>
      </c>
      <c r="BB110">
        <f>'GLOBAL GROWTH'!F366</f>
        <v>0.98526239369208202</v>
      </c>
      <c r="BC110">
        <v>411.80218628096696</v>
      </c>
      <c r="BD110">
        <v>11.028757000000001</v>
      </c>
      <c r="BE110">
        <v>4.6148316330590466</v>
      </c>
      <c r="BF110" t="e">
        <v>#N/A</v>
      </c>
      <c r="BG110">
        <v>435.2927373845427</v>
      </c>
      <c r="BH110">
        <v>459.30976047538223</v>
      </c>
      <c r="BI110">
        <f>'CORPORATE SPREADS'!C219/100</f>
        <v>0.49</v>
      </c>
      <c r="BJ110">
        <f>'CORPORATE SPREADS'!D219/100</f>
        <v>0.24000000000000021</v>
      </c>
      <c r="BK110">
        <f>POLICYRATES!F171</f>
        <v>3.5</v>
      </c>
      <c r="BL110">
        <f>POLICYRATES!C171</f>
        <v>12.875</v>
      </c>
      <c r="BM110">
        <f>100*LN(1/'BILATERAL FX'!G230)</f>
        <v>-10.754816370471529</v>
      </c>
      <c r="BN110">
        <f>100*LN(1/'BILATERAL FX'!B230)</f>
        <v>-60.201824714884332</v>
      </c>
      <c r="BO110">
        <f>100*LN('STOCK MARKET INDICES'!C111)</f>
        <v>719.13314336784219</v>
      </c>
      <c r="BP110">
        <f>100*LN('STOCK MARKET INDICES'!D111)</f>
        <v>683.15111807809922</v>
      </c>
    </row>
    <row r="111" spans="1:68" x14ac:dyDescent="0.2">
      <c r="A111" s="1">
        <v>32509</v>
      </c>
      <c r="B111">
        <f>100*LN('FRED-MD+'!B363)</f>
        <v>412.82853353508335</v>
      </c>
      <c r="C111">
        <f>'FRED-MD+'!C363</f>
        <v>85.610600000000005</v>
      </c>
      <c r="D111">
        <f>100*LN('FRED-MD+'!D363)</f>
        <v>739.07985217356759</v>
      </c>
      <c r="E111">
        <f>100*LN('FRED-MD+'!E363)</f>
        <v>430.33891891568084</v>
      </c>
      <c r="F111">
        <f>'FRED-MD+'!F363</f>
        <v>5.4</v>
      </c>
      <c r="G111">
        <f>100*LN('FRED-MD+'!G363)</f>
        <v>479.74420736352135</v>
      </c>
      <c r="H111">
        <f>100*LN('FRED-MD+'!H363)</f>
        <v>415.07564011480423</v>
      </c>
      <c r="I111">
        <f>100*LN('FRED-MD+'!I363)</f>
        <v>461.04561904173289</v>
      </c>
      <c r="J111">
        <f>100*LN('FRED-MD+'!J363)</f>
        <v>633.38123459006681</v>
      </c>
      <c r="K111">
        <f>100*LN('FRED-MD+'!K363)</f>
        <v>565.38917050427358</v>
      </c>
      <c r="L111">
        <f>'FRED-MD+'!L363</f>
        <v>9.0474999999999994</v>
      </c>
      <c r="M111">
        <f>'FRED-MD+'!N363</f>
        <v>4.4000000000000199E-2</v>
      </c>
      <c r="N111">
        <f>'FRED-MD+'!O363</f>
        <v>0.19120000000000001</v>
      </c>
      <c r="O111">
        <f>'FRED-MD+'!P363</f>
        <v>1.4951000000000001</v>
      </c>
      <c r="P111">
        <f>'FRED-MD+'!R363</f>
        <v>1.639999</v>
      </c>
      <c r="Q111">
        <f>FACTOR!C172</f>
        <v>50.761358858821964</v>
      </c>
      <c r="R111">
        <f>100*LN(REALIZEDVARIANCE!D112)</f>
        <v>88.026083421038066</v>
      </c>
      <c r="S111">
        <v>5.6560119427202604</v>
      </c>
      <c r="T111" s="5" t="e">
        <v>#N/A</v>
      </c>
      <c r="U111">
        <v>94.121905314610629</v>
      </c>
      <c r="V111" t="e">
        <v>#N/A</v>
      </c>
      <c r="W111">
        <v>22.2</v>
      </c>
      <c r="X111" t="e">
        <v>#N/A</v>
      </c>
      <c r="Y111">
        <f>100*LN(LEVERAGE3!O112)</f>
        <v>172.73013038388271</v>
      </c>
      <c r="Z111">
        <f>100*LN(LEVERAGE1!O112)</f>
        <v>333.53231449680749</v>
      </c>
      <c r="AA111">
        <f>100*LN(LEVERAGE1!N112)</f>
        <v>310.00116128258287</v>
      </c>
      <c r="AB111">
        <f>100*LN(LEVERAGE2!V112)</f>
        <v>-21.292157911317563</v>
      </c>
      <c r="AC111">
        <f>100*LN(LEVERAGE2!U112)</f>
        <v>5.8001621700123041</v>
      </c>
      <c r="AD111">
        <v>1664.0640970021661</v>
      </c>
      <c r="AE111">
        <v>1377.4212408433546</v>
      </c>
      <c r="AF111">
        <f>100*LN(DOMESTICC!T232)</f>
        <v>970.15779978167609</v>
      </c>
      <c r="AG111">
        <f>100*LN(DOMESTICC!U232)</f>
        <v>942.127047538944</v>
      </c>
      <c r="AH111">
        <f>100*LN(DOMESTICC!V232)</f>
        <v>936.82999923234536</v>
      </c>
      <c r="AI111">
        <f>100*LN(DOMESTICC!W232)</f>
        <v>844.35806722518601</v>
      </c>
      <c r="AJ111">
        <f>100*LN(DOMESTICC!X232)</f>
        <v>823.85365585150032</v>
      </c>
      <c r="AK111">
        <f>100*LN(DOMESTICC!Y232)</f>
        <v>675.58009163709482</v>
      </c>
      <c r="AL111">
        <f>100*LN(CBCREDIT!T112)</f>
        <v>824.80164846753667</v>
      </c>
      <c r="AM111">
        <f>100*LN(CBCREDIT!U112)</f>
        <v>799.73551407294246</v>
      </c>
      <c r="AN111">
        <f>100*LN(CBCREDIT!V112)</f>
        <v>673.98942134757624</v>
      </c>
      <c r="AO111">
        <f>100*LN('CREDIT EA &amp; UK'!X137)</f>
        <v>716.67502879789606</v>
      </c>
      <c r="AP111">
        <f>100*LN('CREDIT EA &amp; UK'!Y137)</f>
        <v>695.77535286626903</v>
      </c>
      <c r="AQ111">
        <f>100*LN('CREDIT EA &amp; UK'!Z137)</f>
        <v>549.36743381761653</v>
      </c>
      <c r="AR111">
        <f>100*LN('CREDIT EA &amp; UK'!AA137)</f>
        <v>674.12285263146487</v>
      </c>
      <c r="AS111">
        <f>100*LN('CREDIT EA &amp; UK'!AB137)</f>
        <v>645.39119407181261</v>
      </c>
      <c r="AT111">
        <f>100*LN('CREDIT EA &amp; UK'!AC137)</f>
        <v>535.12964822839592</v>
      </c>
      <c r="AU111">
        <f>100*LN('CREDIT EA &amp; UK'!AD137)</f>
        <v>610.47337170611331</v>
      </c>
      <c r="AV111">
        <f>100*LN('CREDIT EA &amp; UK'!AE137)</f>
        <v>602.93390218451123</v>
      </c>
      <c r="AW111">
        <f>100*LN('CREDIT EA &amp; UK'!AF137)</f>
        <v>347.81103826245669</v>
      </c>
      <c r="AX111">
        <f>100*LN('CREDIT FLOATERS'!R137)</f>
        <v>782.46994178328919</v>
      </c>
      <c r="AY111">
        <f>100*LN('CREDIT FLOATERS'!S137)</f>
        <v>758.51142929008586</v>
      </c>
      <c r="AZ111">
        <f>100*LN('CREDIT FLOATERS'!T137)</f>
        <v>627.48317776328543</v>
      </c>
      <c r="BA111">
        <f>100*LN('GLOBAL GROWTH'!P379)</f>
        <v>411.78994546835702</v>
      </c>
      <c r="BB111">
        <f>'GLOBAL GROWTH'!F367</f>
        <v>1.74489741660163</v>
      </c>
      <c r="BC111">
        <v>411.78994546835702</v>
      </c>
      <c r="BD111">
        <v>17.490006999999999</v>
      </c>
      <c r="BE111">
        <v>4.6037390863124861</v>
      </c>
      <c r="BF111" t="e">
        <v>#N/A</v>
      </c>
      <c r="BG111">
        <v>435.55462947612364</v>
      </c>
      <c r="BH111">
        <v>461.2145799724517</v>
      </c>
      <c r="BI111">
        <f>'CORPORATE SPREADS'!C220/100</f>
        <v>1.19</v>
      </c>
      <c r="BJ111">
        <f>'CORPORATE SPREADS'!D220/100</f>
        <v>9.9999999999999645E-2</v>
      </c>
      <c r="BK111">
        <f>POLICYRATES!F172</f>
        <v>3.68</v>
      </c>
      <c r="BL111">
        <f>POLICYRATES!C172</f>
        <v>12.875</v>
      </c>
      <c r="BM111">
        <f>100*LN(1/'BILATERAL FX'!G231)</f>
        <v>-6.338854325567314</v>
      </c>
      <c r="BN111">
        <f>100*LN(1/'BILATERAL FX'!B231)</f>
        <v>-57.306776022940376</v>
      </c>
      <c r="BO111">
        <f>100*LN('STOCK MARKET INDICES'!C112)</f>
        <v>717.98642172086159</v>
      </c>
      <c r="BP111">
        <f>100*LN('STOCK MARKET INDICES'!D112)</f>
        <v>696.12676094868982</v>
      </c>
    </row>
    <row r="112" spans="1:68" x14ac:dyDescent="0.2">
      <c r="A112" s="1">
        <v>32540</v>
      </c>
      <c r="B112">
        <f>100*LN('FRED-MD+'!B364)</f>
        <v>412.40004471296112</v>
      </c>
      <c r="C112">
        <f>'FRED-MD+'!C364</f>
        <v>84.685400000000001</v>
      </c>
      <c r="D112">
        <f>100*LN('FRED-MD+'!D364)</f>
        <v>726.19270927027515</v>
      </c>
      <c r="E112">
        <f>100*LN('FRED-MD+'!E364)</f>
        <v>430.93215242032505</v>
      </c>
      <c r="F112">
        <f>'FRED-MD+'!F364</f>
        <v>5.2</v>
      </c>
      <c r="G112">
        <f>100*LN('FRED-MD+'!G364)</f>
        <v>480.07369695320665</v>
      </c>
      <c r="H112">
        <f>100*LN('FRED-MD+'!H364)</f>
        <v>415.39647582031256</v>
      </c>
      <c r="I112">
        <f>100*LN('FRED-MD+'!I364)</f>
        <v>461.5219521841093</v>
      </c>
      <c r="J112">
        <f>100*LN('FRED-MD+'!J364)</f>
        <v>633.73179993430983</v>
      </c>
      <c r="K112">
        <f>100*LN('FRED-MD+'!K364)</f>
        <v>568.3579767338681</v>
      </c>
      <c r="L112">
        <f>'FRED-MD+'!L364</f>
        <v>9.2531578947368391</v>
      </c>
      <c r="M112">
        <f>'FRED-MD+'!N364</f>
        <v>-8.4210526315789305E-2</v>
      </c>
      <c r="N112">
        <f>'FRED-MD+'!O364</f>
        <v>7.8799999999999995E-2</v>
      </c>
      <c r="O112">
        <f>'FRED-MD+'!P364</f>
        <v>1.3749</v>
      </c>
      <c r="P112">
        <f>'FRED-MD+'!R364</f>
        <v>1.48</v>
      </c>
      <c r="Q112">
        <f>FACTOR!C173</f>
        <v>47.992473652344074</v>
      </c>
      <c r="R112">
        <f>100*LN(REALIZEDVARIANCE!D113)</f>
        <v>81.561338947733745</v>
      </c>
      <c r="S112">
        <v>10.271834211512299</v>
      </c>
      <c r="T112" s="5" t="e">
        <v>#N/A</v>
      </c>
      <c r="U112">
        <v>92.059702754659611</v>
      </c>
      <c r="V112" t="e">
        <v>#N/A</v>
      </c>
      <c r="W112">
        <v>16.8</v>
      </c>
      <c r="X112" t="e">
        <v>#N/A</v>
      </c>
      <c r="Y112">
        <f>100*LN(LEVERAGE3!O113)</f>
        <v>173.70012652713501</v>
      </c>
      <c r="Z112">
        <f>100*LN(LEVERAGE1!O113)</f>
        <v>330.82055870669848</v>
      </c>
      <c r="AA112">
        <f>100*LN(LEVERAGE1!N113)</f>
        <v>311.6781110956797</v>
      </c>
      <c r="AB112">
        <f>100*LN(LEVERAGE2!V113)</f>
        <v>-20.944597035442083</v>
      </c>
      <c r="AC112">
        <f>100*LN(LEVERAGE2!U113)</f>
        <v>5.5266194817872645</v>
      </c>
      <c r="AD112">
        <v>1665.8406637376029</v>
      </c>
      <c r="AE112">
        <v>1378.6248571668518</v>
      </c>
      <c r="AF112">
        <f>100*LN(DOMESTICC!T233)</f>
        <v>969.60754015526402</v>
      </c>
      <c r="AG112">
        <f>100*LN(DOMESTICC!U233)</f>
        <v>941.16773883084886</v>
      </c>
      <c r="AH112">
        <f>100*LN(DOMESTICC!V233)</f>
        <v>935.84954635433564</v>
      </c>
      <c r="AI112">
        <f>100*LN(DOMESTICC!W233)</f>
        <v>842.74316775648015</v>
      </c>
      <c r="AJ112">
        <f>100*LN(DOMESTICC!X233)</f>
        <v>821.83984600699705</v>
      </c>
      <c r="AK112">
        <f>100*LN(DOMESTICC!Y233)</f>
        <v>675.47556593567992</v>
      </c>
      <c r="AL112">
        <f>100*LN(CBCREDIT!T113)</f>
        <v>825.89685312772497</v>
      </c>
      <c r="AM112">
        <f>100*LN(CBCREDIT!U113)</f>
        <v>801.03800833543403</v>
      </c>
      <c r="AN112">
        <f>100*LN(CBCREDIT!V113)</f>
        <v>674.37926718122617</v>
      </c>
      <c r="AO112">
        <f>100*LN('CREDIT EA &amp; UK'!X138)</f>
        <v>717.80848321026451</v>
      </c>
      <c r="AP112">
        <f>100*LN('CREDIT EA &amp; UK'!Y138)</f>
        <v>697.38734073313287</v>
      </c>
      <c r="AQ112">
        <f>100*LN('CREDIT EA &amp; UK'!Z138)</f>
        <v>548.64885347284644</v>
      </c>
      <c r="AR112">
        <f>100*LN('CREDIT EA &amp; UK'!AA138)</f>
        <v>675.11498391208397</v>
      </c>
      <c r="AS112">
        <f>100*LN('CREDIT EA &amp; UK'!AB138)</f>
        <v>647.23187566192678</v>
      </c>
      <c r="AT112">
        <f>100*LN('CREDIT EA &amp; UK'!AC138)</f>
        <v>533.8448603162318</v>
      </c>
      <c r="AU112">
        <f>100*LN('CREDIT EA &amp; UK'!AD138)</f>
        <v>611.70024041543593</v>
      </c>
      <c r="AV112">
        <f>100*LN('CREDIT EA &amp; UK'!AE138)</f>
        <v>604.06002888648482</v>
      </c>
      <c r="AW112">
        <f>100*LN('CREDIT EA &amp; UK'!AF138)</f>
        <v>349.97113327206375</v>
      </c>
      <c r="AX112">
        <f>100*LN('CREDIT FLOATERS'!R138)</f>
        <v>783.50123112732854</v>
      </c>
      <c r="AY112">
        <f>100*LN('CREDIT FLOATERS'!S138)</f>
        <v>759.87272702166331</v>
      </c>
      <c r="AZ112">
        <f>100*LN('CREDIT FLOATERS'!T138)</f>
        <v>627.46712975356832</v>
      </c>
      <c r="BA112">
        <f>100*LN('GLOBAL GROWTH'!P380)</f>
        <v>411.36022698346835</v>
      </c>
      <c r="BB112">
        <f>'GLOBAL GROWTH'!F368</f>
        <v>0.15620793985935999</v>
      </c>
      <c r="BC112">
        <v>411.36022698346835</v>
      </c>
      <c r="BD112">
        <v>11.921381</v>
      </c>
      <c r="BE112">
        <v>4.5595046145084472</v>
      </c>
      <c r="BF112" t="e">
        <v>#N/A</v>
      </c>
      <c r="BG112">
        <v>434.93548324104518</v>
      </c>
      <c r="BH112">
        <v>461.11522576656387</v>
      </c>
      <c r="BI112">
        <f>'CORPORATE SPREADS'!C221/100</f>
        <v>0.58999999999999897</v>
      </c>
      <c r="BJ112">
        <f>'CORPORATE SPREADS'!D221/100</f>
        <v>0.20000000000000018</v>
      </c>
      <c r="BK112">
        <f>POLICYRATES!F173</f>
        <v>4</v>
      </c>
      <c r="BL112">
        <f>POLICYRATES!C173</f>
        <v>12.875</v>
      </c>
      <c r="BM112">
        <f>100*LN(1/'BILATERAL FX'!G232)</f>
        <v>-5.5358550566066933</v>
      </c>
      <c r="BN112">
        <f>100*LN(1/'BILATERAL FX'!B232)</f>
        <v>-56.155676017234811</v>
      </c>
      <c r="BO112">
        <f>100*LN('STOCK MARKET INDICES'!C113)</f>
        <v>716.13581977810429</v>
      </c>
      <c r="BP112">
        <f>100*LN('STOCK MARKET INDICES'!D113)</f>
        <v>694.94728723340052</v>
      </c>
    </row>
    <row r="113" spans="1:68" x14ac:dyDescent="0.2">
      <c r="A113" s="1">
        <v>32568</v>
      </c>
      <c r="B113">
        <f>100*LN('FRED-MD+'!B365)</f>
        <v>412.65051548632312</v>
      </c>
      <c r="C113">
        <f>'FRED-MD+'!C365</f>
        <v>84.442800000000005</v>
      </c>
      <c r="D113">
        <f>100*LN('FRED-MD+'!D365)</f>
        <v>725.98196103631858</v>
      </c>
      <c r="E113">
        <f>100*LN('FRED-MD+'!E365)</f>
        <v>431.46841862035757</v>
      </c>
      <c r="F113">
        <f>'FRED-MD+'!F365</f>
        <v>5</v>
      </c>
      <c r="G113">
        <f>100*LN('FRED-MD+'!G365)</f>
        <v>480.56590467374951</v>
      </c>
      <c r="H113">
        <f>100*LN('FRED-MD+'!H365)</f>
        <v>415.7616656779947</v>
      </c>
      <c r="I113">
        <f>100*LN('FRED-MD+'!I365)</f>
        <v>462.65402117242837</v>
      </c>
      <c r="J113">
        <f>100*LN('FRED-MD+'!J365)</f>
        <v>634.40461497444755</v>
      </c>
      <c r="K113">
        <f>100*LN('FRED-MD+'!K365)</f>
        <v>567.91481936978403</v>
      </c>
      <c r="L113">
        <f>'FRED-MD+'!L365</f>
        <v>9.5704545454545507</v>
      </c>
      <c r="M113">
        <f>'FRED-MD+'!N365</f>
        <v>-0.21272727272727299</v>
      </c>
      <c r="N113">
        <f>'FRED-MD+'!O365</f>
        <v>0.33779999999999999</v>
      </c>
      <c r="O113">
        <f>'FRED-MD+'!P365</f>
        <v>1.4625999999999999</v>
      </c>
      <c r="P113">
        <f>'FRED-MD+'!R365</f>
        <v>1.67</v>
      </c>
      <c r="Q113">
        <f>FACTOR!C174</f>
        <v>49.701140743233964</v>
      </c>
      <c r="R113">
        <f>100*LN(REALIZEDVARIANCE!D114)</f>
        <v>111.87190436661491</v>
      </c>
      <c r="S113">
        <v>-9.6371832331868801E-2</v>
      </c>
      <c r="T113" s="5" t="e">
        <v>#N/A</v>
      </c>
      <c r="U113">
        <v>90.298085676116401</v>
      </c>
      <c r="V113" t="e">
        <v>#N/A</v>
      </c>
      <c r="W113">
        <v>22.1</v>
      </c>
      <c r="X113" t="e">
        <v>#N/A</v>
      </c>
      <c r="Y113">
        <f>100*LN(LEVERAGE3!O114)</f>
        <v>175.40576020440434</v>
      </c>
      <c r="Z113">
        <f>100*LN(LEVERAGE1!O114)</f>
        <v>329.15759292410019</v>
      </c>
      <c r="AA113">
        <f>100*LN(LEVERAGE1!N114)</f>
        <v>312.72662606916623</v>
      </c>
      <c r="AB113">
        <f>100*LN(LEVERAGE2!V114)</f>
        <v>-20.678345794025816</v>
      </c>
      <c r="AC113">
        <f>100*LN(LEVERAGE2!U114)</f>
        <v>5.3601725259606354</v>
      </c>
      <c r="AD113">
        <v>1664.7872716335303</v>
      </c>
      <c r="AE113">
        <v>1379.850477584775</v>
      </c>
      <c r="AF113">
        <f>100*LN(DOMESTICC!T234)</f>
        <v>968.89803325276546</v>
      </c>
      <c r="AG113">
        <f>100*LN(DOMESTICC!U234)</f>
        <v>939.96899833767247</v>
      </c>
      <c r="AH113">
        <f>100*LN(DOMESTICC!V234)</f>
        <v>934.61334734427237</v>
      </c>
      <c r="AI113">
        <f>100*LN(DOMESTICC!W234)</f>
        <v>841.54103727606537</v>
      </c>
      <c r="AJ113">
        <f>100*LN(DOMESTICC!X234)</f>
        <v>820.50702323269991</v>
      </c>
      <c r="AK113">
        <f>100*LN(DOMESTICC!Y234)</f>
        <v>675.30537383922774</v>
      </c>
      <c r="AL113">
        <f>100*LN(CBCREDIT!T114)</f>
        <v>826.4463762493948</v>
      </c>
      <c r="AM113">
        <f>100*LN(CBCREDIT!U114)</f>
        <v>801.7083941651091</v>
      </c>
      <c r="AN113">
        <f>100*LN(CBCREDIT!V114)</f>
        <v>674.64920313740095</v>
      </c>
      <c r="AO113">
        <f>100*LN('CREDIT EA &amp; UK'!X139)</f>
        <v>718.3912444085563</v>
      </c>
      <c r="AP113">
        <f>100*LN('CREDIT EA &amp; UK'!Y139)</f>
        <v>698.25881312039519</v>
      </c>
      <c r="AQ113">
        <f>100*LN('CREDIT EA &amp; UK'!Z139)</f>
        <v>548.21003549304407</v>
      </c>
      <c r="AR113">
        <f>100*LN('CREDIT EA &amp; UK'!AA139)</f>
        <v>675.8743538823212</v>
      </c>
      <c r="AS113">
        <f>100*LN('CREDIT EA &amp; UK'!AB139)</f>
        <v>648.46413424868342</v>
      </c>
      <c r="AT113">
        <f>100*LN('CREDIT EA &amp; UK'!AC139)</f>
        <v>533.05667207635338</v>
      </c>
      <c r="AU113">
        <f>100*LN('CREDIT EA &amp; UK'!AD139)</f>
        <v>612.35799376746183</v>
      </c>
      <c r="AV113">
        <f>100*LN('CREDIT EA &amp; UK'!AE139)</f>
        <v>604.66627075727445</v>
      </c>
      <c r="AW113">
        <f>100*LN('CREDIT EA &amp; UK'!AF139)</f>
        <v>352.03424522905982</v>
      </c>
      <c r="AX113">
        <f>100*LN('CREDIT FLOATERS'!R139)</f>
        <v>784.01831047564383</v>
      </c>
      <c r="AY113">
        <f>100*LN('CREDIT FLOATERS'!S139)</f>
        <v>760.58208444330023</v>
      </c>
      <c r="AZ113">
        <f>100*LN('CREDIT FLOATERS'!T139)</f>
        <v>627.44022578531178</v>
      </c>
      <c r="BA113">
        <f>100*LN('GLOBAL GROWTH'!P381)</f>
        <v>412.17340228514479</v>
      </c>
      <c r="BB113">
        <f>'GLOBAL GROWTH'!F369</f>
        <v>1.1398628439799301</v>
      </c>
      <c r="BC113">
        <v>412.17340228514479</v>
      </c>
      <c r="BD113">
        <v>17.236805</v>
      </c>
      <c r="BE113">
        <v>4.5038596252573004</v>
      </c>
      <c r="BF113" t="e">
        <v>#N/A</v>
      </c>
      <c r="BG113">
        <v>434.52573633563077</v>
      </c>
      <c r="BH113">
        <v>460.11621645905524</v>
      </c>
      <c r="BI113">
        <f>'CORPORATE SPREADS'!C222/100</f>
        <v>0.64</v>
      </c>
      <c r="BJ113">
        <f>'CORPORATE SPREADS'!D222/100</f>
        <v>0.17999999999999972</v>
      </c>
      <c r="BK113">
        <f>POLICYRATES!F174</f>
        <v>4</v>
      </c>
      <c r="BL113">
        <f>POLICYRATES!C174</f>
        <v>12.875</v>
      </c>
      <c r="BM113">
        <f>100*LN(1/'BILATERAL FX'!G233)</f>
        <v>-4.5624936033422472</v>
      </c>
      <c r="BN113">
        <f>100*LN(1/'BILATERAL FX'!B233)</f>
        <v>-53.84797005478066</v>
      </c>
      <c r="BO113">
        <f>100*LN('STOCK MARKET INDICES'!C114)</f>
        <v>718.74001394013703</v>
      </c>
      <c r="BP113">
        <f>100*LN('STOCK MARKET INDICES'!D114)</f>
        <v>698.11451362101889</v>
      </c>
    </row>
    <row r="114" spans="1:68" x14ac:dyDescent="0.2">
      <c r="A114" s="1">
        <v>32599</v>
      </c>
      <c r="B114">
        <f>100*LN('FRED-MD+'!B366)</f>
        <v>412.74020911441005</v>
      </c>
      <c r="C114">
        <f>'FRED-MD+'!C366</f>
        <v>84.460499999999996</v>
      </c>
      <c r="D114">
        <f>100*LN('FRED-MD+'!D366)</f>
        <v>719.96783456911726</v>
      </c>
      <c r="E114">
        <f>100*LN('FRED-MD+'!E366)</f>
        <v>431.86873941117926</v>
      </c>
      <c r="F114">
        <f>'FRED-MD+'!F366</f>
        <v>5.2</v>
      </c>
      <c r="G114">
        <f>100*LN('FRED-MD+'!G366)</f>
        <v>481.29970331904082</v>
      </c>
      <c r="H114">
        <f>100*LN('FRED-MD+'!H366)</f>
        <v>416.41970641209343</v>
      </c>
      <c r="I114">
        <f>100*LN('FRED-MD+'!I366)</f>
        <v>462.62465115900079</v>
      </c>
      <c r="J114">
        <f>100*LN('FRED-MD+'!J366)</f>
        <v>634.83885350326864</v>
      </c>
      <c r="K114">
        <f>100*LN('FRED-MD+'!K366)</f>
        <v>571.14199017854128</v>
      </c>
      <c r="L114">
        <f>'FRED-MD+'!L366</f>
        <v>9.3629999999999995</v>
      </c>
      <c r="M114">
        <f>'FRED-MD+'!N366</f>
        <v>-0.1875</v>
      </c>
      <c r="N114">
        <f>'FRED-MD+'!O366</f>
        <v>0.44209999999999999</v>
      </c>
      <c r="O114">
        <f>'FRED-MD+'!P366</f>
        <v>1.5157</v>
      </c>
      <c r="P114">
        <f>'FRED-MD+'!R366</f>
        <v>1.87</v>
      </c>
      <c r="Q114">
        <f>FACTOR!C175</f>
        <v>53.365621564312903</v>
      </c>
      <c r="R114">
        <f>100*LN(REALIZEDVARIANCE!D115)</f>
        <v>74.99484265691126</v>
      </c>
      <c r="S114">
        <v>6.7746932202764398</v>
      </c>
      <c r="T114" s="5" t="e">
        <v>#N/A</v>
      </c>
      <c r="U114">
        <v>92.777809175666306</v>
      </c>
      <c r="V114" t="e">
        <v>#N/A</v>
      </c>
      <c r="W114">
        <v>22.9</v>
      </c>
      <c r="X114" t="e">
        <v>#N/A</v>
      </c>
      <c r="Y114">
        <f>100*LN(LEVERAGE3!O115)</f>
        <v>183.70373141743391</v>
      </c>
      <c r="Z114">
        <f>100*LN(LEVERAGE1!O115)</f>
        <v>329.19348760331479</v>
      </c>
      <c r="AA114">
        <f>100*LN(LEVERAGE1!N115)</f>
        <v>312.78091748240115</v>
      </c>
      <c r="AB114">
        <f>100*LN(LEVERAGE2!V115)</f>
        <v>-20.560549069714611</v>
      </c>
      <c r="AC114">
        <f>100*LN(LEVERAGE2!U115)</f>
        <v>5.9852212521853163</v>
      </c>
      <c r="AD114">
        <v>1665.6710920698374</v>
      </c>
      <c r="AE114">
        <v>1381.4781292114565</v>
      </c>
      <c r="AF114">
        <f>100*LN(DOMESTICC!T235)</f>
        <v>967.89680390698254</v>
      </c>
      <c r="AG114">
        <f>100*LN(DOMESTICC!U235)</f>
        <v>938.42691904414983</v>
      </c>
      <c r="AH114">
        <f>100*LN(DOMESTICC!V235)</f>
        <v>932.98490792827295</v>
      </c>
      <c r="AI114">
        <f>100*LN(DOMESTICC!W235)</f>
        <v>841.21201464987848</v>
      </c>
      <c r="AJ114">
        <f>100*LN(DOMESTICC!X235)</f>
        <v>820.37224328668435</v>
      </c>
      <c r="AK114">
        <f>100*LN(DOMESTICC!Y235)</f>
        <v>674.62602131650726</v>
      </c>
      <c r="AL114">
        <f>100*LN(CBCREDIT!T115)</f>
        <v>825.95525279068625</v>
      </c>
      <c r="AM114">
        <f>100*LN(CBCREDIT!U115)</f>
        <v>801.05401111004949</v>
      </c>
      <c r="AN114">
        <f>100*LN(CBCREDIT!V115)</f>
        <v>674.7704208932455</v>
      </c>
      <c r="AO114">
        <f>100*LN('CREDIT EA &amp; UK'!X140)</f>
        <v>718.19014535837584</v>
      </c>
      <c r="AP114">
        <f>100*LN('CREDIT EA &amp; UK'!Y140)</f>
        <v>697.90115322799159</v>
      </c>
      <c r="AQ114">
        <f>100*LN('CREDIT EA &amp; UK'!Z140)</f>
        <v>548.48413522475084</v>
      </c>
      <c r="AR114">
        <f>100*LN('CREDIT EA &amp; UK'!AA140)</f>
        <v>676.21750432829265</v>
      </c>
      <c r="AS114">
        <f>100*LN('CREDIT EA &amp; UK'!AB140)</f>
        <v>648.76264603263712</v>
      </c>
      <c r="AT114">
        <f>100*LN('CREDIT EA &amp; UK'!AC140)</f>
        <v>533.27004660722628</v>
      </c>
      <c r="AU114">
        <f>100*LN('CREDIT EA &amp; UK'!AD140)</f>
        <v>611.32069092811264</v>
      </c>
      <c r="AV114">
        <f>100*LN('CREDIT EA &amp; UK'!AE140)</f>
        <v>603.45843757966259</v>
      </c>
      <c r="AW114">
        <f>100*LN('CREDIT EA &amp; UK'!AF140)</f>
        <v>353.49985884266147</v>
      </c>
      <c r="AX114">
        <f>100*LN('CREDIT FLOATERS'!R140)</f>
        <v>783.42276959927335</v>
      </c>
      <c r="AY114">
        <f>100*LN('CREDIT FLOATERS'!S140)</f>
        <v>759.86277378763475</v>
      </c>
      <c r="AZ114">
        <f>100*LN('CREDIT FLOATERS'!T140)</f>
        <v>627.29844671635101</v>
      </c>
      <c r="BA114">
        <f>100*LN('GLOBAL GROWTH'!P382)</f>
        <v>412.80790999517291</v>
      </c>
      <c r="BB114">
        <f>'GLOBAL GROWTH'!F370</f>
        <v>1.5460597976043799</v>
      </c>
      <c r="BC114">
        <v>412.80790999517291</v>
      </c>
      <c r="BD114">
        <v>16.663720000000001</v>
      </c>
      <c r="BE114">
        <v>4.4335312436997398</v>
      </c>
      <c r="BF114" t="e">
        <v>#N/A</v>
      </c>
      <c r="BG114">
        <v>436.70127729743024</v>
      </c>
      <c r="BH114">
        <v>461.61101260264257</v>
      </c>
      <c r="BI114">
        <f>'CORPORATE SPREADS'!C223/100</f>
        <v>1.1000000000000001</v>
      </c>
      <c r="BJ114">
        <f>'CORPORATE SPREADS'!D223/100</f>
        <v>0.27999999999999936</v>
      </c>
      <c r="BK114">
        <f>POLICYRATES!F175</f>
        <v>4.1500000000000004</v>
      </c>
      <c r="BL114">
        <f>POLICYRATES!C175</f>
        <v>12.875</v>
      </c>
      <c r="BM114">
        <f>100*LN(1/'BILATERAL FX'!G234)</f>
        <v>-4.5036433221049181</v>
      </c>
      <c r="BN114">
        <f>100*LN(1/'BILATERAL FX'!B234)</f>
        <v>-53.109872860554653</v>
      </c>
      <c r="BO114">
        <f>100*LN('STOCK MARKET INDICES'!C115)</f>
        <v>722.32227374418551</v>
      </c>
      <c r="BP114">
        <f>100*LN('STOCK MARKET INDICES'!D115)</f>
        <v>699.39696717975687</v>
      </c>
    </row>
    <row r="115" spans="1:68" x14ac:dyDescent="0.2">
      <c r="A115" s="1">
        <v>32629</v>
      </c>
      <c r="B115">
        <f>100*LN('FRED-MD+'!B367)</f>
        <v>412.00626650777076</v>
      </c>
      <c r="C115">
        <f>'FRED-MD+'!C367</f>
        <v>83.521699999999996</v>
      </c>
      <c r="D115">
        <f>100*LN('FRED-MD+'!D367)</f>
        <v>719.36858183951119</v>
      </c>
      <c r="E115">
        <f>100*LN('FRED-MD+'!E367)</f>
        <v>432.16129281132601</v>
      </c>
      <c r="F115">
        <f>'FRED-MD+'!F367</f>
        <v>5.2</v>
      </c>
      <c r="G115">
        <f>100*LN('FRED-MD+'!G367)</f>
        <v>481.78592793984427</v>
      </c>
      <c r="H115">
        <f>100*LN('FRED-MD+'!H367)</f>
        <v>416.78273389819037</v>
      </c>
      <c r="I115">
        <f>100*LN('FRED-MD+'!I367)</f>
        <v>465.10991178764914</v>
      </c>
      <c r="J115">
        <f>100*LN('FRED-MD+'!J367)</f>
        <v>635.28379111642016</v>
      </c>
      <c r="K115">
        <f>100*LN('FRED-MD+'!K367)</f>
        <v>574.90744638479077</v>
      </c>
      <c r="L115">
        <f>'FRED-MD+'!L367</f>
        <v>8.9772727272727302</v>
      </c>
      <c r="M115">
        <f>'FRED-MD+'!N367</f>
        <v>-0.118181818181818</v>
      </c>
      <c r="N115">
        <f>'FRED-MD+'!O367</f>
        <v>0.25090000000000001</v>
      </c>
      <c r="O115">
        <f>'FRED-MD+'!P367</f>
        <v>1.6029</v>
      </c>
      <c r="P115">
        <f>'FRED-MD+'!R367</f>
        <v>1.9100010000000001</v>
      </c>
      <c r="Q115">
        <f>FACTOR!C176</f>
        <v>56.061063670748624</v>
      </c>
      <c r="R115">
        <f>100*LN(REALIZEDVARIANCE!D116)</f>
        <v>108.21186371819853</v>
      </c>
      <c r="S115">
        <v>-5.4106440419117501</v>
      </c>
      <c r="T115" s="5" t="e">
        <v>#N/A</v>
      </c>
      <c r="U115">
        <v>94.74215486298128</v>
      </c>
      <c r="V115" t="e">
        <v>#N/A</v>
      </c>
      <c r="W115">
        <v>26</v>
      </c>
      <c r="X115" t="e">
        <v>#N/A</v>
      </c>
      <c r="Y115">
        <f>100*LN(LEVERAGE3!O116)</f>
        <v>196.10287078066915</v>
      </c>
      <c r="Z115">
        <f>100*LN(LEVERAGE1!O116)</f>
        <v>329.27946843990014</v>
      </c>
      <c r="AA115">
        <f>100*LN(LEVERAGE1!N116)</f>
        <v>312.8112432612981</v>
      </c>
      <c r="AB115">
        <f>100*LN(LEVERAGE2!V116)</f>
        <v>-20.473695936954268</v>
      </c>
      <c r="AC115">
        <f>100*LN(LEVERAGE2!U116)</f>
        <v>7.2244121162017976</v>
      </c>
      <c r="AD115">
        <v>1662.1503531162898</v>
      </c>
      <c r="AE115">
        <v>1383.2018548212982</v>
      </c>
      <c r="AF115">
        <f>100*LN(DOMESTICC!T236)</f>
        <v>966.67127838894055</v>
      </c>
      <c r="AG115">
        <f>100*LN(DOMESTICC!U236)</f>
        <v>936.6036165654034</v>
      </c>
      <c r="AH115">
        <f>100*LN(DOMESTICC!V236)</f>
        <v>931.03877066154416</v>
      </c>
      <c r="AI115">
        <f>100*LN(DOMESTICC!W236)</f>
        <v>840.97709546815315</v>
      </c>
      <c r="AJ115">
        <f>100*LN(DOMESTICC!X236)</f>
        <v>820.28462930100238</v>
      </c>
      <c r="AK115">
        <f>100*LN(DOMESTICC!Y236)</f>
        <v>673.50941731026012</v>
      </c>
      <c r="AL115">
        <f>100*LN(CBCREDIT!T116)</f>
        <v>825.00001725089328</v>
      </c>
      <c r="AM115">
        <f>100*LN(CBCREDIT!U116)</f>
        <v>799.77815524590574</v>
      </c>
      <c r="AN115">
        <f>100*LN(CBCREDIT!V116)</f>
        <v>674.85038980532192</v>
      </c>
      <c r="AO115">
        <f>100*LN('CREDIT EA &amp; UK'!X141)</f>
        <v>717.80067671409324</v>
      </c>
      <c r="AP115">
        <f>100*LN('CREDIT EA &amp; UK'!Y141)</f>
        <v>697.20687405616206</v>
      </c>
      <c r="AQ115">
        <f>100*LN('CREDIT EA &amp; UK'!Z141)</f>
        <v>549.21116848569682</v>
      </c>
      <c r="AR115">
        <f>100*LN('CREDIT EA &amp; UK'!AA141)</f>
        <v>676.46189796511453</v>
      </c>
      <c r="AS115">
        <f>100*LN('CREDIT EA &amp; UK'!AB141)</f>
        <v>648.94764656479595</v>
      </c>
      <c r="AT115">
        <f>100*LN('CREDIT EA &amp; UK'!AC141)</f>
        <v>533.85100234950175</v>
      </c>
      <c r="AU115">
        <f>100*LN('CREDIT EA &amp; UK'!AD141)</f>
        <v>609.28669751693701</v>
      </c>
      <c r="AV115">
        <f>100*LN('CREDIT EA &amp; UK'!AE141)</f>
        <v>601.08401263156497</v>
      </c>
      <c r="AW115">
        <f>100*LN('CREDIT EA &amp; UK'!AF141)</f>
        <v>354.80737876278016</v>
      </c>
      <c r="AX115">
        <f>100*LN('CREDIT FLOATERS'!R141)</f>
        <v>782.26265089818344</v>
      </c>
      <c r="AY115">
        <f>100*LN('CREDIT FLOATERS'!S141)</f>
        <v>758.45897645176763</v>
      </c>
      <c r="AZ115">
        <f>100*LN('CREDIT FLOATERS'!T141)</f>
        <v>627.05711425996162</v>
      </c>
      <c r="BA115">
        <f>100*LN('GLOBAL GROWTH'!P383)</f>
        <v>412.06482340828614</v>
      </c>
      <c r="BB115">
        <f>'GLOBAL GROWTH'!F371</f>
        <v>1.25775720426508</v>
      </c>
      <c r="BC115">
        <v>412.06482340828614</v>
      </c>
      <c r="BD115">
        <v>21.214289000000001</v>
      </c>
      <c r="BE115">
        <v>4.3476398849867648</v>
      </c>
      <c r="BF115" t="e">
        <v>#N/A</v>
      </c>
      <c r="BG115">
        <v>435.58755988103235</v>
      </c>
      <c r="BH115">
        <v>461.11522576656387</v>
      </c>
      <c r="BI115">
        <f>'CORPORATE SPREADS'!C224/100</f>
        <v>0.55000000000000004</v>
      </c>
      <c r="BJ115">
        <f>'CORPORATE SPREADS'!D224/100</f>
        <v>0.41000000000000014</v>
      </c>
      <c r="BK115">
        <f>POLICYRATES!F176</f>
        <v>4.5</v>
      </c>
      <c r="BL115">
        <f>POLICYRATES!C176</f>
        <v>13.75</v>
      </c>
      <c r="BM115">
        <f>100*LN(1/'BILATERAL FX'!G235)</f>
        <v>-0.4987053505158302</v>
      </c>
      <c r="BN115">
        <f>100*LN(1/'BILATERAL FX'!B235)</f>
        <v>-48.900937048509448</v>
      </c>
      <c r="BO115">
        <f>100*LN('STOCK MARKET INDICES'!C116)</f>
        <v>724.94211481718332</v>
      </c>
      <c r="BP115">
        <f>100*LN('STOCK MARKET INDICES'!D116)</f>
        <v>699.49049797379269</v>
      </c>
    </row>
    <row r="116" spans="1:68" x14ac:dyDescent="0.2">
      <c r="A116" s="1">
        <v>32660</v>
      </c>
      <c r="B116">
        <f>100*LN('FRED-MD+'!B368)</f>
        <v>412.07089473534211</v>
      </c>
      <c r="C116">
        <f>'FRED-MD+'!C368</f>
        <v>83.509699999999995</v>
      </c>
      <c r="D116">
        <f>100*LN('FRED-MD+'!D368)</f>
        <v>724.20823592569616</v>
      </c>
      <c r="E116">
        <f>100*LN('FRED-MD+'!E368)</f>
        <v>432.38677205003501</v>
      </c>
      <c r="F116">
        <f>'FRED-MD+'!F368</f>
        <v>5.3</v>
      </c>
      <c r="G116">
        <f>100*LN('FRED-MD+'!G368)</f>
        <v>482.10876922105615</v>
      </c>
      <c r="H116">
        <f>100*LN('FRED-MD+'!H368)</f>
        <v>416.99621086806894</v>
      </c>
      <c r="I116">
        <f>100*LN('FRED-MD+'!I368)</f>
        <v>467.02085821673131</v>
      </c>
      <c r="J116">
        <f>100*LN('FRED-MD+'!J368)</f>
        <v>635.53142905054187</v>
      </c>
      <c r="K116">
        <f>100*LN('FRED-MD+'!K368)</f>
        <v>577.98171609321992</v>
      </c>
      <c r="L116">
        <f>'FRED-MD+'!L368</f>
        <v>8.4409090909090896</v>
      </c>
      <c r="M116">
        <f>'FRED-MD+'!N368</f>
        <v>-0.163636363636364</v>
      </c>
      <c r="N116">
        <f>'FRED-MD+'!O368</f>
        <v>0.47860000000000003</v>
      </c>
      <c r="O116">
        <f>'FRED-MD+'!P368</f>
        <v>1.748</v>
      </c>
      <c r="P116">
        <f>'FRED-MD+'!R368</f>
        <v>1.92</v>
      </c>
      <c r="Q116">
        <f>FACTOR!C177</f>
        <v>49.928469723337066</v>
      </c>
      <c r="R116">
        <f>100*LN(REALIZEDVARIANCE!D117)</f>
        <v>152.12312147419408</v>
      </c>
      <c r="S116">
        <v>-11.823221773719601</v>
      </c>
      <c r="T116" s="5" t="e">
        <v>#N/A</v>
      </c>
      <c r="U116">
        <v>96.589792092241808</v>
      </c>
      <c r="V116" t="e">
        <v>#N/A</v>
      </c>
      <c r="W116">
        <v>18.2</v>
      </c>
      <c r="X116" t="e">
        <v>#N/A</v>
      </c>
      <c r="Y116">
        <f>100*LN(LEVERAGE3!O117)</f>
        <v>201.79649945780844</v>
      </c>
      <c r="Z116">
        <f>100*LN(LEVERAGE1!O117)</f>
        <v>329.37172738477307</v>
      </c>
      <c r="AA116">
        <f>100*LN(LEVERAGE1!N117)</f>
        <v>312.84649243316591</v>
      </c>
      <c r="AB116">
        <f>100*LN(LEVERAGE2!V117)</f>
        <v>-20.403036996460965</v>
      </c>
      <c r="AC116">
        <f>100*LN(LEVERAGE2!U117)</f>
        <v>7.9828098492787349</v>
      </c>
      <c r="AD116">
        <v>1663.8616167015232</v>
      </c>
      <c r="AE116">
        <v>1384.0648924849972</v>
      </c>
      <c r="AF116">
        <f>100*LN(DOMESTICC!T237)</f>
        <v>966.09987737306005</v>
      </c>
      <c r="AG116">
        <f>100*LN(DOMESTICC!U237)</f>
        <v>935.7611618373104</v>
      </c>
      <c r="AH116">
        <f>100*LN(DOMESTICC!V237)</f>
        <v>930.13577932786336</v>
      </c>
      <c r="AI116">
        <f>100*LN(DOMESTICC!W237)</f>
        <v>840.89300354014927</v>
      </c>
      <c r="AJ116">
        <f>100*LN(DOMESTICC!X237)</f>
        <v>820.25544879370466</v>
      </c>
      <c r="AK116">
        <f>100*LN(DOMESTICC!Y237)</f>
        <v>672.94585277011868</v>
      </c>
      <c r="AL116">
        <f>100*LN(CBCREDIT!T117)</f>
        <v>824.5017209088353</v>
      </c>
      <c r="AM116">
        <f>100*LN(CBCREDIT!U117)</f>
        <v>799.11097570112474</v>
      </c>
      <c r="AN116">
        <f>100*LN(CBCREDIT!V117)</f>
        <v>674.99628092138562</v>
      </c>
      <c r="AO116">
        <f>100*LN('CREDIT EA &amp; UK'!X142)</f>
        <v>717.59838531850994</v>
      </c>
      <c r="AP116">
        <f>100*LN('CREDIT EA &amp; UK'!Y142)</f>
        <v>696.84542509757057</v>
      </c>
      <c r="AQ116">
        <f>100*LN('CREDIT EA &amp; UK'!Z142)</f>
        <v>550.15316425465448</v>
      </c>
      <c r="AR116">
        <f>100*LN('CREDIT EA &amp; UK'!AA142)</f>
        <v>676.81115296219093</v>
      </c>
      <c r="AS116">
        <f>100*LN('CREDIT EA &amp; UK'!AB142)</f>
        <v>649.19791949962041</v>
      </c>
      <c r="AT116">
        <f>100*LN('CREDIT EA &amp; UK'!AC142)</f>
        <v>534.63453355586182</v>
      </c>
      <c r="AU116">
        <f>100*LN('CREDIT EA &amp; UK'!AD142)</f>
        <v>608.21686808044603</v>
      </c>
      <c r="AV116">
        <f>100*LN('CREDIT EA &amp; UK'!AE142)</f>
        <v>599.83185049838585</v>
      </c>
      <c r="AW116">
        <f>100*LN('CREDIT EA &amp; UK'!AF142)</f>
        <v>356.18128340295783</v>
      </c>
      <c r="AX116">
        <f>100*LN('CREDIT FLOATERS'!R142)</f>
        <v>781.65652999797805</v>
      </c>
      <c r="AY116">
        <f>100*LN('CREDIT FLOATERS'!S142)</f>
        <v>757.72417393675585</v>
      </c>
      <c r="AZ116">
        <f>100*LN('CREDIT FLOATERS'!T142)</f>
        <v>626.9350039386353</v>
      </c>
      <c r="BA116">
        <f>100*LN('GLOBAL GROWTH'!P384)</f>
        <v>413.11280127906554</v>
      </c>
      <c r="BB116">
        <f>'GLOBAL GROWTH'!F372</f>
        <v>2.2795812454962001</v>
      </c>
      <c r="BC116">
        <v>413.11280127906554</v>
      </c>
      <c r="BD116">
        <v>2.7965016999999999</v>
      </c>
      <c r="BE116">
        <v>4.2553127786077116</v>
      </c>
      <c r="BF116" t="e">
        <v>#N/A</v>
      </c>
      <c r="BG116">
        <v>437.2367815359616</v>
      </c>
      <c r="BH116">
        <v>459.81455710511273</v>
      </c>
      <c r="BI116">
        <f>'CORPORATE SPREADS'!C225/100</f>
        <v>0.77000000000000102</v>
      </c>
      <c r="BJ116">
        <f>'CORPORATE SPREADS'!D225/100</f>
        <v>0.52000000000000046</v>
      </c>
      <c r="BK116">
        <f>POLICYRATES!F177</f>
        <v>4.5199999999999996</v>
      </c>
      <c r="BL116">
        <f>POLICYRATES!C177</f>
        <v>13.75</v>
      </c>
      <c r="BM116">
        <f>100*LN(1/'BILATERAL FX'!G236)</f>
        <v>1.1726711362580471</v>
      </c>
      <c r="BN116">
        <f>100*LN(1/'BILATERAL FX'!B236)</f>
        <v>-44.018854416654996</v>
      </c>
      <c r="BO116">
        <f>100*LN('STOCK MARKET INDICES'!C117)</f>
        <v>729.55450954102923</v>
      </c>
      <c r="BP116">
        <f>100*LN('STOCK MARKET INDICES'!D117)</f>
        <v>700.45915664188703</v>
      </c>
    </row>
    <row r="117" spans="1:68" x14ac:dyDescent="0.2">
      <c r="A117" s="1">
        <v>32690</v>
      </c>
      <c r="B117">
        <f>100*LN('FRED-MD+'!B369)</f>
        <v>411.10410633095108</v>
      </c>
      <c r="C117">
        <f>'FRED-MD+'!C369</f>
        <v>82.372100000000003</v>
      </c>
      <c r="D117">
        <f>100*LN('FRED-MD+'!D369)</f>
        <v>726.33296174768361</v>
      </c>
      <c r="E117">
        <f>100*LN('FRED-MD+'!E369)</f>
        <v>432.62496192048826</v>
      </c>
      <c r="F117">
        <f>'FRED-MD+'!F369</f>
        <v>5.2</v>
      </c>
      <c r="G117">
        <f>100*LN('FRED-MD+'!G369)</f>
        <v>482.43057159047618</v>
      </c>
      <c r="H117">
        <f>100*LN('FRED-MD+'!H369)</f>
        <v>417.22311008791718</v>
      </c>
      <c r="I117">
        <f>100*LN('FRED-MD+'!I369)</f>
        <v>464.89956655281208</v>
      </c>
      <c r="J117">
        <f>100*LN('FRED-MD+'!J369)</f>
        <v>635.7376473467973</v>
      </c>
      <c r="K117">
        <f>100*LN('FRED-MD+'!K369)</f>
        <v>580.4833718725929</v>
      </c>
      <c r="L117">
        <f>'FRED-MD+'!L369</f>
        <v>7.8944999999999999</v>
      </c>
      <c r="M117">
        <f>'FRED-MD+'!N369</f>
        <v>0.124</v>
      </c>
      <c r="N117">
        <f>'FRED-MD+'!O369</f>
        <v>0.75060000000000004</v>
      </c>
      <c r="O117">
        <f>'FRED-MD+'!P369</f>
        <v>1.9016</v>
      </c>
      <c r="P117">
        <f>'FRED-MD+'!R369</f>
        <v>1.86</v>
      </c>
      <c r="Q117">
        <f>FACTOR!C178</f>
        <v>55.730697801633283</v>
      </c>
      <c r="R117">
        <f>100*LN(REALIZEDVARIANCE!D118)</f>
        <v>130.11125895421551</v>
      </c>
      <c r="S117">
        <v>-11.3367984140441</v>
      </c>
      <c r="T117" s="5" t="e">
        <v>#N/A</v>
      </c>
      <c r="U117">
        <v>94.665474083230023</v>
      </c>
      <c r="V117" t="e">
        <v>#N/A</v>
      </c>
      <c r="W117">
        <v>22</v>
      </c>
      <c r="X117" t="e">
        <v>#N/A</v>
      </c>
      <c r="Y117">
        <f>100*LN(LEVERAGE3!O118)</f>
        <v>200.79448268302701</v>
      </c>
      <c r="Z117">
        <f>100*LN(LEVERAGE1!O118)</f>
        <v>329.48905014694077</v>
      </c>
      <c r="AA117">
        <f>100*LN(LEVERAGE1!N118)</f>
        <v>312.89736854278198</v>
      </c>
      <c r="AB117">
        <f>100*LN(LEVERAGE2!V118)</f>
        <v>-20.323947174446516</v>
      </c>
      <c r="AC117">
        <f>100*LN(LEVERAGE2!U118)</f>
        <v>8.1806719952829656</v>
      </c>
      <c r="AD117">
        <v>1667.7484613170734</v>
      </c>
      <c r="AE117">
        <v>1385.9224048079052</v>
      </c>
      <c r="AF117">
        <f>100*LN(DOMESTICC!T238)</f>
        <v>967.2851656504813</v>
      </c>
      <c r="AG117">
        <f>100*LN(DOMESTICC!U238)</f>
        <v>937.29182390300116</v>
      </c>
      <c r="AH117">
        <f>100*LN(DOMESTICC!V238)</f>
        <v>931.71754838021104</v>
      </c>
      <c r="AI117">
        <f>100*LN(DOMESTICC!W238)</f>
        <v>842.09516451482466</v>
      </c>
      <c r="AJ117">
        <f>100*LN(DOMESTICC!X238)</f>
        <v>821.25477411254883</v>
      </c>
      <c r="AK117">
        <f>100*LN(DOMESTICC!Y238)</f>
        <v>675.46136727730152</v>
      </c>
      <c r="AL117">
        <f>100*LN(CBCREDIT!T118)</f>
        <v>825.72591878030278</v>
      </c>
      <c r="AM117">
        <f>100*LN(CBCREDIT!U118)</f>
        <v>800.33943846407067</v>
      </c>
      <c r="AN117">
        <f>100*LN(CBCREDIT!V118)</f>
        <v>676.34573898098131</v>
      </c>
      <c r="AO117">
        <f>100*LN('CREDIT EA &amp; UK'!X143)</f>
        <v>718.18209264526251</v>
      </c>
      <c r="AP117">
        <f>100*LN('CREDIT EA &amp; UK'!Y143)</f>
        <v>697.31593197594975</v>
      </c>
      <c r="AQ117">
        <f>100*LN('CREDIT EA &amp; UK'!Z143)</f>
        <v>551.8785253701667</v>
      </c>
      <c r="AR117">
        <f>100*LN('CREDIT EA &amp; UK'!AA143)</f>
        <v>677.45779584240518</v>
      </c>
      <c r="AS117">
        <f>100*LN('CREDIT EA &amp; UK'!AB143)</f>
        <v>649.59273545844064</v>
      </c>
      <c r="AT117">
        <f>100*LN('CREDIT EA &amp; UK'!AC143)</f>
        <v>536.33520445374563</v>
      </c>
      <c r="AU117">
        <f>100*LN('CREDIT EA &amp; UK'!AD143)</f>
        <v>609.13428334773721</v>
      </c>
      <c r="AV117">
        <f>100*LN('CREDIT EA &amp; UK'!AE143)</f>
        <v>600.7496571962339</v>
      </c>
      <c r="AW117">
        <f>100*LN('CREDIT EA &amp; UK'!AF143)</f>
        <v>357.9166342468971</v>
      </c>
      <c r="AX117">
        <f>100*LN('CREDIT FLOATERS'!R143)</f>
        <v>782.69965050591486</v>
      </c>
      <c r="AY117">
        <f>100*LN('CREDIT FLOATERS'!S143)</f>
        <v>758.62729272361901</v>
      </c>
      <c r="AZ117">
        <f>100*LN('CREDIT FLOATERS'!T143)</f>
        <v>628.64303556305549</v>
      </c>
      <c r="BA117">
        <f>100*LN('GLOBAL GROWTH'!P385)</f>
        <v>412.49406903327525</v>
      </c>
      <c r="BB117">
        <f>'GLOBAL GROWTH'!F373</f>
        <v>2.4592184782605799</v>
      </c>
      <c r="BC117">
        <v>412.49406903327525</v>
      </c>
      <c r="BD117">
        <v>0.71296214999999996</v>
      </c>
      <c r="BE117">
        <v>4.1540727042047143</v>
      </c>
      <c r="BF117" t="e">
        <v>#N/A</v>
      </c>
      <c r="BG117">
        <v>434.78245130805897</v>
      </c>
      <c r="BH117">
        <v>460.31681833174184</v>
      </c>
      <c r="BI117">
        <f>'CORPORATE SPREADS'!C226/100</f>
        <v>1.45999999999999</v>
      </c>
      <c r="BJ117">
        <f>'CORPORATE SPREADS'!D226/100</f>
        <v>0.33000000000000007</v>
      </c>
      <c r="BK117">
        <f>POLICYRATES!F178</f>
        <v>5</v>
      </c>
      <c r="BL117">
        <f>POLICYRATES!C178</f>
        <v>13.75</v>
      </c>
      <c r="BM117">
        <f>100*LN(1/'BILATERAL FX'!G237)</f>
        <v>-3.4184685685366993</v>
      </c>
      <c r="BN117">
        <f>100*LN(1/'BILATERAL FX'!B237)</f>
        <v>-48.66148950509325</v>
      </c>
      <c r="BO117">
        <f>100*LN('STOCK MARKET INDICES'!C118)</f>
        <v>734.86904857305251</v>
      </c>
      <c r="BP117">
        <f>100*LN('STOCK MARKET INDICES'!D118)</f>
        <v>706.75329546745274</v>
      </c>
    </row>
    <row r="118" spans="1:68" x14ac:dyDescent="0.2">
      <c r="A118" s="1">
        <v>32721</v>
      </c>
      <c r="B118">
        <f>100*LN('FRED-MD+'!B370)</f>
        <v>412.00464214492706</v>
      </c>
      <c r="C118">
        <f>'FRED-MD+'!C370</f>
        <v>82.887900000000002</v>
      </c>
      <c r="D118">
        <f>100*LN('FRED-MD+'!D370)</f>
        <v>719.44368511003347</v>
      </c>
      <c r="E118">
        <f>100*LN('FRED-MD+'!E370)</f>
        <v>432.86258579467665</v>
      </c>
      <c r="F118">
        <f>'FRED-MD+'!F370</f>
        <v>5.2</v>
      </c>
      <c r="G118">
        <f>100*LN('FRED-MD+'!G370)</f>
        <v>482.43057159047618</v>
      </c>
      <c r="H118">
        <f>100*LN('FRED-MD+'!H370)</f>
        <v>417.22927702695898</v>
      </c>
      <c r="I118">
        <f>100*LN('FRED-MD+'!I370)</f>
        <v>465.27214878463144</v>
      </c>
      <c r="J118">
        <f>100*LN('FRED-MD+'!J370)</f>
        <v>635.78663563392547</v>
      </c>
      <c r="K118">
        <f>100*LN('FRED-MD+'!K370)</f>
        <v>584.81713772815056</v>
      </c>
      <c r="L118">
        <f>'FRED-MD+'!L370</f>
        <v>8.1839130434782597</v>
      </c>
      <c r="M118">
        <f>'FRED-MD+'!N370</f>
        <v>-7.1304347826087106E-2</v>
      </c>
      <c r="N118">
        <f>'FRED-MD+'!O370</f>
        <v>0.3821</v>
      </c>
      <c r="O118">
        <f>'FRED-MD+'!P370</f>
        <v>1.6432</v>
      </c>
      <c r="P118">
        <f>'FRED-MD+'!R370</f>
        <v>1.88</v>
      </c>
      <c r="Q118">
        <f>FACTOR!C179</f>
        <v>63.634855162063857</v>
      </c>
      <c r="R118">
        <f>100*LN(REALIZEDVARIANCE!D119)</f>
        <v>91.213695213278257</v>
      </c>
      <c r="S118">
        <v>-8.1281651100810102</v>
      </c>
      <c r="T118" s="5" t="e">
        <v>#N/A</v>
      </c>
      <c r="U118">
        <v>93.228812744373329</v>
      </c>
      <c r="V118" t="e">
        <v>#N/A</v>
      </c>
      <c r="W118">
        <v>35.5</v>
      </c>
      <c r="X118" t="e">
        <v>#N/A</v>
      </c>
      <c r="Y118">
        <f>100*LN(LEVERAGE3!O119)</f>
        <v>198.92297028403866</v>
      </c>
      <c r="Z118">
        <f>100*LN(LEVERAGE1!O119)</f>
        <v>329.61950629475768</v>
      </c>
      <c r="AA118">
        <f>100*LN(LEVERAGE1!N119)</f>
        <v>312.95805059952426</v>
      </c>
      <c r="AB118">
        <f>100*LN(LEVERAGE2!V119)</f>
        <v>-20.25413635999368</v>
      </c>
      <c r="AC118">
        <f>100*LN(LEVERAGE2!U119)</f>
        <v>8.3137121073612317</v>
      </c>
      <c r="AD118">
        <v>1665.3493509337836</v>
      </c>
      <c r="AE118">
        <v>1388.1534225725441</v>
      </c>
      <c r="AF118">
        <f>100*LN(DOMESTICC!T239)</f>
        <v>969.72442095339295</v>
      </c>
      <c r="AG118">
        <f>100*LN(DOMESTICC!U239)</f>
        <v>940.4160926548235</v>
      </c>
      <c r="AH118">
        <f>100*LN(DOMESTICC!V239)</f>
        <v>934.92373032139187</v>
      </c>
      <c r="AI118">
        <f>100*LN(DOMESTICC!W239)</f>
        <v>844.83223006763808</v>
      </c>
      <c r="AJ118">
        <f>100*LN(DOMESTICC!X239)</f>
        <v>823.61917815693323</v>
      </c>
      <c r="AK118">
        <f>100*LN(DOMESTICC!Y239)</f>
        <v>680.17234511248648</v>
      </c>
      <c r="AL118">
        <f>100*LN(CBCREDIT!T119)</f>
        <v>828.49984371877918</v>
      </c>
      <c r="AM118">
        <f>100*LN(CBCREDIT!U119)</f>
        <v>803.15827710463736</v>
      </c>
      <c r="AN118">
        <f>100*LN(CBCREDIT!V119)</f>
        <v>678.95210577450098</v>
      </c>
      <c r="AO118">
        <f>100*LN('CREDIT EA &amp; UK'!X144)</f>
        <v>719.70406716540924</v>
      </c>
      <c r="AP118">
        <f>100*LN('CREDIT EA &amp; UK'!Y144)</f>
        <v>698.57778355927314</v>
      </c>
      <c r="AQ118">
        <f>100*LN('CREDIT EA &amp; UK'!Z144)</f>
        <v>554.46621483629019</v>
      </c>
      <c r="AR118">
        <f>100*LN('CREDIT EA &amp; UK'!AA144)</f>
        <v>678.50384788743372</v>
      </c>
      <c r="AS118">
        <f>100*LN('CREDIT EA &amp; UK'!AB144)</f>
        <v>650.17996448470376</v>
      </c>
      <c r="AT118">
        <f>100*LN('CREDIT EA &amp; UK'!AC144)</f>
        <v>539.05931913842971</v>
      </c>
      <c r="AU118">
        <f>100*LN('CREDIT EA &amp; UK'!AD144)</f>
        <v>611.40078040737683</v>
      </c>
      <c r="AV118">
        <f>100*LN('CREDIT EA &amp; UK'!AE144)</f>
        <v>603.03075350550739</v>
      </c>
      <c r="AW118">
        <f>100*LN('CREDIT EA &amp; UK'!AF144)</f>
        <v>359.7854436303104</v>
      </c>
      <c r="AX118">
        <f>100*LN('CREDIT FLOATERS'!R144)</f>
        <v>785.15683541050021</v>
      </c>
      <c r="AY118">
        <f>100*LN('CREDIT FLOATERS'!S144)</f>
        <v>760.81603653370337</v>
      </c>
      <c r="AZ118">
        <f>100*LN('CREDIT FLOATERS'!T144)</f>
        <v>632.21424794402651</v>
      </c>
      <c r="BA118">
        <f>100*LN('GLOBAL GROWTH'!P386)</f>
        <v>412.9191622319338</v>
      </c>
      <c r="BB118">
        <f>'GLOBAL GROWTH'!F374</f>
        <v>2.4393370927458902</v>
      </c>
      <c r="BC118">
        <v>412.9191622319338</v>
      </c>
      <c r="BD118">
        <v>2.0884109999999998</v>
      </c>
      <c r="BE118">
        <v>4.0505673172674728</v>
      </c>
      <c r="BF118" t="e">
        <v>#N/A</v>
      </c>
      <c r="BG118">
        <v>437.52573537652563</v>
      </c>
      <c r="BH118">
        <v>461.2145799724517</v>
      </c>
      <c r="BI118">
        <f>'CORPORATE SPREADS'!C227/100</f>
        <v>0.94999999999999896</v>
      </c>
      <c r="BJ118">
        <f>'CORPORATE SPREADS'!D227/100</f>
        <v>0.16999999999999993</v>
      </c>
      <c r="BK118">
        <f>POLICYRATES!F179</f>
        <v>5</v>
      </c>
      <c r="BL118">
        <f>POLICYRATES!C179</f>
        <v>13.8438</v>
      </c>
      <c r="BM118">
        <f>100*LN(1/'BILATERAL FX'!G238)</f>
        <v>-1.4953827636211749</v>
      </c>
      <c r="BN118">
        <f>100*LN(1/'BILATERAL FX'!B238)</f>
        <v>-46.668563077178945</v>
      </c>
      <c r="BO118">
        <f>100*LN('STOCK MARKET INDICES'!C119)</f>
        <v>737.64142545862376</v>
      </c>
      <c r="BP118">
        <f>100*LN('STOCK MARKET INDICES'!D119)</f>
        <v>709.62659768019034</v>
      </c>
    </row>
    <row r="119" spans="1:68" x14ac:dyDescent="0.2">
      <c r="A119" s="1">
        <v>32752</v>
      </c>
      <c r="B119">
        <f>100*LN('FRED-MD+'!B371)</f>
        <v>411.71541021304614</v>
      </c>
      <c r="C119">
        <f>'FRED-MD+'!C371</f>
        <v>82.478099999999998</v>
      </c>
      <c r="D119">
        <f>100*LN('FRED-MD+'!D371)</f>
        <v>715.38338015788429</v>
      </c>
      <c r="E119">
        <f>100*LN('FRED-MD+'!E371)</f>
        <v>433.15225025001143</v>
      </c>
      <c r="F119">
        <f>'FRED-MD+'!F371</f>
        <v>5.3</v>
      </c>
      <c r="G119">
        <f>100*LN('FRED-MD+'!G371)</f>
        <v>482.67124559353272</v>
      </c>
      <c r="H119">
        <f>100*LN('FRED-MD+'!H371)</f>
        <v>417.44795733278517</v>
      </c>
      <c r="I119">
        <f>100*LN('FRED-MD+'!I371)</f>
        <v>466.23063773589007</v>
      </c>
      <c r="J119">
        <f>100*LN('FRED-MD+'!J371)</f>
        <v>636.06893362724043</v>
      </c>
      <c r="K119">
        <f>100*LN('FRED-MD+'!K371)</f>
        <v>585.01889597500281</v>
      </c>
      <c r="L119">
        <f>'FRED-MD+'!L371</f>
        <v>8.2210000000000001</v>
      </c>
      <c r="M119">
        <f>'FRED-MD+'!N371</f>
        <v>-3.0499999999999701E-2</v>
      </c>
      <c r="N119">
        <f>'FRED-MD+'!O371</f>
        <v>0.43790000000000001</v>
      </c>
      <c r="O119">
        <f>'FRED-MD+'!P371</f>
        <v>1.4866999999999999</v>
      </c>
      <c r="P119">
        <f>'FRED-MD+'!R371</f>
        <v>1.9400010000000001</v>
      </c>
      <c r="Q119">
        <f>FACTOR!C180</f>
        <v>60.777706526726789</v>
      </c>
      <c r="R119">
        <f>100*LN(REALIZEDVARIANCE!D120)</f>
        <v>92.945602244510155</v>
      </c>
      <c r="S119">
        <v>-5.7658114868116597</v>
      </c>
      <c r="T119" s="5" t="e">
        <v>#N/A</v>
      </c>
      <c r="U119">
        <v>90.213903453267378</v>
      </c>
      <c r="V119" t="e">
        <v>#N/A</v>
      </c>
      <c r="W119">
        <v>32</v>
      </c>
      <c r="X119" t="e">
        <v>#N/A</v>
      </c>
      <c r="Y119">
        <f>100*LN(LEVERAGE3!O120)</f>
        <v>197.94830753110045</v>
      </c>
      <c r="Z119">
        <f>100*LN(LEVERAGE1!O120)</f>
        <v>329.69116767068283</v>
      </c>
      <c r="AA119">
        <f>100*LN(LEVERAGE1!N120)</f>
        <v>313.03724144773872</v>
      </c>
      <c r="AB119">
        <f>100*LN(LEVERAGE2!V120)</f>
        <v>-20.225329756091977</v>
      </c>
      <c r="AC119">
        <f>100*LN(LEVERAGE2!U120)</f>
        <v>8.3605802765736978</v>
      </c>
      <c r="AD119">
        <v>1669.0188870964851</v>
      </c>
      <c r="AE119">
        <v>1390.3945338101485</v>
      </c>
      <c r="AF119">
        <f>100*LN(DOMESTICC!T240)</f>
        <v>971.76571813556802</v>
      </c>
      <c r="AG119">
        <f>100*LN(DOMESTICC!U240)</f>
        <v>942.9918446939364</v>
      </c>
      <c r="AH119">
        <f>100*LN(DOMESTICC!V240)</f>
        <v>937.5168319474277</v>
      </c>
      <c r="AI119">
        <f>100*LN(DOMESTICC!W240)</f>
        <v>847.75216023181258</v>
      </c>
      <c r="AJ119">
        <f>100*LN(DOMESTICC!X240)</f>
        <v>826.32887331629217</v>
      </c>
      <c r="AK119">
        <f>100*LN(DOMESTICC!Y240)</f>
        <v>683.16250766678274</v>
      </c>
      <c r="AL119">
        <f>100*LN(CBCREDIT!T120)</f>
        <v>831.43124556130135</v>
      </c>
      <c r="AM119">
        <f>100*LN(CBCREDIT!U120)</f>
        <v>806.21298777611207</v>
      </c>
      <c r="AN119">
        <f>100*LN(CBCREDIT!V120)</f>
        <v>681.32676607812391</v>
      </c>
      <c r="AO119">
        <f>100*LN('CREDIT EA &amp; UK'!X145)</f>
        <v>721.74170190219695</v>
      </c>
      <c r="AP119">
        <f>100*LN('CREDIT EA &amp; UK'!Y145)</f>
        <v>700.33526902588255</v>
      </c>
      <c r="AQ119">
        <f>100*LN('CREDIT EA &amp; UK'!Z145)</f>
        <v>557.08147326746143</v>
      </c>
      <c r="AR119">
        <f>100*LN('CREDIT EA &amp; UK'!AA145)</f>
        <v>680.01700683022</v>
      </c>
      <c r="AS119">
        <f>100*LN('CREDIT EA &amp; UK'!AB145)</f>
        <v>651.09917024998879</v>
      </c>
      <c r="AT119">
        <f>100*LN('CREDIT EA &amp; UK'!AC145)</f>
        <v>541.83512005895386</v>
      </c>
      <c r="AU119">
        <f>100*LN('CREDIT EA &amp; UK'!AD145)</f>
        <v>614.19599832354845</v>
      </c>
      <c r="AV119">
        <f>100*LN('CREDIT EA &amp; UK'!AE145)</f>
        <v>605.87095586439636</v>
      </c>
      <c r="AW119">
        <f>100*LN('CREDIT EA &amp; UK'!AF145)</f>
        <v>361.47214807101727</v>
      </c>
      <c r="AX119">
        <f>100*LN('CREDIT FLOATERS'!R145)</f>
        <v>787.95113700655236</v>
      </c>
      <c r="AY119">
        <f>100*LN('CREDIT FLOATERS'!S145)</f>
        <v>763.43111231017042</v>
      </c>
      <c r="AZ119">
        <f>100*LN('CREDIT FLOATERS'!T145)</f>
        <v>635.37350566288728</v>
      </c>
      <c r="BA119">
        <f>100*LN('GLOBAL GROWTH'!P387)</f>
        <v>412.86184445741122</v>
      </c>
      <c r="BB119">
        <f>'GLOBAL GROWTH'!F375</f>
        <v>2.03137167160711</v>
      </c>
      <c r="BC119">
        <v>412.86184445741122</v>
      </c>
      <c r="BD119">
        <v>3.5588700000000002</v>
      </c>
      <c r="BE119">
        <v>3.9516658282500616</v>
      </c>
      <c r="BF119" t="e">
        <v>#N/A</v>
      </c>
      <c r="BG119">
        <v>436.75993856068641</v>
      </c>
      <c r="BH119">
        <v>461.2145799724517</v>
      </c>
      <c r="BI119">
        <f>'CORPORATE SPREADS'!C228/100</f>
        <v>-0.17999999999999899</v>
      </c>
      <c r="BJ119">
        <f>'CORPORATE SPREADS'!D228/100</f>
        <v>0</v>
      </c>
      <c r="BK119">
        <f>POLICYRATES!F180</f>
        <v>5</v>
      </c>
      <c r="BL119">
        <f>POLICYRATES!C180</f>
        <v>13.75</v>
      </c>
      <c r="BM119">
        <f>100*LN(1/'BILATERAL FX'!G239)</f>
        <v>-0.2882491991259038</v>
      </c>
      <c r="BN119">
        <f>100*LN(1/'BILATERAL FX'!B239)</f>
        <v>-45.203057725548511</v>
      </c>
      <c r="BO119">
        <f>100*LN('STOCK MARKET INDICES'!C120)</f>
        <v>736.16104712383935</v>
      </c>
      <c r="BP119">
        <f>100*LN('STOCK MARKET INDICES'!D120)</f>
        <v>706.43743384237177</v>
      </c>
    </row>
    <row r="120" spans="1:68" x14ac:dyDescent="0.2">
      <c r="A120" s="1">
        <v>32782</v>
      </c>
      <c r="B120">
        <f>100*LN('FRED-MD+'!B372)</f>
        <v>411.59478549285035</v>
      </c>
      <c r="C120">
        <f>'FRED-MD+'!C372</f>
        <v>82.113299999999995</v>
      </c>
      <c r="D120">
        <f>100*LN('FRED-MD+'!D372)</f>
        <v>725.13449833722143</v>
      </c>
      <c r="E120">
        <f>100*LN('FRED-MD+'!E372)</f>
        <v>433.45418681021386</v>
      </c>
      <c r="F120">
        <f>'FRED-MD+'!F372</f>
        <v>5.3</v>
      </c>
      <c r="G120">
        <f>100*LN('FRED-MD+'!G372)</f>
        <v>483.15086281988204</v>
      </c>
      <c r="H120">
        <f>100*LN('FRED-MD+'!H372)</f>
        <v>417.83946143698694</v>
      </c>
      <c r="I120">
        <f>100*LN('FRED-MD+'!I372)</f>
        <v>464.47754405804505</v>
      </c>
      <c r="J120">
        <f>100*LN('FRED-MD+'!J372)</f>
        <v>636.40961536614759</v>
      </c>
      <c r="K120">
        <f>100*LN('FRED-MD+'!K372)</f>
        <v>585.04768538070039</v>
      </c>
      <c r="L120">
        <f>'FRED-MD+'!L372</f>
        <v>7.9909523809523799</v>
      </c>
      <c r="M120">
        <f>'FRED-MD+'!N372</f>
        <v>1.6666666666666701E-2</v>
      </c>
      <c r="N120">
        <f>'FRED-MD+'!O372</f>
        <v>0.44529999999999997</v>
      </c>
      <c r="O120">
        <f>'FRED-MD+'!P372</f>
        <v>1.5984</v>
      </c>
      <c r="P120">
        <f>'FRED-MD+'!R372</f>
        <v>1.94</v>
      </c>
      <c r="Q120">
        <f>FACTOR!C181</f>
        <v>50.29723733003059</v>
      </c>
      <c r="R120">
        <f>100*LN(REALIZEDVARIANCE!D121)</f>
        <v>109.23559968545536</v>
      </c>
      <c r="S120">
        <v>6.0707336422765899E-2</v>
      </c>
      <c r="T120" s="5" t="e">
        <v>#N/A</v>
      </c>
      <c r="U120">
        <v>95.284987970581327</v>
      </c>
      <c r="V120" t="e">
        <v>#N/A</v>
      </c>
      <c r="W120">
        <v>19.8</v>
      </c>
      <c r="X120" t="e">
        <v>#N/A</v>
      </c>
      <c r="Y120">
        <f>100*LN(LEVERAGE3!O121)</f>
        <v>207.93276648141355</v>
      </c>
      <c r="Z120">
        <f>100*LN(LEVERAGE1!O121)</f>
        <v>329.71207927979617</v>
      </c>
      <c r="AA120">
        <f>100*LN(LEVERAGE1!N121)</f>
        <v>313.18459194491624</v>
      </c>
      <c r="AB120">
        <f>100*LN(LEVERAGE2!V121)</f>
        <v>-20.544186961944966</v>
      </c>
      <c r="AC120">
        <f>100*LN(LEVERAGE2!U121)</f>
        <v>8.2679581584879625</v>
      </c>
      <c r="AD120">
        <v>1669.542157032341</v>
      </c>
      <c r="AE120">
        <v>1391.4249398641964</v>
      </c>
      <c r="AF120">
        <f>100*LN(DOMESTICC!T241)</f>
        <v>973.35095220709343</v>
      </c>
      <c r="AG120">
        <f>100*LN(DOMESTICC!U241)</f>
        <v>944.94184297089396</v>
      </c>
      <c r="AH120">
        <f>100*LN(DOMESTICC!V241)</f>
        <v>939.39467901728801</v>
      </c>
      <c r="AI120">
        <f>100*LN(DOMESTICC!W241)</f>
        <v>851.45413030547581</v>
      </c>
      <c r="AJ120">
        <f>100*LN(DOMESTICC!X241)</f>
        <v>830.6160854058428</v>
      </c>
      <c r="AK120">
        <f>100*LN(DOMESTICC!Y241)</f>
        <v>684.00653979091828</v>
      </c>
      <c r="AL120">
        <f>100*LN(CBCREDIT!T121)</f>
        <v>835.24463089600204</v>
      </c>
      <c r="AM120">
        <f>100*LN(CBCREDIT!U121)</f>
        <v>810.57350705223644</v>
      </c>
      <c r="AN120">
        <f>100*LN(CBCREDIT!V121)</f>
        <v>683.29003480190386</v>
      </c>
      <c r="AO120">
        <f>100*LN('CREDIT EA &amp; UK'!X146)</f>
        <v>727.29736491555366</v>
      </c>
      <c r="AP120">
        <f>100*LN('CREDIT EA &amp; UK'!Y146)</f>
        <v>706.520824782011</v>
      </c>
      <c r="AQ120">
        <f>100*LN('CREDIT EA &amp; UK'!Z146)</f>
        <v>559.78487696490151</v>
      </c>
      <c r="AR120">
        <f>100*LN('CREDIT EA &amp; UK'!AA146)</f>
        <v>685.38547001208156</v>
      </c>
      <c r="AS120">
        <f>100*LN('CREDIT EA &amp; UK'!AB146)</f>
        <v>657.13104202189209</v>
      </c>
      <c r="AT120">
        <f>100*LN('CREDIT EA &amp; UK'!AC146)</f>
        <v>544.7673999920097</v>
      </c>
      <c r="AU120">
        <f>100*LN('CREDIT EA &amp; UK'!AD146)</f>
        <v>620.1913325670771</v>
      </c>
      <c r="AV120">
        <f>100*LN('CREDIT EA &amp; UK'!AE146)</f>
        <v>612.19667436009399</v>
      </c>
      <c r="AW120">
        <f>100*LN('CREDIT EA &amp; UK'!AF146)</f>
        <v>362.85906509176323</v>
      </c>
      <c r="AX120">
        <f>100*LN('CREDIT FLOATERS'!R146)</f>
        <v>792.2853609162953</v>
      </c>
      <c r="AY120">
        <f>100*LN('CREDIT FLOATERS'!S146)</f>
        <v>768.20776596416579</v>
      </c>
      <c r="AZ120">
        <f>100*LN('CREDIT FLOATERS'!T146)</f>
        <v>637.89029386845004</v>
      </c>
      <c r="BA120">
        <f>100*LN('GLOBAL GROWTH'!P388)</f>
        <v>412.72264775786374</v>
      </c>
      <c r="BB120">
        <f>'GLOBAL GROWTH'!F376</f>
        <v>1.69277091588053</v>
      </c>
      <c r="BC120">
        <v>412.72264775786374</v>
      </c>
      <c r="BD120">
        <v>10.260393000000001</v>
      </c>
      <c r="BE120">
        <v>3.8542420388746335</v>
      </c>
      <c r="BF120" t="e">
        <v>#N/A</v>
      </c>
      <c r="BG120">
        <v>437.50084693576241</v>
      </c>
      <c r="BH120">
        <v>460.61696863211745</v>
      </c>
      <c r="BI120">
        <f>'CORPORATE SPREADS'!C229/100</f>
        <v>1.0900000000000001</v>
      </c>
      <c r="BJ120">
        <f>'CORPORATE SPREADS'!D229/100</f>
        <v>0.70000000000000018</v>
      </c>
      <c r="BK120">
        <f>POLICYRATES!F181</f>
        <v>5.82</v>
      </c>
      <c r="BL120">
        <f>POLICYRATES!C181</f>
        <v>14.875</v>
      </c>
      <c r="BM120">
        <f>100*LN(1/'BILATERAL FX'!G240)</f>
        <v>-4.6910145592356001</v>
      </c>
      <c r="BN120">
        <f>100*LN(1/'BILATERAL FX'!B240)</f>
        <v>-46.209745767463808</v>
      </c>
      <c r="BO120">
        <f>100*LN('STOCK MARKET INDICES'!C121)</f>
        <v>729.48934703974169</v>
      </c>
      <c r="BP120">
        <f>100*LN('STOCK MARKET INDICES'!D121)</f>
        <v>698.54475341975592</v>
      </c>
    </row>
    <row r="121" spans="1:68" x14ac:dyDescent="0.2">
      <c r="A121" s="1">
        <v>32813</v>
      </c>
      <c r="B121">
        <f>100*LN('FRED-MD+'!B373)</f>
        <v>411.92745450119207</v>
      </c>
      <c r="C121">
        <f>'FRED-MD+'!C373</f>
        <v>82.083299999999994</v>
      </c>
      <c r="D121">
        <f>100*LN('FRED-MD+'!D373)</f>
        <v>720.86003379601993</v>
      </c>
      <c r="E121">
        <f>100*LN('FRED-MD+'!E373)</f>
        <v>433.76828208218302</v>
      </c>
      <c r="F121">
        <f>'FRED-MD+'!F373</f>
        <v>5.4</v>
      </c>
      <c r="G121">
        <f>100*LN('FRED-MD+'!G373)</f>
        <v>483.54879410503014</v>
      </c>
      <c r="H121">
        <f>100*LN('FRED-MD+'!H373)</f>
        <v>418.05375488661321</v>
      </c>
      <c r="I121">
        <f>100*LN('FRED-MD+'!I373)</f>
        <v>464.83254563020193</v>
      </c>
      <c r="J121">
        <f>100*LN('FRED-MD+'!J373)</f>
        <v>636.76244208235573</v>
      </c>
      <c r="K121">
        <f>100*LN('FRED-MD+'!K373)</f>
        <v>582.9533679961761</v>
      </c>
      <c r="L121">
        <f>'FRED-MD+'!L373</f>
        <v>7.7695238095238102</v>
      </c>
      <c r="M121">
        <f>'FRED-MD+'!N373</f>
        <v>0.104761904761905</v>
      </c>
      <c r="N121">
        <f>'FRED-MD+'!O373</f>
        <v>0.64739999999999998</v>
      </c>
      <c r="O121">
        <f>'FRED-MD+'!P373</f>
        <v>1.6528</v>
      </c>
      <c r="P121">
        <f>'FRED-MD+'!R373</f>
        <v>1.9000010000000001</v>
      </c>
      <c r="Q121">
        <f>FACTOR!C182</f>
        <v>53.376748887955721</v>
      </c>
      <c r="R121">
        <f>100*LN(REALIZEDVARIANCE!D122)</f>
        <v>79.236016281541254</v>
      </c>
      <c r="S121">
        <v>5.5518891120850604</v>
      </c>
      <c r="T121" s="5" t="e">
        <v>#N/A</v>
      </c>
      <c r="U121">
        <v>96.304367338268065</v>
      </c>
      <c r="V121" t="e">
        <v>#N/A</v>
      </c>
      <c r="W121">
        <v>22.6</v>
      </c>
      <c r="X121" t="e">
        <v>#N/A</v>
      </c>
      <c r="Y121">
        <f>100*LN(LEVERAGE3!O122)</f>
        <v>223.61152107046118</v>
      </c>
      <c r="Z121">
        <f>100*LN(LEVERAGE1!O122)</f>
        <v>329.72563934957901</v>
      </c>
      <c r="AA121">
        <f>100*LN(LEVERAGE1!N122)</f>
        <v>313.38705095996266</v>
      </c>
      <c r="AB121">
        <f>100*LN(LEVERAGE2!V122)</f>
        <v>-21.12577362036826</v>
      </c>
      <c r="AC121">
        <f>100*LN(LEVERAGE2!U122)</f>
        <v>8.067864484886341</v>
      </c>
      <c r="AD121">
        <v>1671.2166142314691</v>
      </c>
      <c r="AE121">
        <v>1392.2353074915488</v>
      </c>
      <c r="AF121">
        <f>100*LN(DOMESTICC!T242)</f>
        <v>974.70357251599205</v>
      </c>
      <c r="AG121">
        <f>100*LN(DOMESTICC!U242)</f>
        <v>946.58691437475647</v>
      </c>
      <c r="AH121">
        <f>100*LN(DOMESTICC!V242)</f>
        <v>940.95363013024416</v>
      </c>
      <c r="AI121">
        <f>100*LN(DOMESTICC!W242)</f>
        <v>855.44986069156505</v>
      </c>
      <c r="AJ121">
        <f>100*LN(DOMESTICC!X242)</f>
        <v>835.5725822397693</v>
      </c>
      <c r="AK121">
        <f>100*LN(DOMESTICC!Y242)</f>
        <v>684.52475356655066</v>
      </c>
      <c r="AL121">
        <f>100*LN(CBCREDIT!T122)</f>
        <v>839.28778153821338</v>
      </c>
      <c r="AM121">
        <f>100*LN(CBCREDIT!U122)</f>
        <v>815.28599090438991</v>
      </c>
      <c r="AN121">
        <f>100*LN(CBCREDIT!V122)</f>
        <v>685.09265624085401</v>
      </c>
      <c r="AO121">
        <f>100*LN('CREDIT EA &amp; UK'!X147)</f>
        <v>735.03424139660387</v>
      </c>
      <c r="AP121">
        <f>100*LN('CREDIT EA &amp; UK'!Y147)</f>
        <v>715.45205977180274</v>
      </c>
      <c r="AQ121">
        <f>100*LN('CREDIT EA &amp; UK'!Z147)</f>
        <v>562.5525683408282</v>
      </c>
      <c r="AR121">
        <f>100*LN('CREDIT EA &amp; UK'!AA147)</f>
        <v>693.41486148419926</v>
      </c>
      <c r="AS121">
        <f>100*LN('CREDIT EA &amp; UK'!AB147)</f>
        <v>666.83787505491455</v>
      </c>
      <c r="AT121">
        <f>100*LN('CREDIT EA &amp; UK'!AC147)</f>
        <v>547.7984386443286</v>
      </c>
      <c r="AU121">
        <f>100*LN('CREDIT EA &amp; UK'!AD147)</f>
        <v>627.50616863789844</v>
      </c>
      <c r="AV121">
        <f>100*LN('CREDIT EA &amp; UK'!AE147)</f>
        <v>619.97590497363285</v>
      </c>
      <c r="AW121">
        <f>100*LN('CREDIT EA &amp; UK'!AF147)</f>
        <v>364.11103672357632</v>
      </c>
      <c r="AX121">
        <f>100*LN('CREDIT FLOATERS'!R147)</f>
        <v>797.25228418213942</v>
      </c>
      <c r="AY121">
        <f>100*LN('CREDIT FLOATERS'!S147)</f>
        <v>773.95078646732077</v>
      </c>
      <c r="AZ121">
        <f>100*LN('CREDIT FLOATERS'!T147)</f>
        <v>640.14088243939284</v>
      </c>
      <c r="BA121">
        <f>100*LN('GLOBAL GROWTH'!P389)</f>
        <v>413.17447088930555</v>
      </c>
      <c r="BB121">
        <f>'GLOBAL GROWTH'!F377</f>
        <v>1.7333500898148699</v>
      </c>
      <c r="BC121">
        <v>413.17447088930555</v>
      </c>
      <c r="BD121">
        <v>17.796510999999999</v>
      </c>
      <c r="BE121">
        <v>3.7678396100953693</v>
      </c>
      <c r="BF121" t="e">
        <v>#N/A</v>
      </c>
      <c r="BG121">
        <v>437.98425388824836</v>
      </c>
      <c r="BH121">
        <v>461.11522576656387</v>
      </c>
      <c r="BI121">
        <f>'CORPORATE SPREADS'!C230/100</f>
        <v>1.22999999999999</v>
      </c>
      <c r="BJ121">
        <f>'CORPORATE SPREADS'!D230/100</f>
        <v>0.59999999999999964</v>
      </c>
      <c r="BK121">
        <f>POLICYRATES!F182</f>
        <v>6</v>
      </c>
      <c r="BL121">
        <f>POLICYRATES!C182</f>
        <v>14.875</v>
      </c>
      <c r="BM121">
        <f>100*LN(1/'BILATERAL FX'!G241)</f>
        <v>-6.6498456556810845</v>
      </c>
      <c r="BN121">
        <f>100*LN(1/'BILATERAL FX'!B241)</f>
        <v>-45.273030057527862</v>
      </c>
      <c r="BO121">
        <f>100*LN('STOCK MARKET INDICES'!C122)</f>
        <v>736.35522194213036</v>
      </c>
      <c r="BP121">
        <f>100*LN('STOCK MARKET INDICES'!D122)</f>
        <v>703.76161936365338</v>
      </c>
    </row>
    <row r="122" spans="1:68" x14ac:dyDescent="0.2">
      <c r="A122" s="1">
        <v>32843</v>
      </c>
      <c r="B122">
        <f>100*LN('FRED-MD+'!B374)</f>
        <v>412.5145311374813</v>
      </c>
      <c r="C122">
        <f>'FRED-MD+'!C374</f>
        <v>81.928799999999995</v>
      </c>
      <c r="D122">
        <f>100*LN('FRED-MD+'!D374)</f>
        <v>713.16985104669118</v>
      </c>
      <c r="E122">
        <f>100*LN('FRED-MD+'!E374)</f>
        <v>434.00320779712047</v>
      </c>
      <c r="F122">
        <f>'FRED-MD+'!F374</f>
        <v>5.4</v>
      </c>
      <c r="G122">
        <f>100*LN('FRED-MD+'!G374)</f>
        <v>483.86600293564453</v>
      </c>
      <c r="H122">
        <f>100*LN('FRED-MD+'!H374)</f>
        <v>418.340799896286</v>
      </c>
      <c r="I122">
        <f>100*LN('FRED-MD+'!I374)</f>
        <v>463.43405632878716</v>
      </c>
      <c r="J122">
        <f>100*LN('FRED-MD+'!J374)</f>
        <v>636.88427175835875</v>
      </c>
      <c r="K122">
        <f>100*LN('FRED-MD+'!K374)</f>
        <v>585.39251330859202</v>
      </c>
      <c r="L122">
        <f>'FRED-MD+'!L374</f>
        <v>7.7229999999999999</v>
      </c>
      <c r="M122">
        <f>'FRED-MD+'!N374</f>
        <v>0.113</v>
      </c>
      <c r="N122">
        <f>'FRED-MD+'!O374</f>
        <v>0.50790000000000002</v>
      </c>
      <c r="O122">
        <f>'FRED-MD+'!P374</f>
        <v>1.5361</v>
      </c>
      <c r="P122">
        <f>'FRED-MD+'!R374</f>
        <v>1.9</v>
      </c>
      <c r="Q122">
        <f>FACTOR!C183</f>
        <v>53.928223656282832</v>
      </c>
      <c r="R122">
        <f>100*LN(REALIZEDVARIANCE!D123)</f>
        <v>70.810363380764898</v>
      </c>
      <c r="S122">
        <v>7.4075706759041999</v>
      </c>
      <c r="T122" s="5" t="e">
        <v>#N/A</v>
      </c>
      <c r="U122">
        <v>92.455479226747684</v>
      </c>
      <c r="V122" t="e">
        <v>#N/A</v>
      </c>
      <c r="W122">
        <v>31.4</v>
      </c>
      <c r="X122" t="e">
        <v>#N/A</v>
      </c>
      <c r="Y122">
        <f>100*LN(LEVERAGE3!O123)</f>
        <v>231.42171772237538</v>
      </c>
      <c r="Z122">
        <f>100*LN(LEVERAGE1!O123)</f>
        <v>329.73079763536458</v>
      </c>
      <c r="AA122">
        <f>100*LN(LEVERAGE1!N123)</f>
        <v>313.59919150998462</v>
      </c>
      <c r="AB122">
        <f>100*LN(LEVERAGE2!V123)</f>
        <v>-21.481850958755956</v>
      </c>
      <c r="AC122">
        <f>100*LN(LEVERAGE2!U123)</f>
        <v>7.8499785365473906</v>
      </c>
      <c r="AD122">
        <v>1674.5351342198542</v>
      </c>
      <c r="AE122">
        <v>1394.4847917916329</v>
      </c>
      <c r="AF122">
        <f>100*LN(DOMESTICC!T243)</f>
        <v>975.30781555059013</v>
      </c>
      <c r="AG122">
        <f>100*LN(DOMESTICC!U243)</f>
        <v>947.31748754880471</v>
      </c>
      <c r="AH122">
        <f>100*LN(DOMESTICC!V243)</f>
        <v>941.64083268964146</v>
      </c>
      <c r="AI122">
        <f>100*LN(DOMESTICC!W243)</f>
        <v>858.13599691321588</v>
      </c>
      <c r="AJ122">
        <f>100*LN(DOMESTICC!X243)</f>
        <v>838.58849330469332</v>
      </c>
      <c r="AK122">
        <f>100*LN(DOMESTICC!Y243)</f>
        <v>685.28914478079844</v>
      </c>
      <c r="AL122">
        <f>100*LN(CBCREDIT!T123)</f>
        <v>841.54948506912888</v>
      </c>
      <c r="AM122">
        <f>100*LN(CBCREDIT!U123)</f>
        <v>817.65380988377069</v>
      </c>
      <c r="AN122">
        <f>100*LN(CBCREDIT!V123)</f>
        <v>686.69218260629009</v>
      </c>
      <c r="AO122">
        <f>100*LN('CREDIT EA &amp; UK'!X148)</f>
        <v>740.42085129884902</v>
      </c>
      <c r="AP122">
        <f>100*LN('CREDIT EA &amp; UK'!Y148)</f>
        <v>721.35149623326947</v>
      </c>
      <c r="AQ122">
        <f>100*LN('CREDIT EA &amp; UK'!Z148)</f>
        <v>565.32888604392144</v>
      </c>
      <c r="AR122">
        <f>100*LN('CREDIT EA &amp; UK'!AA148)</f>
        <v>699.59199906255901</v>
      </c>
      <c r="AS122">
        <f>100*LN('CREDIT EA &amp; UK'!AB148)</f>
        <v>674.0187153131526</v>
      </c>
      <c r="AT122">
        <f>100*LN('CREDIT EA &amp; UK'!AC148)</f>
        <v>550.71550755249768</v>
      </c>
      <c r="AU122">
        <f>100*LN('CREDIT EA &amp; UK'!AD148)</f>
        <v>631.1219249777738</v>
      </c>
      <c r="AV122">
        <f>100*LN('CREDIT EA &amp; UK'!AE148)</f>
        <v>623.82015705936203</v>
      </c>
      <c r="AW122">
        <f>100*LN('CREDIT EA &amp; UK'!AF148)</f>
        <v>365.78788629941482</v>
      </c>
      <c r="AX122">
        <f>100*LN('CREDIT FLOATERS'!R148)</f>
        <v>800.25502911119588</v>
      </c>
      <c r="AY122">
        <f>100*LN('CREDIT FLOATERS'!S148)</f>
        <v>777.28259769430224</v>
      </c>
      <c r="AZ122">
        <f>100*LN('CREDIT FLOATERS'!T148)</f>
        <v>641.90107306285665</v>
      </c>
      <c r="BA122">
        <f>100*LN('GLOBAL GROWTH'!P390)</f>
        <v>413.94409285854647</v>
      </c>
      <c r="BB122">
        <f>'GLOBAL GROWTH'!F378</f>
        <v>2.1515031904905202</v>
      </c>
      <c r="BC122">
        <v>413.94409285854647</v>
      </c>
      <c r="BD122">
        <v>14.204096</v>
      </c>
      <c r="BE122">
        <v>3.6900458314653273</v>
      </c>
      <c r="BF122" t="e">
        <v>#N/A</v>
      </c>
      <c r="BG122">
        <v>437.91290736571744</v>
      </c>
      <c r="BH122">
        <v>461.3138355637268</v>
      </c>
      <c r="BI122">
        <f>'CORPORATE SPREADS'!C231/100</f>
        <v>1.51</v>
      </c>
      <c r="BJ122">
        <f>'CORPORATE SPREADS'!D231/100</f>
        <v>0.64000000000000057</v>
      </c>
      <c r="BK122">
        <f>POLICYRATES!F183</f>
        <v>6</v>
      </c>
      <c r="BL122">
        <f>POLICYRATES!C183</f>
        <v>14.875</v>
      </c>
      <c r="BM122">
        <f>100*LN(1/'BILATERAL FX'!G242)</f>
        <v>-11.819447798717212</v>
      </c>
      <c r="BN122">
        <f>100*LN(1/'BILATERAL FX'!B242)</f>
        <v>-46.781373317269967</v>
      </c>
      <c r="BO122">
        <f>100*LN('STOCK MARKET INDICES'!C123)</f>
        <v>749.01775813851054</v>
      </c>
      <c r="BP122">
        <f>100*LN('STOCK MARKET INDICES'!D123)</f>
        <v>709.39858522728071</v>
      </c>
    </row>
    <row r="123" spans="1:68" x14ac:dyDescent="0.2">
      <c r="A123" s="1">
        <v>32874</v>
      </c>
      <c r="B123">
        <f>100*LN('FRED-MD+'!B375)</f>
        <v>411.8845286484385</v>
      </c>
      <c r="C123">
        <f>'FRED-MD+'!C375</f>
        <v>81.537899999999993</v>
      </c>
      <c r="D123">
        <f>100*LN('FRED-MD+'!D375)</f>
        <v>734.6655163176539</v>
      </c>
      <c r="E123">
        <f>100*LN('FRED-MD+'!E375)</f>
        <v>434.25058765115983</v>
      </c>
      <c r="F123">
        <f>'FRED-MD+'!F375</f>
        <v>5.4</v>
      </c>
      <c r="G123">
        <f>100*LN('FRED-MD+'!G375)</f>
        <v>484.8116364598481</v>
      </c>
      <c r="H123">
        <f>100*LN('FRED-MD+'!H375)</f>
        <v>419.08207286663952</v>
      </c>
      <c r="I123">
        <f>100*LN('FRED-MD+'!I375)</f>
        <v>462.92772613313247</v>
      </c>
      <c r="J123">
        <f>100*LN('FRED-MD+'!J375)</f>
        <v>637.00163871277994</v>
      </c>
      <c r="K123">
        <f>100*LN('FRED-MD+'!K375)</f>
        <v>582.88573784231266</v>
      </c>
      <c r="L123">
        <f>'FRED-MD+'!L375</f>
        <v>7.9209523809523796</v>
      </c>
      <c r="M123">
        <f>'FRED-MD+'!N375</f>
        <v>0.28571428571428598</v>
      </c>
      <c r="N123">
        <f>'FRED-MD+'!O375</f>
        <v>0.2296</v>
      </c>
      <c r="O123">
        <f>'FRED-MD+'!P375</f>
        <v>1.4321999999999999</v>
      </c>
      <c r="P123">
        <f>'FRED-MD+'!R375</f>
        <v>1.69</v>
      </c>
      <c r="Q123">
        <f>FACTOR!C184</f>
        <v>48.851781352876522</v>
      </c>
      <c r="R123">
        <f>100*LN(REALIZEDVARIANCE!D124)</f>
        <v>100.88683846211406</v>
      </c>
      <c r="S123">
        <v>3.8913521770788702</v>
      </c>
      <c r="T123" s="5">
        <v>27.027439999999999</v>
      </c>
      <c r="U123">
        <v>105.99260212936761</v>
      </c>
      <c r="V123" s="5">
        <v>29.785589999999999</v>
      </c>
      <c r="W123">
        <v>25.5</v>
      </c>
      <c r="X123">
        <v>25.36</v>
      </c>
      <c r="Y123">
        <f>100*LN(LEVERAGE3!O124)</f>
        <v>228.6451128994195</v>
      </c>
      <c r="Z123">
        <f>100*LN(LEVERAGE1!O124)</f>
        <v>328.55684019482834</v>
      </c>
      <c r="AA123">
        <f>100*LN(LEVERAGE1!N124)</f>
        <v>313.84080206788298</v>
      </c>
      <c r="AB123">
        <f>100*LN(LEVERAGE2!V124)</f>
        <v>-21.526138154699538</v>
      </c>
      <c r="AC123">
        <f>100*LN(LEVERAGE2!U124)</f>
        <v>7.6586759357691392</v>
      </c>
      <c r="AD123">
        <v>1675.0087593950188</v>
      </c>
      <c r="AE123">
        <v>1395.5513340900234</v>
      </c>
      <c r="AF123">
        <f>100*LN(DOMESTICC!T244)</f>
        <v>974.98128053222979</v>
      </c>
      <c r="AG123">
        <f>100*LN(DOMESTICC!U244)</f>
        <v>946.70537849158814</v>
      </c>
      <c r="AH123">
        <f>100*LN(DOMESTICC!V244)</f>
        <v>940.94566787859412</v>
      </c>
      <c r="AI123">
        <f>100*LN(DOMESTICC!W244)</f>
        <v>859.12276670763254</v>
      </c>
      <c r="AJ123">
        <f>100*LN(DOMESTICC!X244)</f>
        <v>839.3068162725242</v>
      </c>
      <c r="AK123">
        <f>100*LN(DOMESTICC!Y244)</f>
        <v>686.80333260790132</v>
      </c>
      <c r="AL123">
        <f>100*LN(CBCREDIT!T124)</f>
        <v>841.945238334686</v>
      </c>
      <c r="AM123">
        <f>100*LN(CBCREDIT!U124)</f>
        <v>817.7591353861402</v>
      </c>
      <c r="AN123">
        <f>100*LN(CBCREDIT!V124)</f>
        <v>687.90724148586855</v>
      </c>
      <c r="AO123">
        <f>100*LN('CREDIT EA &amp; UK'!X149)</f>
        <v>742.65025791335154</v>
      </c>
      <c r="AP123">
        <f>100*LN('CREDIT EA &amp; UK'!Y149)</f>
        <v>723.4286963463793</v>
      </c>
      <c r="AQ123">
        <f>100*LN('CREDIT EA &amp; UK'!Z149)</f>
        <v>567.98006008909181</v>
      </c>
      <c r="AR123">
        <f>100*LN('CREDIT EA &amp; UK'!AA149)</f>
        <v>702.89836550939253</v>
      </c>
      <c r="AS123">
        <f>100*LN('CREDIT EA &amp; UK'!AB149)</f>
        <v>677.53035336147047</v>
      </c>
      <c r="AT123">
        <f>100*LN('CREDIT EA &amp; UK'!AC149)</f>
        <v>553.27847332594058</v>
      </c>
      <c r="AU123">
        <f>100*LN('CREDIT EA &amp; UK'!AD149)</f>
        <v>630.96581493616441</v>
      </c>
      <c r="AV123">
        <f>100*LN('CREDIT EA &amp; UK'!AE149)</f>
        <v>623.44141241256784</v>
      </c>
      <c r="AW123">
        <f>100*LN('CREDIT EA &amp; UK'!AF149)</f>
        <v>368.82684083734898</v>
      </c>
      <c r="AX123">
        <f>100*LN('CREDIT FLOATERS'!R149)</f>
        <v>801.01378656206816</v>
      </c>
      <c r="AY123">
        <f>100*LN('CREDIT FLOATERS'!S149)</f>
        <v>777.9375272871539</v>
      </c>
      <c r="AZ123">
        <f>100*LN('CREDIT FLOATERS'!T149)</f>
        <v>642.96917473757458</v>
      </c>
      <c r="BA123">
        <f>100*LN('GLOBAL GROWTH'!P391)</f>
        <v>413.54655520388064</v>
      </c>
      <c r="BB123">
        <f>'GLOBAL GROWTH'!F379</f>
        <v>1.34993676024627</v>
      </c>
      <c r="BC123">
        <v>413.54655520388064</v>
      </c>
      <c r="BD123">
        <v>16.128702000000001</v>
      </c>
      <c r="BE123">
        <v>3.6239718586737357</v>
      </c>
      <c r="BF123" t="e">
        <v>#N/A</v>
      </c>
      <c r="BG123">
        <v>439.21404054593216</v>
      </c>
      <c r="BH123">
        <v>461.01577274991303</v>
      </c>
      <c r="BI123">
        <f>'CORPORATE SPREADS'!C232/100</f>
        <v>1.3699999999999901</v>
      </c>
      <c r="BJ123">
        <f>'CORPORATE SPREADS'!D232/100</f>
        <v>0.24000000000000021</v>
      </c>
      <c r="BK123">
        <f>POLICYRATES!F184</f>
        <v>6</v>
      </c>
      <c r="BL123">
        <f>POLICYRATES!C184</f>
        <v>14.875</v>
      </c>
      <c r="BM123">
        <f>100*LN(1/'BILATERAL FX'!G243)</f>
        <v>-14.525783504415582</v>
      </c>
      <c r="BN123">
        <f>100*LN(1/'BILATERAL FX'!B243)</f>
        <v>-50.150229630510658</v>
      </c>
      <c r="BO123">
        <f>100*LN('STOCK MARKET INDICES'!C124)</f>
        <v>750.81180871987453</v>
      </c>
      <c r="BP123">
        <f>100*LN('STOCK MARKET INDICES'!D124)</f>
        <v>706.23201587310496</v>
      </c>
    </row>
    <row r="124" spans="1:68" x14ac:dyDescent="0.2">
      <c r="A124" s="1">
        <v>32905</v>
      </c>
      <c r="B124">
        <f>100*LN('FRED-MD+'!B376)</f>
        <v>412.82273359436994</v>
      </c>
      <c r="C124">
        <f>'FRED-MD+'!C376</f>
        <v>82.536500000000004</v>
      </c>
      <c r="D124">
        <f>100*LN('FRED-MD+'!D376)</f>
        <v>727.03128860790252</v>
      </c>
      <c r="E124">
        <f>100*LN('FRED-MD+'!E376)</f>
        <v>434.44545617661248</v>
      </c>
      <c r="F124">
        <f>'FRED-MD+'!F376</f>
        <v>5.3</v>
      </c>
      <c r="G124">
        <f>100*LN('FRED-MD+'!G376)</f>
        <v>485.20302639196171</v>
      </c>
      <c r="H124">
        <f>100*LN('FRED-MD+'!H376)</f>
        <v>419.5169809078165</v>
      </c>
      <c r="I124">
        <f>100*LN('FRED-MD+'!I376)</f>
        <v>463.07404620996209</v>
      </c>
      <c r="J124">
        <f>100*LN('FRED-MD+'!J376)</f>
        <v>636.69318532950081</v>
      </c>
      <c r="K124">
        <f>100*LN('FRED-MD+'!K376)</f>
        <v>580.04553619164619</v>
      </c>
      <c r="L124">
        <f>'FRED-MD+'!L376</f>
        <v>8.11105263157895</v>
      </c>
      <c r="M124">
        <f>'FRED-MD+'!N376</f>
        <v>0.36210526315789499</v>
      </c>
      <c r="N124">
        <f>'FRED-MD+'!O376</f>
        <v>0.38009999999999999</v>
      </c>
      <c r="O124">
        <f>'FRED-MD+'!P376</f>
        <v>1.4213</v>
      </c>
      <c r="P124">
        <f>'FRED-MD+'!R376</f>
        <v>1.73</v>
      </c>
      <c r="Q124">
        <f>FACTOR!C185</f>
        <v>48.867620978326237</v>
      </c>
      <c r="R124">
        <f>100*LN(REALIZEDVARIANCE!D125)</f>
        <v>133.20723354278488</v>
      </c>
      <c r="S124">
        <v>-5.3582221654910498</v>
      </c>
      <c r="T124" s="5">
        <v>23.061589999999999</v>
      </c>
      <c r="U124">
        <v>101.42664313114358</v>
      </c>
      <c r="V124" s="5">
        <v>23.504239999999999</v>
      </c>
      <c r="W124">
        <v>22.6</v>
      </c>
      <c r="X124">
        <v>21.99</v>
      </c>
      <c r="Y124">
        <f>100*LN(LEVERAGE3!O125)</f>
        <v>223.79335934105652</v>
      </c>
      <c r="Z124">
        <f>100*LN(LEVERAGE1!O125)</f>
        <v>326.59272539704665</v>
      </c>
      <c r="AA124">
        <f>100*LN(LEVERAGE1!N125)</f>
        <v>314.0616607352934</v>
      </c>
      <c r="AB124">
        <f>100*LN(LEVERAGE2!V125)</f>
        <v>-21.551861295071841</v>
      </c>
      <c r="AC124">
        <f>100*LN(LEVERAGE2!U125)</f>
        <v>7.4740918547643007</v>
      </c>
      <c r="AD124">
        <v>1674.9970915877377</v>
      </c>
      <c r="AE124">
        <v>1396.8992728674812</v>
      </c>
      <c r="AF124">
        <f>100*LN(DOMESTICC!T245)</f>
        <v>974.44112829421067</v>
      </c>
      <c r="AG124">
        <f>100*LN(DOMESTICC!U245)</f>
        <v>945.68896911779257</v>
      </c>
      <c r="AH124">
        <f>100*LN(DOMESTICC!V245)</f>
        <v>939.79006157781487</v>
      </c>
      <c r="AI124">
        <f>100*LN(DOMESTICC!W245)</f>
        <v>859.71099521829399</v>
      </c>
      <c r="AJ124">
        <f>100*LN(DOMESTICC!X245)</f>
        <v>839.69202494198271</v>
      </c>
      <c r="AK124">
        <f>100*LN(DOMESTICC!Y245)</f>
        <v>688.73182921721798</v>
      </c>
      <c r="AL124">
        <f>100*LN(CBCREDIT!T125)</f>
        <v>842.1486161729066</v>
      </c>
      <c r="AM124">
        <f>100*LN(CBCREDIT!U125)</f>
        <v>817.80647503038961</v>
      </c>
      <c r="AN124">
        <f>100*LN(CBCREDIT!V125)</f>
        <v>688.85828703483435</v>
      </c>
      <c r="AO124">
        <f>100*LN('CREDIT EA &amp; UK'!X150)</f>
        <v>744.09612429846186</v>
      </c>
      <c r="AP124">
        <f>100*LN('CREDIT EA &amp; UK'!Y150)</f>
        <v>724.73432582009809</v>
      </c>
      <c r="AQ124">
        <f>100*LN('CREDIT EA &amp; UK'!Z150)</f>
        <v>570.31121692627016</v>
      </c>
      <c r="AR124">
        <f>100*LN('CREDIT EA &amp; UK'!AA150)</f>
        <v>705.2260568823018</v>
      </c>
      <c r="AS124">
        <f>100*LN('CREDIT EA &amp; UK'!AB150)</f>
        <v>679.9449049244547</v>
      </c>
      <c r="AT124">
        <f>100*LN('CREDIT EA &amp; UK'!AC150)</f>
        <v>555.44792648334305</v>
      </c>
      <c r="AU124">
        <f>100*LN('CREDIT EA &amp; UK'!AD150)</f>
        <v>630.70816264930875</v>
      </c>
      <c r="AV124">
        <f>100*LN('CREDIT EA &amp; UK'!AE150)</f>
        <v>622.81445988189671</v>
      </c>
      <c r="AW124">
        <f>100*LN('CREDIT EA &amp; UK'!AF150)</f>
        <v>372.30874233684523</v>
      </c>
      <c r="AX124">
        <f>100*LN('CREDIT FLOATERS'!R150)</f>
        <v>801.43929540923602</v>
      </c>
      <c r="AY124">
        <f>100*LN('CREDIT FLOATERS'!S150)</f>
        <v>778.29596969784495</v>
      </c>
      <c r="AZ124">
        <f>100*LN('CREDIT FLOATERS'!T150)</f>
        <v>643.71535842615845</v>
      </c>
      <c r="BA124">
        <f>100*LN('GLOBAL GROWTH'!P392)</f>
        <v>413.95242481981933</v>
      </c>
      <c r="BB124">
        <f>'GLOBAL GROWTH'!F380</f>
        <v>0.97952239364340699</v>
      </c>
      <c r="BC124">
        <v>413.95242481981933</v>
      </c>
      <c r="BD124">
        <v>12.687875</v>
      </c>
      <c r="BE124">
        <v>3.5711393712998696</v>
      </c>
      <c r="BF124" t="e">
        <v>#N/A</v>
      </c>
      <c r="BG124">
        <v>439.71056542684755</v>
      </c>
      <c r="BH124">
        <v>460.61696863211745</v>
      </c>
      <c r="BI124">
        <f>'CORPORATE SPREADS'!C233/100</f>
        <v>1.2</v>
      </c>
      <c r="BJ124">
        <f>'CORPORATE SPREADS'!D233/100</f>
        <v>0.3100000000000005</v>
      </c>
      <c r="BK124">
        <f>POLICYRATES!F185</f>
        <v>6</v>
      </c>
      <c r="BL124">
        <f>POLICYRATES!C185</f>
        <v>14.875</v>
      </c>
      <c r="BM124">
        <f>100*LN(1/'BILATERAL FX'!G244)</f>
        <v>-15.452376021309153</v>
      </c>
      <c r="BN124">
        <f>100*LN(1/'BILATERAL FX'!B244)</f>
        <v>-52.833149789565617</v>
      </c>
      <c r="BO124">
        <f>100*LN('STOCK MARKET INDICES'!C125)</f>
        <v>750.10379243880436</v>
      </c>
      <c r="BP124">
        <f>100*LN('STOCK MARKET INDICES'!D125)</f>
        <v>702.30997882928693</v>
      </c>
    </row>
    <row r="125" spans="1:68" x14ac:dyDescent="0.2">
      <c r="A125" s="1">
        <v>32933</v>
      </c>
      <c r="B125">
        <f>100*LN('FRED-MD+'!B377)</f>
        <v>413.35460444212373</v>
      </c>
      <c r="C125">
        <f>'FRED-MD+'!C377</f>
        <v>82.727199999999996</v>
      </c>
      <c r="D125">
        <f>100*LN('FRED-MD+'!D377)</f>
        <v>716.16220029391866</v>
      </c>
      <c r="E125">
        <f>100*LN('FRED-MD+'!E377)</f>
        <v>434.63994570307307</v>
      </c>
      <c r="F125">
        <f>'FRED-MD+'!F377</f>
        <v>5.2</v>
      </c>
      <c r="G125">
        <f>100*LN('FRED-MD+'!G377)</f>
        <v>485.67068118035183</v>
      </c>
      <c r="H125">
        <f>100*LN('FRED-MD+'!H377)</f>
        <v>419.88246904526198</v>
      </c>
      <c r="I125">
        <f>100*LN('FRED-MD+'!I377)</f>
        <v>464.88042230081527</v>
      </c>
      <c r="J125">
        <f>100*LN('FRED-MD+'!J377)</f>
        <v>636.5023869295137</v>
      </c>
      <c r="K125">
        <f>100*LN('FRED-MD+'!K377)</f>
        <v>582.44059169799391</v>
      </c>
      <c r="L125">
        <f>'FRED-MD+'!L377</f>
        <v>8.35</v>
      </c>
      <c r="M125">
        <f>'FRED-MD+'!N377</f>
        <v>0.23863636363636301</v>
      </c>
      <c r="N125">
        <f>'FRED-MD+'!O377</f>
        <v>0.40939999999999999</v>
      </c>
      <c r="O125">
        <f>'FRED-MD+'!P377</f>
        <v>1.4238</v>
      </c>
      <c r="P125">
        <f>'FRED-MD+'!R377</f>
        <v>1.68</v>
      </c>
      <c r="Q125">
        <f>FACTOR!C186</f>
        <v>51.647459344312139</v>
      </c>
      <c r="R125">
        <f>100*LN(REALIZEDVARIANCE!D126)</f>
        <v>147.41537337707445</v>
      </c>
      <c r="S125">
        <v>-12.1972372099011</v>
      </c>
      <c r="T125" s="5">
        <v>5.7747630000000001</v>
      </c>
      <c r="U125">
        <v>96.098858902550546</v>
      </c>
      <c r="V125" s="5">
        <v>20.096530000000001</v>
      </c>
      <c r="W125">
        <v>19.899999999999999</v>
      </c>
      <c r="X125">
        <v>19.73</v>
      </c>
      <c r="Y125">
        <f>100*LN(LEVERAGE3!O126)</f>
        <v>220.37587386871508</v>
      </c>
      <c r="Z125">
        <f>100*LN(LEVERAGE1!O126)</f>
        <v>325.38111658395417</v>
      </c>
      <c r="AA125">
        <f>100*LN(LEVERAGE1!N126)</f>
        <v>314.17586079372677</v>
      </c>
      <c r="AB125">
        <f>100*LN(LEVERAGE2!V126)</f>
        <v>-21.562196946575988</v>
      </c>
      <c r="AC125">
        <f>100*LN(LEVERAGE2!U126)</f>
        <v>7.2444335792120507</v>
      </c>
      <c r="AD125">
        <v>1675.1028122551077</v>
      </c>
      <c r="AE125">
        <v>1398.2845372449906</v>
      </c>
      <c r="AF125">
        <f>100*LN(DOMESTICC!T246)</f>
        <v>974.1117462529711</v>
      </c>
      <c r="AG125">
        <f>100*LN(DOMESTICC!U246)</f>
        <v>945.06677881225073</v>
      </c>
      <c r="AH125">
        <f>100*LN(DOMESTICC!V246)</f>
        <v>939.08186497017573</v>
      </c>
      <c r="AI125">
        <f>100*LN(DOMESTICC!W246)</f>
        <v>860.63482817834574</v>
      </c>
      <c r="AJ125">
        <f>100*LN(DOMESTICC!X246)</f>
        <v>840.35233659232858</v>
      </c>
      <c r="AK125">
        <f>100*LN(DOMESTICC!Y246)</f>
        <v>691.12371621852469</v>
      </c>
      <c r="AL125">
        <f>100*LN(CBCREDIT!T126)</f>
        <v>842.46951538309054</v>
      </c>
      <c r="AM125">
        <f>100*LN(CBCREDIT!U126)</f>
        <v>817.90076879912488</v>
      </c>
      <c r="AN125">
        <f>100*LN(CBCREDIT!V126)</f>
        <v>690.06702392589068</v>
      </c>
      <c r="AO125">
        <f>100*LN('CREDIT EA &amp; UK'!X151)</f>
        <v>745.32640289148787</v>
      </c>
      <c r="AP125">
        <f>100*LN('CREDIT EA &amp; UK'!Y151)</f>
        <v>725.72156604384656</v>
      </c>
      <c r="AQ125">
        <f>100*LN('CREDIT EA &amp; UK'!Z151)</f>
        <v>572.74469165837991</v>
      </c>
      <c r="AR125">
        <f>100*LN('CREDIT EA &amp; UK'!AA151)</f>
        <v>707.14910178670061</v>
      </c>
      <c r="AS125">
        <f>100*LN('CREDIT EA &amp; UK'!AB151)</f>
        <v>681.71990810776197</v>
      </c>
      <c r="AT125">
        <f>100*LN('CREDIT EA &amp; UK'!AC151)</f>
        <v>557.7765634072714</v>
      </c>
      <c r="AU125">
        <f>100*LN('CREDIT EA &amp; UK'!AD151)</f>
        <v>630.55140483743298</v>
      </c>
      <c r="AV125">
        <f>100*LN('CREDIT EA &amp; UK'!AE151)</f>
        <v>622.43187966053495</v>
      </c>
      <c r="AW125">
        <f>100*LN('CREDIT EA &amp; UK'!AF151)</f>
        <v>375.42925926621683</v>
      </c>
      <c r="AX125">
        <f>100*LN('CREDIT FLOATERS'!R151)</f>
        <v>801.97591652664767</v>
      </c>
      <c r="AY125">
        <f>100*LN('CREDIT FLOATERS'!S151)</f>
        <v>778.71156009550782</v>
      </c>
      <c r="AZ125">
        <f>100*LN('CREDIT FLOATERS'!T151)</f>
        <v>644.74437294238248</v>
      </c>
      <c r="BA125">
        <f>100*LN('GLOBAL GROWTH'!P393)</f>
        <v>414.37381950613326</v>
      </c>
      <c r="BB125">
        <f>'GLOBAL GROWTH'!F381</f>
        <v>0.96315575482753502</v>
      </c>
      <c r="BC125">
        <v>414.37381950613326</v>
      </c>
      <c r="BD125">
        <v>12.129678</v>
      </c>
      <c r="BE125">
        <v>3.5179776535162022</v>
      </c>
      <c r="BF125" t="e">
        <v>#N/A</v>
      </c>
      <c r="BG125">
        <v>439.37509568076331</v>
      </c>
      <c r="BH125">
        <v>462.10435351443817</v>
      </c>
      <c r="BI125">
        <f>'CORPORATE SPREADS'!C234/100</f>
        <v>1.20999999999999</v>
      </c>
      <c r="BJ125">
        <f>'CORPORATE SPREADS'!D234/100</f>
        <v>0.78999999999999915</v>
      </c>
      <c r="BK125">
        <f>POLICYRATES!F186</f>
        <v>6</v>
      </c>
      <c r="BL125">
        <f>POLICYRATES!C186</f>
        <v>14.875</v>
      </c>
      <c r="BM125">
        <f>100*LN(1/'BILATERAL FX'!G245)</f>
        <v>-13.707337507340897</v>
      </c>
      <c r="BN125">
        <f>100*LN(1/'BILATERAL FX'!B245)</f>
        <v>-48.520007612701797</v>
      </c>
      <c r="BO125">
        <f>100*LN('STOCK MARKET INDICES'!C126)</f>
        <v>758.50525101120172</v>
      </c>
      <c r="BP125">
        <f>100*LN('STOCK MARKET INDICES'!D126)</f>
        <v>701.65558707871276</v>
      </c>
    </row>
    <row r="126" spans="1:68" x14ac:dyDescent="0.2">
      <c r="A126" s="1">
        <v>32964</v>
      </c>
      <c r="B126">
        <f>100*LN('FRED-MD+'!B378)</f>
        <v>413.25342953801521</v>
      </c>
      <c r="C126">
        <f>'FRED-MD+'!C378</f>
        <v>82.349900000000005</v>
      </c>
      <c r="D126">
        <f>100*LN('FRED-MD+'!D378)</f>
        <v>712.92975489293735</v>
      </c>
      <c r="E126">
        <f>100*LN('FRED-MD+'!E378)</f>
        <v>434.74351899042631</v>
      </c>
      <c r="F126">
        <f>'FRED-MD+'!F378</f>
        <v>5.4</v>
      </c>
      <c r="G126">
        <f>100*LN('FRED-MD+'!G378)</f>
        <v>485.90369099451419</v>
      </c>
      <c r="H126">
        <f>100*LN('FRED-MD+'!H378)</f>
        <v>420.09842593783071</v>
      </c>
      <c r="I126">
        <f>100*LN('FRED-MD+'!I378)</f>
        <v>464.65999957512309</v>
      </c>
      <c r="J126">
        <f>100*LN('FRED-MD+'!J378)</f>
        <v>636.1263443995997</v>
      </c>
      <c r="K126">
        <f>100*LN('FRED-MD+'!K378)</f>
        <v>582.3578298110283</v>
      </c>
      <c r="L126">
        <f>'FRED-MD+'!L378</f>
        <v>8.4045000000000005</v>
      </c>
      <c r="M126">
        <f>'FRED-MD+'!N378</f>
        <v>0.38100000000000001</v>
      </c>
      <c r="N126">
        <f>'FRED-MD+'!O378</f>
        <v>5.6300000000000003E-2</v>
      </c>
      <c r="O126">
        <f>'FRED-MD+'!P378</f>
        <v>1.2192000000000001</v>
      </c>
      <c r="P126">
        <f>'FRED-MD+'!R378</f>
        <v>1.58</v>
      </c>
      <c r="Q126">
        <f>FACTOR!C187</f>
        <v>48.129076862923412</v>
      </c>
      <c r="R126">
        <f>100*LN(REALIZEDVARIANCE!D127)</f>
        <v>159.02169050936138</v>
      </c>
      <c r="S126">
        <v>-11.9947069400391</v>
      </c>
      <c r="T126" s="5">
        <v>12.46621</v>
      </c>
      <c r="U126">
        <v>96.738337194519147</v>
      </c>
      <c r="V126" s="5">
        <v>19.654389999999999</v>
      </c>
      <c r="W126">
        <v>14.2</v>
      </c>
      <c r="X126">
        <v>19.52</v>
      </c>
      <c r="Y126">
        <f>100*LN(LEVERAGE3!O127)</f>
        <v>219.83860102229062</v>
      </c>
      <c r="Z126">
        <f>100*LN(LEVERAGE1!O127)</f>
        <v>325.39244712547799</v>
      </c>
      <c r="AA126">
        <f>100*LN(LEVERAGE1!N127)</f>
        <v>314.17279504491137</v>
      </c>
      <c r="AB126">
        <f>100*LN(LEVERAGE2!V127)</f>
        <v>-21.56001709918597</v>
      </c>
      <c r="AC126">
        <f>100*LN(LEVERAGE2!U127)</f>
        <v>6.9106525519580506</v>
      </c>
      <c r="AD126">
        <v>1675.7612017786143</v>
      </c>
      <c r="AE126">
        <v>1400.0353932301739</v>
      </c>
      <c r="AF126">
        <f>100*LN(DOMESTICC!T247)</f>
        <v>974.72200952751177</v>
      </c>
      <c r="AG126">
        <f>100*LN(DOMESTICC!U247)</f>
        <v>945.92429487662355</v>
      </c>
      <c r="AH126">
        <f>100*LN(DOMESTICC!V247)</f>
        <v>939.91829657223252</v>
      </c>
      <c r="AI126">
        <f>100*LN(DOMESTICC!W247)</f>
        <v>862.45898400807573</v>
      </c>
      <c r="AJ126">
        <f>100*LN(DOMESTICC!X247)</f>
        <v>841.96805854453146</v>
      </c>
      <c r="AK126">
        <f>100*LN(DOMESTICC!Y247)</f>
        <v>693.76869861801208</v>
      </c>
      <c r="AL126">
        <f>100*LN(CBCREDIT!T127)</f>
        <v>843.0262587555095</v>
      </c>
      <c r="AM126">
        <f>100*LN(CBCREDIT!U127)</f>
        <v>818.2036635848865</v>
      </c>
      <c r="AN126">
        <f>100*LN(CBCREDIT!V127)</f>
        <v>691.48640282176245</v>
      </c>
      <c r="AO126">
        <f>100*LN('CREDIT EA &amp; UK'!X152)</f>
        <v>746.14907035745716</v>
      </c>
      <c r="AP126">
        <f>100*LN('CREDIT EA &amp; UK'!Y152)</f>
        <v>726.27805648539209</v>
      </c>
      <c r="AQ126">
        <f>100*LN('CREDIT EA &amp; UK'!Z152)</f>
        <v>574.74300993078225</v>
      </c>
      <c r="AR126">
        <f>100*LN('CREDIT EA &amp; UK'!AA152)</f>
        <v>708.32943997562256</v>
      </c>
      <c r="AS126">
        <f>100*LN('CREDIT EA &amp; UK'!AB152)</f>
        <v>682.61444993687178</v>
      </c>
      <c r="AT126">
        <f>100*LN('CREDIT EA &amp; UK'!AC152)</f>
        <v>559.79749874700008</v>
      </c>
      <c r="AU126">
        <f>100*LN('CREDIT EA &amp; UK'!AD152)</f>
        <v>630.59924795191989</v>
      </c>
      <c r="AV126">
        <f>100*LN('CREDIT EA &amp; UK'!AE152)</f>
        <v>622.43363181991538</v>
      </c>
      <c r="AW126">
        <f>100*LN('CREDIT EA &amp; UK'!AF152)</f>
        <v>377.2257737746848</v>
      </c>
      <c r="AX126">
        <f>100*LN('CREDIT FLOATERS'!R152)</f>
        <v>802.61587200494921</v>
      </c>
      <c r="AY126">
        <f>100*LN('CREDIT FLOATERS'!S152)</f>
        <v>779.15107181427925</v>
      </c>
      <c r="AZ126">
        <f>100*LN('CREDIT FLOATERS'!T152)</f>
        <v>646.16261699384006</v>
      </c>
      <c r="BA126">
        <f>100*LN('GLOBAL GROWTH'!P394)</f>
        <v>413.34421908777188</v>
      </c>
      <c r="BB126">
        <f>'GLOBAL GROWTH'!F382</f>
        <v>0.169948097461464</v>
      </c>
      <c r="BC126">
        <v>413.34421908777188</v>
      </c>
      <c r="BD126">
        <v>2.2870845000000002</v>
      </c>
      <c r="BE126">
        <v>3.4696687363019452</v>
      </c>
      <c r="BF126" t="e">
        <v>#N/A</v>
      </c>
      <c r="BG126">
        <v>439.98828674903069</v>
      </c>
      <c r="BH126">
        <v>461.80864112546374</v>
      </c>
      <c r="BI126">
        <f>'CORPORATE SPREADS'!C235/100</f>
        <v>0.69999999999999896</v>
      </c>
      <c r="BJ126">
        <f>'CORPORATE SPREADS'!D235/100</f>
        <v>0.37999999999999901</v>
      </c>
      <c r="BK126">
        <f>POLICYRATES!F187</f>
        <v>6</v>
      </c>
      <c r="BL126">
        <f>POLICYRATES!C187</f>
        <v>14.875</v>
      </c>
      <c r="BM126">
        <f>100*LN(1/'BILATERAL FX'!G246)</f>
        <v>-14.827764371613874</v>
      </c>
      <c r="BN126">
        <f>100*LN(1/'BILATERAL FX'!B246)</f>
        <v>-49.29874656361109</v>
      </c>
      <c r="BO126">
        <f>100*LN('STOCK MARKET INDICES'!C127)</f>
        <v>750.28760942435224</v>
      </c>
      <c r="BP126">
        <f>100*LN('STOCK MARKET INDICES'!D127)</f>
        <v>695.00098468789736</v>
      </c>
    </row>
    <row r="127" spans="1:68" x14ac:dyDescent="0.2">
      <c r="A127" s="1">
        <v>32994</v>
      </c>
      <c r="B127">
        <f>100*LN('FRED-MD+'!B379)</f>
        <v>413.41484386359627</v>
      </c>
      <c r="C127">
        <f>'FRED-MD+'!C379</f>
        <v>82.266400000000004</v>
      </c>
      <c r="D127">
        <f>100*LN('FRED-MD+'!D379)</f>
        <v>710.00271666292599</v>
      </c>
      <c r="E127">
        <f>100*LN('FRED-MD+'!E379)</f>
        <v>434.76939555933762</v>
      </c>
      <c r="F127">
        <f>'FRED-MD+'!F379</f>
        <v>5.4</v>
      </c>
      <c r="G127">
        <f>100*LN('FRED-MD+'!G379)</f>
        <v>486.05872978525963</v>
      </c>
      <c r="H127">
        <f>100*LN('FRED-MD+'!H379)</f>
        <v>420.31391746142094</v>
      </c>
      <c r="I127">
        <f>100*LN('FRED-MD+'!I379)</f>
        <v>463.26880720248306</v>
      </c>
      <c r="J127">
        <f>100*LN('FRED-MD+'!J379)</f>
        <v>635.69316266982071</v>
      </c>
      <c r="K127">
        <f>100*LN('FRED-MD+'!K379)</f>
        <v>585.86471852171167</v>
      </c>
      <c r="L127">
        <f>'FRED-MD+'!L379</f>
        <v>8.31636363636364</v>
      </c>
      <c r="M127">
        <f>'FRED-MD+'!N379</f>
        <v>0.441818181818182</v>
      </c>
      <c r="N127">
        <f>'FRED-MD+'!O379</f>
        <v>6.5799999999999997E-2</v>
      </c>
      <c r="O127">
        <f>'FRED-MD+'!P379</f>
        <v>1.1597999999999999</v>
      </c>
      <c r="P127">
        <f>'FRED-MD+'!R379</f>
        <v>1.7199990000000001</v>
      </c>
      <c r="Q127">
        <f>FACTOR!C188</f>
        <v>57.034956051887988</v>
      </c>
      <c r="R127">
        <f>100*LN(REALIZEDVARIANCE!D128)</f>
        <v>128.60145636638686</v>
      </c>
      <c r="S127">
        <v>-12.209715509744999</v>
      </c>
      <c r="T127" s="5">
        <v>12.016830000000001</v>
      </c>
      <c r="U127">
        <v>92.780402148830021</v>
      </c>
      <c r="V127" s="5">
        <v>15.08961</v>
      </c>
      <c r="W127">
        <v>26.4</v>
      </c>
      <c r="X127">
        <v>17.37</v>
      </c>
      <c r="Y127">
        <f>100*LN(LEVERAGE3!O128)</f>
        <v>219.47817268606434</v>
      </c>
      <c r="Z127">
        <f>100*LN(LEVERAGE1!O128)</f>
        <v>325.41432266834221</v>
      </c>
      <c r="AA127">
        <f>100*LN(LEVERAGE1!N128)</f>
        <v>314.16367487518357</v>
      </c>
      <c r="AB127">
        <f>100*LN(LEVERAGE2!V128)</f>
        <v>-21.555807967669185</v>
      </c>
      <c r="AC127">
        <f>100*LN(LEVERAGE2!U128)</f>
        <v>6.5273846128010291</v>
      </c>
      <c r="AD127">
        <v>1676.7060144107099</v>
      </c>
      <c r="AE127">
        <v>1402.0895759023404</v>
      </c>
      <c r="AF127">
        <f>100*LN(DOMESTICC!T248)</f>
        <v>976.23885010132574</v>
      </c>
      <c r="AG127">
        <f>100*LN(DOMESTICC!U248)</f>
        <v>948.03235096653304</v>
      </c>
      <c r="AH127">
        <f>100*LN(DOMESTICC!V248)</f>
        <v>941.98203647905063</v>
      </c>
      <c r="AI127">
        <f>100*LN(DOMESTICC!W248)</f>
        <v>865.11962992553799</v>
      </c>
      <c r="AJ127">
        <f>100*LN(DOMESTICC!X248)</f>
        <v>844.53464200555857</v>
      </c>
      <c r="AK127">
        <f>100*LN(DOMESTICC!Y248)</f>
        <v>696.89774305808373</v>
      </c>
      <c r="AL127">
        <f>100*LN(CBCREDIT!T128)</f>
        <v>843.86607650208134</v>
      </c>
      <c r="AM127">
        <f>100*LN(CBCREDIT!U128)</f>
        <v>818.82099378743283</v>
      </c>
      <c r="AN127">
        <f>100*LN(CBCREDIT!V128)</f>
        <v>693.19217595664668</v>
      </c>
      <c r="AO127">
        <f>100*LN('CREDIT EA &amp; UK'!X153)</f>
        <v>746.81207210739058</v>
      </c>
      <c r="AP127">
        <f>100*LN('CREDIT EA &amp; UK'!Y153)</f>
        <v>726.68294482864849</v>
      </c>
      <c r="AQ127">
        <f>100*LN('CREDIT EA &amp; UK'!Z153)</f>
        <v>576.69089257074597</v>
      </c>
      <c r="AR127">
        <f>100*LN('CREDIT EA &amp; UK'!AA153)</f>
        <v>709.25532403349212</v>
      </c>
      <c r="AS127">
        <f>100*LN('CREDIT EA &amp; UK'!AB153)</f>
        <v>683.24912375601787</v>
      </c>
      <c r="AT127">
        <f>100*LN('CREDIT EA &amp; UK'!AC153)</f>
        <v>561.82492535228391</v>
      </c>
      <c r="AU127">
        <f>100*LN('CREDIT EA &amp; UK'!AD153)</f>
        <v>630.7431057985076</v>
      </c>
      <c r="AV127">
        <f>100*LN('CREDIT EA &amp; UK'!AE153)</f>
        <v>622.43910574128529</v>
      </c>
      <c r="AW127">
        <f>100*LN('CREDIT EA &amp; UK'!AF153)</f>
        <v>378.72111849848022</v>
      </c>
      <c r="AX127">
        <f>100*LN('CREDIT FLOATERS'!R153)</f>
        <v>803.37054964055289</v>
      </c>
      <c r="AY127">
        <f>100*LN('CREDIT FLOATERS'!S153)</f>
        <v>779.62657429748958</v>
      </c>
      <c r="AZ127">
        <f>100*LN('CREDIT FLOATERS'!T153)</f>
        <v>648.02152010609245</v>
      </c>
      <c r="BA127">
        <f>100*LN('GLOBAL GROWTH'!P395)</f>
        <v>414.45998430599434</v>
      </c>
      <c r="BB127">
        <f>'GLOBAL GROWTH'!F383</f>
        <v>1.0185015318203201</v>
      </c>
      <c r="BC127">
        <v>414.45998430599434</v>
      </c>
      <c r="BD127">
        <v>-6.6229564999999999</v>
      </c>
      <c r="BE127">
        <v>3.42067578572538</v>
      </c>
      <c r="BF127" t="e">
        <v>#N/A</v>
      </c>
      <c r="BG127">
        <v>440.28487485049084</v>
      </c>
      <c r="BH127">
        <v>462.00587984818418</v>
      </c>
      <c r="BI127">
        <f>'CORPORATE SPREADS'!C236/100</f>
        <v>0.91</v>
      </c>
      <c r="BJ127">
        <f>'CORPORATE SPREADS'!D236/100</f>
        <v>0.51000000000000156</v>
      </c>
      <c r="BK127">
        <f>POLICYRATES!F188</f>
        <v>6</v>
      </c>
      <c r="BL127">
        <f>POLICYRATES!C188</f>
        <v>14.875</v>
      </c>
      <c r="BM127">
        <f>100*LN(1/'BILATERAL FX'!G247)</f>
        <v>-16.219122319934975</v>
      </c>
      <c r="BN127">
        <f>100*LN(1/'BILATERAL FX'!B247)</f>
        <v>-51.724497556817404</v>
      </c>
      <c r="BO127">
        <f>100*LN('STOCK MARKET INDICES'!C128)</f>
        <v>752.01315701419071</v>
      </c>
      <c r="BP127">
        <f>100*LN('STOCK MARKET INDICES'!D128)</f>
        <v>705.1197397715174</v>
      </c>
    </row>
    <row r="128" spans="1:68" x14ac:dyDescent="0.2">
      <c r="A128" s="1">
        <v>33025</v>
      </c>
      <c r="B128">
        <f>100*LN('FRED-MD+'!B380)</f>
        <v>413.73912802089114</v>
      </c>
      <c r="C128">
        <f>'FRED-MD+'!C380</f>
        <v>82.311400000000006</v>
      </c>
      <c r="D128">
        <f>100*LN('FRED-MD+'!D380)</f>
        <v>707.07241072602767</v>
      </c>
      <c r="E128">
        <f>100*LN('FRED-MD+'!E380)</f>
        <v>434.71763572381354</v>
      </c>
      <c r="F128">
        <f>'FRED-MD+'!F380</f>
        <v>5.2</v>
      </c>
      <c r="G128">
        <f>100*LN('FRED-MD+'!G380)</f>
        <v>486.67649236765538</v>
      </c>
      <c r="H128">
        <f>100*LN('FRED-MD+'!H380)</f>
        <v>420.75393099884434</v>
      </c>
      <c r="I128">
        <f>100*LN('FRED-MD+'!I380)</f>
        <v>463.8508245598602</v>
      </c>
      <c r="J128">
        <f>100*LN('FRED-MD+'!J380)</f>
        <v>635.82371625298663</v>
      </c>
      <c r="K128">
        <f>100*LN('FRED-MD+'!K380)</f>
        <v>588.71867784013943</v>
      </c>
      <c r="L128">
        <f>'FRED-MD+'!L380</f>
        <v>8.0961904761904808</v>
      </c>
      <c r="M128">
        <f>'FRED-MD+'!N380</f>
        <v>0.38380952380952399</v>
      </c>
      <c r="N128">
        <f>'FRED-MD+'!O380</f>
        <v>0.17349999999999999</v>
      </c>
      <c r="O128">
        <f>'FRED-MD+'!P380</f>
        <v>1.1836</v>
      </c>
      <c r="P128">
        <f>'FRED-MD+'!R380</f>
        <v>1.68</v>
      </c>
      <c r="Q128">
        <f>FACTOR!C189</f>
        <v>54.909404760100045</v>
      </c>
      <c r="R128">
        <f>100*LN(REALIZEDVARIANCE!D129)</f>
        <v>88.671472709993367</v>
      </c>
      <c r="S128">
        <v>1.3235823575444099</v>
      </c>
      <c r="T128" s="5">
        <v>19.927299999999999</v>
      </c>
      <c r="U128">
        <v>88.99919620911578</v>
      </c>
      <c r="V128" s="5">
        <v>10.92131</v>
      </c>
      <c r="W128">
        <v>14.1</v>
      </c>
      <c r="X128">
        <v>15.5</v>
      </c>
      <c r="Y128">
        <f>100*LN(LEVERAGE3!O129)</f>
        <v>219.35511719699105</v>
      </c>
      <c r="Z128">
        <f>100*LN(LEVERAGE1!O129)</f>
        <v>325.42564944827444</v>
      </c>
      <c r="AA128">
        <f>100*LN(LEVERAGE1!N129)</f>
        <v>314.14979443866224</v>
      </c>
      <c r="AB128">
        <f>100*LN(LEVERAGE2!V129)</f>
        <v>-21.553628259543189</v>
      </c>
      <c r="AC128">
        <f>100*LN(LEVERAGE2!U129)</f>
        <v>6.3531217102163806</v>
      </c>
      <c r="AD128">
        <v>1679.6574272311013</v>
      </c>
      <c r="AE128">
        <v>1404.0244044661092</v>
      </c>
      <c r="AF128">
        <f>100*LN(DOMESTICC!T249)</f>
        <v>977.99932171454088</v>
      </c>
      <c r="AG128">
        <f>100*LN(DOMESTICC!U249)</f>
        <v>950.43298574544008</v>
      </c>
      <c r="AH128">
        <f>100*LN(DOMESTICC!V249)</f>
        <v>944.34795332940564</v>
      </c>
      <c r="AI128">
        <f>100*LN(DOMESTICC!W249)</f>
        <v>867.79893678701274</v>
      </c>
      <c r="AJ128">
        <f>100*LN(DOMESTICC!X249)</f>
        <v>847.13783207049539</v>
      </c>
      <c r="AK128">
        <f>100*LN(DOMESTICC!Y249)</f>
        <v>699.95446313960144</v>
      </c>
      <c r="AL128">
        <f>100*LN(CBCREDIT!T129)</f>
        <v>844.98173689433781</v>
      </c>
      <c r="AM128">
        <f>100*LN(CBCREDIT!U129)</f>
        <v>819.66931179666869</v>
      </c>
      <c r="AN128">
        <f>100*LN(CBCREDIT!V129)</f>
        <v>695.20486811885439</v>
      </c>
      <c r="AO128">
        <f>100*LN('CREDIT EA &amp; UK'!X154)</f>
        <v>747.78123663348458</v>
      </c>
      <c r="AP128">
        <f>100*LN('CREDIT EA &amp; UK'!Y154)</f>
        <v>727.32487253790521</v>
      </c>
      <c r="AQ128">
        <f>100*LN('CREDIT EA &amp; UK'!Z154)</f>
        <v>579.03973841740992</v>
      </c>
      <c r="AR128">
        <f>100*LN('CREDIT EA &amp; UK'!AA154)</f>
        <v>710.53898245477501</v>
      </c>
      <c r="AS128">
        <f>100*LN('CREDIT EA &amp; UK'!AB154)</f>
        <v>684.18985560649037</v>
      </c>
      <c r="AT128">
        <f>100*LN('CREDIT EA &amp; UK'!AC154)</f>
        <v>564.28002889214076</v>
      </c>
      <c r="AU128">
        <f>100*LN('CREDIT EA &amp; UK'!AD154)</f>
        <v>630.96473324331112</v>
      </c>
      <c r="AV128">
        <f>100*LN('CREDIT EA &amp; UK'!AE154)</f>
        <v>622.44792182174547</v>
      </c>
      <c r="AW128">
        <f>100*LN('CREDIT EA &amp; UK'!AF154)</f>
        <v>380.4237329222039</v>
      </c>
      <c r="AX128">
        <f>100*LN('CREDIT FLOATERS'!R154)</f>
        <v>804.4074314822351</v>
      </c>
      <c r="AY128">
        <f>100*LN('CREDIT FLOATERS'!S154)</f>
        <v>780.32684444613994</v>
      </c>
      <c r="AZ128">
        <f>100*LN('CREDIT FLOATERS'!T154)</f>
        <v>650.23221703619834</v>
      </c>
      <c r="BA128">
        <f>100*LN('GLOBAL GROWTH'!P396)</f>
        <v>414.81478539291913</v>
      </c>
      <c r="BB128">
        <f>'GLOBAL GROWTH'!F384</f>
        <v>0.769360744014846</v>
      </c>
      <c r="BC128">
        <v>414.81478539291913</v>
      </c>
      <c r="BD128">
        <v>-15.457729</v>
      </c>
      <c r="BE128">
        <v>3.371970183702544</v>
      </c>
      <c r="BF128" t="e">
        <v>#N/A</v>
      </c>
      <c r="BG128">
        <v>439.52603200592063</v>
      </c>
      <c r="BH128">
        <v>461.7098756853365</v>
      </c>
      <c r="BI128">
        <f>'CORPORATE SPREADS'!C237/100</f>
        <v>1.26</v>
      </c>
      <c r="BJ128">
        <f>'CORPORATE SPREADS'!D237/100</f>
        <v>0.40000000000000036</v>
      </c>
      <c r="BK128">
        <f>POLICYRATES!F189</f>
        <v>6</v>
      </c>
      <c r="BL128">
        <f>POLICYRATES!C189</f>
        <v>14.875</v>
      </c>
      <c r="BM128">
        <f>100*LN(1/'BILATERAL FX'!G248)</f>
        <v>-15.01176798488869</v>
      </c>
      <c r="BN128">
        <f>100*LN(1/'BILATERAL FX'!B248)</f>
        <v>-53.66687937235087</v>
      </c>
      <c r="BO128">
        <f>100*LN('STOCK MARKET INDICES'!C129)</f>
        <v>753.89738629199155</v>
      </c>
      <c r="BP128">
        <f>100*LN('STOCK MARKET INDICES'!D129)</f>
        <v>706.58524468852272</v>
      </c>
    </row>
    <row r="129" spans="1:68" x14ac:dyDescent="0.2">
      <c r="A129" s="1">
        <v>33055</v>
      </c>
      <c r="B129">
        <f>100*LN('FRED-MD+'!B381)</f>
        <v>413.62587600710913</v>
      </c>
      <c r="C129">
        <f>'FRED-MD+'!C381</f>
        <v>82.002899999999997</v>
      </c>
      <c r="D129">
        <f>100*LN('FRED-MD+'!D381)</f>
        <v>706.56133635977176</v>
      </c>
      <c r="E129">
        <f>100*LN('FRED-MD+'!E381)</f>
        <v>434.56219527800818</v>
      </c>
      <c r="F129">
        <f>'FRED-MD+'!F381</f>
        <v>5.5</v>
      </c>
      <c r="G129">
        <f>100*LN('FRED-MD+'!G381)</f>
        <v>487.13732267627483</v>
      </c>
      <c r="H129">
        <f>100*LN('FRED-MD+'!H381)</f>
        <v>420.9873206795553</v>
      </c>
      <c r="I129">
        <f>100*LN('FRED-MD+'!I381)</f>
        <v>461.79876896987054</v>
      </c>
      <c r="J129">
        <f>100*LN('FRED-MD+'!J381)</f>
        <v>635.83641407066818</v>
      </c>
      <c r="K129">
        <f>100*LN('FRED-MD+'!K381)</f>
        <v>588.61873613114597</v>
      </c>
      <c r="L129">
        <f>'FRED-MD+'!L381</f>
        <v>7.9409523809523801</v>
      </c>
      <c r="M129">
        <f>'FRED-MD+'!N381</f>
        <v>0.53047619047619099</v>
      </c>
      <c r="N129">
        <f>'FRED-MD+'!O381</f>
        <v>0.14799999999999999</v>
      </c>
      <c r="O129">
        <f>'FRED-MD+'!P381</f>
        <v>1.1795</v>
      </c>
      <c r="P129">
        <f>'FRED-MD+'!R381</f>
        <v>1.57</v>
      </c>
      <c r="Q129">
        <f>FACTOR!C190</f>
        <v>49.090023360286722</v>
      </c>
      <c r="R129">
        <f>100*LN(REALIZEDVARIANCE!D130)</f>
        <v>113.28908800594742</v>
      </c>
      <c r="S129">
        <v>0.10986504642891499</v>
      </c>
      <c r="T129" s="5">
        <v>17.41844</v>
      </c>
      <c r="U129">
        <v>99.38075614994689</v>
      </c>
      <c r="V129" s="5">
        <v>21.616050000000001</v>
      </c>
      <c r="W129">
        <v>12.6</v>
      </c>
      <c r="X129">
        <v>21.11</v>
      </c>
      <c r="Y129">
        <f>100*LN(LEVERAGE3!O130)</f>
        <v>219.92694681793483</v>
      </c>
      <c r="Z129">
        <f>100*LN(LEVERAGE1!O130)</f>
        <v>325.35132062930535</v>
      </c>
      <c r="AA129">
        <f>100*LN(LEVERAGE1!N130)</f>
        <v>314.04158196184216</v>
      </c>
      <c r="AB129">
        <f>100*LN(LEVERAGE2!V130)</f>
        <v>-21.689353852491521</v>
      </c>
      <c r="AC129">
        <f>100*LN(LEVERAGE2!U130)</f>
        <v>6.5750961321431296</v>
      </c>
      <c r="AD129">
        <v>1683.2505715649693</v>
      </c>
      <c r="AE129">
        <v>1406.070205709213</v>
      </c>
      <c r="AF129">
        <f>100*LN(DOMESTICC!T250)</f>
        <v>980.57383194582371</v>
      </c>
      <c r="AG129">
        <f>100*LN(DOMESTICC!U250)</f>
        <v>953.78698186136774</v>
      </c>
      <c r="AH129">
        <f>100*LN(DOMESTICC!V250)</f>
        <v>947.71023509470979</v>
      </c>
      <c r="AI129">
        <f>100*LN(DOMESTICC!W250)</f>
        <v>870.59612986814886</v>
      </c>
      <c r="AJ129">
        <f>100*LN(DOMESTICC!X250)</f>
        <v>849.82089296433583</v>
      </c>
      <c r="AK129">
        <f>100*LN(DOMESTICC!Y250)</f>
        <v>703.27483241998141</v>
      </c>
      <c r="AL129">
        <f>100*LN(CBCREDIT!T130)</f>
        <v>847.40688343670229</v>
      </c>
      <c r="AM129">
        <f>100*LN(CBCREDIT!U130)</f>
        <v>821.86413713462673</v>
      </c>
      <c r="AN129">
        <f>100*LN(CBCREDIT!V130)</f>
        <v>698.35245363170748</v>
      </c>
      <c r="AO129">
        <f>100*LN('CREDIT EA &amp; UK'!X155)</f>
        <v>750.49236099817983</v>
      </c>
      <c r="AP129">
        <f>100*LN('CREDIT EA &amp; UK'!Y155)</f>
        <v>729.70817204438333</v>
      </c>
      <c r="AQ129">
        <f>100*LN('CREDIT EA &amp; UK'!Z155)</f>
        <v>583.06862967414872</v>
      </c>
      <c r="AR129">
        <f>100*LN('CREDIT EA &amp; UK'!AA155)</f>
        <v>713.65241049798897</v>
      </c>
      <c r="AS129">
        <f>100*LN('CREDIT EA &amp; UK'!AB155)</f>
        <v>686.91902357912011</v>
      </c>
      <c r="AT129">
        <f>100*LN('CREDIT EA &amp; UK'!AC155)</f>
        <v>568.61100570838573</v>
      </c>
      <c r="AU129">
        <f>100*LN('CREDIT EA &amp; UK'!AD155)</f>
        <v>632.7440008348816</v>
      </c>
      <c r="AV129">
        <f>100*LN('CREDIT EA &amp; UK'!AE155)</f>
        <v>624.14049508771689</v>
      </c>
      <c r="AW129">
        <f>100*LN('CREDIT EA &amp; UK'!AF155)</f>
        <v>382.76130084522822</v>
      </c>
      <c r="AX129">
        <f>100*LN('CREDIT FLOATERS'!R155)</f>
        <v>806.92966293416146</v>
      </c>
      <c r="AY129">
        <f>100*LN('CREDIT FLOATERS'!S155)</f>
        <v>782.57971800154235</v>
      </c>
      <c r="AZ129">
        <f>100*LN('CREDIT FLOATERS'!T155)</f>
        <v>653.67534235617745</v>
      </c>
      <c r="BA129">
        <f>100*LN('GLOBAL GROWTH'!P397)</f>
        <v>414.79984349177289</v>
      </c>
      <c r="BB129">
        <f>'GLOBAL GROWTH'!F385</f>
        <v>1.0490890045277199</v>
      </c>
      <c r="BC129">
        <v>414.79984349177289</v>
      </c>
      <c r="BD129">
        <v>-25.445622</v>
      </c>
      <c r="BE129">
        <v>3.3180450553693452</v>
      </c>
      <c r="BF129" t="e">
        <v>#N/A</v>
      </c>
      <c r="BG129">
        <v>439.73407997735541</v>
      </c>
      <c r="BH129">
        <v>460.81656949678899</v>
      </c>
      <c r="BI129">
        <f>'CORPORATE SPREADS'!C238/100</f>
        <v>0.74</v>
      </c>
      <c r="BJ129">
        <f>'CORPORATE SPREADS'!D238/100</f>
        <v>0.5</v>
      </c>
      <c r="BK129">
        <f>POLICYRATES!F190</f>
        <v>6</v>
      </c>
      <c r="BL129">
        <f>POLICYRATES!C190</f>
        <v>14.875</v>
      </c>
      <c r="BM129">
        <f>100*LN(1/'BILATERAL FX'!G249)</f>
        <v>-17.764373488287067</v>
      </c>
      <c r="BN129">
        <f>100*LN(1/'BILATERAL FX'!B249)</f>
        <v>-59.321634193489579</v>
      </c>
      <c r="BO129">
        <f>100*LN('STOCK MARKET INDICES'!C130)</f>
        <v>755.96220266216665</v>
      </c>
      <c r="BP129">
        <f>100*LN('STOCK MARKET INDICES'!D130)</f>
        <v>704.49487081583447</v>
      </c>
    </row>
    <row r="130" spans="1:68" x14ac:dyDescent="0.2">
      <c r="A130" s="1">
        <v>33086</v>
      </c>
      <c r="B130">
        <f>100*LN('FRED-MD+'!B382)</f>
        <v>413.88621197298494</v>
      </c>
      <c r="C130">
        <f>'FRED-MD+'!C382</f>
        <v>82.055499999999995</v>
      </c>
      <c r="D130">
        <f>100*LN('FRED-MD+'!D382)</f>
        <v>701.6609683894219</v>
      </c>
      <c r="E130">
        <f>100*LN('FRED-MD+'!E382)</f>
        <v>434.38054218536843</v>
      </c>
      <c r="F130">
        <f>'FRED-MD+'!F382</f>
        <v>5.7</v>
      </c>
      <c r="G130">
        <f>100*LN('FRED-MD+'!G382)</f>
        <v>487.97670188912167</v>
      </c>
      <c r="H130">
        <f>100*LN('FRED-MD+'!H382)</f>
        <v>421.65179461797766</v>
      </c>
      <c r="I130">
        <f>100*LN('FRED-MD+'!I382)</f>
        <v>460.17643928532584</v>
      </c>
      <c r="J130">
        <f>100*LN('FRED-MD+'!J382)</f>
        <v>635.67041841292939</v>
      </c>
      <c r="K130">
        <f>100*LN('FRED-MD+'!K382)</f>
        <v>580.13628029950655</v>
      </c>
      <c r="L130">
        <f>'FRED-MD+'!L382</f>
        <v>7.7791304347826102</v>
      </c>
      <c r="M130">
        <f>'FRED-MD+'!N382</f>
        <v>0.97347826086956502</v>
      </c>
      <c r="N130">
        <f>'FRED-MD+'!O382</f>
        <v>-0.15590000000000001</v>
      </c>
      <c r="O130">
        <f>'FRED-MD+'!P382</f>
        <v>1.1254999999999999</v>
      </c>
      <c r="P130">
        <f>'FRED-MD+'!R382</f>
        <v>1.35</v>
      </c>
      <c r="Q130">
        <f>FACTOR!C191</f>
        <v>31.633179262709522</v>
      </c>
      <c r="R130">
        <f>100*LN(REALIZEDVARIANCE!D131)</f>
        <v>204.17132326615123</v>
      </c>
      <c r="S130">
        <v>-8.3977770178658897</v>
      </c>
      <c r="T130" s="5">
        <v>6.3162510000000003</v>
      </c>
      <c r="U130">
        <v>114.4883605920006</v>
      </c>
      <c r="V130" s="5">
        <v>41.956090000000003</v>
      </c>
      <c r="W130">
        <v>-6.8</v>
      </c>
      <c r="X130">
        <v>29.9</v>
      </c>
      <c r="Y130">
        <f>100*LN(LEVERAGE3!O131)</f>
        <v>221.43189717356995</v>
      </c>
      <c r="Z130">
        <f>100*LN(LEVERAGE1!O131)</f>
        <v>325.21351485700177</v>
      </c>
      <c r="AA130">
        <f>100*LN(LEVERAGE1!N131)</f>
        <v>313.85195856510956</v>
      </c>
      <c r="AB130">
        <f>100*LN(LEVERAGE2!V131)</f>
        <v>-22.017273846629244</v>
      </c>
      <c r="AC130">
        <f>100*LN(LEVERAGE2!U131)</f>
        <v>6.99091211428681</v>
      </c>
      <c r="AD130">
        <v>1684.4184691170167</v>
      </c>
      <c r="AE130">
        <v>1408.8664861560408</v>
      </c>
      <c r="AF130">
        <f>100*LN(DOMESTICC!T251)</f>
        <v>983.74784996693518</v>
      </c>
      <c r="AG130">
        <f>100*LN(DOMESTICC!U251)</f>
        <v>957.8215553975067</v>
      </c>
      <c r="AH130">
        <f>100*LN(DOMESTICC!V251)</f>
        <v>951.78797578549336</v>
      </c>
      <c r="AI130">
        <f>100*LN(DOMESTICC!W251)</f>
        <v>873.5235144583321</v>
      </c>
      <c r="AJ130">
        <f>100*LN(DOMESTICC!X251)</f>
        <v>852.66017984935513</v>
      </c>
      <c r="AK130">
        <f>100*LN(DOMESTICC!Y251)</f>
        <v>706.61302897451094</v>
      </c>
      <c r="AL130">
        <f>100*LN(CBCREDIT!T131)</f>
        <v>850.85810492412895</v>
      </c>
      <c r="AM130">
        <f>100*LN(CBCREDIT!U131)</f>
        <v>825.21689406099335</v>
      </c>
      <c r="AN130">
        <f>100*LN(CBCREDIT!V131)</f>
        <v>702.18039548321349</v>
      </c>
      <c r="AO130">
        <f>100*LN('CREDIT EA &amp; UK'!X156)</f>
        <v>754.49592833694862</v>
      </c>
      <c r="AP130">
        <f>100*LN('CREDIT EA &amp; UK'!Y156)</f>
        <v>733.52215945361002</v>
      </c>
      <c r="AQ130">
        <f>100*LN('CREDIT EA &amp; UK'!Z156)</f>
        <v>587.95914073962081</v>
      </c>
      <c r="AR130">
        <f>100*LN('CREDIT EA &amp; UK'!AA156)</f>
        <v>717.9295178568824</v>
      </c>
      <c r="AS130">
        <f>100*LN('CREDIT EA &amp; UK'!AB156)</f>
        <v>690.9050447969538</v>
      </c>
      <c r="AT130">
        <f>100*LN('CREDIT EA &amp; UK'!AC156)</f>
        <v>573.86563457677596</v>
      </c>
      <c r="AU130">
        <f>100*LN('CREDIT EA &amp; UK'!AD156)</f>
        <v>636.20193254360129</v>
      </c>
      <c r="AV130">
        <f>100*LN('CREDIT EA &amp; UK'!AE156)</f>
        <v>627.68758708564633</v>
      </c>
      <c r="AW130">
        <f>100*LN('CREDIT EA &amp; UK'!AF156)</f>
        <v>385.50835390298931</v>
      </c>
      <c r="AX130">
        <f>100*LN('CREDIT FLOATERS'!R156)</f>
        <v>810.55558930058635</v>
      </c>
      <c r="AY130">
        <f>100*LN('CREDIT FLOATERS'!S156)</f>
        <v>786.04619360034576</v>
      </c>
      <c r="AZ130">
        <f>100*LN('CREDIT FLOATERS'!T156)</f>
        <v>657.93739980485782</v>
      </c>
      <c r="BA130">
        <f>100*LN('GLOBAL GROWTH'!P398)</f>
        <v>415.3454625909485</v>
      </c>
      <c r="BB130">
        <f>'GLOBAL GROWTH'!F386</f>
        <v>0.93453336398879305</v>
      </c>
      <c r="BC130">
        <v>415.3454625909485</v>
      </c>
      <c r="BD130">
        <v>-16.436509999999998</v>
      </c>
      <c r="BE130">
        <v>3.2581946983345933</v>
      </c>
      <c r="BF130" t="e">
        <v>#N/A</v>
      </c>
      <c r="BG130">
        <v>440.72350732034459</v>
      </c>
      <c r="BH130">
        <v>461.2145799724517</v>
      </c>
      <c r="BI130">
        <f>'CORPORATE SPREADS'!C239/100</f>
        <v>0.82</v>
      </c>
      <c r="BJ130">
        <f>'CORPORATE SPREADS'!D239/100</f>
        <v>0.16000000000000014</v>
      </c>
      <c r="BK130">
        <f>POLICYRATES!F191</f>
        <v>6</v>
      </c>
      <c r="BL130">
        <f>POLICYRATES!C191</f>
        <v>14.875</v>
      </c>
      <c r="BM130">
        <f>100*LN(1/'BILATERAL FX'!G250)</f>
        <v>-21.96114236281224</v>
      </c>
      <c r="BN130">
        <f>100*LN(1/'BILATERAL FX'!B250)</f>
        <v>-64.253786273340324</v>
      </c>
      <c r="BO130">
        <f>100*LN('STOCK MARKET INDICES'!C131)</f>
        <v>739.60346351105818</v>
      </c>
      <c r="BP130">
        <f>100*LN('STOCK MARKET INDICES'!D131)</f>
        <v>695.75734859629983</v>
      </c>
    </row>
    <row r="131" spans="1:68" x14ac:dyDescent="0.2">
      <c r="A131" s="1">
        <v>33117</v>
      </c>
      <c r="B131">
        <f>100*LN('FRED-MD+'!B383)</f>
        <v>414.09227579826791</v>
      </c>
      <c r="C131">
        <f>'FRED-MD+'!C383</f>
        <v>81.889600000000002</v>
      </c>
      <c r="D131">
        <f>100*LN('FRED-MD+'!D383)</f>
        <v>701.21152943063794</v>
      </c>
      <c r="E131">
        <f>100*LN('FRED-MD+'!E383)</f>
        <v>434.17253379003557</v>
      </c>
      <c r="F131">
        <f>'FRED-MD+'!F383</f>
        <v>5.9</v>
      </c>
      <c r="G131">
        <f>100*LN('FRED-MD+'!G383)</f>
        <v>488.65826454262765</v>
      </c>
      <c r="H131">
        <f>100*LN('FRED-MD+'!H383)</f>
        <v>422.2664482014838</v>
      </c>
      <c r="I131">
        <f>100*LN('FRED-MD+'!I383)</f>
        <v>459.02595732523366</v>
      </c>
      <c r="J131">
        <f>100*LN('FRED-MD+'!J383)</f>
        <v>635.56061460695628</v>
      </c>
      <c r="K131">
        <f>100*LN('FRED-MD+'!K383)</f>
        <v>575.38733797967711</v>
      </c>
      <c r="L131">
        <f>'FRED-MD+'!L383</f>
        <v>7.7631578947368398</v>
      </c>
      <c r="M131">
        <f>'FRED-MD+'!N383</f>
        <v>1.1299999999999999</v>
      </c>
      <c r="N131">
        <f>'FRED-MD+'!O383</f>
        <v>6.4399999999999999E-2</v>
      </c>
      <c r="O131">
        <f>'FRED-MD+'!P383</f>
        <v>1.1437999999999999</v>
      </c>
      <c r="P131">
        <f>'FRED-MD+'!R383</f>
        <v>1.29</v>
      </c>
      <c r="Q131">
        <f>FACTOR!C192</f>
        <v>13.59764538993312</v>
      </c>
      <c r="R131">
        <f>100*LN(REALIZEDVARIANCE!D132)</f>
        <v>151.83559888378392</v>
      </c>
      <c r="S131">
        <v>24.589745958273198</v>
      </c>
      <c r="T131" s="5">
        <v>29.464849999999998</v>
      </c>
      <c r="U131">
        <v>119.01868990311455</v>
      </c>
      <c r="V131" s="5">
        <v>42.957389999999997</v>
      </c>
      <c r="W131">
        <v>-25.8</v>
      </c>
      <c r="X131">
        <v>29.11</v>
      </c>
      <c r="Y131">
        <f>100*LN(LEVERAGE3!O132)</f>
        <v>223.47344260858711</v>
      </c>
      <c r="Z131">
        <f>100*LN(LEVERAGE1!O132)</f>
        <v>325.14039517743828</v>
      </c>
      <c r="AA131">
        <f>100*LN(LEVERAGE1!N132)</f>
        <v>313.73514567110215</v>
      </c>
      <c r="AB131">
        <f>100*LN(LEVERAGE2!V132)</f>
        <v>-22.405385176197139</v>
      </c>
      <c r="AC131">
        <f>100*LN(LEVERAGE2!U132)</f>
        <v>7.2274119101193026</v>
      </c>
      <c r="AD131">
        <v>1686.6099746161794</v>
      </c>
      <c r="AE131">
        <v>1410.8523396600856</v>
      </c>
      <c r="AF131">
        <f>100*LN(DOMESTICC!T252)</f>
        <v>986.10635880865982</v>
      </c>
      <c r="AG131">
        <f>100*LN(DOMESTICC!U252)</f>
        <v>960.80568569442107</v>
      </c>
      <c r="AH131">
        <f>100*LN(DOMESTICC!V252)</f>
        <v>954.81409049778426</v>
      </c>
      <c r="AI131">
        <f>100*LN(DOMESTICC!W252)</f>
        <v>876.18168052372152</v>
      </c>
      <c r="AJ131">
        <f>100*LN(DOMESTICC!X252)</f>
        <v>855.31646074583193</v>
      </c>
      <c r="AK131">
        <f>100*LN(DOMESTICC!Y252)</f>
        <v>709.22174991704219</v>
      </c>
      <c r="AL131">
        <f>100*LN(CBCREDIT!T132)</f>
        <v>853.63167646779937</v>
      </c>
      <c r="AM131">
        <f>100*LN(CBCREDIT!U132)</f>
        <v>827.91557750944821</v>
      </c>
      <c r="AN131">
        <f>100*LN(CBCREDIT!V132)</f>
        <v>705.24372719471364</v>
      </c>
      <c r="AO131">
        <f>100*LN('CREDIT EA &amp; UK'!X157)</f>
        <v>757.71557244684948</v>
      </c>
      <c r="AP131">
        <f>100*LN('CREDIT EA &amp; UK'!Y157)</f>
        <v>736.64533657401068</v>
      </c>
      <c r="AQ131">
        <f>100*LN('CREDIT EA &amp; UK'!Z157)</f>
        <v>591.63449095471822</v>
      </c>
      <c r="AR131">
        <f>100*LN('CREDIT EA &amp; UK'!AA157)</f>
        <v>721.16261036013543</v>
      </c>
      <c r="AS131">
        <f>100*LN('CREDIT EA &amp; UK'!AB157)</f>
        <v>693.99058652789222</v>
      </c>
      <c r="AT131">
        <f>100*LN('CREDIT EA &amp; UK'!AC157)</f>
        <v>577.58581449876112</v>
      </c>
      <c r="AU131">
        <f>100*LN('CREDIT EA &amp; UK'!AD157)</f>
        <v>639.35439301119379</v>
      </c>
      <c r="AV131">
        <f>100*LN('CREDIT EA &amp; UK'!AE157)</f>
        <v>630.87175576499976</v>
      </c>
      <c r="AW131">
        <f>100*LN('CREDIT EA &amp; UK'!AF157)</f>
        <v>388.42817504464216</v>
      </c>
      <c r="AX131">
        <f>100*LN('CREDIT FLOATERS'!R157)</f>
        <v>813.36569779066986</v>
      </c>
      <c r="AY131">
        <f>100*LN('CREDIT FLOATERS'!S157)</f>
        <v>788.64963532654508</v>
      </c>
      <c r="AZ131">
        <f>100*LN('CREDIT FLOATERS'!T157)</f>
        <v>661.49038684953302</v>
      </c>
      <c r="BA131">
        <f>100*LN('GLOBAL GROWTH'!P399)</f>
        <v>415.54597303676752</v>
      </c>
      <c r="BB131">
        <f>'GLOBAL GROWTH'!F387</f>
        <v>0.412462658523919</v>
      </c>
      <c r="BC131">
        <v>415.54597303676752</v>
      </c>
      <c r="BD131">
        <v>-19.039898999999998</v>
      </c>
      <c r="BE131">
        <v>3.192495458675082</v>
      </c>
      <c r="BF131" t="e">
        <v>#N/A</v>
      </c>
      <c r="BG131">
        <v>440.94791433370614</v>
      </c>
      <c r="BH131">
        <v>460.11621645905524</v>
      </c>
      <c r="BI131">
        <f>'CORPORATE SPREADS'!C240/100</f>
        <v>0.54</v>
      </c>
      <c r="BJ131">
        <f>'CORPORATE SPREADS'!D240/100</f>
        <v>8.0000000000000071E-2</v>
      </c>
      <c r="BK131">
        <f>POLICYRATES!F192</f>
        <v>6</v>
      </c>
      <c r="BL131">
        <f>POLICYRATES!C192</f>
        <v>14.875</v>
      </c>
      <c r="BM131">
        <f>100*LN(1/'BILATERAL FX'!G251)</f>
        <v>-21.96751118108017</v>
      </c>
      <c r="BN131">
        <f>100*LN(1/'BILATERAL FX'!B251)</f>
        <v>-63.095257696682758</v>
      </c>
      <c r="BO131">
        <f>100*LN('STOCK MARKET INDICES'!C132)</f>
        <v>719.66041704357849</v>
      </c>
      <c r="BP131">
        <f>100*LN('STOCK MARKET INDICES'!D132)</f>
        <v>686.92015433498887</v>
      </c>
    </row>
    <row r="132" spans="1:68" x14ac:dyDescent="0.2">
      <c r="A132" s="1">
        <v>33147</v>
      </c>
      <c r="B132">
        <f>100*LN('FRED-MD+'!B384)</f>
        <v>413.32110459768893</v>
      </c>
      <c r="C132">
        <f>'FRED-MD+'!C384</f>
        <v>81.050200000000004</v>
      </c>
      <c r="D132">
        <f>100*LN('FRED-MD+'!D384)</f>
        <v>692.16581841511288</v>
      </c>
      <c r="E132">
        <f>100*LN('FRED-MD+'!E384)</f>
        <v>433.99017083732099</v>
      </c>
      <c r="F132">
        <f>'FRED-MD+'!F384</f>
        <v>5.9</v>
      </c>
      <c r="G132">
        <f>100*LN('FRED-MD+'!G384)</f>
        <v>489.33521334815237</v>
      </c>
      <c r="H132">
        <f>100*LN('FRED-MD+'!H384)</f>
        <v>422.83216888258056</v>
      </c>
      <c r="I132">
        <f>100*LN('FRED-MD+'!I384)</f>
        <v>456.47647713530529</v>
      </c>
      <c r="J132">
        <f>100*LN('FRED-MD+'!J384)</f>
        <v>635.69484529643205</v>
      </c>
      <c r="K132">
        <f>100*LN('FRED-MD+'!K384)</f>
        <v>572.72385506925423</v>
      </c>
      <c r="L132">
        <f>'FRED-MD+'!L384</f>
        <v>7.5513636363636403</v>
      </c>
      <c r="M132">
        <f>'FRED-MD+'!N384</f>
        <v>1.16818181818182</v>
      </c>
      <c r="N132">
        <f>'FRED-MD+'!O384</f>
        <v>0.26750000000000002</v>
      </c>
      <c r="O132">
        <f>'FRED-MD+'!P384</f>
        <v>1.4354</v>
      </c>
      <c r="P132">
        <f>'FRED-MD+'!R384</f>
        <v>1.46</v>
      </c>
      <c r="Q132">
        <f>FACTOR!C193</f>
        <v>2.1235132975549202</v>
      </c>
      <c r="R132">
        <f>100*LN(REALIZEDVARIANCE!D133)</f>
        <v>193.32484617003161</v>
      </c>
      <c r="S132">
        <v>24.210659607770399</v>
      </c>
      <c r="T132" s="5">
        <v>15.684380000000001</v>
      </c>
      <c r="U132">
        <v>117.19373823312402</v>
      </c>
      <c r="V132" s="5">
        <v>42.79204</v>
      </c>
      <c r="W132">
        <v>-26.5</v>
      </c>
      <c r="X132">
        <v>30.04</v>
      </c>
      <c r="Y132">
        <f>100*LN(LEVERAGE3!O133)</f>
        <v>230.2078609738179</v>
      </c>
      <c r="Z132">
        <f>100*LN(LEVERAGE1!O133)</f>
        <v>325.13689520851278</v>
      </c>
      <c r="AA132">
        <f>100*LN(LEVERAGE1!N133)</f>
        <v>313.70118685399115</v>
      </c>
      <c r="AB132">
        <f>100*LN(LEVERAGE2!V133)</f>
        <v>-22.919914956725325</v>
      </c>
      <c r="AC132">
        <f>100*LN(LEVERAGE2!U133)</f>
        <v>7.2546281187040833</v>
      </c>
      <c r="AD132">
        <v>1689.8948259265601</v>
      </c>
      <c r="AE132">
        <v>1412.7187926767228</v>
      </c>
      <c r="AF132">
        <f>100*LN(DOMESTICC!T253)</f>
        <v>987.79323724275253</v>
      </c>
      <c r="AG132">
        <f>100*LN(DOMESTICC!U253)</f>
        <v>962.95920251351572</v>
      </c>
      <c r="AH132">
        <f>100*LN(DOMESTICC!V253)</f>
        <v>957.00590095227835</v>
      </c>
      <c r="AI132">
        <f>100*LN(DOMESTICC!W253)</f>
        <v>879.1736582628165</v>
      </c>
      <c r="AJ132">
        <f>100*LN(DOMESTICC!X253)</f>
        <v>858.45954689315408</v>
      </c>
      <c r="AK132">
        <f>100*LN(DOMESTICC!Y253)</f>
        <v>711.50332173215929</v>
      </c>
      <c r="AL132">
        <f>100*LN(CBCREDIT!T133)</f>
        <v>855.85417734507575</v>
      </c>
      <c r="AM132">
        <f>100*LN(CBCREDIT!U133)</f>
        <v>830.03007815196827</v>
      </c>
      <c r="AN132">
        <f>100*LN(CBCREDIT!V133)</f>
        <v>707.83356070349623</v>
      </c>
      <c r="AO132">
        <f>100*LN('CREDIT EA &amp; UK'!X158)</f>
        <v>760.27932454848474</v>
      </c>
      <c r="AP132">
        <f>100*LN('CREDIT EA &amp; UK'!Y158)</f>
        <v>739.16216517110729</v>
      </c>
      <c r="AQ132">
        <f>100*LN('CREDIT EA &amp; UK'!Z158)</f>
        <v>594.38676583208712</v>
      </c>
      <c r="AR132">
        <f>100*LN('CREDIT EA &amp; UK'!AA158)</f>
        <v>723.47308564974196</v>
      </c>
      <c r="AS132">
        <f>100*LN('CREDIT EA &amp; UK'!AB158)</f>
        <v>696.25487947507611</v>
      </c>
      <c r="AT132">
        <f>100*LN('CREDIT EA &amp; UK'!AC158)</f>
        <v>580.03362369192428</v>
      </c>
      <c r="AU132">
        <f>100*LN('CREDIT EA &amp; UK'!AD158)</f>
        <v>642.4239112097805</v>
      </c>
      <c r="AV132">
        <f>100*LN('CREDIT EA &amp; UK'!AE158)</f>
        <v>633.82243288467976</v>
      </c>
      <c r="AW132">
        <f>100*LN('CREDIT EA &amp; UK'!AF158)</f>
        <v>392.74495947543227</v>
      </c>
      <c r="AX132">
        <f>100*LN('CREDIT FLOATERS'!R158)</f>
        <v>815.43866621934205</v>
      </c>
      <c r="AY132">
        <f>100*LN('CREDIT FLOATERS'!S158)</f>
        <v>790.38142360189033</v>
      </c>
      <c r="AZ132">
        <f>100*LN('CREDIT FLOATERS'!T158)</f>
        <v>664.73789301072293</v>
      </c>
      <c r="BA132">
        <f>100*LN('GLOBAL GROWTH'!P400)</f>
        <v>415.47875204798868</v>
      </c>
      <c r="BB132">
        <f>'GLOBAL GROWTH'!F388</f>
        <v>1.12290646191532</v>
      </c>
      <c r="BC132">
        <v>415.47875204798868</v>
      </c>
      <c r="BD132">
        <v>-15.030474</v>
      </c>
      <c r="BE132">
        <v>3.1143813103065243</v>
      </c>
      <c r="BF132" t="e">
        <v>#N/A</v>
      </c>
      <c r="BG132">
        <v>440.7695389968107</v>
      </c>
      <c r="BH132">
        <v>460.01576441645466</v>
      </c>
      <c r="BI132">
        <f>'CORPORATE SPREADS'!C241/100</f>
        <v>0.94999999999999896</v>
      </c>
      <c r="BJ132">
        <f>'CORPORATE SPREADS'!D241/100</f>
        <v>0.3100000000000005</v>
      </c>
      <c r="BK132">
        <f>POLICYRATES!F193</f>
        <v>6</v>
      </c>
      <c r="BL132">
        <f>POLICYRATES!C193</f>
        <v>13.875</v>
      </c>
      <c r="BM132">
        <f>100*LN(1/'BILATERAL FX'!G252)</f>
        <v>-24.960720835336826</v>
      </c>
      <c r="BN132">
        <f>100*LN(1/'BILATERAL FX'!B252)</f>
        <v>-66.557041278971099</v>
      </c>
      <c r="BO132">
        <f>100*LN('STOCK MARKET INDICES'!C133)</f>
        <v>726.80974902683408</v>
      </c>
      <c r="BP132">
        <f>100*LN('STOCK MARKET INDICES'!D133)</f>
        <v>690.03982825285675</v>
      </c>
    </row>
    <row r="133" spans="1:68" x14ac:dyDescent="0.2">
      <c r="A133" s="1">
        <v>33178</v>
      </c>
      <c r="B133">
        <f>100*LN('FRED-MD+'!B385)</f>
        <v>412.12623395725041</v>
      </c>
      <c r="C133">
        <f>'FRED-MD+'!C385</f>
        <v>79.993099999999998</v>
      </c>
      <c r="D133">
        <f>100*LN('FRED-MD+'!D385)</f>
        <v>704.31599159883399</v>
      </c>
      <c r="E133">
        <f>100*LN('FRED-MD+'!E385)</f>
        <v>433.55899489002934</v>
      </c>
      <c r="F133">
        <f>'FRED-MD+'!F385</f>
        <v>6.2</v>
      </c>
      <c r="G133">
        <f>100*LN('FRED-MD+'!G385)</f>
        <v>489.55984841078975</v>
      </c>
      <c r="H133">
        <f>100*LN('FRED-MD+'!H385)</f>
        <v>422.95308347771686</v>
      </c>
      <c r="I133">
        <f>100*LN('FRED-MD+'!I385)</f>
        <v>455.87073115777503</v>
      </c>
      <c r="J133">
        <f>100*LN('FRED-MD+'!J385)</f>
        <v>635.32713505016272</v>
      </c>
      <c r="K133">
        <f>100*LN('FRED-MD+'!K385)</f>
        <v>575.349285022186</v>
      </c>
      <c r="L133">
        <f>'FRED-MD+'!L385</f>
        <v>7.3135000000000003</v>
      </c>
      <c r="M133">
        <f>'FRED-MD+'!N385</f>
        <v>1.0785</v>
      </c>
      <c r="N133">
        <f>'FRED-MD+'!O385</f>
        <v>0.35520000000000002</v>
      </c>
      <c r="O133">
        <f>'FRED-MD+'!P385</f>
        <v>1.5665</v>
      </c>
      <c r="P133">
        <f>'FRED-MD+'!R385</f>
        <v>1.62</v>
      </c>
      <c r="Q133">
        <f>FACTOR!C194</f>
        <v>8.1749957944277796</v>
      </c>
      <c r="R133">
        <f>100*LN(REALIZEDVARIANCE!D134)</f>
        <v>142.22181195995657</v>
      </c>
      <c r="S133">
        <v>32.758994344706601</v>
      </c>
      <c r="T133" s="5">
        <v>12.92651</v>
      </c>
      <c r="U133">
        <v>101.70826015286639</v>
      </c>
      <c r="V133" s="5">
        <v>23.84178</v>
      </c>
      <c r="W133">
        <v>-30</v>
      </c>
      <c r="X133">
        <v>22.16</v>
      </c>
      <c r="Y133">
        <f>100*LN(LEVERAGE3!O134)</f>
        <v>239.26033592221484</v>
      </c>
      <c r="Z133">
        <f>100*LN(LEVERAGE1!O134)</f>
        <v>325.1348149934617</v>
      </c>
      <c r="AA133">
        <f>100*LN(LEVERAGE1!N134)</f>
        <v>313.67859980106289</v>
      </c>
      <c r="AB133">
        <f>100*LN(LEVERAGE2!V134)</f>
        <v>-23.581640685639186</v>
      </c>
      <c r="AC133">
        <f>100*LN(LEVERAGE2!U134)</f>
        <v>7.2682574768300148</v>
      </c>
      <c r="AD133">
        <v>1689.8261045984518</v>
      </c>
      <c r="AE133">
        <v>1414.572540072455</v>
      </c>
      <c r="AF133">
        <f>100*LN(DOMESTICC!T254)</f>
        <v>989.12248293785842</v>
      </c>
      <c r="AG133">
        <f>100*LN(DOMESTICC!U254)</f>
        <v>964.65407090354506</v>
      </c>
      <c r="AH133">
        <f>100*LN(DOMESTICC!V254)</f>
        <v>958.7344880892847</v>
      </c>
      <c r="AI133">
        <f>100*LN(DOMESTICC!W254)</f>
        <v>881.90789257320046</v>
      </c>
      <c r="AJ133">
        <f>100*LN(DOMESTICC!X254)</f>
        <v>861.39677764223336</v>
      </c>
      <c r="AK133">
        <f>100*LN(DOMESTICC!Y254)</f>
        <v>713.37906022424283</v>
      </c>
      <c r="AL133">
        <f>100*LN(CBCREDIT!T134)</f>
        <v>857.70291498923984</v>
      </c>
      <c r="AM133">
        <f>100*LN(CBCREDIT!U134)</f>
        <v>831.78840376713015</v>
      </c>
      <c r="AN133">
        <f>100*LN(CBCREDIT!V134)</f>
        <v>709.98857312968801</v>
      </c>
      <c r="AO133">
        <f>100*LN('CREDIT EA &amp; UK'!X159)</f>
        <v>762.41295385737317</v>
      </c>
      <c r="AP133">
        <f>100*LN('CREDIT EA &amp; UK'!Y159)</f>
        <v>741.28343541657728</v>
      </c>
      <c r="AQ133">
        <f>100*LN('CREDIT EA &amp; UK'!Z159)</f>
        <v>596.57861999304089</v>
      </c>
      <c r="AR133">
        <f>100*LN('CREDIT EA &amp; UK'!AA159)</f>
        <v>725.31215714846519</v>
      </c>
      <c r="AS133">
        <f>100*LN('CREDIT EA &amp; UK'!AB159)</f>
        <v>698.08542160402988</v>
      </c>
      <c r="AT133">
        <f>100*LN('CREDIT EA &amp; UK'!AC159)</f>
        <v>581.90518792059686</v>
      </c>
      <c r="AU133">
        <f>100*LN('CREDIT EA &amp; UK'!AD159)</f>
        <v>645.2497237910776</v>
      </c>
      <c r="AV133">
        <f>100*LN('CREDIT EA &amp; UK'!AE159)</f>
        <v>636.50380851795569</v>
      </c>
      <c r="AW133">
        <f>100*LN('CREDIT EA &amp; UK'!AF159)</f>
        <v>397.20876529376363</v>
      </c>
      <c r="AX133">
        <f>100*LN('CREDIT FLOATERS'!R159)</f>
        <v>817.1158009102553</v>
      </c>
      <c r="AY133">
        <f>100*LN('CREDIT FLOATERS'!S159)</f>
        <v>791.74597021414831</v>
      </c>
      <c r="AZ133">
        <f>100*LN('CREDIT FLOATERS'!T159)</f>
        <v>667.52171056390785</v>
      </c>
      <c r="BA133">
        <f>100*LN('GLOBAL GROWTH'!P401)</f>
        <v>414.99679930225773</v>
      </c>
      <c r="BB133">
        <f>'GLOBAL GROWTH'!F389</f>
        <v>0.86454847749623698</v>
      </c>
      <c r="BC133">
        <v>414.99679930225773</v>
      </c>
      <c r="BD133">
        <v>-10.073733000000001</v>
      </c>
      <c r="BE133">
        <v>3.0268197889738335</v>
      </c>
      <c r="BF133" t="e">
        <v>#N/A</v>
      </c>
      <c r="BG133">
        <v>439.50297905998542</v>
      </c>
      <c r="BH133">
        <v>459.30976047538223</v>
      </c>
      <c r="BI133">
        <f>'CORPORATE SPREADS'!C242/100</f>
        <v>1.51</v>
      </c>
      <c r="BJ133">
        <f>'CORPORATE SPREADS'!D242/100</f>
        <v>0.45999999999999908</v>
      </c>
      <c r="BK133">
        <f>POLICYRATES!F194</f>
        <v>6</v>
      </c>
      <c r="BL133">
        <f>POLICYRATES!C194</f>
        <v>13.875</v>
      </c>
      <c r="BM133">
        <f>100*LN(1/'BILATERAL FX'!G253)</f>
        <v>-27.492838174897035</v>
      </c>
      <c r="BN133">
        <f>100*LN(1/'BILATERAL FX'!B253)</f>
        <v>-67.508503774153681</v>
      </c>
      <c r="BO133">
        <f>100*LN('STOCK MARKET INDICES'!C134)</f>
        <v>727.32521946439658</v>
      </c>
      <c r="BP133">
        <f>100*LN('STOCK MARKET INDICES'!D134)</f>
        <v>693.9941693984789</v>
      </c>
    </row>
    <row r="134" spans="1:68" x14ac:dyDescent="0.2">
      <c r="A134" s="1">
        <v>33208</v>
      </c>
      <c r="B134">
        <f>100*LN('FRED-MD+'!B386)</f>
        <v>411.44706666056902</v>
      </c>
      <c r="C134">
        <f>'FRED-MD+'!C386</f>
        <v>79.276399999999995</v>
      </c>
      <c r="D134">
        <f>100*LN('FRED-MD+'!D386)</f>
        <v>687.62646118907662</v>
      </c>
      <c r="E134">
        <f>100*LN('FRED-MD+'!E386)</f>
        <v>433.30989610504582</v>
      </c>
      <c r="F134">
        <f>'FRED-MD+'!F386</f>
        <v>6.3</v>
      </c>
      <c r="G134">
        <f>100*LN('FRED-MD+'!G386)</f>
        <v>489.93312245375813</v>
      </c>
      <c r="H134">
        <f>100*LN('FRED-MD+'!H386)</f>
        <v>423.03458188864289</v>
      </c>
      <c r="I134">
        <f>100*LN('FRED-MD+'!I386)</f>
        <v>456.88173565222928</v>
      </c>
      <c r="J134">
        <f>100*LN('FRED-MD+'!J386)</f>
        <v>634.49132924601145</v>
      </c>
      <c r="K134">
        <f>100*LN('FRED-MD+'!K386)</f>
        <v>579.52975834919744</v>
      </c>
      <c r="L134">
        <f>'FRED-MD+'!L386</f>
        <v>7.0505000000000004</v>
      </c>
      <c r="M134">
        <f>'FRED-MD+'!N386</f>
        <v>1.0245</v>
      </c>
      <c r="N134">
        <f>'FRED-MD+'!O386</f>
        <v>0.33850000000000002</v>
      </c>
      <c r="O134">
        <f>'FRED-MD+'!P386</f>
        <v>1.6063000000000001</v>
      </c>
      <c r="P134">
        <f>'FRED-MD+'!R386</f>
        <v>1.59</v>
      </c>
      <c r="Q134">
        <f>FACTOR!C195</f>
        <v>8.2890654978260176</v>
      </c>
      <c r="R134">
        <f>100*LN(REALIZEDVARIANCE!D135)</f>
        <v>132.92212068068488</v>
      </c>
      <c r="S134">
        <v>35.301788270030897</v>
      </c>
      <c r="T134" s="5">
        <v>8.9862739999999999</v>
      </c>
      <c r="U134">
        <v>115.00193993984003</v>
      </c>
      <c r="V134" s="5">
        <v>36.586860000000001</v>
      </c>
      <c r="W134">
        <v>-31.4</v>
      </c>
      <c r="X134">
        <v>26.38</v>
      </c>
      <c r="Y134">
        <f>100*LN(LEVERAGE3!O135)</f>
        <v>243.79897300002486</v>
      </c>
      <c r="Z134">
        <f>100*LN(LEVERAGE1!O135)</f>
        <v>325.13407702790784</v>
      </c>
      <c r="AA134">
        <f>100*LN(LEVERAGE1!N135)</f>
        <v>313.66984874595374</v>
      </c>
      <c r="AB134">
        <f>100*LN(LEVERAGE2!V135)</f>
        <v>-24.345612818757601</v>
      </c>
      <c r="AC134">
        <f>100*LN(LEVERAGE2!U135)</f>
        <v>7.2962640583280365</v>
      </c>
      <c r="AD134">
        <v>1691.0195007559273</v>
      </c>
      <c r="AE134">
        <v>1416.3812546339066</v>
      </c>
      <c r="AF134">
        <f>100*LN(DOMESTICC!T255)</f>
        <v>989.69356734945893</v>
      </c>
      <c r="AG134">
        <f>100*LN(DOMESTICC!U255)</f>
        <v>965.38146104894781</v>
      </c>
      <c r="AH134">
        <f>100*LN(DOMESTICC!V255)</f>
        <v>959.47711266930025</v>
      </c>
      <c r="AI134">
        <f>100*LN(DOMESTICC!W255)</f>
        <v>883.16179727669044</v>
      </c>
      <c r="AJ134">
        <f>100*LN(DOMESTICC!X255)</f>
        <v>862.75501495276558</v>
      </c>
      <c r="AK134">
        <f>100*LN(DOMESTICC!Y255)</f>
        <v>714.20157390467034</v>
      </c>
      <c r="AL134">
        <f>100*LN(CBCREDIT!T135)</f>
        <v>858.51818788791365</v>
      </c>
      <c r="AM134">
        <f>100*LN(CBCREDIT!U135)</f>
        <v>832.56381771539782</v>
      </c>
      <c r="AN134">
        <f>100*LN(CBCREDIT!V135)</f>
        <v>710.93850598293761</v>
      </c>
      <c r="AO134">
        <f>100*LN('CREDIT EA &amp; UK'!X160)</f>
        <v>763.35356571967657</v>
      </c>
      <c r="AP134">
        <f>100*LN('CREDIT EA &amp; UK'!Y160)</f>
        <v>742.22415942336158</v>
      </c>
      <c r="AQ134">
        <f>100*LN('CREDIT EA &amp; UK'!Z160)</f>
        <v>597.52436975804312</v>
      </c>
      <c r="AR134">
        <f>100*LN('CREDIT EA &amp; UK'!AA160)</f>
        <v>726.10586455362125</v>
      </c>
      <c r="AS134">
        <f>100*LN('CREDIT EA &amp; UK'!AB160)</f>
        <v>698.88162372932584</v>
      </c>
      <c r="AT134">
        <f>100*LN('CREDIT EA &amp; UK'!AC160)</f>
        <v>582.69612972068728</v>
      </c>
      <c r="AU134">
        <f>100*LN('CREDIT EA &amp; UK'!AD160)</f>
        <v>646.54913226368751</v>
      </c>
      <c r="AV134">
        <f>100*LN('CREDIT EA &amp; UK'!AE160)</f>
        <v>637.73084114689766</v>
      </c>
      <c r="AW134">
        <f>100*LN('CREDIT EA &amp; UK'!AF160)</f>
        <v>399.33817697959665</v>
      </c>
      <c r="AX134">
        <f>100*LN('CREDIT FLOATERS'!R160)</f>
        <v>817.84572345125514</v>
      </c>
      <c r="AY134">
        <f>100*LN('CREDIT FLOATERS'!S160)</f>
        <v>792.33217718848573</v>
      </c>
      <c r="AZ134">
        <f>100*LN('CREDIT FLOATERS'!T160)</f>
        <v>668.76396389143918</v>
      </c>
      <c r="BA134">
        <f>100*LN('GLOBAL GROWTH'!P402)</f>
        <v>414.78962295646545</v>
      </c>
      <c r="BB134">
        <f>'GLOBAL GROWTH'!F390</f>
        <v>0.49250872416647401</v>
      </c>
      <c r="BC134">
        <v>414.78962295646545</v>
      </c>
      <c r="BD134">
        <v>-0.80397534000000004</v>
      </c>
      <c r="BE134">
        <v>2.9218286093280588</v>
      </c>
      <c r="BF134" t="e">
        <v>#N/A</v>
      </c>
      <c r="BG134">
        <v>441.04666279528493</v>
      </c>
      <c r="BH134">
        <v>458.80240271531204</v>
      </c>
      <c r="BI134">
        <f>'CORPORATE SPREADS'!C243/100</f>
        <v>0.99</v>
      </c>
      <c r="BJ134">
        <f>'CORPORATE SPREADS'!D243/100</f>
        <v>0.19999999999999929</v>
      </c>
      <c r="BK134">
        <f>POLICYRATES!F195</f>
        <v>6</v>
      </c>
      <c r="BL134">
        <f>POLICYRATES!C195</f>
        <v>13.875</v>
      </c>
      <c r="BM134">
        <f>100*LN(1/'BILATERAL FX'!G254)</f>
        <v>-26.655003587849514</v>
      </c>
      <c r="BN134">
        <f>100*LN(1/'BILATERAL FX'!B254)</f>
        <v>-65.33142800582219</v>
      </c>
      <c r="BO134">
        <f>100*LN('STOCK MARKET INDICES'!C135)</f>
        <v>724.29624300056219</v>
      </c>
      <c r="BP134">
        <f>100*LN('STOCK MARKET INDICES'!D135)</f>
        <v>693.94961647662001</v>
      </c>
    </row>
    <row r="135" spans="1:68" x14ac:dyDescent="0.2">
      <c r="A135" s="1">
        <v>33239</v>
      </c>
      <c r="B135">
        <f>100*LN('FRED-MD+'!B387)</f>
        <v>410.99094648635236</v>
      </c>
      <c r="C135">
        <f>'FRED-MD+'!C387</f>
        <v>78.522199999999998</v>
      </c>
      <c r="D135">
        <f>100*LN('FRED-MD+'!D387)</f>
        <v>668.21085974498089</v>
      </c>
      <c r="E135">
        <f>100*LN('FRED-MD+'!E387)</f>
        <v>432.95484280286763</v>
      </c>
      <c r="F135">
        <f>'FRED-MD+'!F387</f>
        <v>6.4</v>
      </c>
      <c r="G135">
        <f>100*LN('FRED-MD+'!G387)</f>
        <v>490.30500834163189</v>
      </c>
      <c r="H135">
        <f>100*LN('FRED-MD+'!H387)</f>
        <v>423.40485319023821</v>
      </c>
      <c r="I135">
        <f>100*LN('FRED-MD+'!I387)</f>
        <v>456.35145107192585</v>
      </c>
      <c r="J135">
        <f>100*LN('FRED-MD+'!J387)</f>
        <v>634.19201660768306</v>
      </c>
      <c r="K135">
        <f>100*LN('FRED-MD+'!K387)</f>
        <v>578.53317392104884</v>
      </c>
      <c r="L135">
        <f>'FRED-MD+'!L387</f>
        <v>6.6442857142857097</v>
      </c>
      <c r="M135">
        <f>'FRED-MD+'!N387</f>
        <v>1.44857142857143</v>
      </c>
      <c r="N135">
        <f>'FRED-MD+'!O387</f>
        <v>0.40899999999999997</v>
      </c>
      <c r="O135">
        <f>'FRED-MD+'!P387</f>
        <v>1.6545000000000001</v>
      </c>
      <c r="P135">
        <f>'FRED-MD+'!R387</f>
        <v>1.55</v>
      </c>
      <c r="Q135">
        <f>FACTOR!C196</f>
        <v>15.712609819604777</v>
      </c>
      <c r="R135">
        <f>100*LN(REALIZEDVARIANCE!D136)</f>
        <v>179.94619074622193</v>
      </c>
      <c r="S135">
        <v>14.4437612579861</v>
      </c>
      <c r="T135" s="5">
        <v>-16.259399999999999</v>
      </c>
      <c r="U135">
        <v>96.82233856849443</v>
      </c>
      <c r="V135" s="5">
        <v>18.400310000000001</v>
      </c>
      <c r="W135">
        <v>-30.6</v>
      </c>
      <c r="X135">
        <v>20.91</v>
      </c>
      <c r="Y135">
        <f>100*LN(LEVERAGE3!O136)</f>
        <v>242.08897783928739</v>
      </c>
      <c r="Z135">
        <f>100*LN(LEVERAGE1!O136)</f>
        <v>326.2499844580949</v>
      </c>
      <c r="AA135">
        <f>100*LN(LEVERAGE1!N136)</f>
        <v>313.99055461581133</v>
      </c>
      <c r="AB135">
        <f>100*LN(LEVERAGE2!V136)</f>
        <v>-25.427907490986229</v>
      </c>
      <c r="AC135">
        <f>100*LN(LEVERAGE2!U136)</f>
        <v>7.6624328915412017</v>
      </c>
      <c r="AD135">
        <v>1691.9552873044843</v>
      </c>
      <c r="AE135">
        <v>1417.7468124251523</v>
      </c>
      <c r="AF135">
        <f>100*LN(DOMESTICC!T256)</f>
        <v>988.31586588952302</v>
      </c>
      <c r="AG135">
        <f>100*LN(DOMESTICC!U256)</f>
        <v>963.55465352390866</v>
      </c>
      <c r="AH135">
        <f>100*LN(DOMESTICC!V256)</f>
        <v>957.65569556325192</v>
      </c>
      <c r="AI135">
        <f>100*LN(DOMESTICC!W256)</f>
        <v>880.58446974014669</v>
      </c>
      <c r="AJ135">
        <f>100*LN(DOMESTICC!X256)</f>
        <v>859.98163150712037</v>
      </c>
      <c r="AK135">
        <f>100*LN(DOMESTICC!Y256)</f>
        <v>712.4490384036045</v>
      </c>
      <c r="AL135">
        <f>100*LN(CBCREDIT!T136)</f>
        <v>857.35909354391583</v>
      </c>
      <c r="AM135">
        <f>100*LN(CBCREDIT!U136)</f>
        <v>831.19461057294632</v>
      </c>
      <c r="AN135">
        <f>100*LN(CBCREDIT!V136)</f>
        <v>710.46260900530831</v>
      </c>
      <c r="AO135">
        <f>100*LN('CREDIT EA &amp; UK'!X161)</f>
        <v>762.00982271591408</v>
      </c>
      <c r="AP135">
        <f>100*LN('CREDIT EA &amp; UK'!Y161)</f>
        <v>740.67806881403249</v>
      </c>
      <c r="AQ135">
        <f>100*LN('CREDIT EA &amp; UK'!Z161)</f>
        <v>597.03610371053912</v>
      </c>
      <c r="AR135">
        <f>100*LN('CREDIT EA &amp; UK'!AA161)</f>
        <v>724.9239422692649</v>
      </c>
      <c r="AS135">
        <f>100*LN('CREDIT EA &amp; UK'!AB161)</f>
        <v>697.42694704812493</v>
      </c>
      <c r="AT135">
        <f>100*LN('CREDIT EA &amp; UK'!AC161)</f>
        <v>582.36542999539051</v>
      </c>
      <c r="AU135">
        <f>100*LN('CREDIT EA &amp; UK'!AD161)</f>
        <v>644.84541435756762</v>
      </c>
      <c r="AV135">
        <f>100*LN('CREDIT EA &amp; UK'!AE161)</f>
        <v>636.01160887317428</v>
      </c>
      <c r="AW135">
        <f>100*LN('CREDIT EA &amp; UK'!AF161)</f>
        <v>397.72982785540967</v>
      </c>
      <c r="AX135">
        <f>100*LN('CREDIT FLOATERS'!R161)</f>
        <v>816.66629407740152</v>
      </c>
      <c r="AY135">
        <f>100*LN('CREDIT FLOATERS'!S161)</f>
        <v>790.97574423469746</v>
      </c>
      <c r="AZ135">
        <f>100*LN('CREDIT FLOATERS'!T161)</f>
        <v>668.20185040529486</v>
      </c>
      <c r="BA135">
        <f>100*LN('GLOBAL GROWTH'!P403)</f>
        <v>414.9920854797607</v>
      </c>
      <c r="BB135">
        <f>'GLOBAL GROWTH'!F391</f>
        <v>1.1807473883942401</v>
      </c>
      <c r="BC135">
        <v>414.9920854797607</v>
      </c>
      <c r="BD135">
        <v>-0.18354124999999999</v>
      </c>
      <c r="BE135">
        <v>2.7989180109475154</v>
      </c>
      <c r="BF135">
        <v>404.95293668917532</v>
      </c>
      <c r="BG135">
        <v>442.32325247705006</v>
      </c>
      <c r="BH135">
        <v>458.90408040582076</v>
      </c>
      <c r="BI135">
        <f>'CORPORATE SPREADS'!C244/100</f>
        <v>1.51</v>
      </c>
      <c r="BJ135">
        <f>'CORPORATE SPREADS'!D244/100</f>
        <v>0.69999999999999929</v>
      </c>
      <c r="BK135">
        <f>POLICYRATES!F196</f>
        <v>6</v>
      </c>
      <c r="BL135">
        <f>POLICYRATES!C196</f>
        <v>13.875</v>
      </c>
      <c r="BM135">
        <f>100*LN(1/'BILATERAL FX'!G255)</f>
        <v>-25.930097676777269</v>
      </c>
      <c r="BN135">
        <f>100*LN(1/'BILATERAL FX'!B255)</f>
        <v>-65.990058676630966</v>
      </c>
      <c r="BO135">
        <f>100*LN('STOCK MARKET INDICES'!C136)</f>
        <v>725.84684870365481</v>
      </c>
      <c r="BP135">
        <f>100*LN('STOCK MARKET INDICES'!D136)</f>
        <v>694.33540562220003</v>
      </c>
    </row>
    <row r="136" spans="1:68" x14ac:dyDescent="0.2">
      <c r="A136" s="1">
        <v>33270</v>
      </c>
      <c r="B136">
        <f>100*LN('FRED-MD+'!B388)</f>
        <v>410.32927409234878</v>
      </c>
      <c r="C136">
        <f>'FRED-MD+'!C388</f>
        <v>77.913600000000002</v>
      </c>
      <c r="D136">
        <f>100*LN('FRED-MD+'!D388)</f>
        <v>687.21281013389864</v>
      </c>
      <c r="E136">
        <f>100*LN('FRED-MD+'!E388)</f>
        <v>432.73064224736493</v>
      </c>
      <c r="F136">
        <f>'FRED-MD+'!F388</f>
        <v>6.6</v>
      </c>
      <c r="G136">
        <f>100*LN('FRED-MD+'!G388)</f>
        <v>490.37921984782065</v>
      </c>
      <c r="H136">
        <f>100*LN('FRED-MD+'!H388)</f>
        <v>423.44108061189417</v>
      </c>
      <c r="I136">
        <f>100*LN('FRED-MD+'!I388)</f>
        <v>454.91287951044666</v>
      </c>
      <c r="J136">
        <f>100*LN('FRED-MD+'!J388)</f>
        <v>633.63695209036814</v>
      </c>
      <c r="K136">
        <f>100*LN('FRED-MD+'!K388)</f>
        <v>589.236218606477</v>
      </c>
      <c r="L136">
        <f>'FRED-MD+'!L388</f>
        <v>6.2668421052631604</v>
      </c>
      <c r="M136">
        <f>'FRED-MD+'!N388</f>
        <v>1.5878947368421099</v>
      </c>
      <c r="N136">
        <f>'FRED-MD+'!O388</f>
        <v>0.31709999999999999</v>
      </c>
      <c r="O136">
        <f>'FRED-MD+'!P388</f>
        <v>1.4638</v>
      </c>
      <c r="P136">
        <f>'FRED-MD+'!R388</f>
        <v>1.52</v>
      </c>
      <c r="Q136">
        <f>FACTOR!C197</f>
        <v>31.565887524314277</v>
      </c>
      <c r="R136">
        <f>100*LN(REALIZEDVARIANCE!D137)</f>
        <v>136.62345157281169</v>
      </c>
      <c r="S136">
        <v>10.967519170844101</v>
      </c>
      <c r="T136" s="5">
        <v>-32.354660000000003</v>
      </c>
      <c r="U136">
        <v>101.78528798649553</v>
      </c>
      <c r="V136" s="5">
        <v>20.644600000000001</v>
      </c>
      <c r="W136">
        <v>-10.4</v>
      </c>
      <c r="X136">
        <v>21.23</v>
      </c>
      <c r="Y136">
        <f>100*LN(LEVERAGE3!O137)</f>
        <v>239.20719784170223</v>
      </c>
      <c r="Z136">
        <f>100*LN(LEVERAGE1!O137)</f>
        <v>328.06121218405929</v>
      </c>
      <c r="AA136">
        <f>100*LN(LEVERAGE1!N137)</f>
        <v>314.51653893198801</v>
      </c>
      <c r="AB136">
        <f>100*LN(LEVERAGE2!V137)</f>
        <v>-26.512501222007646</v>
      </c>
      <c r="AC136">
        <f>100*LN(LEVERAGE2!U137)</f>
        <v>8.2227072508678383</v>
      </c>
      <c r="AD136">
        <v>1690.7562138346236</v>
      </c>
      <c r="AE136">
        <v>1419.3536635526523</v>
      </c>
      <c r="AF136">
        <f>100*LN(DOMESTICC!T257)</f>
        <v>985.99412552748845</v>
      </c>
      <c r="AG136">
        <f>100*LN(DOMESTICC!U257)</f>
        <v>960.47111721971351</v>
      </c>
      <c r="AH136">
        <f>100*LN(DOMESTICC!V257)</f>
        <v>954.58148365459044</v>
      </c>
      <c r="AI136">
        <f>100*LN(DOMESTICC!W257)</f>
        <v>875.88874437008201</v>
      </c>
      <c r="AJ136">
        <f>100*LN(DOMESTICC!X257)</f>
        <v>854.95429093903738</v>
      </c>
      <c r="AK136">
        <f>100*LN(DOMESTICC!Y257)</f>
        <v>709.15452863961877</v>
      </c>
      <c r="AL136">
        <f>100*LN(CBCREDIT!T137)</f>
        <v>855.18372604877811</v>
      </c>
      <c r="AM136">
        <f>100*LN(CBCREDIT!U137)</f>
        <v>828.59448788524764</v>
      </c>
      <c r="AN136">
        <f>100*LN(CBCREDIT!V137)</f>
        <v>709.67381566495942</v>
      </c>
      <c r="AO136">
        <f>100*LN('CREDIT EA &amp; UK'!X162)</f>
        <v>759.46093611617448</v>
      </c>
      <c r="AP136">
        <f>100*LN('CREDIT EA &amp; UK'!Y162)</f>
        <v>737.7372097159448</v>
      </c>
      <c r="AQ136">
        <f>100*LN('CREDIT EA &amp; UK'!Z162)</f>
        <v>596.11905980896131</v>
      </c>
      <c r="AR136">
        <f>100*LN('CREDIT EA &amp; UK'!AA162)</f>
        <v>722.6940471979724</v>
      </c>
      <c r="AS136">
        <f>100*LN('CREDIT EA &amp; UK'!AB162)</f>
        <v>694.68918834813553</v>
      </c>
      <c r="AT136">
        <f>100*LN('CREDIT EA &amp; UK'!AC162)</f>
        <v>581.70926387795362</v>
      </c>
      <c r="AU136">
        <f>100*LN('CREDIT EA &amp; UK'!AD162)</f>
        <v>641.5818894886188</v>
      </c>
      <c r="AV136">
        <f>100*LN('CREDIT EA &amp; UK'!AE162)</f>
        <v>632.69004593922614</v>
      </c>
      <c r="AW136">
        <f>100*LN('CREDIT EA &amp; UK'!AF162)</f>
        <v>395.02308740770064</v>
      </c>
      <c r="AX136">
        <f>100*LN('CREDIT FLOATERS'!R162)</f>
        <v>814.45530378904573</v>
      </c>
      <c r="AY136">
        <f>100*LN('CREDIT FLOATERS'!S162)</f>
        <v>788.39014756496738</v>
      </c>
      <c r="AZ136">
        <f>100*LN('CREDIT FLOATERS'!T162)</f>
        <v>667.2690819257906</v>
      </c>
      <c r="BA136">
        <f>100*LN('GLOBAL GROWTH'!P404)</f>
        <v>414.28764390699797</v>
      </c>
      <c r="BB136">
        <f>'GLOBAL GROWTH'!F392</f>
        <v>1.05464381112036</v>
      </c>
      <c r="BC136">
        <v>414.28764390699797</v>
      </c>
      <c r="BD136">
        <v>9.5656452000000005</v>
      </c>
      <c r="BE136">
        <v>2.6737635679120242</v>
      </c>
      <c r="BF136">
        <v>404.88927855892661</v>
      </c>
      <c r="BG136">
        <v>440.5733874025442</v>
      </c>
      <c r="BH136">
        <v>456.85062016164994</v>
      </c>
      <c r="BI136">
        <f>'CORPORATE SPREADS'!C245/100</f>
        <v>1.1599999999999999</v>
      </c>
      <c r="BJ136">
        <f>'CORPORATE SPREADS'!D245/100</f>
        <v>0.50999999999999979</v>
      </c>
      <c r="BK136">
        <f>POLICYRATES!F197</f>
        <v>6.5</v>
      </c>
      <c r="BL136">
        <f>POLICYRATES!C197</f>
        <v>12.875</v>
      </c>
      <c r="BM136">
        <f>100*LN(1/'BILATERAL FX'!G256)</f>
        <v>-27.843455485063174</v>
      </c>
      <c r="BN136">
        <f>100*LN(1/'BILATERAL FX'!B256)</f>
        <v>-67.503412513301825</v>
      </c>
      <c r="BO136">
        <f>100*LN('STOCK MARKET INDICES'!C137)</f>
        <v>734.08939181788151</v>
      </c>
      <c r="BP136">
        <f>100*LN('STOCK MARKET INDICES'!D137)</f>
        <v>704.75259169716628</v>
      </c>
    </row>
    <row r="137" spans="1:68" x14ac:dyDescent="0.2">
      <c r="A137" s="1">
        <v>33298</v>
      </c>
      <c r="B137">
        <f>100*LN('FRED-MD+'!B389)</f>
        <v>409.79115263681882</v>
      </c>
      <c r="C137">
        <f>'FRED-MD+'!C389</f>
        <v>77.262699999999995</v>
      </c>
      <c r="D137">
        <f>100*LN('FRED-MD+'!D389)</f>
        <v>682.54600362553072</v>
      </c>
      <c r="E137">
        <f>100*LN('FRED-MD+'!E389)</f>
        <v>432.51916979213433</v>
      </c>
      <c r="F137">
        <f>'FRED-MD+'!F389</f>
        <v>6.8</v>
      </c>
      <c r="G137">
        <f>100*LN('FRED-MD+'!G389)</f>
        <v>490.37921984782065</v>
      </c>
      <c r="H137">
        <f>100*LN('FRED-MD+'!H389)</f>
        <v>423.45701652060058</v>
      </c>
      <c r="I137">
        <f>100*LN('FRED-MD+'!I389)</f>
        <v>458.63950306617573</v>
      </c>
      <c r="J137">
        <f>100*LN('FRED-MD+'!J389)</f>
        <v>633.06315424603974</v>
      </c>
      <c r="K137">
        <f>100*LN('FRED-MD+'!K389)</f>
        <v>591.96462593175102</v>
      </c>
      <c r="L137">
        <f>'FRED-MD+'!L389</f>
        <v>6.3959999999999999</v>
      </c>
      <c r="M137">
        <f>'FRED-MD+'!N389</f>
        <v>1.714</v>
      </c>
      <c r="N137">
        <f>'FRED-MD+'!O389</f>
        <v>0.24840000000000001</v>
      </c>
      <c r="O137">
        <f>'FRED-MD+'!P389</f>
        <v>1.4303999999999999</v>
      </c>
      <c r="P137">
        <f>'FRED-MD+'!R389</f>
        <v>1.39</v>
      </c>
      <c r="Q137">
        <f>FACTOR!C198</f>
        <v>27.644593659616397</v>
      </c>
      <c r="R137">
        <f>100*LN(REALIZEDVARIANCE!D138)</f>
        <v>119.96075919661826</v>
      </c>
      <c r="S137">
        <v>19.649240015305502</v>
      </c>
      <c r="T137" s="5">
        <v>-27.870200000000001</v>
      </c>
      <c r="U137">
        <v>91.451587236172927</v>
      </c>
      <c r="V137" s="5">
        <v>12.35774</v>
      </c>
      <c r="W137">
        <v>-4.4000000000000004</v>
      </c>
      <c r="X137">
        <v>16.88</v>
      </c>
      <c r="Y137">
        <f>100*LN(LEVERAGE3!O138)</f>
        <v>237.41612914832677</v>
      </c>
      <c r="Z137">
        <f>100*LN(LEVERAGE1!O138)</f>
        <v>329.14510274448673</v>
      </c>
      <c r="AA137">
        <f>100*LN(LEVERAGE1!N138)</f>
        <v>314.83454517454146</v>
      </c>
      <c r="AB137">
        <f>100*LN(LEVERAGE2!V138)</f>
        <v>-27.095619047942655</v>
      </c>
      <c r="AC137">
        <f>100*LN(LEVERAGE2!U138)</f>
        <v>8.5569021127677178</v>
      </c>
      <c r="AD137">
        <v>1685.3498837352638</v>
      </c>
      <c r="AE137">
        <v>1419.2910154983135</v>
      </c>
      <c r="AF137">
        <f>100*LN(DOMESTICC!T258)</f>
        <v>984.522949861435</v>
      </c>
      <c r="AG137">
        <f>100*LN(DOMESTICC!U258)</f>
        <v>958.55148031179306</v>
      </c>
      <c r="AH137">
        <f>100*LN(DOMESTICC!V258)</f>
        <v>952.66779803864506</v>
      </c>
      <c r="AI137">
        <f>100*LN(DOMESTICC!W258)</f>
        <v>871.89966454855039</v>
      </c>
      <c r="AJ137">
        <f>100*LN(DOMESTICC!X258)</f>
        <v>850.79862244764558</v>
      </c>
      <c r="AK137">
        <f>100*LN(DOMESTICC!Y258)</f>
        <v>705.94982139452793</v>
      </c>
      <c r="AL137">
        <f>100*LN(CBCREDIT!T138)</f>
        <v>853.04532864767759</v>
      </c>
      <c r="AM137">
        <f>100*LN(CBCREDIT!U138)</f>
        <v>825.95953494874243</v>
      </c>
      <c r="AN137">
        <f>100*LN(CBCREDIT!V138)</f>
        <v>709.1918472255461</v>
      </c>
      <c r="AO137">
        <f>100*LN('CREDIT EA &amp; UK'!X163)</f>
        <v>756.88502312959849</v>
      </c>
      <c r="AP137">
        <f>100*LN('CREDIT EA &amp; UK'!Y163)</f>
        <v>734.75496694983713</v>
      </c>
      <c r="AQ137">
        <f>100*LN('CREDIT EA &amp; UK'!Z163)</f>
        <v>595.20062057233486</v>
      </c>
      <c r="AR137">
        <f>100*LN('CREDIT EA &amp; UK'!AA163)</f>
        <v>720.46792631006258</v>
      </c>
      <c r="AS137">
        <f>100*LN('CREDIT EA &amp; UK'!AB163)</f>
        <v>691.99516005602538</v>
      </c>
      <c r="AT137">
        <f>100*LN('CREDIT EA &amp; UK'!AC163)</f>
        <v>580.94689371875734</v>
      </c>
      <c r="AU137">
        <f>100*LN('CREDIT EA &amp; UK'!AD163)</f>
        <v>638.21526781575949</v>
      </c>
      <c r="AV137">
        <f>100*LN('CREDIT EA &amp; UK'!AE163)</f>
        <v>629.17857827561545</v>
      </c>
      <c r="AW137">
        <f>100*LN('CREDIT EA &amp; UK'!AF163)</f>
        <v>393.34321846656451</v>
      </c>
      <c r="AX137">
        <f>100*LN('CREDIT FLOATERS'!R163)</f>
        <v>812.29071638894936</v>
      </c>
      <c r="AY137">
        <f>100*LN('CREDIT FLOATERS'!S163)</f>
        <v>785.73972244570848</v>
      </c>
      <c r="AZ137">
        <f>100*LN('CREDIT FLOATERS'!T163)</f>
        <v>666.69847818593814</v>
      </c>
      <c r="BA137">
        <f>100*LN('GLOBAL GROWTH'!P405)</f>
        <v>413.88941605865676</v>
      </c>
      <c r="BB137">
        <f>'GLOBAL GROWTH'!F393</f>
        <v>0.34584978337794098</v>
      </c>
      <c r="BC137">
        <v>413.88941605865676</v>
      </c>
      <c r="BD137">
        <v>17.499015</v>
      </c>
      <c r="BE137">
        <v>2.5241545846848901</v>
      </c>
      <c r="BF137">
        <v>404.29866029737366</v>
      </c>
      <c r="BG137">
        <v>441.78590161041927</v>
      </c>
      <c r="BH137">
        <v>456.43481914678364</v>
      </c>
      <c r="BI137">
        <f>'CORPORATE SPREADS'!C246/100</f>
        <v>1.19999999999999</v>
      </c>
      <c r="BJ137">
        <f>'CORPORATE SPREADS'!D246/100</f>
        <v>0.21999999999999886</v>
      </c>
      <c r="BK137">
        <f>POLICYRATES!F198</f>
        <v>6.5</v>
      </c>
      <c r="BL137">
        <f>POLICYRATES!C198</f>
        <v>12.375</v>
      </c>
      <c r="BM137">
        <f>100*LN(1/'BILATERAL FX'!G257)</f>
        <v>-19.321471754277709</v>
      </c>
      <c r="BN137">
        <f>100*LN(1/'BILATERAL FX'!B257)</f>
        <v>-59.960543615158102</v>
      </c>
      <c r="BO137">
        <f>100*LN('STOCK MARKET INDICES'!C138)</f>
        <v>732.83060245083425</v>
      </c>
      <c r="BP137">
        <f>100*LN('STOCK MARKET INDICES'!D138)</f>
        <v>708.45029974266458</v>
      </c>
    </row>
    <row r="138" spans="1:68" x14ac:dyDescent="0.2">
      <c r="A138" s="1">
        <v>33329</v>
      </c>
      <c r="B138">
        <f>100*LN('FRED-MD+'!B390)</f>
        <v>410.00814083406141</v>
      </c>
      <c r="C138">
        <f>'FRED-MD+'!C390</f>
        <v>77.402500000000003</v>
      </c>
      <c r="D138">
        <f>100*LN('FRED-MD+'!D390)</f>
        <v>690.87547793152203</v>
      </c>
      <c r="E138">
        <f>100*LN('FRED-MD+'!E390)</f>
        <v>432.50593790326286</v>
      </c>
      <c r="F138">
        <f>'FRED-MD+'!F390</f>
        <v>6.7</v>
      </c>
      <c r="G138">
        <f>100*LN('FRED-MD+'!G390)</f>
        <v>490.6015244966153</v>
      </c>
      <c r="H138">
        <f>100*LN('FRED-MD+'!H390)</f>
        <v>423.63359017017137</v>
      </c>
      <c r="I138">
        <f>100*LN('FRED-MD+'!I390)</f>
        <v>459.85483096792041</v>
      </c>
      <c r="J138">
        <f>100*LN('FRED-MD+'!J390)</f>
        <v>632.62838111796441</v>
      </c>
      <c r="K138">
        <f>100*LN('FRED-MD+'!K390)</f>
        <v>593.9328792687453</v>
      </c>
      <c r="L138">
        <f>'FRED-MD+'!L390</f>
        <v>6.2359090909090904</v>
      </c>
      <c r="M138">
        <f>'FRED-MD+'!N390</f>
        <v>1.80318181818182</v>
      </c>
      <c r="N138">
        <f>'FRED-MD+'!O390</f>
        <v>0.20269999999999999</v>
      </c>
      <c r="O138">
        <f>'FRED-MD+'!P390</f>
        <v>1.4177999999999999</v>
      </c>
      <c r="P138">
        <f>'FRED-MD+'!R390</f>
        <v>1.45</v>
      </c>
      <c r="Q138">
        <f>FACTOR!C199</f>
        <v>28.744663080710257</v>
      </c>
      <c r="R138">
        <f>100*LN(REALIZEDVARIANCE!D139)</f>
        <v>147.7817180855597</v>
      </c>
      <c r="S138">
        <v>10.60089665814</v>
      </c>
      <c r="T138" s="5">
        <v>-37.575000000000003</v>
      </c>
      <c r="U138">
        <v>92.462436825532151</v>
      </c>
      <c r="V138" s="5">
        <v>15.35284</v>
      </c>
      <c r="W138">
        <v>-3.8</v>
      </c>
      <c r="X138">
        <v>18.239999999999998</v>
      </c>
      <c r="Y138">
        <f>100*LN(LEVERAGE3!O139)</f>
        <v>238.63677680295714</v>
      </c>
      <c r="Z138">
        <f>100*LN(LEVERAGE1!O139)</f>
        <v>329.11813386275293</v>
      </c>
      <c r="AA138">
        <f>100*LN(LEVERAGE1!N139)</f>
        <v>314.79494735427045</v>
      </c>
      <c r="AB138">
        <f>100*LN(LEVERAGE2!V139)</f>
        <v>-27.084673640253783</v>
      </c>
      <c r="AC138">
        <f>100*LN(LEVERAGE2!U139)</f>
        <v>8.254564789225304</v>
      </c>
      <c r="AD138">
        <v>1685.6221837680462</v>
      </c>
      <c r="AE138">
        <v>1419.9347453408868</v>
      </c>
      <c r="AF138">
        <f>100*LN(DOMESTICC!T259)</f>
        <v>984.47178976145915</v>
      </c>
      <c r="AG138">
        <f>100*LN(DOMESTICC!U259)</f>
        <v>958.57198051128091</v>
      </c>
      <c r="AH138">
        <f>100*LN(DOMESTICC!V259)</f>
        <v>952.70856596584497</v>
      </c>
      <c r="AI138">
        <f>100*LN(DOMESTICC!W259)</f>
        <v>870.17508715629651</v>
      </c>
      <c r="AJ138">
        <f>100*LN(DOMESTICC!X259)</f>
        <v>849.1883649877343</v>
      </c>
      <c r="AK138">
        <f>100*LN(DOMESTICC!Y259)</f>
        <v>703.81420801430147</v>
      </c>
      <c r="AL138">
        <f>100*LN(CBCREDIT!T139)</f>
        <v>851.552709670274</v>
      </c>
      <c r="AM138">
        <f>100*LN(CBCREDIT!U139)</f>
        <v>823.98795258831649</v>
      </c>
      <c r="AN138">
        <f>100*LN(CBCREDIT!V139)</f>
        <v>709.22727255900043</v>
      </c>
      <c r="AO138">
        <f>100*LN('CREDIT EA &amp; UK'!X164)</f>
        <v>754.96921807006515</v>
      </c>
      <c r="AP138">
        <f>100*LN('CREDIT EA &amp; UK'!Y164)</f>
        <v>732.53213492778207</v>
      </c>
      <c r="AQ138">
        <f>100*LN('CREDIT EA &amp; UK'!Z164)</f>
        <v>594.51489500004448</v>
      </c>
      <c r="AR138">
        <f>100*LN('CREDIT EA &amp; UK'!AA164)</f>
        <v>718.85376226809854</v>
      </c>
      <c r="AS138">
        <f>100*LN('CREDIT EA &amp; UK'!AB164)</f>
        <v>690.12762382902088</v>
      </c>
      <c r="AT138">
        <f>100*LN('CREDIT EA &amp; UK'!AC164)</f>
        <v>580.12855820697848</v>
      </c>
      <c r="AU138">
        <f>100*LN('CREDIT EA &amp; UK'!AD164)</f>
        <v>635.61048484825187</v>
      </c>
      <c r="AV138">
        <f>100*LN('CREDIT EA &amp; UK'!AE164)</f>
        <v>626.29583934665595</v>
      </c>
      <c r="AW138">
        <f>100*LN('CREDIT EA &amp; UK'!AF164)</f>
        <v>393.57121546909343</v>
      </c>
      <c r="AX138">
        <f>100*LN('CREDIT FLOATERS'!R164)</f>
        <v>810.79630463875867</v>
      </c>
      <c r="AY138">
        <f>100*LN('CREDIT FLOATERS'!S164)</f>
        <v>783.69901204064786</v>
      </c>
      <c r="AZ138">
        <f>100*LN('CREDIT FLOATERS'!T164)</f>
        <v>666.83802893531004</v>
      </c>
      <c r="BA138">
        <f>100*LN('GLOBAL GROWTH'!P406)</f>
        <v>414.61364073125947</v>
      </c>
      <c r="BB138">
        <f>'GLOBAL GROWTH'!F394</f>
        <v>0.35443557296328498</v>
      </c>
      <c r="BC138">
        <v>414.61364073125947</v>
      </c>
      <c r="BD138">
        <v>10.040004</v>
      </c>
      <c r="BE138">
        <v>2.3728197248419347</v>
      </c>
      <c r="BF138">
        <v>404.36577744383999</v>
      </c>
      <c r="BG138">
        <v>440.04190956114275</v>
      </c>
      <c r="BH138">
        <v>455.49289695513443</v>
      </c>
      <c r="BI138">
        <f>'CORPORATE SPREADS'!C247/100</f>
        <v>1.03999999999999</v>
      </c>
      <c r="BJ138">
        <f>'CORPORATE SPREADS'!D247/100</f>
        <v>0.3100000000000005</v>
      </c>
      <c r="BK138">
        <f>POLICYRATES!F199</f>
        <v>6.5</v>
      </c>
      <c r="BL138">
        <f>POLICYRATES!C199</f>
        <v>11.875</v>
      </c>
      <c r="BM138">
        <f>100*LN(1/'BILATERAL FX'!G258)</f>
        <v>-13.85991969656793</v>
      </c>
      <c r="BN138">
        <f>100*LN(1/'BILATERAL FX'!B258)</f>
        <v>-55.944434466843695</v>
      </c>
      <c r="BO138">
        <f>100*LN('STOCK MARKET INDICES'!C139)</f>
        <v>738.13711263056109</v>
      </c>
      <c r="BP138">
        <f>100*LN('STOCK MARKET INDICES'!D139)</f>
        <v>709.23658805795628</v>
      </c>
    </row>
    <row r="139" spans="1:68" x14ac:dyDescent="0.2">
      <c r="A139" s="1">
        <v>33359</v>
      </c>
      <c r="B139">
        <f>100*LN('FRED-MD+'!B391)</f>
        <v>410.99701772827598</v>
      </c>
      <c r="C139">
        <f>'FRED-MD+'!C391</f>
        <v>77.864500000000007</v>
      </c>
      <c r="D139">
        <f>100*LN('FRED-MD+'!D391)</f>
        <v>690.37472575845982</v>
      </c>
      <c r="E139">
        <f>100*LN('FRED-MD+'!E391)</f>
        <v>432.77024359432818</v>
      </c>
      <c r="F139">
        <f>'FRED-MD+'!F391</f>
        <v>6.9</v>
      </c>
      <c r="G139">
        <f>100*LN('FRED-MD+'!G391)</f>
        <v>490.97093755062946</v>
      </c>
      <c r="H139">
        <f>100*LN('FRED-MD+'!H391)</f>
        <v>424.04630703520951</v>
      </c>
      <c r="I139">
        <f>100*LN('FRED-MD+'!I391)</f>
        <v>460.10617579435484</v>
      </c>
      <c r="J139">
        <f>100*LN('FRED-MD+'!J391)</f>
        <v>632.23876658136396</v>
      </c>
      <c r="K139">
        <f>100*LN('FRED-MD+'!K391)</f>
        <v>593.48677402431929</v>
      </c>
      <c r="L139">
        <f>'FRED-MD+'!L391</f>
        <v>6.1304545454545503</v>
      </c>
      <c r="M139">
        <f>'FRED-MD+'!N391</f>
        <v>1.9372727272727299</v>
      </c>
      <c r="N139">
        <f>'FRED-MD+'!O391</f>
        <v>0.1981</v>
      </c>
      <c r="O139">
        <f>'FRED-MD+'!P391</f>
        <v>1.3594999999999999</v>
      </c>
      <c r="P139">
        <f>'FRED-MD+'!R391</f>
        <v>1.4000010000000001</v>
      </c>
      <c r="Q139">
        <f>FACTOR!C200</f>
        <v>33.535762598972809</v>
      </c>
      <c r="R139">
        <f>100*LN(REALIZEDVARIANCE!D140)</f>
        <v>89.725742721444462</v>
      </c>
      <c r="S139">
        <v>22.3960261694581</v>
      </c>
      <c r="T139" s="5">
        <v>-34.360439999999997</v>
      </c>
      <c r="U139">
        <v>89.802887484090704</v>
      </c>
      <c r="V139" s="5">
        <v>12.052820000000001</v>
      </c>
      <c r="W139">
        <v>-0.9</v>
      </c>
      <c r="X139">
        <v>15.93</v>
      </c>
      <c r="Y139">
        <f>100*LN(LEVERAGE3!O140)</f>
        <v>241.59555152323099</v>
      </c>
      <c r="Z139">
        <f>100*LN(LEVERAGE1!O140)</f>
        <v>329.06603660013928</v>
      </c>
      <c r="AA139">
        <f>100*LN(LEVERAGE1!N140)</f>
        <v>314.71843991415562</v>
      </c>
      <c r="AB139">
        <f>100*LN(LEVERAGE2!V140)</f>
        <v>-27.063541544695696</v>
      </c>
      <c r="AC139">
        <f>100*LN(LEVERAGE2!U140)</f>
        <v>7.6681546413552111</v>
      </c>
      <c r="AD139">
        <v>1685.1147349285411</v>
      </c>
      <c r="AE139">
        <v>1421.4604748137317</v>
      </c>
      <c r="AF139">
        <f>100*LN(DOMESTICC!T260)</f>
        <v>984.43964486159871</v>
      </c>
      <c r="AG139">
        <f>100*LN(DOMESTICC!U260)</f>
        <v>958.63472501869728</v>
      </c>
      <c r="AH139">
        <f>100*LN(DOMESTICC!V260)</f>
        <v>952.83104818845686</v>
      </c>
      <c r="AI139">
        <f>100*LN(DOMESTICC!W260)</f>
        <v>868.81846487475127</v>
      </c>
      <c r="AJ139">
        <f>100*LN(DOMESTICC!X260)</f>
        <v>847.95444811806669</v>
      </c>
      <c r="AK139">
        <f>100*LN(DOMESTICC!Y260)</f>
        <v>701.89197257382023</v>
      </c>
      <c r="AL139">
        <f>100*LN(CBCREDIT!T140)</f>
        <v>850.19027771720403</v>
      </c>
      <c r="AM139">
        <f>100*LN(CBCREDIT!U140)</f>
        <v>822.13470736617126</v>
      </c>
      <c r="AN139">
        <f>100*LN(CBCREDIT!V140)</f>
        <v>709.33177484001862</v>
      </c>
      <c r="AO139">
        <f>100*LN('CREDIT EA &amp; UK'!X165)</f>
        <v>753.17321393183079</v>
      </c>
      <c r="AP139">
        <f>100*LN('CREDIT EA &amp; UK'!Y165)</f>
        <v>730.44316769481873</v>
      </c>
      <c r="AQ139">
        <f>100*LN('CREDIT EA &amp; UK'!Z165)</f>
        <v>593.87514785309963</v>
      </c>
      <c r="AR139">
        <f>100*LN('CREDIT EA &amp; UK'!AA165)</f>
        <v>717.35781357932547</v>
      </c>
      <c r="AS139">
        <f>100*LN('CREDIT EA &amp; UK'!AB165)</f>
        <v>688.42415984821173</v>
      </c>
      <c r="AT139">
        <f>100*LN('CREDIT EA &amp; UK'!AC165)</f>
        <v>579.23823607440829</v>
      </c>
      <c r="AU139">
        <f>100*LN('CREDIT EA &amp; UK'!AD165)</f>
        <v>633.12072457028967</v>
      </c>
      <c r="AV139">
        <f>100*LN('CREDIT EA &amp; UK'!AE165)</f>
        <v>623.46819346301527</v>
      </c>
      <c r="AW139">
        <f>100*LN('CREDIT EA &amp; UK'!AF165)</f>
        <v>394.19397301064123</v>
      </c>
      <c r="AX139">
        <f>100*LN('CREDIT FLOATERS'!R165)</f>
        <v>809.43785141275782</v>
      </c>
      <c r="AY139">
        <f>100*LN('CREDIT FLOATERS'!S165)</f>
        <v>781.75806174744946</v>
      </c>
      <c r="AZ139">
        <f>100*LN('CREDIT FLOATERS'!T165)</f>
        <v>667.21522103335667</v>
      </c>
      <c r="BA139">
        <f>100*LN('GLOBAL GROWTH'!P407)</f>
        <v>415.06421890244985</v>
      </c>
      <c r="BB139">
        <f>'GLOBAL GROWTH'!F395</f>
        <v>0.45006161670421402</v>
      </c>
      <c r="BC139">
        <v>415.06421890244985</v>
      </c>
      <c r="BD139">
        <v>13.868551</v>
      </c>
      <c r="BE139">
        <v>2.2144106214467385</v>
      </c>
      <c r="BF139">
        <v>405.08925354557766</v>
      </c>
      <c r="BG139">
        <v>440.55835855929973</v>
      </c>
      <c r="BH139">
        <v>456.22626849768142</v>
      </c>
      <c r="BI139">
        <f>'CORPORATE SPREADS'!C248/100</f>
        <v>0.88999999999999801</v>
      </c>
      <c r="BJ139">
        <f>'CORPORATE SPREADS'!D248/100</f>
        <v>0.29000000000000092</v>
      </c>
      <c r="BK139">
        <f>POLICYRATES!F200</f>
        <v>6.5</v>
      </c>
      <c r="BL139">
        <f>POLICYRATES!C200</f>
        <v>11.375</v>
      </c>
      <c r="BM139">
        <f>100*LN(1/'BILATERAL FX'!G259)</f>
        <v>-12.854827380983073</v>
      </c>
      <c r="BN139">
        <f>100*LN(1/'BILATERAL FX'!B259)</f>
        <v>-54.45311562311619</v>
      </c>
      <c r="BO139">
        <f>100*LN('STOCK MARKET INDICES'!C140)</f>
        <v>744.07982592963526</v>
      </c>
      <c r="BP139">
        <f>100*LN('STOCK MARKET INDICES'!D140)</f>
        <v>709.16173152946703</v>
      </c>
    </row>
    <row r="140" spans="1:68" x14ac:dyDescent="0.2">
      <c r="A140" s="1">
        <v>33390</v>
      </c>
      <c r="B140">
        <f>100*LN('FRED-MD+'!B392)</f>
        <v>411.92143948804255</v>
      </c>
      <c r="C140">
        <f>'FRED-MD+'!C392</f>
        <v>78.584699999999998</v>
      </c>
      <c r="D140">
        <f>100*LN('FRED-MD+'!D392)</f>
        <v>694.31224228194287</v>
      </c>
      <c r="E140">
        <f>100*LN('FRED-MD+'!E392)</f>
        <v>433.0733340286331</v>
      </c>
      <c r="F140">
        <f>'FRED-MD+'!F392</f>
        <v>6.9</v>
      </c>
      <c r="G140">
        <f>100*LN('FRED-MD+'!G392)</f>
        <v>491.26548857360524</v>
      </c>
      <c r="H140">
        <f>100*LN('FRED-MD+'!H392)</f>
        <v>424.21465603214159</v>
      </c>
      <c r="I140">
        <f>100*LN('FRED-MD+'!I392)</f>
        <v>461.74939356769232</v>
      </c>
      <c r="J140">
        <f>100*LN('FRED-MD+'!J392)</f>
        <v>631.67100707897282</v>
      </c>
      <c r="K140">
        <f>100*LN('FRED-MD+'!K392)</f>
        <v>593.56610972425449</v>
      </c>
      <c r="L140">
        <f>'FRED-MD+'!L392</f>
        <v>6.3585000000000003</v>
      </c>
      <c r="M140">
        <f>'FRED-MD+'!N392</f>
        <v>1.9255</v>
      </c>
      <c r="N140">
        <f>'FRED-MD+'!O392</f>
        <v>7.9799999999999996E-2</v>
      </c>
      <c r="O140">
        <f>'FRED-MD+'!P392</f>
        <v>1.3214999999999999</v>
      </c>
      <c r="P140">
        <f>'FRED-MD+'!R392</f>
        <v>1.34</v>
      </c>
      <c r="Q140">
        <f>FACTOR!C201</f>
        <v>26.545346245719958</v>
      </c>
      <c r="R140">
        <f>100*LN(REALIZEDVARIANCE!D141)</f>
        <v>116.27841878416574</v>
      </c>
      <c r="S140">
        <v>21.800509056638301</v>
      </c>
      <c r="T140" s="5">
        <v>-26.829319999999999</v>
      </c>
      <c r="U140">
        <v>96.623306529587666</v>
      </c>
      <c r="V140" s="5">
        <v>19.598759999999999</v>
      </c>
      <c r="W140">
        <v>-9.1</v>
      </c>
      <c r="X140">
        <v>19.55</v>
      </c>
      <c r="Y140">
        <f>100*LN(LEVERAGE3!O141)</f>
        <v>244.88475999722979</v>
      </c>
      <c r="Z140">
        <f>100*LN(LEVERAGE1!O141)</f>
        <v>329.03904638383955</v>
      </c>
      <c r="AA140">
        <f>100*LN(LEVERAGE1!N141)</f>
        <v>314.67879608291247</v>
      </c>
      <c r="AB140">
        <f>100*LN(LEVERAGE2!V141)</f>
        <v>-27.052599647265215</v>
      </c>
      <c r="AC140">
        <f>100*LN(LEVERAGE2!U141)</f>
        <v>7.3631142059748242</v>
      </c>
      <c r="AD140">
        <v>1684.0734883959276</v>
      </c>
      <c r="AE140">
        <v>1421.8082819156043</v>
      </c>
      <c r="AF140">
        <f>100*LN(DOMESTICC!T261)</f>
        <v>984.42924625728597</v>
      </c>
      <c r="AG140">
        <f>100*LN(DOMESTICC!U261)</f>
        <v>958.73345002170663</v>
      </c>
      <c r="AH140">
        <f>100*LN(DOMESTICC!V261)</f>
        <v>953.01957777309735</v>
      </c>
      <c r="AI140">
        <f>100*LN(DOMESTICC!W261)</f>
        <v>868.30090666224839</v>
      </c>
      <c r="AJ140">
        <f>100*LN(DOMESTICC!X261)</f>
        <v>847.49149039483007</v>
      </c>
      <c r="AK140">
        <f>100*LN(DOMESTICC!Y261)</f>
        <v>701.10010372660247</v>
      </c>
      <c r="AL140">
        <f>100*LN(CBCREDIT!T141)</f>
        <v>849.62563371277452</v>
      </c>
      <c r="AM140">
        <f>100*LN(CBCREDIT!U141)</f>
        <v>821.35478478986454</v>
      </c>
      <c r="AN140">
        <f>100*LN(CBCREDIT!V141)</f>
        <v>709.48910621030836</v>
      </c>
      <c r="AO140">
        <f>100*LN('CREDIT EA &amp; UK'!X166)</f>
        <v>752.41844688667982</v>
      </c>
      <c r="AP140">
        <f>100*LN('CREDIT EA &amp; UK'!Y166)</f>
        <v>729.56366961329854</v>
      </c>
      <c r="AQ140">
        <f>100*LN('CREDIT EA &amp; UK'!Z166)</f>
        <v>593.60760366528098</v>
      </c>
      <c r="AR140">
        <f>100*LN('CREDIT EA &amp; UK'!AA166)</f>
        <v>716.73302724320877</v>
      </c>
      <c r="AS140">
        <f>100*LN('CREDIT EA &amp; UK'!AB166)</f>
        <v>687.71795698660162</v>
      </c>
      <c r="AT140">
        <f>100*LN('CREDIT EA &amp; UK'!AC166)</f>
        <v>578.8405446119209</v>
      </c>
      <c r="AU140">
        <f>100*LN('CREDIT EA &amp; UK'!AD166)</f>
        <v>632.06297954514332</v>
      </c>
      <c r="AV140">
        <f>100*LN('CREDIT EA &amp; UK'!AE166)</f>
        <v>622.25127739921697</v>
      </c>
      <c r="AW140">
        <f>100*LN('CREDIT EA &amp; UK'!AF166)</f>
        <v>395.03779593046102</v>
      </c>
      <c r="AX140">
        <f>100*LN('CREDIT FLOATERS'!R166)</f>
        <v>808.8760127641599</v>
      </c>
      <c r="AY140">
        <f>100*LN('CREDIT FLOATERS'!S166)</f>
        <v>780.93647668602091</v>
      </c>
      <c r="AZ140">
        <f>100*LN('CREDIT FLOATERS'!T166)</f>
        <v>667.71854711572973</v>
      </c>
      <c r="BA140">
        <f>100*LN('GLOBAL GROWTH'!P408)</f>
        <v>415.22127611420484</v>
      </c>
      <c r="BB140">
        <f>'GLOBAL GROWTH'!F396</f>
        <v>-0.98884830284081504</v>
      </c>
      <c r="BC140">
        <v>415.22127611420484</v>
      </c>
      <c r="BD140">
        <v>16.045928</v>
      </c>
      <c r="BE140">
        <v>2.0636226407891423</v>
      </c>
      <c r="BF140">
        <v>405.15495643666304</v>
      </c>
      <c r="BG140">
        <v>442.43707005968258</v>
      </c>
      <c r="BH140">
        <v>454.85998344996972</v>
      </c>
      <c r="BI140">
        <f>'CORPORATE SPREADS'!C249/100</f>
        <v>0.84999999999999898</v>
      </c>
      <c r="BJ140">
        <f>'CORPORATE SPREADS'!D249/100</f>
        <v>0.10999999999999943</v>
      </c>
      <c r="BK140">
        <f>POLICYRATES!F201</f>
        <v>6.5</v>
      </c>
      <c r="BL140">
        <f>POLICYRATES!C201</f>
        <v>11.375</v>
      </c>
      <c r="BM140">
        <f>100*LN(1/'BILATERAL FX'!G260)</f>
        <v>-9.2629261319876885</v>
      </c>
      <c r="BN140">
        <f>100*LN(1/'BILATERAL FX'!B260)</f>
        <v>-50.05934531997417</v>
      </c>
      <c r="BO140">
        <f>100*LN('STOCK MARKET INDICES'!C141)</f>
        <v>739.15262026242294</v>
      </c>
      <c r="BP140">
        <f>100*LN('STOCK MARKET INDICES'!D141)</f>
        <v>705.7200620332477</v>
      </c>
    </row>
    <row r="141" spans="1:68" x14ac:dyDescent="0.2">
      <c r="A141" s="1">
        <v>33420</v>
      </c>
      <c r="B141">
        <f>100*LN('FRED-MD+'!B393)</f>
        <v>411.92875499700614</v>
      </c>
      <c r="C141">
        <f>'FRED-MD+'!C393</f>
        <v>78.706299999999999</v>
      </c>
      <c r="D141">
        <f>100*LN('FRED-MD+'!D393)</f>
        <v>696.8850378341948</v>
      </c>
      <c r="E141">
        <f>100*LN('FRED-MD+'!E393)</f>
        <v>433.17854182371349</v>
      </c>
      <c r="F141">
        <f>'FRED-MD+'!F393</f>
        <v>6.8</v>
      </c>
      <c r="G141">
        <f>100*LN('FRED-MD+'!G393)</f>
        <v>491.41243937154115</v>
      </c>
      <c r="H141">
        <f>100*LN('FRED-MD+'!H393)</f>
        <v>424.37267479742502</v>
      </c>
      <c r="I141">
        <f>100*LN('FRED-MD+'!I393)</f>
        <v>461.42290304764373</v>
      </c>
      <c r="J141">
        <f>100*LN('FRED-MD+'!J393)</f>
        <v>631.0476849469278</v>
      </c>
      <c r="K141">
        <f>100*LN('FRED-MD+'!K393)</f>
        <v>594.07763327804582</v>
      </c>
      <c r="L141">
        <f>'FRED-MD+'!L393</f>
        <v>6.3059090909090898</v>
      </c>
      <c r="M141">
        <f>'FRED-MD+'!N393</f>
        <v>1.96681818181818</v>
      </c>
      <c r="N141">
        <f>'FRED-MD+'!O393</f>
        <v>0.21240000000000001</v>
      </c>
      <c r="O141">
        <f>'FRED-MD+'!P393</f>
        <v>1.4406000000000001</v>
      </c>
      <c r="P141">
        <f>'FRED-MD+'!R393</f>
        <v>1.3099989999999999</v>
      </c>
      <c r="Q141">
        <f>FACTOR!C202</f>
        <v>26.20666473109236</v>
      </c>
      <c r="R141">
        <f>100*LN(REALIZEDVARIANCE!D142)</f>
        <v>115.92074098354486</v>
      </c>
      <c r="S141">
        <v>22.241376874494101</v>
      </c>
      <c r="T141" s="5">
        <v>-19.585609999999999</v>
      </c>
      <c r="U141">
        <v>89.041164263384417</v>
      </c>
      <c r="V141" s="5">
        <v>10.717840000000001</v>
      </c>
      <c r="W141">
        <v>-1</v>
      </c>
      <c r="X141">
        <v>15.18</v>
      </c>
      <c r="Y141">
        <f>100*LN(LEVERAGE3!O142)</f>
        <v>249.2643534434149</v>
      </c>
      <c r="Z141">
        <f>100*LN(LEVERAGE1!O142)</f>
        <v>329.0514356205988</v>
      </c>
      <c r="AA141">
        <f>100*LN(LEVERAGE1!N142)</f>
        <v>314.69486623659628</v>
      </c>
      <c r="AB141">
        <f>100*LN(LEVERAGE2!V142)</f>
        <v>-27.317008811672249</v>
      </c>
      <c r="AC141">
        <f>100*LN(LEVERAGE2!U142)</f>
        <v>7.6927272471612183</v>
      </c>
      <c r="AD141">
        <v>1686.1218292945277</v>
      </c>
      <c r="AE141">
        <v>1423.0406390006115</v>
      </c>
      <c r="AF141">
        <f>100*LN(DOMESTICC!T262)</f>
        <v>985.38599692559887</v>
      </c>
      <c r="AG141">
        <f>100*LN(DOMESTICC!U262)</f>
        <v>960.0586032400571</v>
      </c>
      <c r="AH141">
        <f>100*LN(DOMESTICC!V262)</f>
        <v>954.40408176425433</v>
      </c>
      <c r="AI141">
        <f>100*LN(DOMESTICC!W262)</f>
        <v>870.14559071822555</v>
      </c>
      <c r="AJ141">
        <f>100*LN(DOMESTICC!X262)</f>
        <v>849.3354953640121</v>
      </c>
      <c r="AK141">
        <f>100*LN(DOMESTICC!Y262)</f>
        <v>703.07071898856566</v>
      </c>
      <c r="AL141">
        <f>100*LN(CBCREDIT!T142)</f>
        <v>850.07564443848196</v>
      </c>
      <c r="AM141">
        <f>100*LN(CBCREDIT!U142)</f>
        <v>821.73160860830774</v>
      </c>
      <c r="AN141">
        <f>100*LN(CBCREDIT!V142)</f>
        <v>710.25482181720724</v>
      </c>
      <c r="AO141">
        <f>100*LN('CREDIT EA &amp; UK'!X167)</f>
        <v>753.14420739709681</v>
      </c>
      <c r="AP141">
        <f>100*LN('CREDIT EA &amp; UK'!Y167)</f>
        <v>730.22509213175726</v>
      </c>
      <c r="AQ141">
        <f>100*LN('CREDIT EA &amp; UK'!Z167)</f>
        <v>594.58553412007018</v>
      </c>
      <c r="AR141">
        <f>100*LN('CREDIT EA &amp; UK'!AA167)</f>
        <v>717.29350981072969</v>
      </c>
      <c r="AS141">
        <f>100*LN('CREDIT EA &amp; UK'!AB167)</f>
        <v>688.16556574121944</v>
      </c>
      <c r="AT141">
        <f>100*LN('CREDIT EA &amp; UK'!AC167)</f>
        <v>579.74398451669163</v>
      </c>
      <c r="AU141">
        <f>100*LN('CREDIT EA &amp; UK'!AD167)</f>
        <v>633.18298674223104</v>
      </c>
      <c r="AV141">
        <f>100*LN('CREDIT EA &amp; UK'!AE167)</f>
        <v>623.33741616048269</v>
      </c>
      <c r="AW141">
        <f>100*LN('CREDIT EA &amp; UK'!AF167)</f>
        <v>396.89633760059343</v>
      </c>
      <c r="AX141">
        <f>100*LN('CREDIT FLOATERS'!R167)</f>
        <v>809.32118658614809</v>
      </c>
      <c r="AY141">
        <f>100*LN('CREDIT FLOATERS'!S167)</f>
        <v>781.29451097151912</v>
      </c>
      <c r="AZ141">
        <f>100*LN('CREDIT FLOATERS'!T167)</f>
        <v>668.67851557234746</v>
      </c>
      <c r="BA141">
        <f>100*LN('GLOBAL GROWTH'!P409)</f>
        <v>415.35050538993863</v>
      </c>
      <c r="BB141">
        <f>'GLOBAL GROWTH'!F397</f>
        <v>-0.86173174316240797</v>
      </c>
      <c r="BC141">
        <v>415.35050538993863</v>
      </c>
      <c r="BD141">
        <v>7.5660397000000001</v>
      </c>
      <c r="BE141">
        <v>1.9150167279354813</v>
      </c>
      <c r="BF141">
        <v>405.61173184761793</v>
      </c>
      <c r="BG141">
        <v>441.70815901126764</v>
      </c>
      <c r="BH141">
        <v>454.96574760578324</v>
      </c>
      <c r="BI141">
        <f>'CORPORATE SPREADS'!C250/100</f>
        <v>1.02999999999999</v>
      </c>
      <c r="BJ141">
        <f>'CORPORATE SPREADS'!D250/100</f>
        <v>0.42999999999999972</v>
      </c>
      <c r="BK141">
        <f>POLICYRATES!F202</f>
        <v>6.5</v>
      </c>
      <c r="BL141">
        <f>POLICYRATES!C202</f>
        <v>10.875</v>
      </c>
      <c r="BM141">
        <f>100*LN(1/'BILATERAL FX'!G261)</f>
        <v>-9.1283969637162823</v>
      </c>
      <c r="BN141">
        <f>100*LN(1/'BILATERAL FX'!B261)</f>
        <v>-50.156285648680566</v>
      </c>
      <c r="BO141">
        <f>100*LN('STOCK MARKET INDICES'!C142)</f>
        <v>739.16063384853783</v>
      </c>
      <c r="BP141">
        <f>100*LN('STOCK MARKET INDICES'!D142)</f>
        <v>711.95466372934357</v>
      </c>
    </row>
    <row r="142" spans="1:68" x14ac:dyDescent="0.2">
      <c r="A142" s="1">
        <v>33451</v>
      </c>
      <c r="B142">
        <f>100*LN('FRED-MD+'!B394)</f>
        <v>412.06570003977447</v>
      </c>
      <c r="C142">
        <f>'FRED-MD+'!C394</f>
        <v>78.8249</v>
      </c>
      <c r="D142">
        <f>100*LN('FRED-MD+'!D394)</f>
        <v>695.5592608396297</v>
      </c>
      <c r="E142">
        <f>100*LN('FRED-MD+'!E394)</f>
        <v>433.21796622792999</v>
      </c>
      <c r="F142">
        <f>'FRED-MD+'!F394</f>
        <v>6.9</v>
      </c>
      <c r="G142">
        <f>100*LN('FRED-MD+'!G394)</f>
        <v>491.70569471366895</v>
      </c>
      <c r="H142">
        <f>100*LN('FRED-MD+'!H394)</f>
        <v>424.60207544571983</v>
      </c>
      <c r="I142">
        <f>100*LN('FRED-MD+'!I394)</f>
        <v>460.40695805440583</v>
      </c>
      <c r="J142">
        <f>100*LN('FRED-MD+'!J394)</f>
        <v>630.28555777890642</v>
      </c>
      <c r="K142">
        <f>100*LN('FRED-MD+'!K394)</f>
        <v>596.46070929380994</v>
      </c>
      <c r="L142">
        <f>'FRED-MD+'!L394</f>
        <v>5.7781818181818201</v>
      </c>
      <c r="M142">
        <f>'FRED-MD+'!N394</f>
        <v>2.1218181818181798</v>
      </c>
      <c r="N142">
        <f>'FRED-MD+'!O394</f>
        <v>0.1341</v>
      </c>
      <c r="O142">
        <f>'FRED-MD+'!P394</f>
        <v>1.3303</v>
      </c>
      <c r="P142">
        <f>'FRED-MD+'!R394</f>
        <v>1.34</v>
      </c>
      <c r="Q142">
        <f>FACTOR!C203</f>
        <v>22.499088666225781</v>
      </c>
      <c r="R142">
        <f>100*LN(REALIZEDVARIANCE!D143)</f>
        <v>190.84992378270277</v>
      </c>
      <c r="S142">
        <v>4.5421540820475501</v>
      </c>
      <c r="T142" s="5">
        <v>-26.888179999999998</v>
      </c>
      <c r="U142">
        <v>87.101202614626416</v>
      </c>
      <c r="V142" s="5">
        <v>8.8523300000000003</v>
      </c>
      <c r="W142">
        <v>-4.5999999999999996</v>
      </c>
      <c r="X142">
        <v>14.46</v>
      </c>
      <c r="Y142">
        <f>100*LN(LEVERAGE3!O143)</f>
        <v>254.37036015480064</v>
      </c>
      <c r="Z142">
        <f>100*LN(LEVERAGE1!O143)</f>
        <v>329.07435209986409</v>
      </c>
      <c r="AA142">
        <f>100*LN(LEVERAGE1!N143)</f>
        <v>314.73106989973974</v>
      </c>
      <c r="AB142">
        <f>100*LN(LEVERAGE2!V143)</f>
        <v>-27.877660282109769</v>
      </c>
      <c r="AC142">
        <f>100*LN(LEVERAGE2!U143)</f>
        <v>8.3675645137911072</v>
      </c>
      <c r="AD142">
        <v>1686.4865064322175</v>
      </c>
      <c r="AE142">
        <v>1423.94983896739</v>
      </c>
      <c r="AF142">
        <f>100*LN(DOMESTICC!T263)</f>
        <v>987.5254158427515</v>
      </c>
      <c r="AG142">
        <f>100*LN(DOMESTICC!U263)</f>
        <v>962.84961515016823</v>
      </c>
      <c r="AH142">
        <f>100*LN(DOMESTICC!V263)</f>
        <v>957.19916898432587</v>
      </c>
      <c r="AI142">
        <f>100*LN(DOMESTICC!W263)</f>
        <v>874.16209457693606</v>
      </c>
      <c r="AJ142">
        <f>100*LN(DOMESTICC!X263)</f>
        <v>853.40600955068101</v>
      </c>
      <c r="AK142">
        <f>100*LN(DOMESTICC!Y263)</f>
        <v>706.96327024510003</v>
      </c>
      <c r="AL142">
        <f>100*LN(CBCREDIT!T143)</f>
        <v>851.14943166051432</v>
      </c>
      <c r="AM142">
        <f>100*LN(CBCREDIT!U143)</f>
        <v>822.64600095150729</v>
      </c>
      <c r="AN142">
        <f>100*LN(CBCREDIT!V143)</f>
        <v>711.77991532115357</v>
      </c>
      <c r="AO142">
        <f>100*LN('CREDIT EA &amp; UK'!X168)</f>
        <v>754.82780061606366</v>
      </c>
      <c r="AP142">
        <f>100*LN('CREDIT EA &amp; UK'!Y168)</f>
        <v>731.76811918143073</v>
      </c>
      <c r="AQ142">
        <f>100*LN('CREDIT EA &amp; UK'!Z168)</f>
        <v>596.81482407655142</v>
      </c>
      <c r="AR142">
        <f>100*LN('CREDIT EA &amp; UK'!AA168)</f>
        <v>718.6199814731998</v>
      </c>
      <c r="AS142">
        <f>100*LN('CREDIT EA &amp; UK'!AB168)</f>
        <v>689.24234944818079</v>
      </c>
      <c r="AT142">
        <f>100*LN('CREDIT EA &amp; UK'!AC168)</f>
        <v>581.81303533229618</v>
      </c>
      <c r="AU142">
        <f>100*LN('CREDIT EA &amp; UK'!AD168)</f>
        <v>635.69900516477321</v>
      </c>
      <c r="AV142">
        <f>100*LN('CREDIT EA &amp; UK'!AE168)</f>
        <v>625.77948857174852</v>
      </c>
      <c r="AW142">
        <f>100*LN('CREDIT EA &amp; UK'!AF168)</f>
        <v>399.9062893908773</v>
      </c>
      <c r="AX142">
        <f>100*LN('CREDIT FLOATERS'!R168)</f>
        <v>810.38478850894239</v>
      </c>
      <c r="AY142">
        <f>100*LN('CREDIT FLOATERS'!S168)</f>
        <v>782.15445774839725</v>
      </c>
      <c r="AZ142">
        <f>100*LN('CREDIT FLOATERS'!T168)</f>
        <v>670.24133441401523</v>
      </c>
      <c r="BA142">
        <f>100*LN('GLOBAL GROWTH'!P410)</f>
        <v>415.30553538332617</v>
      </c>
      <c r="BB142">
        <f>'GLOBAL GROWTH'!F398</f>
        <v>-0.84512050188440901</v>
      </c>
      <c r="BC142">
        <v>415.30553538332617</v>
      </c>
      <c r="BD142">
        <v>2.3981100999999998</v>
      </c>
      <c r="BE142">
        <v>1.778368352228199</v>
      </c>
      <c r="BF142">
        <v>405.54600425404362</v>
      </c>
      <c r="BG142">
        <v>440.87033287375021</v>
      </c>
      <c r="BH142">
        <v>454.11648560121785</v>
      </c>
      <c r="BI142">
        <f>'CORPORATE SPREADS'!C251/100</f>
        <v>1.02</v>
      </c>
      <c r="BJ142">
        <f>'CORPORATE SPREADS'!D251/100</f>
        <v>0.51999999999999957</v>
      </c>
      <c r="BK142">
        <f>POLICYRATES!F203</f>
        <v>7</v>
      </c>
      <c r="BL142">
        <f>POLICYRATES!C203</f>
        <v>10.875</v>
      </c>
      <c r="BM142">
        <f>100*LN(1/'BILATERAL FX'!G262)</f>
        <v>-11.49198362765717</v>
      </c>
      <c r="BN142">
        <f>100*LN(1/'BILATERAL FX'!B262)</f>
        <v>-52.123129647987142</v>
      </c>
      <c r="BO142">
        <f>100*LN('STOCK MARKET INDICES'!C143)</f>
        <v>740.88335512932474</v>
      </c>
      <c r="BP142">
        <f>100*LN('STOCK MARKET INDICES'!D143)</f>
        <v>714.56849744862132</v>
      </c>
    </row>
    <row r="143" spans="1:68" x14ac:dyDescent="0.2">
      <c r="A143" s="1">
        <v>33482</v>
      </c>
      <c r="B143">
        <f>100*LN('FRED-MD+'!B395)</f>
        <v>412.92498877260078</v>
      </c>
      <c r="C143">
        <f>'FRED-MD+'!C395</f>
        <v>79.562899999999999</v>
      </c>
      <c r="D143">
        <f>100*LN('FRED-MD+'!D395)</f>
        <v>692.26438914758876</v>
      </c>
      <c r="E143">
        <f>100*LN('FRED-MD+'!E395)</f>
        <v>433.32302204849185</v>
      </c>
      <c r="F143">
        <f>'FRED-MD+'!F395</f>
        <v>6.9</v>
      </c>
      <c r="G143">
        <f>100*LN('FRED-MD+'!G395)</f>
        <v>491.99809258281249</v>
      </c>
      <c r="H143">
        <f>100*LN('FRED-MD+'!H395)</f>
        <v>424.94519271373542</v>
      </c>
      <c r="I143">
        <f>100*LN('FRED-MD+'!I395)</f>
        <v>459.25914037812311</v>
      </c>
      <c r="J143">
        <f>100*LN('FRED-MD+'!J395)</f>
        <v>629.54082422454519</v>
      </c>
      <c r="K143">
        <f>100*LN('FRED-MD+'!K395)</f>
        <v>595.89413554024213</v>
      </c>
      <c r="L143">
        <f>'FRED-MD+'!L395</f>
        <v>5.5724999999999998</v>
      </c>
      <c r="M143">
        <f>'FRED-MD+'!N395</f>
        <v>2.0775000000000001</v>
      </c>
      <c r="N143">
        <f>'FRED-MD+'!O395</f>
        <v>0.15959999999999999</v>
      </c>
      <c r="O143">
        <f>'FRED-MD+'!P395</f>
        <v>1.4268000000000001</v>
      </c>
      <c r="P143">
        <f>'FRED-MD+'!R395</f>
        <v>1.36</v>
      </c>
      <c r="Q143">
        <f>FACTOR!C204</f>
        <v>18.457715968649619</v>
      </c>
      <c r="R143">
        <f>100*LN(REALIZEDVARIANCE!D144)</f>
        <v>58.097102807597778</v>
      </c>
      <c r="S143">
        <v>46.510177393853098</v>
      </c>
      <c r="T143" s="5">
        <v>0.83852300000000002</v>
      </c>
      <c r="U143">
        <v>91.841218811378695</v>
      </c>
      <c r="V143" s="5">
        <v>12.68206</v>
      </c>
      <c r="W143">
        <v>-9.8000000000000007</v>
      </c>
      <c r="X143">
        <v>15.85</v>
      </c>
      <c r="Y143">
        <f>100*LN(LEVERAGE3!O144)</f>
        <v>258.05955457490955</v>
      </c>
      <c r="Z143">
        <f>100*LN(LEVERAGE1!O144)</f>
        <v>329.0864271642692</v>
      </c>
      <c r="AA143">
        <f>100*LN(LEVERAGE1!N144)</f>
        <v>314.76831988371765</v>
      </c>
      <c r="AB143">
        <f>100*LN(LEVERAGE2!V144)</f>
        <v>-28.37061309927978</v>
      </c>
      <c r="AC143">
        <f>100*LN(LEVERAGE2!U144)</f>
        <v>8.9109509868646342</v>
      </c>
      <c r="AD143">
        <v>1689.7674394614971</v>
      </c>
      <c r="AE143">
        <v>1425.0489807122513</v>
      </c>
      <c r="AF143">
        <f>100*LN(DOMESTICC!T264)</f>
        <v>989.71768845939289</v>
      </c>
      <c r="AG143">
        <f>100*LN(DOMESTICC!U264)</f>
        <v>965.66463576290994</v>
      </c>
      <c r="AH143">
        <f>100*LN(DOMESTICC!V264)</f>
        <v>960.0220623878696</v>
      </c>
      <c r="AI143">
        <f>100*LN(DOMESTICC!W264)</f>
        <v>878.09067394124702</v>
      </c>
      <c r="AJ143">
        <f>100*LN(DOMESTICC!X264)</f>
        <v>857.5085718800608</v>
      </c>
      <c r="AK143">
        <f>100*LN(DOMESTICC!Y264)</f>
        <v>709.90123821075906</v>
      </c>
      <c r="AL143">
        <f>100*LN(CBCREDIT!T144)</f>
        <v>852.39540849817774</v>
      </c>
      <c r="AM143">
        <f>100*LN(CBCREDIT!U144)</f>
        <v>823.7390131200076</v>
      </c>
      <c r="AN143">
        <f>100*LN(CBCREDIT!V144)</f>
        <v>713.42978470882201</v>
      </c>
      <c r="AO143">
        <f>100*LN('CREDIT EA &amp; UK'!X169)</f>
        <v>756.68357218101426</v>
      </c>
      <c r="AP143">
        <f>100*LN('CREDIT EA &amp; UK'!Y169)</f>
        <v>733.48677171044653</v>
      </c>
      <c r="AQ143">
        <f>100*LN('CREDIT EA &amp; UK'!Z169)</f>
        <v>599.19369355150081</v>
      </c>
      <c r="AR143">
        <f>100*LN('CREDIT EA &amp; UK'!AA169)</f>
        <v>720.13707141717248</v>
      </c>
      <c r="AS143">
        <f>100*LN('CREDIT EA &amp; UK'!AB169)</f>
        <v>690.51027641731116</v>
      </c>
      <c r="AT143">
        <f>100*LN('CREDIT EA &amp; UK'!AC169)</f>
        <v>584.04003491911533</v>
      </c>
      <c r="AU143">
        <f>100*LN('CREDIT EA &amp; UK'!AD169)</f>
        <v>638.3077488759925</v>
      </c>
      <c r="AV143">
        <f>100*LN('CREDIT EA &amp; UK'!AE169)</f>
        <v>628.31523359546452</v>
      </c>
      <c r="AW143">
        <f>100*LN('CREDIT EA &amp; UK'!AF169)</f>
        <v>403.01970757316263</v>
      </c>
      <c r="AX143">
        <f>100*LN('CREDIT FLOATERS'!R169)</f>
        <v>811.62178890289044</v>
      </c>
      <c r="AY143">
        <f>100*LN('CREDIT FLOATERS'!S169)</f>
        <v>783.163791925189</v>
      </c>
      <c r="AZ143">
        <f>100*LN('CREDIT FLOATERS'!T169)</f>
        <v>672.05590603059977</v>
      </c>
      <c r="BA143">
        <f>100*LN('GLOBAL GROWTH'!P411)</f>
        <v>415.60202393294895</v>
      </c>
      <c r="BB143">
        <f>'GLOBAL GROWTH'!F399</f>
        <v>-1.2233236262577001</v>
      </c>
      <c r="BC143">
        <v>415.60202393294895</v>
      </c>
      <c r="BD143">
        <v>5.4999646000000002</v>
      </c>
      <c r="BE143">
        <v>1.661874653152573</v>
      </c>
      <c r="BF143">
        <v>405.47985551599515</v>
      </c>
      <c r="BG143">
        <v>441.43318387356373</v>
      </c>
      <c r="BH143">
        <v>454.32947822700038</v>
      </c>
      <c r="BI143">
        <f>'CORPORATE SPREADS'!C252/100</f>
        <v>0.92999999999999905</v>
      </c>
      <c r="BJ143">
        <f>'CORPORATE SPREADS'!D252/100</f>
        <v>0.54999999999999893</v>
      </c>
      <c r="BK143">
        <f>POLICYRATES!F204</f>
        <v>7.5</v>
      </c>
      <c r="BL143">
        <f>POLICYRATES!C204</f>
        <v>10.375</v>
      </c>
      <c r="BM143">
        <f>100*LN(1/'BILATERAL FX'!G263)</f>
        <v>-14.413513572098275</v>
      </c>
      <c r="BN143">
        <f>100*LN(1/'BILATERAL FX'!B263)</f>
        <v>-54.609623784790998</v>
      </c>
      <c r="BO143">
        <f>100*LN('STOCK MARKET INDICES'!C144)</f>
        <v>738.21430338893356</v>
      </c>
      <c r="BP143">
        <f>100*LN('STOCK MARKET INDICES'!D144)</f>
        <v>714.3586006628351</v>
      </c>
    </row>
    <row r="144" spans="1:68" x14ac:dyDescent="0.2">
      <c r="A144" s="1">
        <v>33512</v>
      </c>
      <c r="B144">
        <f>100*LN('FRED-MD+'!B396)</f>
        <v>412.70069575717179</v>
      </c>
      <c r="C144">
        <f>'FRED-MD+'!C396</f>
        <v>79.309700000000007</v>
      </c>
      <c r="D144">
        <f>100*LN('FRED-MD+'!D396)</f>
        <v>698.37899652581348</v>
      </c>
      <c r="E144">
        <f>100*LN('FRED-MD+'!E396)</f>
        <v>433.17854182371349</v>
      </c>
      <c r="F144">
        <f>'FRED-MD+'!F396</f>
        <v>7</v>
      </c>
      <c r="G144">
        <f>100*LN('FRED-MD+'!G396)</f>
        <v>492.14397152917843</v>
      </c>
      <c r="H144">
        <f>100*LN('FRED-MD+'!H396)</f>
        <v>425.13055750758627</v>
      </c>
      <c r="I144">
        <f>100*LN('FRED-MD+'!I396)</f>
        <v>458.02625502819063</v>
      </c>
      <c r="J144">
        <f>100*LN('FRED-MD+'!J396)</f>
        <v>628.6498341803798</v>
      </c>
      <c r="K144">
        <f>100*LN('FRED-MD+'!K396)</f>
        <v>595.8114567426428</v>
      </c>
      <c r="L144">
        <f>'FRED-MD+'!L396</f>
        <v>5.3336363636363604</v>
      </c>
      <c r="M144">
        <f>'FRED-MD+'!N396</f>
        <v>2.1936363636363598</v>
      </c>
      <c r="N144">
        <f>'FRED-MD+'!O396</f>
        <v>0.15939999999999999</v>
      </c>
      <c r="O144">
        <f>'FRED-MD+'!P396</f>
        <v>1.395</v>
      </c>
      <c r="P144">
        <f>'FRED-MD+'!R396</f>
        <v>1.3299989999999999</v>
      </c>
      <c r="Q144">
        <f>FACTOR!C205</f>
        <v>18.945538320926932</v>
      </c>
      <c r="R144">
        <f>100*LN(REALIZEDVARIANCE!D145)</f>
        <v>76.912941802318599</v>
      </c>
      <c r="S144">
        <v>40.646787532164403</v>
      </c>
      <c r="T144" s="5">
        <v>1.044473</v>
      </c>
      <c r="U144">
        <v>90.400460924776908</v>
      </c>
      <c r="V144" s="5">
        <v>12.063359999999999</v>
      </c>
      <c r="W144">
        <v>-12.8</v>
      </c>
      <c r="X144">
        <v>15.48</v>
      </c>
      <c r="Y144">
        <f>100*LN(LEVERAGE3!O145)</f>
        <v>260.65065260214101</v>
      </c>
      <c r="Z144">
        <f>100*LN(LEVERAGE1!O145)</f>
        <v>329.0869012898853</v>
      </c>
      <c r="AA144">
        <f>100*LN(LEVERAGE1!N145)</f>
        <v>314.81357772153734</v>
      </c>
      <c r="AB144">
        <f>100*LN(LEVERAGE2!V145)</f>
        <v>-28.71648649275307</v>
      </c>
      <c r="AC144">
        <f>100*LN(LEVERAGE2!U145)</f>
        <v>9.2297353968772331</v>
      </c>
      <c r="AD144">
        <v>1690.3904826155256</v>
      </c>
      <c r="AE144">
        <v>1425.024704837205</v>
      </c>
      <c r="AF144">
        <f>100*LN(DOMESTICC!T265)</f>
        <v>992.42963198042025</v>
      </c>
      <c r="AG144">
        <f>100*LN(DOMESTICC!U265)</f>
        <v>969.06607354744847</v>
      </c>
      <c r="AH144">
        <f>100*LN(DOMESTICC!V265)</f>
        <v>963.4627541164848</v>
      </c>
      <c r="AI144">
        <f>100*LN(DOMESTICC!W265)</f>
        <v>882.54687993081029</v>
      </c>
      <c r="AJ144">
        <f>100*LN(DOMESTICC!X265)</f>
        <v>862.5107027655398</v>
      </c>
      <c r="AK144">
        <f>100*LN(DOMESTICC!Y265)</f>
        <v>711.71132954525331</v>
      </c>
      <c r="AL144">
        <f>100*LN(CBCREDIT!T145)</f>
        <v>854.51627207532499</v>
      </c>
      <c r="AM144">
        <f>100*LN(CBCREDIT!U145)</f>
        <v>825.77732816217451</v>
      </c>
      <c r="AN144">
        <f>100*LN(CBCREDIT!V145)</f>
        <v>715.78033913748664</v>
      </c>
      <c r="AO144">
        <f>100*LN('CREDIT EA &amp; UK'!X170)</f>
        <v>759.43529728693193</v>
      </c>
      <c r="AP144">
        <f>100*LN('CREDIT EA &amp; UK'!Y170)</f>
        <v>736.10384506364164</v>
      </c>
      <c r="AQ144">
        <f>100*LN('CREDIT EA &amp; UK'!Z170)</f>
        <v>602.45585960856897</v>
      </c>
      <c r="AR144">
        <f>100*LN('CREDIT EA &amp; UK'!AA170)</f>
        <v>722.62057214571541</v>
      </c>
      <c r="AS144">
        <f>100*LN('CREDIT EA &amp; UK'!AB170)</f>
        <v>692.76935485466845</v>
      </c>
      <c r="AT144">
        <f>100*LN('CREDIT EA &amp; UK'!AC170)</f>
        <v>587.15617406216256</v>
      </c>
      <c r="AU144">
        <f>100*LN('CREDIT EA &amp; UK'!AD170)</f>
        <v>641.64691587718733</v>
      </c>
      <c r="AV144">
        <f>100*LN('CREDIT EA &amp; UK'!AE170)</f>
        <v>631.56939895439712</v>
      </c>
      <c r="AW144">
        <f>100*LN('CREDIT EA &amp; UK'!AF170)</f>
        <v>407.16399042809348</v>
      </c>
      <c r="AX144">
        <f>100*LN('CREDIT FLOATERS'!R170)</f>
        <v>813.74184662823131</v>
      </c>
      <c r="AY144">
        <f>100*LN('CREDIT FLOATERS'!S170)</f>
        <v>784.9369494940604</v>
      </c>
      <c r="AZ144">
        <f>100*LN('CREDIT FLOATERS'!T170)</f>
        <v>675.22161984852789</v>
      </c>
      <c r="BA144">
        <f>100*LN('GLOBAL GROWTH'!P412)</f>
        <v>415.88304257232835</v>
      </c>
      <c r="BB144">
        <f>'GLOBAL GROWTH'!F400</f>
        <v>-0.73703531753546303</v>
      </c>
      <c r="BC144">
        <v>415.88304257232835</v>
      </c>
      <c r="BD144">
        <v>9.8356755000000007</v>
      </c>
      <c r="BE144">
        <v>1.5622355725566139</v>
      </c>
      <c r="BF144">
        <v>405.93397304326908</v>
      </c>
      <c r="BG144">
        <v>441.05762064600225</v>
      </c>
      <c r="BH144">
        <v>454.96574760578324</v>
      </c>
      <c r="BI144">
        <f>'CORPORATE SPREADS'!C253/100</f>
        <v>1.03</v>
      </c>
      <c r="BJ144">
        <f>'CORPORATE SPREADS'!D253/100</f>
        <v>0.5</v>
      </c>
      <c r="BK144">
        <f>POLICYRATES!F205</f>
        <v>7.5</v>
      </c>
      <c r="BL144">
        <f>POLICYRATES!C205</f>
        <v>10.375</v>
      </c>
      <c r="BM144">
        <f>100*LN(1/'BILATERAL FX'!G264)</f>
        <v>-14.650018146359523</v>
      </c>
      <c r="BN144">
        <f>100*LN(1/'BILATERAL FX'!B264)</f>
        <v>-54.412499416691688</v>
      </c>
      <c r="BO144">
        <f>100*LN('STOCK MARKET INDICES'!C145)</f>
        <v>736.64830742834954</v>
      </c>
      <c r="BP144">
        <f>100*LN('STOCK MARKET INDICES'!D145)</f>
        <v>712.17612091051978</v>
      </c>
    </row>
    <row r="145" spans="1:68" x14ac:dyDescent="0.2">
      <c r="A145" s="1">
        <v>33543</v>
      </c>
      <c r="B145">
        <f>100*LN('FRED-MD+'!B397)</f>
        <v>412.60515409164293</v>
      </c>
      <c r="C145">
        <f>'FRED-MD+'!C397</f>
        <v>79.065799999999996</v>
      </c>
      <c r="D145">
        <f>100*LN('FRED-MD+'!D397)</f>
        <v>700.57890192535024</v>
      </c>
      <c r="E145">
        <f>100*LN('FRED-MD+'!E397)</f>
        <v>433.1127999240345</v>
      </c>
      <c r="F145">
        <f>'FRED-MD+'!F397</f>
        <v>7</v>
      </c>
      <c r="G145">
        <f>100*LN('FRED-MD+'!G397)</f>
        <v>492.58033585795584</v>
      </c>
      <c r="H145">
        <f>100*LN('FRED-MD+'!H397)</f>
        <v>425.34543538741178</v>
      </c>
      <c r="I145">
        <f>100*LN('FRED-MD+'!I397)</f>
        <v>456.41398364300994</v>
      </c>
      <c r="J145">
        <f>100*LN('FRED-MD+'!J397)</f>
        <v>628.31965948272261</v>
      </c>
      <c r="K145">
        <f>100*LN('FRED-MD+'!K397)</f>
        <v>595.5630094098766</v>
      </c>
      <c r="L145">
        <f>'FRED-MD+'!L397</f>
        <v>4.8894736842105297</v>
      </c>
      <c r="M145">
        <f>'FRED-MD+'!N397</f>
        <v>2.5278947368421099</v>
      </c>
      <c r="N145">
        <f>'FRED-MD+'!O397</f>
        <v>0.17780000000000001</v>
      </c>
      <c r="O145">
        <f>'FRED-MD+'!P397</f>
        <v>1.3828</v>
      </c>
      <c r="P145">
        <f>'FRED-MD+'!R397</f>
        <v>1.29</v>
      </c>
      <c r="Q145">
        <f>FACTOR!C206</f>
        <v>8.7582341867852325</v>
      </c>
      <c r="R145">
        <f>100*LN(REALIZEDVARIANCE!D146)</f>
        <v>97.433378822156712</v>
      </c>
      <c r="S145">
        <v>44.9715311593379</v>
      </c>
      <c r="T145" s="5">
        <v>14.18709</v>
      </c>
      <c r="U145">
        <v>97.411824018924094</v>
      </c>
      <c r="V145" s="5">
        <v>19.8276</v>
      </c>
      <c r="W145">
        <v>-22</v>
      </c>
      <c r="X145">
        <v>20.260000000000002</v>
      </c>
      <c r="Y145">
        <f>100*LN(LEVERAGE3!O146)</f>
        <v>262.66231503302089</v>
      </c>
      <c r="Z145">
        <f>100*LN(LEVERAGE1!O146)</f>
        <v>329.08718199929672</v>
      </c>
      <c r="AA145">
        <f>100*LN(LEVERAGE1!N146)</f>
        <v>314.86045033402513</v>
      </c>
      <c r="AB145">
        <f>100*LN(LEVERAGE2!V146)</f>
        <v>-29.017431359011002</v>
      </c>
      <c r="AC145">
        <f>100*LN(LEVERAGE2!U146)</f>
        <v>9.483751219570701</v>
      </c>
      <c r="AD145">
        <v>1691.8426289606437</v>
      </c>
      <c r="AE145">
        <v>1425.8802459452847</v>
      </c>
      <c r="AF145">
        <f>100*LN(DOMESTICC!T266)</f>
        <v>995.21289503085643</v>
      </c>
      <c r="AG145">
        <f>100*LN(DOMESTICC!U266)</f>
        <v>972.49633911208412</v>
      </c>
      <c r="AH145">
        <f>100*LN(DOMESTICC!V266)</f>
        <v>966.93330643042475</v>
      </c>
      <c r="AI145">
        <f>100*LN(DOMESTICC!W266)</f>
        <v>886.91390757274928</v>
      </c>
      <c r="AJ145">
        <f>100*LN(DOMESTICC!X266)</f>
        <v>867.54311700303185</v>
      </c>
      <c r="AK145">
        <f>100*LN(DOMESTICC!Y266)</f>
        <v>713.13332737523615</v>
      </c>
      <c r="AL145">
        <f>100*LN(CBCREDIT!T146)</f>
        <v>856.99314675190942</v>
      </c>
      <c r="AM145">
        <f>100*LN(CBCREDIT!U146)</f>
        <v>828.23729746476215</v>
      </c>
      <c r="AN145">
        <f>100*LN(CBCREDIT!V146)</f>
        <v>718.31738404684927</v>
      </c>
      <c r="AO145">
        <f>100*LN('CREDIT EA &amp; UK'!X171)</f>
        <v>762.47211009587318</v>
      </c>
      <c r="AP145">
        <f>100*LN('CREDIT EA &amp; UK'!Y171)</f>
        <v>739.02467165445648</v>
      </c>
      <c r="AQ145">
        <f>100*LN('CREDIT EA &amp; UK'!Z171)</f>
        <v>605.93468290773455</v>
      </c>
      <c r="AR145">
        <f>100*LN('CREDIT EA &amp; UK'!AA171)</f>
        <v>725.47180027283241</v>
      </c>
      <c r="AS145">
        <f>100*LN('CREDIT EA &amp; UK'!AB171)</f>
        <v>695.44813291652827</v>
      </c>
      <c r="AT145">
        <f>100*LN('CREDIT EA &amp; UK'!AC171)</f>
        <v>590.50931397552517</v>
      </c>
      <c r="AU145">
        <f>100*LN('CREDIT EA &amp; UK'!AD171)</f>
        <v>645.108567899234</v>
      </c>
      <c r="AV145">
        <f>100*LN('CREDIT EA &amp; UK'!AE171)</f>
        <v>634.94831948061972</v>
      </c>
      <c r="AW145">
        <f>100*LN('CREDIT EA &amp; UK'!AF171)</f>
        <v>411.40265059894682</v>
      </c>
      <c r="AX145">
        <f>100*LN('CREDIT FLOATERS'!R171)</f>
        <v>816.22394717004966</v>
      </c>
      <c r="AY145">
        <f>100*LN('CREDIT FLOATERS'!S171)</f>
        <v>787.03719746765171</v>
      </c>
      <c r="AZ145">
        <f>100*LN('CREDIT FLOATERS'!T171)</f>
        <v>678.8393471711704</v>
      </c>
      <c r="BA145">
        <f>100*LN('GLOBAL GROWTH'!P413)</f>
        <v>415.91544527856581</v>
      </c>
      <c r="BB145">
        <f>'GLOBAL GROWTH'!F401</f>
        <v>-0.88353574271072699</v>
      </c>
      <c r="BC145">
        <v>415.91544527856581</v>
      </c>
      <c r="BD145">
        <v>10.426904</v>
      </c>
      <c r="BE145">
        <v>1.4901264077165743</v>
      </c>
      <c r="BF145">
        <v>405.99712885929131</v>
      </c>
      <c r="BG145">
        <v>442.13792623783445</v>
      </c>
      <c r="BH145">
        <v>455.38768916005409</v>
      </c>
      <c r="BI145">
        <f>'CORPORATE SPREADS'!C254/100</f>
        <v>1.07</v>
      </c>
      <c r="BJ145">
        <f>'CORPORATE SPREADS'!D254/100</f>
        <v>0.57000000000000028</v>
      </c>
      <c r="BK145">
        <f>POLICYRATES!F206</f>
        <v>7.5</v>
      </c>
      <c r="BL145">
        <f>POLICYRATES!C206</f>
        <v>10.375</v>
      </c>
      <c r="BM145">
        <f>100*LN(1/'BILATERAL FX'!G265)</f>
        <v>-18.789456889785871</v>
      </c>
      <c r="BN145">
        <f>100*LN(1/'BILATERAL FX'!B265)</f>
        <v>-57.638861994974967</v>
      </c>
      <c r="BO145">
        <f>100*LN('STOCK MARKET INDICES'!C146)</f>
        <v>735.66437949987267</v>
      </c>
      <c r="BP145">
        <f>100*LN('STOCK MARKET INDICES'!D146)</f>
        <v>706.38611889576794</v>
      </c>
    </row>
    <row r="146" spans="1:68" x14ac:dyDescent="0.2">
      <c r="A146" s="1">
        <v>33573</v>
      </c>
      <c r="B146">
        <f>100*LN('FRED-MD+'!B398)</f>
        <v>412.22320657089915</v>
      </c>
      <c r="C146">
        <f>'FRED-MD+'!C398</f>
        <v>78.853999999999999</v>
      </c>
      <c r="D146">
        <f>100*LN('FRED-MD+'!D398)</f>
        <v>698.37899652581348</v>
      </c>
      <c r="E146">
        <f>100*LN('FRED-MD+'!E398)</f>
        <v>433.13910187053023</v>
      </c>
      <c r="F146">
        <f>'FRED-MD+'!F398</f>
        <v>7.3</v>
      </c>
      <c r="G146">
        <f>100*LN('FRED-MD+'!G398)</f>
        <v>492.87019113335697</v>
      </c>
      <c r="H146">
        <f>100*LN('FRED-MD+'!H398)</f>
        <v>425.58963575296696</v>
      </c>
      <c r="I146">
        <f>100*LN('FRED-MD+'!I398)</f>
        <v>455.50341164942944</v>
      </c>
      <c r="J146">
        <f>100*LN('FRED-MD+'!J398)</f>
        <v>628.08833605516679</v>
      </c>
      <c r="K146">
        <f>100*LN('FRED-MD+'!K398)</f>
        <v>596.23189095021735</v>
      </c>
      <c r="L146">
        <f>'FRED-MD+'!L398</f>
        <v>4.3780952380952396</v>
      </c>
      <c r="M146">
        <f>'FRED-MD+'!N398</f>
        <v>2.7104761904761898</v>
      </c>
      <c r="N146">
        <f>'FRED-MD+'!O398</f>
        <v>0.20130000000000001</v>
      </c>
      <c r="O146">
        <f>'FRED-MD+'!P398</f>
        <v>1.5764</v>
      </c>
      <c r="P146">
        <f>'FRED-MD+'!R398</f>
        <v>1.41</v>
      </c>
      <c r="Q146">
        <f>FACTOR!C207</f>
        <v>15.544645173692142</v>
      </c>
      <c r="R146">
        <f>100*LN(REALIZEDVARIANCE!D147)</f>
        <v>135.05553677702258</v>
      </c>
      <c r="S146">
        <v>27.436704970816901</v>
      </c>
      <c r="T146" s="5">
        <v>5.8642529999999997</v>
      </c>
      <c r="U146">
        <v>96.846426312511952</v>
      </c>
      <c r="V146" s="5">
        <v>18.235189999999999</v>
      </c>
      <c r="W146">
        <v>-19.100000000000001</v>
      </c>
      <c r="X146">
        <v>19.309999999999999</v>
      </c>
      <c r="Y146">
        <f>100*LN(LEVERAGE3!O147)</f>
        <v>263.5192728798819</v>
      </c>
      <c r="Z146">
        <f>100*LN(LEVERAGE1!O147)</f>
        <v>329.08728124896669</v>
      </c>
      <c r="AA146">
        <f>100*LN(LEVERAGE1!N147)</f>
        <v>314.88321158734351</v>
      </c>
      <c r="AB146">
        <f>100*LN(LEVERAGE2!V147)</f>
        <v>-29.314941785029795</v>
      </c>
      <c r="AC146">
        <f>100*LN(LEVERAGE2!U147)</f>
        <v>9.7286209806802013</v>
      </c>
      <c r="AD146">
        <v>1697.0669753182874</v>
      </c>
      <c r="AE146">
        <v>1427.0901058642078</v>
      </c>
      <c r="AF146">
        <f>100*LN(DOMESTICC!T267)</f>
        <v>996.54593756396389</v>
      </c>
      <c r="AG146">
        <f>100*LN(DOMESTICC!U267)</f>
        <v>974.1252483914908</v>
      </c>
      <c r="AH146">
        <f>100*LN(DOMESTICC!V267)</f>
        <v>968.58121427449873</v>
      </c>
      <c r="AI146">
        <f>100*LN(DOMESTICC!W267)</f>
        <v>888.95974020182609</v>
      </c>
      <c r="AJ146">
        <f>100*LN(DOMESTICC!X267)</f>
        <v>869.91653154877929</v>
      </c>
      <c r="AK146">
        <f>100*LN(DOMESTICC!Y267)</f>
        <v>713.74322690683664</v>
      </c>
      <c r="AL146">
        <f>100*LN(CBCREDIT!T147)</f>
        <v>858.23117942738702</v>
      </c>
      <c r="AM146">
        <f>100*LN(CBCREDIT!U147)</f>
        <v>829.47871180982679</v>
      </c>
      <c r="AN146">
        <f>100*LN(CBCREDIT!V147)</f>
        <v>719.55450956293032</v>
      </c>
      <c r="AO146">
        <f>100*LN('CREDIT EA &amp; UK'!X172)</f>
        <v>763.96033260600507</v>
      </c>
      <c r="AP146">
        <f>100*LN('CREDIT EA &amp; UK'!Y172)</f>
        <v>740.46180745837887</v>
      </c>
      <c r="AQ146">
        <f>100*LN('CREDIT EA &amp; UK'!Z172)</f>
        <v>607.6177868923686</v>
      </c>
      <c r="AR146">
        <f>100*LN('CREDIT EA &amp; UK'!AA172)</f>
        <v>726.88727403113512</v>
      </c>
      <c r="AS146">
        <f>100*LN('CREDIT EA &amp; UK'!AB172)</f>
        <v>696.79176763422458</v>
      </c>
      <c r="AT146">
        <f>100*LN('CREDIT EA &amp; UK'!AC172)</f>
        <v>592.13719640169654</v>
      </c>
      <c r="AU146">
        <f>100*LN('CREDIT EA &amp; UK'!AD172)</f>
        <v>646.7678539565203</v>
      </c>
      <c r="AV146">
        <f>100*LN('CREDIT EA &amp; UK'!AE172)</f>
        <v>636.56935136939308</v>
      </c>
      <c r="AW146">
        <f>100*LN('CREDIT EA &amp; UK'!AF172)</f>
        <v>413.41900801442239</v>
      </c>
      <c r="AX146">
        <f>100*LN('CREDIT FLOATERS'!R172)</f>
        <v>817.46547122952131</v>
      </c>
      <c r="AY146">
        <f>100*LN('CREDIT FLOATERS'!S172)</f>
        <v>788.09320765017264</v>
      </c>
      <c r="AZ146">
        <f>100*LN('CREDIT FLOATERS'!T172)</f>
        <v>680.62661487209095</v>
      </c>
      <c r="BA146">
        <f>100*LN('GLOBAL GROWTH'!P414)</f>
        <v>415.11370665327291</v>
      </c>
      <c r="BB146">
        <f>'GLOBAL GROWTH'!F402</f>
        <v>-1.8372889560068</v>
      </c>
      <c r="BC146">
        <v>415.11370665327291</v>
      </c>
      <c r="BD146">
        <v>4.9800545999999999</v>
      </c>
      <c r="BE146">
        <v>1.4451599661749359</v>
      </c>
      <c r="BF146">
        <v>405.27881933832657</v>
      </c>
      <c r="BG146">
        <v>441.39605050946147</v>
      </c>
      <c r="BH146">
        <v>455.07140001920322</v>
      </c>
      <c r="BI146">
        <f>'CORPORATE SPREADS'!C255/100</f>
        <v>0.83</v>
      </c>
      <c r="BJ146">
        <f>'CORPORATE SPREADS'!D255/100</f>
        <v>0.89000000000000057</v>
      </c>
      <c r="BK146">
        <f>POLICYRATES!F207</f>
        <v>7.63</v>
      </c>
      <c r="BL146">
        <f>POLICYRATES!C207</f>
        <v>10.375</v>
      </c>
      <c r="BM146">
        <f>100*LN(1/'BILATERAL FX'!G266)</f>
        <v>-22.420737197080108</v>
      </c>
      <c r="BN146">
        <f>100*LN(1/'BILATERAL FX'!B266)</f>
        <v>-60.278474047955399</v>
      </c>
      <c r="BO146">
        <f>100*LN('STOCK MARKET INDICES'!C147)</f>
        <v>736.39008270542706</v>
      </c>
      <c r="BP146">
        <f>100*LN('STOCK MARKET INDICES'!D147)</f>
        <v>707.97739427801946</v>
      </c>
    </row>
    <row r="147" spans="1:68" x14ac:dyDescent="0.2">
      <c r="A147" s="1">
        <v>33604</v>
      </c>
      <c r="B147">
        <f>100*LN('FRED-MD+'!B399)</f>
        <v>411.60440820899174</v>
      </c>
      <c r="C147">
        <f>'FRED-MD+'!C399</f>
        <v>78.212599999999995</v>
      </c>
      <c r="D147">
        <f>100*LN('FRED-MD+'!D399)</f>
        <v>706.98741284585719</v>
      </c>
      <c r="E147">
        <f>100*LN('FRED-MD+'!E399)</f>
        <v>433.19168501884315</v>
      </c>
      <c r="F147">
        <f>'FRED-MD+'!F399</f>
        <v>7.3</v>
      </c>
      <c r="G147">
        <f>100*LN('FRED-MD+'!G399)</f>
        <v>492.94252386707126</v>
      </c>
      <c r="H147">
        <f>100*LN('FRED-MD+'!H399)</f>
        <v>425.72142635255858</v>
      </c>
      <c r="I147">
        <f>100*LN('FRED-MD+'!I399)</f>
        <v>455.01858776553325</v>
      </c>
      <c r="J147">
        <f>100*LN('FRED-MD+'!J399)</f>
        <v>627.96393731367766</v>
      </c>
      <c r="K147">
        <f>100*LN('FRED-MD+'!K399)</f>
        <v>603.08775494648171</v>
      </c>
      <c r="L147">
        <f>'FRED-MD+'!L399</f>
        <v>4.1509523809523801</v>
      </c>
      <c r="M147">
        <f>'FRED-MD+'!N399</f>
        <v>2.8814285714285699</v>
      </c>
      <c r="N147">
        <f>'FRED-MD+'!O399</f>
        <v>8.3400000000000002E-2</v>
      </c>
      <c r="O147">
        <f>'FRED-MD+'!P399</f>
        <v>1.3764000000000001</v>
      </c>
      <c r="P147">
        <f>'FRED-MD+'!R399</f>
        <v>1.4</v>
      </c>
      <c r="Q147">
        <f>FACTOR!C208</f>
        <v>24.776681034844763</v>
      </c>
      <c r="R147">
        <f>100*LN(REALIZEDVARIANCE!D148)</f>
        <v>134.36381483712728</v>
      </c>
      <c r="S147">
        <v>18.402289739739501</v>
      </c>
      <c r="T147" s="5">
        <v>-7.5600399999999999</v>
      </c>
      <c r="U147">
        <v>93.956682486506281</v>
      </c>
      <c r="V147" s="5">
        <v>14.14945</v>
      </c>
      <c r="W147">
        <v>-13.6</v>
      </c>
      <c r="X147">
        <v>17.399999999999999</v>
      </c>
      <c r="Y147">
        <f>100*LN(LEVERAGE3!O148)</f>
        <v>261.70151637599605</v>
      </c>
      <c r="Z147">
        <f>100*LN(LEVERAGE1!O148)</f>
        <v>316.76826731733485</v>
      </c>
      <c r="AA147">
        <f>100*LN(LEVERAGE1!N148)</f>
        <v>308.58767177887921</v>
      </c>
      <c r="AB147">
        <f>100*LN(LEVERAGE2!V148)</f>
        <v>-29.665499200461131</v>
      </c>
      <c r="AC147">
        <f>100*LN(LEVERAGE2!U148)</f>
        <v>9.9506540257186771</v>
      </c>
      <c r="AD147">
        <v>1694.5823985450531</v>
      </c>
      <c r="AE147">
        <v>1427.5223292121425</v>
      </c>
      <c r="AF147">
        <f>100*LN(DOMESTICC!T268)</f>
        <v>995.60316923868811</v>
      </c>
      <c r="AG147">
        <f>100*LN(DOMESTICC!U268)</f>
        <v>972.84583190152011</v>
      </c>
      <c r="AH147">
        <f>100*LN(DOMESTICC!V268)</f>
        <v>967.24712545215789</v>
      </c>
      <c r="AI147">
        <f>100*LN(DOMESTICC!W268)</f>
        <v>887.28179194645327</v>
      </c>
      <c r="AJ147">
        <f>100*LN(DOMESTICC!X268)</f>
        <v>868.24761577168897</v>
      </c>
      <c r="AK147">
        <f>100*LN(DOMESTICC!Y268)</f>
        <v>712.02220892579021</v>
      </c>
      <c r="AL147">
        <f>100*LN(CBCREDIT!T148)</f>
        <v>857.03008293964308</v>
      </c>
      <c r="AM147">
        <f>100*LN(CBCREDIT!U148)</f>
        <v>828.01499420420441</v>
      </c>
      <c r="AN147">
        <f>100*LN(CBCREDIT!V148)</f>
        <v>719.13765520210995</v>
      </c>
      <c r="AO147">
        <f>100*LN('CREDIT EA &amp; UK'!X173)</f>
        <v>762.58829533681671</v>
      </c>
      <c r="AP147">
        <f>100*LN('CREDIT EA &amp; UK'!Y173)</f>
        <v>738.9806041590565</v>
      </c>
      <c r="AQ147">
        <f>100*LN('CREDIT EA &amp; UK'!Z173)</f>
        <v>606.65679697535472</v>
      </c>
      <c r="AR147">
        <f>100*LN('CREDIT EA &amp; UK'!AA173)</f>
        <v>725.65772665821089</v>
      </c>
      <c r="AS147">
        <f>100*LN('CREDIT EA &amp; UK'!AB173)</f>
        <v>695.47055046762705</v>
      </c>
      <c r="AT147">
        <f>100*LN('CREDIT EA &amp; UK'!AC173)</f>
        <v>591.16824652297498</v>
      </c>
      <c r="AU147">
        <f>100*LN('CREDIT EA &amp; UK'!AD173)</f>
        <v>645.07758854720009</v>
      </c>
      <c r="AV147">
        <f>100*LN('CREDIT EA &amp; UK'!AE173)</f>
        <v>634.79532308539729</v>
      </c>
      <c r="AW147">
        <f>100*LN('CREDIT EA &amp; UK'!AF173)</f>
        <v>412.50554655419324</v>
      </c>
      <c r="AX147">
        <f>100*LN('CREDIT FLOATERS'!R173)</f>
        <v>815.90602113567081</v>
      </c>
      <c r="AY147">
        <f>100*LN('CREDIT FLOATERS'!S173)</f>
        <v>786.27436310331223</v>
      </c>
      <c r="AZ147">
        <f>100*LN('CREDIT FLOATERS'!T173)</f>
        <v>679.82308597730287</v>
      </c>
      <c r="BA147">
        <f>100*LN('GLOBAL GROWTH'!P415)</f>
        <v>415.53999931877314</v>
      </c>
      <c r="BB147">
        <f>'GLOBAL GROWTH'!F403</f>
        <v>-1.0205995850710301</v>
      </c>
      <c r="BC147">
        <v>415.53999931877314</v>
      </c>
      <c r="BD147">
        <v>2.0989008999999998</v>
      </c>
      <c r="BE147">
        <v>1.4279033431971788</v>
      </c>
      <c r="BF147">
        <v>406.12229459739592</v>
      </c>
      <c r="BG147">
        <v>441.92026691384223</v>
      </c>
      <c r="BH147">
        <v>455.07140001920322</v>
      </c>
      <c r="BI147">
        <f>'CORPORATE SPREADS'!C256/100</f>
        <v>0.98999999999999799</v>
      </c>
      <c r="BJ147">
        <f>'CORPORATE SPREADS'!D256/100</f>
        <v>0.76000000000000068</v>
      </c>
      <c r="BK147">
        <f>POLICYRATES!F208</f>
        <v>8</v>
      </c>
      <c r="BL147">
        <f>POLICYRATES!C208</f>
        <v>10.375</v>
      </c>
      <c r="BM147">
        <f>100*LN(1/'BILATERAL FX'!G267)</f>
        <v>-21.41493586035854</v>
      </c>
      <c r="BN147">
        <f>100*LN(1/'BILATERAL FX'!B267)</f>
        <v>-59.2774206413158</v>
      </c>
      <c r="BO147">
        <f>100*LN('STOCK MARKET INDICES'!C148)</f>
        <v>743.09974968032009</v>
      </c>
      <c r="BP147">
        <f>100*LN('STOCK MARKET INDICES'!D148)</f>
        <v>711.30118070585877</v>
      </c>
    </row>
    <row r="148" spans="1:68" x14ac:dyDescent="0.2">
      <c r="A148" s="1">
        <v>33635</v>
      </c>
      <c r="B148">
        <f>100*LN('FRED-MD+'!B400)</f>
        <v>412.32963841718686</v>
      </c>
      <c r="C148">
        <f>'FRED-MD+'!C400</f>
        <v>78.743399999999994</v>
      </c>
      <c r="D148">
        <f>100*LN('FRED-MD+'!D400)</f>
        <v>713.08988302963462</v>
      </c>
      <c r="E148">
        <f>100*LN('FRED-MD+'!E400)</f>
        <v>433.28363904831104</v>
      </c>
      <c r="F148">
        <f>'FRED-MD+'!F400</f>
        <v>7.4</v>
      </c>
      <c r="G148">
        <f>100*LN('FRED-MD+'!G400)</f>
        <v>493.15920867558026</v>
      </c>
      <c r="H148">
        <f>100*LN('FRED-MD+'!H400)</f>
        <v>425.97036213972973</v>
      </c>
      <c r="I148">
        <f>100*LN('FRED-MD+'!I400)</f>
        <v>456.73644712521923</v>
      </c>
      <c r="J148">
        <f>100*LN('FRED-MD+'!J400)</f>
        <v>627.88183781944599</v>
      </c>
      <c r="K148">
        <f>100*LN('FRED-MD+'!K400)</f>
        <v>602.23816497427038</v>
      </c>
      <c r="L148">
        <f>'FRED-MD+'!L400</f>
        <v>4.2873684210526299</v>
      </c>
      <c r="M148">
        <f>'FRED-MD+'!N400</f>
        <v>3.0505263157894702</v>
      </c>
      <c r="N148">
        <f>'FRED-MD+'!O400</f>
        <v>0.12659999999999999</v>
      </c>
      <c r="O148">
        <f>'FRED-MD+'!P400</f>
        <v>1.3086</v>
      </c>
      <c r="P148">
        <f>'FRED-MD+'!R400</f>
        <v>1.42</v>
      </c>
      <c r="Q148">
        <f>FACTOR!C209</f>
        <v>28.742156599504995</v>
      </c>
      <c r="R148">
        <f>100*LN(REALIZEDVARIANCE!D149)</f>
        <v>88.407607673782067</v>
      </c>
      <c r="S148">
        <v>27.566215109779101</v>
      </c>
      <c r="T148" s="5">
        <v>-1.990162</v>
      </c>
      <c r="U148">
        <v>93.430255576179718</v>
      </c>
      <c r="V148" s="5">
        <v>13.473140000000001</v>
      </c>
      <c r="W148">
        <v>-11.6</v>
      </c>
      <c r="X148">
        <v>16.68</v>
      </c>
      <c r="Y148">
        <f>100*LN(LEVERAGE3!O149)</f>
        <v>258.33690473955426</v>
      </c>
      <c r="Z148">
        <f>100*LN(LEVERAGE1!O149)</f>
        <v>291.27717059621608</v>
      </c>
      <c r="AA148">
        <f>100*LN(LEVERAGE1!N149)</f>
        <v>296.7624294827823</v>
      </c>
      <c r="AB148">
        <f>100*LN(LEVERAGE2!V149)</f>
        <v>-29.982812244386864</v>
      </c>
      <c r="AC148">
        <f>100*LN(LEVERAGE2!U149)</f>
        <v>10.1449423555359</v>
      </c>
      <c r="AD148">
        <v>1693.2860372719183</v>
      </c>
      <c r="AE148">
        <v>1428.8988146021509</v>
      </c>
      <c r="AF148">
        <f>100*LN(DOMESTICC!T269)</f>
        <v>993.96402233505069</v>
      </c>
      <c r="AG148">
        <f>100*LN(DOMESTICC!U269)</f>
        <v>970.61099120469157</v>
      </c>
      <c r="AH148">
        <f>100*LN(DOMESTICC!V269)</f>
        <v>964.91501690012581</v>
      </c>
      <c r="AI148">
        <f>100*LN(DOMESTICC!W269)</f>
        <v>884.3345140858313</v>
      </c>
      <c r="AJ148">
        <f>100*LN(DOMESTICC!X269)</f>
        <v>865.31657277865452</v>
      </c>
      <c r="AK148">
        <f>100*LN(DOMESTICC!Y269)</f>
        <v>708.997461603499</v>
      </c>
      <c r="AL148">
        <f>100*LN(CBCREDIT!T149)</f>
        <v>854.9343247143081</v>
      </c>
      <c r="AM148">
        <f>100*LN(CBCREDIT!U149)</f>
        <v>825.45167032231177</v>
      </c>
      <c r="AN148">
        <f>100*LN(CBCREDIT!V149)</f>
        <v>718.4181051845909</v>
      </c>
      <c r="AO148">
        <f>100*LN('CREDIT EA &amp; UK'!X174)</f>
        <v>760.18858551056951</v>
      </c>
      <c r="AP148">
        <f>100*LN('CREDIT EA &amp; UK'!Y174)</f>
        <v>736.38602757961621</v>
      </c>
      <c r="AQ148">
        <f>100*LN('CREDIT EA &amp; UK'!Z174)</f>
        <v>604.98554909173924</v>
      </c>
      <c r="AR148">
        <f>100*LN('CREDIT EA &amp; UK'!AA174)</f>
        <v>723.51147965668156</v>
      </c>
      <c r="AS148">
        <f>100*LN('CREDIT EA &amp; UK'!AB174)</f>
        <v>693.16135525523714</v>
      </c>
      <c r="AT148">
        <f>100*LN('CREDIT EA &amp; UK'!AC174)</f>
        <v>589.48297050299186</v>
      </c>
      <c r="AU148">
        <f>100*LN('CREDIT EA &amp; UK'!AD174)</f>
        <v>642.10816536986783</v>
      </c>
      <c r="AV148">
        <f>100*LN('CREDIT EA &amp; UK'!AE174)</f>
        <v>631.6750978538613</v>
      </c>
      <c r="AW148">
        <f>100*LN('CREDIT EA &amp; UK'!AF174)</f>
        <v>410.91799569270052</v>
      </c>
      <c r="AX148">
        <f>100*LN('CREDIT FLOATERS'!R174)</f>
        <v>813.17140490787597</v>
      </c>
      <c r="AY148">
        <f>100*LN('CREDIT FLOATERS'!S174)</f>
        <v>783.07330769436703</v>
      </c>
      <c r="AZ148">
        <f>100*LN('CREDIT FLOATERS'!T174)</f>
        <v>678.42870503043059</v>
      </c>
      <c r="BA148">
        <f>100*LN('GLOBAL GROWTH'!P416)</f>
        <v>416.23022314053276</v>
      </c>
      <c r="BB148">
        <f>'GLOBAL GROWTH'!F404</f>
        <v>-0.60050596623791797</v>
      </c>
      <c r="BC148">
        <v>416.23022314053276</v>
      </c>
      <c r="BD148">
        <v>-11.262378</v>
      </c>
      <c r="BE148">
        <v>1.434407263403048</v>
      </c>
      <c r="BF148">
        <v>406.57201147697515</v>
      </c>
      <c r="BG148">
        <v>441.95782830168213</v>
      </c>
      <c r="BH148">
        <v>455.59799417973198</v>
      </c>
      <c r="BI148">
        <f>'CORPORATE SPREADS'!C257/100</f>
        <v>0.96</v>
      </c>
      <c r="BJ148">
        <f>'CORPORATE SPREADS'!D257/100</f>
        <v>0.72000000000000053</v>
      </c>
      <c r="BK148">
        <f>POLICYRATES!F209</f>
        <v>8</v>
      </c>
      <c r="BL148">
        <f>POLICYRATES!C209</f>
        <v>10.375</v>
      </c>
      <c r="BM148">
        <f>100*LN(1/'BILATERAL FX'!G268)</f>
        <v>-18.925284533067614</v>
      </c>
      <c r="BN148">
        <f>100*LN(1/'BILATERAL FX'!B268)</f>
        <v>-57.537664482543761</v>
      </c>
      <c r="BO148">
        <f>100*LN('STOCK MARKET INDICES'!C149)</f>
        <v>746.45843304289826</v>
      </c>
      <c r="BP148">
        <f>100*LN('STOCK MARKET INDICES'!D149)</f>
        <v>711.46393586043439</v>
      </c>
    </row>
    <row r="149" spans="1:68" x14ac:dyDescent="0.2">
      <c r="A149" s="1">
        <v>33664</v>
      </c>
      <c r="B149">
        <f>100*LN('FRED-MD+'!B401)</f>
        <v>413.19903178318873</v>
      </c>
      <c r="C149">
        <f>'FRED-MD+'!C401</f>
        <v>79.397099999999995</v>
      </c>
      <c r="D149">
        <f>100*LN('FRED-MD+'!D401)</f>
        <v>716.78091843164441</v>
      </c>
      <c r="E149">
        <f>100*LN('FRED-MD+'!E401)</f>
        <v>433.44107807322183</v>
      </c>
      <c r="F149">
        <f>'FRED-MD+'!F401</f>
        <v>7.4</v>
      </c>
      <c r="G149">
        <f>100*LN('FRED-MD+'!G401)</f>
        <v>493.5193098929397</v>
      </c>
      <c r="H149">
        <f>100*LN('FRED-MD+'!H401)</f>
        <v>426.21445224970353</v>
      </c>
      <c r="I149">
        <f>100*LN('FRED-MD+'!I401)</f>
        <v>458.90408040582076</v>
      </c>
      <c r="J149">
        <f>100*LN('FRED-MD+'!J401)</f>
        <v>627.79328832797978</v>
      </c>
      <c r="K149">
        <f>100*LN('FRED-MD+'!K401)</f>
        <v>600.96973153690419</v>
      </c>
      <c r="L149">
        <f>'FRED-MD+'!L401</f>
        <v>4.6345454545454503</v>
      </c>
      <c r="M149">
        <f>'FRED-MD+'!N401</f>
        <v>2.9077272727272701</v>
      </c>
      <c r="N149">
        <f>'FRED-MD+'!O401</f>
        <v>7.1300000000000002E-2</v>
      </c>
      <c r="O149">
        <f>'FRED-MD+'!P401</f>
        <v>1.2383</v>
      </c>
      <c r="P149">
        <f>'FRED-MD+'!R401</f>
        <v>1.4</v>
      </c>
      <c r="Q149">
        <f>FACTOR!C210</f>
        <v>23.703218174895007</v>
      </c>
      <c r="R149">
        <f>100*LN(REALIZEDVARIANCE!D150)</f>
        <v>90.314832941109344</v>
      </c>
      <c r="S149">
        <v>32.060271208269299</v>
      </c>
      <c r="T149" s="5">
        <v>1.988318</v>
      </c>
      <c r="U149">
        <v>92.169184743567428</v>
      </c>
      <c r="V149" s="5">
        <v>13.432130000000001</v>
      </c>
      <c r="W149">
        <v>-16.899999999999999</v>
      </c>
      <c r="X149">
        <v>16.18</v>
      </c>
      <c r="Y149">
        <f>100*LN(LEVERAGE3!O150)</f>
        <v>255.7847274189715</v>
      </c>
      <c r="Z149">
        <f>100*LN(LEVERAGE1!O150)</f>
        <v>272.74491279680871</v>
      </c>
      <c r="AA149">
        <f>100*LN(LEVERAGE1!N150)</f>
        <v>289.16757784028397</v>
      </c>
      <c r="AB149">
        <f>100*LN(LEVERAGE2!V150)</f>
        <v>-30.13744831202942</v>
      </c>
      <c r="AC149">
        <f>100*LN(LEVERAGE2!U150)</f>
        <v>10.394878753844274</v>
      </c>
      <c r="AD149">
        <v>1693.0681739904819</v>
      </c>
      <c r="AE149">
        <v>1429.5194060700803</v>
      </c>
      <c r="AF149">
        <f>100*LN(DOMESTICC!T270)</f>
        <v>992.99647589899485</v>
      </c>
      <c r="AG149">
        <f>100*LN(DOMESTICC!U270)</f>
        <v>969.28550875190138</v>
      </c>
      <c r="AH149">
        <f>100*LN(DOMESTICC!V270)</f>
        <v>963.53076374507566</v>
      </c>
      <c r="AI149">
        <f>100*LN(DOMESTICC!W270)</f>
        <v>882.57643188891029</v>
      </c>
      <c r="AJ149">
        <f>100*LN(DOMESTICC!X270)</f>
        <v>863.56840386462306</v>
      </c>
      <c r="AK149">
        <f>100*LN(DOMESTICC!Y270)</f>
        <v>707.19203953305237</v>
      </c>
      <c r="AL149">
        <f>100*LN(CBCREDIT!T150)</f>
        <v>853.69271889064657</v>
      </c>
      <c r="AM149">
        <f>100*LN(CBCREDIT!U150)</f>
        <v>823.92734453472121</v>
      </c>
      <c r="AN149">
        <f>100*LN(CBCREDIT!V150)</f>
        <v>717.99647659611333</v>
      </c>
      <c r="AO149">
        <f>100*LN('CREDIT EA &amp; UK'!X175)</f>
        <v>758.76343258630334</v>
      </c>
      <c r="AP149">
        <f>100*LN('CREDIT EA &amp; UK'!Y175)</f>
        <v>734.84272864288971</v>
      </c>
      <c r="AQ149">
        <f>100*LN('CREDIT EA &amp; UK'!Z175)</f>
        <v>603.99880090488693</v>
      </c>
      <c r="AR149">
        <f>100*LN('CREDIT EA &amp; UK'!AA175)</f>
        <v>722.23944712620141</v>
      </c>
      <c r="AS149">
        <f>100*LN('CREDIT EA &amp; UK'!AB175)</f>
        <v>691.79095494342505</v>
      </c>
      <c r="AT149">
        <f>100*LN('CREDIT EA &amp; UK'!AC175)</f>
        <v>588.48782805243366</v>
      </c>
      <c r="AU149">
        <f>100*LN('CREDIT EA &amp; UK'!AD175)</f>
        <v>640.33655669013513</v>
      </c>
      <c r="AV149">
        <f>100*LN('CREDIT EA &amp; UK'!AE175)</f>
        <v>629.811249982194</v>
      </c>
      <c r="AW149">
        <f>100*LN('CREDIT EA &amp; UK'!AF175)</f>
        <v>409.9812916813886</v>
      </c>
      <c r="AX149">
        <f>100*LN('CREDIT FLOATERS'!R175)</f>
        <v>811.54297237757669</v>
      </c>
      <c r="AY149">
        <f>100*LN('CREDIT FLOATERS'!S175)</f>
        <v>781.1599270564426</v>
      </c>
      <c r="AZ149">
        <f>100*LN('CREDIT FLOATERS'!T175)</f>
        <v>677.60724624018815</v>
      </c>
      <c r="BA149">
        <f>100*LN('GLOBAL GROWTH'!P417)</f>
        <v>416.13919647331272</v>
      </c>
      <c r="BB149">
        <f>'GLOBAL GROWTH'!F405</f>
        <v>-1.3280472393490499</v>
      </c>
      <c r="BC149">
        <v>416.13919647331272</v>
      </c>
      <c r="BD149">
        <v>-18.596326999999999</v>
      </c>
      <c r="BE149">
        <v>1.4523436910506282</v>
      </c>
      <c r="BF149">
        <v>406.50427916089325</v>
      </c>
      <c r="BG149">
        <v>441.63291097397052</v>
      </c>
      <c r="BH149">
        <v>455.7029810660157</v>
      </c>
      <c r="BI149">
        <f>'CORPORATE SPREADS'!C258/100</f>
        <v>0.60000000000000098</v>
      </c>
      <c r="BJ149">
        <f>'CORPORATE SPREADS'!D258/100</f>
        <v>0.69999999999999929</v>
      </c>
      <c r="BK149">
        <f>POLICYRATES!F210</f>
        <v>8</v>
      </c>
      <c r="BL149">
        <f>POLICYRATES!C210</f>
        <v>10.375</v>
      </c>
      <c r="BM149">
        <f>100*LN(1/'BILATERAL FX'!G269)</f>
        <v>-16.303342983037513</v>
      </c>
      <c r="BN149">
        <f>100*LN(1/'BILATERAL FX'!B269)</f>
        <v>-54.45311562311619</v>
      </c>
      <c r="BO149">
        <f>100*LN('STOCK MARKET INDICES'!C150)</f>
        <v>744.88346091189283</v>
      </c>
      <c r="BP149">
        <f>100*LN('STOCK MARKET INDICES'!D150)</f>
        <v>706.6219499245525</v>
      </c>
    </row>
    <row r="150" spans="1:68" x14ac:dyDescent="0.2">
      <c r="A150" s="1">
        <v>33695</v>
      </c>
      <c r="B150">
        <f>100*LN('FRED-MD+'!B402)</f>
        <v>413.89195056116631</v>
      </c>
      <c r="C150">
        <f>'FRED-MD+'!C402</f>
        <v>79.626300000000001</v>
      </c>
      <c r="D150">
        <f>100*LN('FRED-MD+'!D402)</f>
        <v>700.21559544036211</v>
      </c>
      <c r="E150">
        <f>100*LN('FRED-MD+'!E402)</f>
        <v>433.53280316646413</v>
      </c>
      <c r="F150">
        <f>'FRED-MD+'!F402</f>
        <v>7.4</v>
      </c>
      <c r="G150">
        <f>100*LN('FRED-MD+'!G402)</f>
        <v>493.73474983264236</v>
      </c>
      <c r="H150">
        <f>100*LN('FRED-MD+'!H402)</f>
        <v>426.48324880882871</v>
      </c>
      <c r="I150">
        <f>100*LN('FRED-MD+'!I402)</f>
        <v>458.16968298024489</v>
      </c>
      <c r="J150">
        <f>100*LN('FRED-MD+'!J402)</f>
        <v>627.25541242366057</v>
      </c>
      <c r="K150">
        <f>100*LN('FRED-MD+'!K402)</f>
        <v>600.98200493922945</v>
      </c>
      <c r="L150">
        <f>'FRED-MD+'!L402</f>
        <v>4.2990476190476201</v>
      </c>
      <c r="M150">
        <f>'FRED-MD+'!N402</f>
        <v>3.1814285714285702</v>
      </c>
      <c r="N150">
        <f>'FRED-MD+'!O402</f>
        <v>6.25E-2</v>
      </c>
      <c r="O150">
        <f>'FRED-MD+'!P402</f>
        <v>1.2373000000000001</v>
      </c>
      <c r="P150">
        <f>'FRED-MD+'!R402</f>
        <v>1.37</v>
      </c>
      <c r="Q150">
        <f>FACTOR!C211</f>
        <v>30.871191762247925</v>
      </c>
      <c r="R150">
        <f>100*LN(REALIZEDVARIANCE!D151)</f>
        <v>163.24075923066567</v>
      </c>
      <c r="S150">
        <v>4.0578166149408297</v>
      </c>
      <c r="T150" s="5">
        <v>-8.1118869999999994</v>
      </c>
      <c r="U150">
        <v>88.767621654908254</v>
      </c>
      <c r="V150" s="5">
        <v>11.16006</v>
      </c>
      <c r="W150">
        <v>-14.3</v>
      </c>
      <c r="X150">
        <v>15.53</v>
      </c>
      <c r="Y150">
        <f>100*LN(LEVERAGE3!O151)</f>
        <v>254.92019353184708</v>
      </c>
      <c r="Z150">
        <f>100*LN(LEVERAGE1!O151)</f>
        <v>273.05233829921821</v>
      </c>
      <c r="AA150">
        <f>100*LN(LEVERAGE1!N151)</f>
        <v>289.32680847271956</v>
      </c>
      <c r="AB150">
        <f>100*LN(LEVERAGE2!V151)</f>
        <v>-30.119035128209305</v>
      </c>
      <c r="AC150">
        <f>100*LN(LEVERAGE2!U151)</f>
        <v>10.704755152485179</v>
      </c>
      <c r="AD150">
        <v>1693.4163712480718</v>
      </c>
      <c r="AE150">
        <v>1430.2311690896838</v>
      </c>
      <c r="AF150">
        <f>100*LN(DOMESTICC!T271)</f>
        <v>994.21822499766199</v>
      </c>
      <c r="AG150">
        <f>100*LN(DOMESTICC!U271)</f>
        <v>970.87087988152132</v>
      </c>
      <c r="AH150">
        <f>100*LN(DOMESTICC!V271)</f>
        <v>965.15067325053133</v>
      </c>
      <c r="AI150">
        <f>100*LN(DOMESTICC!W271)</f>
        <v>884.81734289736562</v>
      </c>
      <c r="AJ150">
        <f>100*LN(DOMESTICC!X271)</f>
        <v>865.70132351362577</v>
      </c>
      <c r="AK150">
        <f>100*LN(DOMESTICC!Y271)</f>
        <v>709.58182227197642</v>
      </c>
      <c r="AL150">
        <f>100*LN(CBCREDIT!T151)</f>
        <v>854.21015567428253</v>
      </c>
      <c r="AM150">
        <f>100*LN(CBCREDIT!U151)</f>
        <v>824.29564611868057</v>
      </c>
      <c r="AN150">
        <f>100*LN(CBCREDIT!V151)</f>
        <v>719.00614359041879</v>
      </c>
      <c r="AO150">
        <f>100*LN('CREDIT EA &amp; UK'!X176)</f>
        <v>759.82419405434052</v>
      </c>
      <c r="AP150">
        <f>100*LN('CREDIT EA &amp; UK'!Y176)</f>
        <v>735.80927497496566</v>
      </c>
      <c r="AQ150">
        <f>100*LN('CREDIT EA &amp; UK'!Z176)</f>
        <v>605.42417154915347</v>
      </c>
      <c r="AR150">
        <f>100*LN('CREDIT EA &amp; UK'!AA176)</f>
        <v>723.45401385453795</v>
      </c>
      <c r="AS150">
        <f>100*LN('CREDIT EA &amp; UK'!AB176)</f>
        <v>692.92815833680288</v>
      </c>
      <c r="AT150">
        <f>100*LN('CREDIT EA &amp; UK'!AC176)</f>
        <v>589.92025845145338</v>
      </c>
      <c r="AU150">
        <f>100*LN('CREDIT EA &amp; UK'!AD176)</f>
        <v>641.0653589328964</v>
      </c>
      <c r="AV150">
        <f>100*LN('CREDIT EA &amp; UK'!AE176)</f>
        <v>630.48540875274682</v>
      </c>
      <c r="AW150">
        <f>100*LN('CREDIT EA &amp; UK'!AF176)</f>
        <v>411.55424913588411</v>
      </c>
      <c r="AX150">
        <f>100*LN('CREDIT FLOATERS'!R176)</f>
        <v>812.13678634273026</v>
      </c>
      <c r="AY150">
        <f>100*LN('CREDIT FLOATERS'!S176)</f>
        <v>781.5691904493907</v>
      </c>
      <c r="AZ150">
        <f>100*LN('CREDIT FLOATERS'!T176)</f>
        <v>678.77948685706042</v>
      </c>
      <c r="BA150">
        <f>100*LN('GLOBAL GROWTH'!P418)</f>
        <v>416.34529381492689</v>
      </c>
      <c r="BB150">
        <f>'GLOBAL GROWTH'!F406</f>
        <v>-0.59846495173511205</v>
      </c>
      <c r="BC150">
        <v>416.34529381492689</v>
      </c>
      <c r="BD150">
        <v>-22.418765</v>
      </c>
      <c r="BE150">
        <v>1.4823456099750443</v>
      </c>
      <c r="BF150">
        <v>406.56526457528435</v>
      </c>
      <c r="BG150">
        <v>441.56145310447528</v>
      </c>
      <c r="BH150">
        <v>455.91262474866846</v>
      </c>
      <c r="BI150">
        <f>'CORPORATE SPREADS'!C259/100</f>
        <v>0.93999999999999906</v>
      </c>
      <c r="BJ150">
        <f>'CORPORATE SPREADS'!D259/100</f>
        <v>0.74000000000000032</v>
      </c>
      <c r="BK150">
        <f>POLICYRATES!F211</f>
        <v>8</v>
      </c>
      <c r="BL150">
        <f>POLICYRATES!C211</f>
        <v>10.375</v>
      </c>
      <c r="BM150">
        <f>100*LN(1/'BILATERAL FX'!G270)</f>
        <v>-17.046346793817101</v>
      </c>
      <c r="BN150">
        <f>100*LN(1/'BILATERAL FX'!B270)</f>
        <v>-56.338012250087999</v>
      </c>
      <c r="BO150">
        <f>100*LN('STOCK MARKET INDICES'!C151)</f>
        <v>745.82034582288884</v>
      </c>
      <c r="BP150">
        <f>100*LN('STOCK MARKET INDICES'!D151)</f>
        <v>715.67614898220745</v>
      </c>
    </row>
    <row r="151" spans="1:68" x14ac:dyDescent="0.2">
      <c r="A151" s="1">
        <v>33725</v>
      </c>
      <c r="B151">
        <f>100*LN('FRED-MD+'!B403)</f>
        <v>414.23042228887914</v>
      </c>
      <c r="C151">
        <f>'FRED-MD+'!C403</f>
        <v>79.887299999999996</v>
      </c>
      <c r="D151">
        <f>100*LN('FRED-MD+'!D403)</f>
        <v>710.1675971619444</v>
      </c>
      <c r="E151">
        <f>100*LN('FRED-MD+'!E403)</f>
        <v>433.59826961724747</v>
      </c>
      <c r="F151">
        <f>'FRED-MD+'!F403</f>
        <v>7.6</v>
      </c>
      <c r="G151">
        <f>100*LN('FRED-MD+'!G403)</f>
        <v>493.94972662629158</v>
      </c>
      <c r="H151">
        <f>100*LN('FRED-MD+'!H403)</f>
        <v>426.61667485793464</v>
      </c>
      <c r="I151">
        <f>100*LN('FRED-MD+'!I403)</f>
        <v>457.02681339788268</v>
      </c>
      <c r="J151">
        <f>100*LN('FRED-MD+'!J403)</f>
        <v>627.08298181455939</v>
      </c>
      <c r="K151">
        <f>100*LN('FRED-MD+'!K403)</f>
        <v>602.7820584068636</v>
      </c>
      <c r="L151">
        <f>'FRED-MD+'!L403</f>
        <v>4.1894999999999998</v>
      </c>
      <c r="M151">
        <f>'FRED-MD+'!N403</f>
        <v>3.2025000000000001</v>
      </c>
      <c r="N151">
        <f>'FRED-MD+'!O403</f>
        <v>2.3099999999999999E-2</v>
      </c>
      <c r="O151">
        <f>'FRED-MD+'!P403</f>
        <v>1.2462</v>
      </c>
      <c r="P151">
        <f>'FRED-MD+'!R403</f>
        <v>1.28</v>
      </c>
      <c r="Q151">
        <f>FACTOR!C212</f>
        <v>32.043148402007347</v>
      </c>
      <c r="R151">
        <f>100*LN(REALIZEDVARIANCE!D152)</f>
        <v>117.5706189779026</v>
      </c>
      <c r="S151">
        <v>15.9335333910213</v>
      </c>
      <c r="T151" s="5">
        <v>0.70406329999999995</v>
      </c>
      <c r="U151">
        <v>88.606981167913418</v>
      </c>
      <c r="V151" s="5">
        <v>9.493881</v>
      </c>
      <c r="W151">
        <v>-15.5</v>
      </c>
      <c r="X151">
        <v>13.86</v>
      </c>
      <c r="Y151">
        <f>100*LN(LEVERAGE3!O152)</f>
        <v>254.2781006688088</v>
      </c>
      <c r="Z151">
        <f>100*LN(LEVERAGE1!O152)</f>
        <v>273.64331295807347</v>
      </c>
      <c r="AA151">
        <f>100*LN(LEVERAGE1!N152)</f>
        <v>289.63356576456977</v>
      </c>
      <c r="AB151">
        <f>100*LN(LEVERAGE2!V152)</f>
        <v>-30.070998550409474</v>
      </c>
      <c r="AC151">
        <f>100*LN(LEVERAGE2!U152)</f>
        <v>11.101543972265327</v>
      </c>
      <c r="AD151">
        <v>1695.8964618801258</v>
      </c>
      <c r="AE151">
        <v>1431.2328936718061</v>
      </c>
      <c r="AF151">
        <f>100*LN(DOMESTICC!T272)</f>
        <v>996.86821052787684</v>
      </c>
      <c r="AG151">
        <f>100*LN(DOMESTICC!U272)</f>
        <v>974.27608022679135</v>
      </c>
      <c r="AH151">
        <f>100*LN(DOMESTICC!V272)</f>
        <v>968.6135589088808</v>
      </c>
      <c r="AI151">
        <f>100*LN(DOMESTICC!W272)</f>
        <v>889.34047160006651</v>
      </c>
      <c r="AJ151">
        <f>100*LN(DOMESTICC!X272)</f>
        <v>870.16540296860421</v>
      </c>
      <c r="AK151">
        <f>100*LN(DOMESTICC!Y272)</f>
        <v>714.04085882679783</v>
      </c>
      <c r="AL151">
        <f>100*LN(CBCREDIT!T152)</f>
        <v>855.49868032383267</v>
      </c>
      <c r="AM151">
        <f>100*LN(CBCREDIT!U152)</f>
        <v>825.25048805137283</v>
      </c>
      <c r="AN151">
        <f>100*LN(CBCREDIT!V152)</f>
        <v>721.30798837944701</v>
      </c>
      <c r="AO151">
        <f>100*LN('CREDIT EA &amp; UK'!X177)</f>
        <v>762.36433314301041</v>
      </c>
      <c r="AP151">
        <f>100*LN('CREDIT EA &amp; UK'!Y177)</f>
        <v>738.1518487284718</v>
      </c>
      <c r="AQ151">
        <f>100*LN('CREDIT EA &amp; UK'!Z177)</f>
        <v>608.70501395764472</v>
      </c>
      <c r="AR151">
        <f>100*LN('CREDIT EA &amp; UK'!AA177)</f>
        <v>726.31363009262577</v>
      </c>
      <c r="AS151">
        <f>100*LN('CREDIT EA &amp; UK'!AB177)</f>
        <v>695.61682303967541</v>
      </c>
      <c r="AT151">
        <f>100*LN('CREDIT EA &amp; UK'!AC177)</f>
        <v>593.25801097739929</v>
      </c>
      <c r="AU151">
        <f>100*LN('CREDIT EA &amp; UK'!AD177)</f>
        <v>642.89107016796879</v>
      </c>
      <c r="AV151">
        <f>100*LN('CREDIT EA &amp; UK'!AE177)</f>
        <v>632.20391514951507</v>
      </c>
      <c r="AW151">
        <f>100*LN('CREDIT EA &amp; UK'!AF177)</f>
        <v>414.67954165973015</v>
      </c>
      <c r="AX151">
        <f>100*LN('CREDIT FLOATERS'!R177)</f>
        <v>813.60791255044114</v>
      </c>
      <c r="AY151">
        <f>100*LN('CREDIT FLOATERS'!S177)</f>
        <v>782.62516937917644</v>
      </c>
      <c r="AZ151">
        <f>100*LN('CREDIT FLOATERS'!T177)</f>
        <v>681.46190212134979</v>
      </c>
      <c r="BA151">
        <f>100*LN('GLOBAL GROWTH'!P419)</f>
        <v>416.04894487137221</v>
      </c>
      <c r="BB151">
        <f>'GLOBAL GROWTH'!F407</f>
        <v>-2.1234266186126001</v>
      </c>
      <c r="BC151">
        <v>416.04894487137221</v>
      </c>
      <c r="BD151">
        <v>-14.757963999999999</v>
      </c>
      <c r="BE151">
        <v>1.5229990420781325</v>
      </c>
      <c r="BF151">
        <v>406.10879044916805</v>
      </c>
      <c r="BG151">
        <v>441.38150303437607</v>
      </c>
      <c r="BH151">
        <v>454.22303862142172</v>
      </c>
      <c r="BI151">
        <f>'CORPORATE SPREADS'!C260/100</f>
        <v>0.88999999999999801</v>
      </c>
      <c r="BJ151">
        <f>'CORPORATE SPREADS'!D260/100</f>
        <v>0.97000000000000053</v>
      </c>
      <c r="BK151">
        <f>POLICYRATES!F212</f>
        <v>8</v>
      </c>
      <c r="BL151">
        <f>POLICYRATES!C212</f>
        <v>9.875</v>
      </c>
      <c r="BM151">
        <f>100*LN(1/'BILATERAL FX'!G271)</f>
        <v>-18.684625381403251</v>
      </c>
      <c r="BN151">
        <f>100*LN(1/'BILATERAL FX'!B271)</f>
        <v>-59.305056402166009</v>
      </c>
      <c r="BO151">
        <f>100*LN('STOCK MARKET INDICES'!C152)</f>
        <v>749.7329234617082</v>
      </c>
      <c r="BP151">
        <f>100*LN('STOCK MARKET INDICES'!D152)</f>
        <v>717.91478957173001</v>
      </c>
    </row>
    <row r="152" spans="1:68" x14ac:dyDescent="0.2">
      <c r="A152" s="1">
        <v>33756</v>
      </c>
      <c r="B152">
        <f>100*LN('FRED-MD+'!B404)</f>
        <v>414.20754353821332</v>
      </c>
      <c r="C152">
        <f>'FRED-MD+'!C404</f>
        <v>79.874099999999999</v>
      </c>
      <c r="D152">
        <f>100*LN('FRED-MD+'!D404)</f>
        <v>704.31599159883399</v>
      </c>
      <c r="E152">
        <f>100*LN('FRED-MD+'!E404)</f>
        <v>433.51970473170837</v>
      </c>
      <c r="F152">
        <f>'FRED-MD+'!F404</f>
        <v>7.8</v>
      </c>
      <c r="G152">
        <f>100*LN('FRED-MD+'!G404)</f>
        <v>494.23564533429618</v>
      </c>
      <c r="H152">
        <f>100*LN('FRED-MD+'!H404)</f>
        <v>426.79336573701454</v>
      </c>
      <c r="I152">
        <f>100*LN('FRED-MD+'!I404)</f>
        <v>455.6190003766373</v>
      </c>
      <c r="J152">
        <f>100*LN('FRED-MD+'!J404)</f>
        <v>626.63818073921743</v>
      </c>
      <c r="K152">
        <f>100*LN('FRED-MD+'!K404)</f>
        <v>601.19287202403359</v>
      </c>
      <c r="L152">
        <f>'FRED-MD+'!L404</f>
        <v>4.1659090909090901</v>
      </c>
      <c r="M152">
        <f>'FRED-MD+'!N404</f>
        <v>3.0959090909090898</v>
      </c>
      <c r="N152">
        <f>'FRED-MD+'!O404</f>
        <v>4.5999999999999999E-3</v>
      </c>
      <c r="O152">
        <f>'FRED-MD+'!P404</f>
        <v>1.2144999999999999</v>
      </c>
      <c r="P152">
        <f>'FRED-MD+'!R404</f>
        <v>1.25</v>
      </c>
      <c r="Q152">
        <f>FACTOR!C213</f>
        <v>23.989686306013908</v>
      </c>
      <c r="R152">
        <f>100*LN(REALIZEDVARIANCE!D153)</f>
        <v>98.243887729385236</v>
      </c>
      <c r="S152">
        <v>29.508521711150198</v>
      </c>
      <c r="T152" s="5">
        <v>14.42131</v>
      </c>
      <c r="U152">
        <v>87.3451267175288</v>
      </c>
      <c r="V152" s="5">
        <v>8.5741490000000002</v>
      </c>
      <c r="W152">
        <v>-24.8</v>
      </c>
      <c r="X152">
        <v>13.35</v>
      </c>
      <c r="Y152">
        <f>100*LN(LEVERAGE3!O153)</f>
        <v>254.04201930512454</v>
      </c>
      <c r="Z152">
        <f>100*LN(LEVERAGE1!O153)</f>
        <v>273.94799310309497</v>
      </c>
      <c r="AA152">
        <f>100*LN(LEVERAGE1!N153)</f>
        <v>289.79205671392845</v>
      </c>
      <c r="AB152">
        <f>100*LN(LEVERAGE2!V153)</f>
        <v>-30.010409530046168</v>
      </c>
      <c r="AC152">
        <f>100*LN(LEVERAGE2!U153)</f>
        <v>11.583789799099845</v>
      </c>
      <c r="AD152">
        <v>1699.3076936193404</v>
      </c>
      <c r="AE152">
        <v>1431.9610011680177</v>
      </c>
      <c r="AF152">
        <f>100*LN(DOMESTICC!T273)</f>
        <v>999.14541020842455</v>
      </c>
      <c r="AG152">
        <f>100*LN(DOMESTICC!U273)</f>
        <v>977.14808200469747</v>
      </c>
      <c r="AH152">
        <f>100*LN(DOMESTICC!V273)</f>
        <v>971.49701449049087</v>
      </c>
      <c r="AI152">
        <f>100*LN(DOMESTICC!W273)</f>
        <v>892.5307352036848</v>
      </c>
      <c r="AJ152">
        <f>100*LN(DOMESTICC!X273)</f>
        <v>873.7043281498934</v>
      </c>
      <c r="AK152">
        <f>100*LN(DOMESTICC!Y273)</f>
        <v>716.27420162968247</v>
      </c>
      <c r="AL152">
        <f>100*LN(CBCREDIT!T153)</f>
        <v>856.99856215380737</v>
      </c>
      <c r="AM152">
        <f>100*LN(CBCREDIT!U153)</f>
        <v>826.44269383189521</v>
      </c>
      <c r="AN152">
        <f>100*LN(CBCREDIT!V153)</f>
        <v>723.5480082407189</v>
      </c>
      <c r="AO152">
        <f>100*LN('CREDIT EA &amp; UK'!X178)</f>
        <v>765.11786618668157</v>
      </c>
      <c r="AP152">
        <f>100*LN('CREDIT EA &amp; UK'!Y178)</f>
        <v>740.75021594770703</v>
      </c>
      <c r="AQ152">
        <f>100*LN('CREDIT EA &amp; UK'!Z178)</f>
        <v>611.98995376088646</v>
      </c>
      <c r="AR152">
        <f>100*LN('CREDIT EA &amp; UK'!AA178)</f>
        <v>729.31244767908663</v>
      </c>
      <c r="AS152">
        <f>100*LN('CREDIT EA &amp; UK'!AB178)</f>
        <v>698.45857560395905</v>
      </c>
      <c r="AT152">
        <f>100*LN('CREDIT EA &amp; UK'!AC178)</f>
        <v>596.69105499100533</v>
      </c>
      <c r="AU152">
        <f>100*LN('CREDIT EA &amp; UK'!AD178)</f>
        <v>645.04167082213564</v>
      </c>
      <c r="AV152">
        <f>100*LN('CREDIT EA &amp; UK'!AE178)</f>
        <v>634.29045626880725</v>
      </c>
      <c r="AW152">
        <f>100*LN('CREDIT EA &amp; UK'!AF178)</f>
        <v>416.69907522069548</v>
      </c>
      <c r="AX152">
        <f>100*LN('CREDIT FLOATERS'!R178)</f>
        <v>815.3048129779861</v>
      </c>
      <c r="AY152">
        <f>100*LN('CREDIT FLOATERS'!S178)</f>
        <v>783.9332179781992</v>
      </c>
      <c r="AZ152">
        <f>100*LN('CREDIT FLOATERS'!T178)</f>
        <v>684.10202138738714</v>
      </c>
      <c r="BA152">
        <f>100*LN('GLOBAL GROWTH'!P420)</f>
        <v>416.18737630655954</v>
      </c>
      <c r="BB152">
        <f>'GLOBAL GROWTH'!F408</f>
        <v>-2.1185320495840401</v>
      </c>
      <c r="BC152">
        <v>416.18737630655954</v>
      </c>
      <c r="BD152">
        <v>-22.769026</v>
      </c>
      <c r="BE152">
        <v>1.568429101979496</v>
      </c>
      <c r="BF152">
        <v>406.29883576805128</v>
      </c>
      <c r="BG152">
        <v>440.28737333935356</v>
      </c>
      <c r="BH152">
        <v>456.33059818893923</v>
      </c>
      <c r="BI152">
        <f>'CORPORATE SPREADS'!C261/100</f>
        <v>0.93999999999999906</v>
      </c>
      <c r="BJ152">
        <f>'CORPORATE SPREADS'!D261/100</f>
        <v>1.2300000000000004</v>
      </c>
      <c r="BK152">
        <f>POLICYRATES!F213</f>
        <v>8</v>
      </c>
      <c r="BL152">
        <f>POLICYRATES!C213</f>
        <v>9.875</v>
      </c>
      <c r="BM152">
        <f>100*LN(1/'BILATERAL FX'!G272)</f>
        <v>-21.808412283486192</v>
      </c>
      <c r="BN152">
        <f>100*LN(1/'BILATERAL FX'!B272)</f>
        <v>-61.793860296219037</v>
      </c>
      <c r="BO152">
        <f>100*LN('STOCK MARKET INDICES'!C153)</f>
        <v>746.88727959007883</v>
      </c>
      <c r="BP152">
        <f>100*LN('STOCK MARKET INDICES'!D153)</f>
        <v>710.38318010084276</v>
      </c>
    </row>
    <row r="153" spans="1:68" x14ac:dyDescent="0.2">
      <c r="A153" s="1">
        <v>33786</v>
      </c>
      <c r="B153">
        <f>100*LN('FRED-MD+'!B405)</f>
        <v>415.09863611580658</v>
      </c>
      <c r="C153">
        <f>'FRED-MD+'!C405</f>
        <v>80.383499999999998</v>
      </c>
      <c r="D153">
        <f>100*LN('FRED-MD+'!D405)</f>
        <v>703.79059634471821</v>
      </c>
      <c r="E153">
        <f>100*LN('FRED-MD+'!E405)</f>
        <v>433.42796761761474</v>
      </c>
      <c r="F153">
        <f>'FRED-MD+'!F405</f>
        <v>7.7</v>
      </c>
      <c r="G153">
        <f>100*LN('FRED-MD+'!G405)</f>
        <v>494.52074887738007</v>
      </c>
      <c r="H153">
        <f>100*LN('FRED-MD+'!H405)</f>
        <v>427.12207643912495</v>
      </c>
      <c r="I153">
        <f>100*LN('FRED-MD+'!I405)</f>
        <v>454.00981892443764</v>
      </c>
      <c r="J153">
        <f>100*LN('FRED-MD+'!J405)</f>
        <v>626.7675957338322</v>
      </c>
      <c r="K153">
        <f>100*LN('FRED-MD+'!K405)</f>
        <v>602.83989949010447</v>
      </c>
      <c r="L153">
        <f>'FRED-MD+'!L405</f>
        <v>3.5959090909090898</v>
      </c>
      <c r="M153">
        <f>'FRED-MD+'!N405</f>
        <v>3.24863636363636</v>
      </c>
      <c r="N153">
        <f>'FRED-MD+'!O405</f>
        <v>-6.1899999999999997E-2</v>
      </c>
      <c r="O153">
        <f>'FRED-MD+'!P405</f>
        <v>1.2949999999999999</v>
      </c>
      <c r="P153">
        <f>'FRED-MD+'!R405</f>
        <v>1.29</v>
      </c>
      <c r="Q153">
        <f>FACTOR!C214</f>
        <v>20.954466418353658</v>
      </c>
      <c r="R153">
        <f>100*LN(REALIZEDVARIANCE!D154)</f>
        <v>119.7032893466955</v>
      </c>
      <c r="S153">
        <v>26.4129247827216</v>
      </c>
      <c r="T153" s="5">
        <v>16.597950000000001</v>
      </c>
      <c r="U153">
        <v>88.621283738653716</v>
      </c>
      <c r="V153" s="5">
        <v>8.0633599999999994</v>
      </c>
      <c r="W153">
        <v>-31.5</v>
      </c>
      <c r="X153">
        <v>13.17</v>
      </c>
      <c r="Y153">
        <f>100*LN(LEVERAGE3!O154)</f>
        <v>257.83344193355447</v>
      </c>
      <c r="Z153">
        <f>100*LN(LEVERAGE1!O154)</f>
        <v>273.88778275990148</v>
      </c>
      <c r="AA153">
        <f>100*LN(LEVERAGE1!N154)</f>
        <v>289.76844151444163</v>
      </c>
      <c r="AB153">
        <f>100*LN(LEVERAGE2!V154)</f>
        <v>-29.878911452963326</v>
      </c>
      <c r="AC153">
        <f>100*LN(LEVERAGE2!U154)</f>
        <v>12.530691322053364</v>
      </c>
      <c r="AD153">
        <v>1700.9175728081432</v>
      </c>
      <c r="AE153">
        <v>1431.1019274531429</v>
      </c>
      <c r="AF153">
        <f>100*LN(DOMESTICC!T274)</f>
        <v>1001.0024656329033</v>
      </c>
      <c r="AG153">
        <f>100*LN(DOMESTICC!U274)</f>
        <v>979.41406478005979</v>
      </c>
      <c r="AH153">
        <f>100*LN(DOMESTICC!V274)</f>
        <v>973.70639913671027</v>
      </c>
      <c r="AI153">
        <f>100*LN(DOMESTICC!W274)</f>
        <v>894.14270205316018</v>
      </c>
      <c r="AJ153">
        <f>100*LN(DOMESTICC!X274)</f>
        <v>876.15003789139291</v>
      </c>
      <c r="AK153">
        <f>100*LN(DOMESTICC!Y274)</f>
        <v>715.15750416102992</v>
      </c>
      <c r="AL153">
        <f>100*LN(CBCREDIT!T154)</f>
        <v>859.54095078857972</v>
      </c>
      <c r="AM153">
        <f>100*LN(CBCREDIT!U154)</f>
        <v>828.98525087736164</v>
      </c>
      <c r="AN153">
        <f>100*LN(CBCREDIT!V154)</f>
        <v>725.96864553090427</v>
      </c>
      <c r="AO153">
        <f>100*LN('CREDIT EA &amp; UK'!X179)</f>
        <v>769.01017377003598</v>
      </c>
      <c r="AP153">
        <f>100*LN('CREDIT EA &amp; UK'!Y179)</f>
        <v>744.64701520805659</v>
      </c>
      <c r="AQ153">
        <f>100*LN('CREDIT EA &amp; UK'!Z179)</f>
        <v>615.83496799940156</v>
      </c>
      <c r="AR153">
        <f>100*LN('CREDIT EA &amp; UK'!AA179)</f>
        <v>733.22169173308976</v>
      </c>
      <c r="AS153">
        <f>100*LN('CREDIT EA &amp; UK'!AB179)</f>
        <v>702.228383441456</v>
      </c>
      <c r="AT153">
        <f>100*LN('CREDIT EA &amp; UK'!AC179)</f>
        <v>600.98355516899528</v>
      </c>
      <c r="AU153">
        <f>100*LN('CREDIT EA &amp; UK'!AD179)</f>
        <v>648.86079915660525</v>
      </c>
      <c r="AV153">
        <f>100*LN('CREDIT EA &amp; UK'!AE179)</f>
        <v>638.37951169912151</v>
      </c>
      <c r="AW153">
        <f>100*LN('CREDIT EA &amp; UK'!AF179)</f>
        <v>417.42698059017033</v>
      </c>
      <c r="AX153">
        <f>100*LN('CREDIT FLOATERS'!R179)</f>
        <v>818.1121049182758</v>
      </c>
      <c r="AY153">
        <f>100*LN('CREDIT FLOATERS'!S179)</f>
        <v>786.64780076210491</v>
      </c>
      <c r="AZ153">
        <f>100*LN('CREDIT FLOATERS'!T179)</f>
        <v>687.04616548646186</v>
      </c>
      <c r="BA153">
        <f>100*LN('GLOBAL GROWTH'!P421)</f>
        <v>416.65478525729088</v>
      </c>
      <c r="BB153">
        <f>'GLOBAL GROWTH'!F409</f>
        <v>-2.27630005149335</v>
      </c>
      <c r="BC153">
        <v>416.65478525729088</v>
      </c>
      <c r="BD153">
        <v>-32.202457000000003</v>
      </c>
      <c r="BE153">
        <v>1.6182799957775273</v>
      </c>
      <c r="BF153">
        <v>406.61721209747679</v>
      </c>
      <c r="BG153">
        <v>440.00187810159758</v>
      </c>
      <c r="BH153">
        <v>456.33059818893923</v>
      </c>
      <c r="BI153">
        <f>'CORPORATE SPREADS'!C262/100</f>
        <v>0.63</v>
      </c>
      <c r="BJ153">
        <f>'CORPORATE SPREADS'!D262/100</f>
        <v>1.1099999999999994</v>
      </c>
      <c r="BK153">
        <f>POLICYRATES!F214</f>
        <v>8.36</v>
      </c>
      <c r="BL153">
        <f>POLICYRATES!C214</f>
        <v>9.875</v>
      </c>
      <c r="BM153">
        <f>100*LN(1/'BILATERAL FX'!G273)</f>
        <v>-27.109914728258307</v>
      </c>
      <c r="BN153">
        <f>100*LN(1/'BILATERAL FX'!B273)</f>
        <v>-65.112655129733284</v>
      </c>
      <c r="BO153">
        <f>100*LN('STOCK MARKET INDICES'!C154)</f>
        <v>738.73502637660215</v>
      </c>
      <c r="BP153">
        <f>100*LN('STOCK MARKET INDICES'!D154)</f>
        <v>704.15341409835878</v>
      </c>
    </row>
    <row r="154" spans="1:68" x14ac:dyDescent="0.2">
      <c r="A154" s="1">
        <v>33817</v>
      </c>
      <c r="B154">
        <f>100*LN('FRED-MD+'!B406)</f>
        <v>414.61982828748444</v>
      </c>
      <c r="C154">
        <f>'FRED-MD+'!C406</f>
        <v>79.833699999999993</v>
      </c>
      <c r="D154">
        <f>100*LN('FRED-MD+'!D406)</f>
        <v>711.15121164961568</v>
      </c>
      <c r="E154">
        <f>100*LN('FRED-MD+'!E406)</f>
        <v>433.38862593459464</v>
      </c>
      <c r="F154">
        <f>'FRED-MD+'!F406</f>
        <v>7.6</v>
      </c>
      <c r="G154">
        <f>100*LN('FRED-MD+'!G406)</f>
        <v>494.73404437239424</v>
      </c>
      <c r="H154">
        <f>100*LN('FRED-MD+'!H406)</f>
        <v>427.25465340550608</v>
      </c>
      <c r="I154">
        <f>100*LN('FRED-MD+'!I406)</f>
        <v>453.63558699877319</v>
      </c>
      <c r="J154">
        <f>100*LN('FRED-MD+'!J406)</f>
        <v>626.86099912428222</v>
      </c>
      <c r="K154">
        <f>100*LN('FRED-MD+'!K406)</f>
        <v>603.53139543862437</v>
      </c>
      <c r="L154">
        <f>'FRED-MD+'!L406</f>
        <v>3.4719047619047601</v>
      </c>
      <c r="M154">
        <f>'FRED-MD+'!N406</f>
        <v>3.11380952380952</v>
      </c>
      <c r="N154">
        <f>'FRED-MD+'!O406</f>
        <v>0.112</v>
      </c>
      <c r="O154">
        <f>'FRED-MD+'!P406</f>
        <v>1.4474</v>
      </c>
      <c r="P154">
        <f>'FRED-MD+'!R406</f>
        <v>1.39</v>
      </c>
      <c r="Q154">
        <f>FACTOR!C215</f>
        <v>13.445703897661238</v>
      </c>
      <c r="R154">
        <f>100*LN(REALIZEDVARIANCE!D155)</f>
        <v>120.41562881301499</v>
      </c>
      <c r="S154">
        <v>33.718176369248603</v>
      </c>
      <c r="T154" s="5">
        <v>22.524709999999999</v>
      </c>
      <c r="U154">
        <v>88.711429784500879</v>
      </c>
      <c r="V154" s="5">
        <v>9.2824310000000008</v>
      </c>
      <c r="W154">
        <v>-35.200000000000003</v>
      </c>
      <c r="X154">
        <v>13.58</v>
      </c>
      <c r="Y154">
        <f>100*LN(LEVERAGE3!O155)</f>
        <v>264.4588313413833</v>
      </c>
      <c r="Z154">
        <f>100*LN(LEVERAGE1!O155)</f>
        <v>273.72667400582412</v>
      </c>
      <c r="AA154">
        <f>100*LN(LEVERAGE1!N155)</f>
        <v>289.70269582541994</v>
      </c>
      <c r="AB154">
        <f>100*LN(LEVERAGE2!V155)</f>
        <v>-29.70441548592342</v>
      </c>
      <c r="AC154">
        <f>100*LN(LEVERAGE2!U155)</f>
        <v>13.687997169095109</v>
      </c>
      <c r="AD154">
        <v>1703.9114706669914</v>
      </c>
      <c r="AE154">
        <v>1431.1809173849686</v>
      </c>
      <c r="AF154">
        <f>100*LN(DOMESTICC!T275)</f>
        <v>1002.65818492413</v>
      </c>
      <c r="AG154">
        <f>100*LN(DOMESTICC!U275)</f>
        <v>981.40451944715699</v>
      </c>
      <c r="AH154">
        <f>100*LN(DOMESTICC!V275)</f>
        <v>975.62601889244172</v>
      </c>
      <c r="AI154">
        <f>100*LN(DOMESTICC!W275)</f>
        <v>895.36814486577509</v>
      </c>
      <c r="AJ154">
        <f>100*LN(DOMESTICC!X275)</f>
        <v>878.1935279746117</v>
      </c>
      <c r="AK154">
        <f>100*LN(DOMESTICC!Y275)</f>
        <v>712.46370991083893</v>
      </c>
      <c r="AL154">
        <f>100*LN(CBCREDIT!T155)</f>
        <v>862.57926901016481</v>
      </c>
      <c r="AM154">
        <f>100*LN(CBCREDIT!U155)</f>
        <v>832.2675271350638</v>
      </c>
      <c r="AN154">
        <f>100*LN(CBCREDIT!V155)</f>
        <v>728.38515086814266</v>
      </c>
      <c r="AO154">
        <f>100*LN('CREDIT EA &amp; UK'!X180)</f>
        <v>773.309350148318</v>
      </c>
      <c r="AP154">
        <f>100*LN('CREDIT EA &amp; UK'!Y180)</f>
        <v>749.05077205129601</v>
      </c>
      <c r="AQ154">
        <f>100*LN('CREDIT EA &amp; UK'!Z180)</f>
        <v>619.7707262022609</v>
      </c>
      <c r="AR154">
        <f>100*LN('CREDIT EA &amp; UK'!AA180)</f>
        <v>737.40196838105385</v>
      </c>
      <c r="AS154">
        <f>100*LN('CREDIT EA &amp; UK'!AB180)</f>
        <v>706.29177752659473</v>
      </c>
      <c r="AT154">
        <f>100*LN('CREDIT EA &amp; UK'!AC180)</f>
        <v>605.48563971862825</v>
      </c>
      <c r="AU154">
        <f>100*LN('CREDIT EA &amp; UK'!AD180)</f>
        <v>653.45394706487343</v>
      </c>
      <c r="AV154">
        <f>100*LN('CREDIT EA &amp; UK'!AE180)</f>
        <v>643.45053696337538</v>
      </c>
      <c r="AW154">
        <f>100*LN('CREDIT EA &amp; UK'!AF180)</f>
        <v>417.94116487007244</v>
      </c>
      <c r="AX154">
        <f>100*LN('CREDIT FLOATERS'!R180)</f>
        <v>821.43045410282855</v>
      </c>
      <c r="AY154">
        <f>100*LN('CREDIT FLOATERS'!S180)</f>
        <v>790.11723415480867</v>
      </c>
      <c r="AZ154">
        <f>100*LN('CREDIT FLOATERS'!T180)</f>
        <v>690.0153880310778</v>
      </c>
      <c r="BA154">
        <f>100*LN('GLOBAL GROWTH'!P422)</f>
        <v>415.99832591942373</v>
      </c>
      <c r="BB154">
        <f>'GLOBAL GROWTH'!F410</f>
        <v>-3.0072853181870798</v>
      </c>
      <c r="BC154">
        <v>415.99832591942373</v>
      </c>
      <c r="BD154">
        <v>-32.161273999999999</v>
      </c>
      <c r="BE154">
        <v>1.6676560973199583</v>
      </c>
      <c r="BF154">
        <v>406.03038045144251</v>
      </c>
      <c r="BG154">
        <v>436.88131413078935</v>
      </c>
      <c r="BH154">
        <v>455.49289695513443</v>
      </c>
      <c r="BI154">
        <f>'CORPORATE SPREADS'!C263/100</f>
        <v>0.55999999999999805</v>
      </c>
      <c r="BJ154">
        <f>'CORPORATE SPREADS'!D263/100</f>
        <v>1.4900000000000011</v>
      </c>
      <c r="BK154">
        <f>POLICYRATES!F215</f>
        <v>8.75</v>
      </c>
      <c r="BL154">
        <f>POLICYRATES!C215</f>
        <v>9.875</v>
      </c>
      <c r="BM154">
        <f>100*LN(1/'BILATERAL FX'!G274)</f>
        <v>-30.097649294512735</v>
      </c>
      <c r="BN154">
        <f>100*LN(1/'BILATERAL FX'!B274)</f>
        <v>-66.443901642320171</v>
      </c>
      <c r="BO154">
        <f>100*LN('STOCK MARKET INDICES'!C155)</f>
        <v>734.03490544785541</v>
      </c>
      <c r="BP154">
        <f>100*LN('STOCK MARKET INDICES'!D155)</f>
        <v>700.03253444633981</v>
      </c>
    </row>
    <row r="155" spans="1:68" x14ac:dyDescent="0.2">
      <c r="A155" s="1">
        <v>33848</v>
      </c>
      <c r="B155">
        <f>100*LN('FRED-MD+'!B407)</f>
        <v>414.84759919572849</v>
      </c>
      <c r="C155">
        <f>'FRED-MD+'!C407</f>
        <v>79.655900000000003</v>
      </c>
      <c r="D155">
        <f>100*LN('FRED-MD+'!D407)</f>
        <v>707.83415795576707</v>
      </c>
      <c r="E155">
        <f>100*LN('FRED-MD+'!E407)</f>
        <v>433.40174154875211</v>
      </c>
      <c r="F155">
        <f>'FRED-MD+'!F407</f>
        <v>7.6</v>
      </c>
      <c r="G155">
        <f>100*LN('FRED-MD+'!G407)</f>
        <v>494.94688588587684</v>
      </c>
      <c r="H155">
        <f>100*LN('FRED-MD+'!H407)</f>
        <v>427.42047590199519</v>
      </c>
      <c r="I155">
        <f>100*LN('FRED-MD+'!I407)</f>
        <v>453.81753171638132</v>
      </c>
      <c r="J155">
        <f>100*LN('FRED-MD+'!J407)</f>
        <v>626.7242293400584</v>
      </c>
      <c r="K155">
        <f>100*LN('FRED-MD+'!K407)</f>
        <v>603.66290990623554</v>
      </c>
      <c r="L155">
        <f>'FRED-MD+'!L407</f>
        <v>3.1842857142857102</v>
      </c>
      <c r="M155">
        <f>'FRED-MD+'!N407</f>
        <v>3.2309523809523801</v>
      </c>
      <c r="N155">
        <f>'FRED-MD+'!O407</f>
        <v>0.219</v>
      </c>
      <c r="O155">
        <f>'FRED-MD+'!P407</f>
        <v>1.5586</v>
      </c>
      <c r="P155">
        <f>'FRED-MD+'!R407</f>
        <v>1.5</v>
      </c>
      <c r="Q155">
        <f>FACTOR!C216</f>
        <v>17.341580058601838</v>
      </c>
      <c r="R155">
        <f>100*LN(REALIZEDVARIANCE!D156)</f>
        <v>114.4576479863848</v>
      </c>
      <c r="S155">
        <v>31.524458068787599</v>
      </c>
      <c r="T155" s="5">
        <v>12.755369999999999</v>
      </c>
      <c r="U155">
        <v>90.671021748177509</v>
      </c>
      <c r="V155" s="5">
        <v>10.614179999999999</v>
      </c>
      <c r="W155">
        <v>-34.700000000000003</v>
      </c>
      <c r="X155">
        <v>14.28</v>
      </c>
      <c r="Y155">
        <f>100*LN(LEVERAGE3!O156)</f>
        <v>267.69722455313484</v>
      </c>
      <c r="Z155">
        <f>100*LN(LEVERAGE1!O156)</f>
        <v>273.50218913689014</v>
      </c>
      <c r="AA155">
        <f>100*LN(LEVERAGE1!N156)</f>
        <v>289.60613895343232</v>
      </c>
      <c r="AB155">
        <f>100*LN(LEVERAGE2!V156)</f>
        <v>-29.621169581460034</v>
      </c>
      <c r="AC155">
        <f>100*LN(LEVERAGE2!U156)</f>
        <v>14.22494867392097</v>
      </c>
      <c r="AD155">
        <v>1703.2510825073118</v>
      </c>
      <c r="AE155">
        <v>1434.550684467315</v>
      </c>
      <c r="AF155">
        <f>100*LN(DOMESTICC!T276)</f>
        <v>1003.3421753418427</v>
      </c>
      <c r="AG155">
        <f>100*LN(DOMESTICC!U276)</f>
        <v>982.2207268925581</v>
      </c>
      <c r="AH155">
        <f>100*LN(DOMESTICC!V276)</f>
        <v>976.40938899684284</v>
      </c>
      <c r="AI155">
        <f>100*LN(DOMESTICC!W276)</f>
        <v>895.83559226933346</v>
      </c>
      <c r="AJ155">
        <f>100*LN(DOMESTICC!X276)</f>
        <v>879.01204834454813</v>
      </c>
      <c r="AK155">
        <f>100*LN(DOMESTICC!Y276)</f>
        <v>709.30263669416979</v>
      </c>
      <c r="AL155">
        <f>100*LN(CBCREDIT!T156)</f>
        <v>863.96776911831773</v>
      </c>
      <c r="AM155">
        <f>100*LN(CBCREDIT!U156)</f>
        <v>833.79820721919543</v>
      </c>
      <c r="AN155">
        <f>100*LN(CBCREDIT!V156)</f>
        <v>729.42828654822631</v>
      </c>
      <c r="AO155">
        <f>100*LN('CREDIT EA &amp; UK'!X181)</f>
        <v>775.21735688112813</v>
      </c>
      <c r="AP155">
        <f>100*LN('CREDIT EA &amp; UK'!Y181)</f>
        <v>751.01825781791104</v>
      </c>
      <c r="AQ155">
        <f>100*LN('CREDIT EA &amp; UK'!Z181)</f>
        <v>621.47620865654096</v>
      </c>
      <c r="AR155">
        <f>100*LN('CREDIT EA &amp; UK'!AA181)</f>
        <v>739.23882506608436</v>
      </c>
      <c r="AS155">
        <f>100*LN('CREDIT EA &amp; UK'!AB181)</f>
        <v>708.08275258170158</v>
      </c>
      <c r="AT155">
        <f>100*LN('CREDIT EA &amp; UK'!AC181)</f>
        <v>607.44881919855425</v>
      </c>
      <c r="AU155">
        <f>100*LN('CREDIT EA &amp; UK'!AD181)</f>
        <v>655.54209011418254</v>
      </c>
      <c r="AV155">
        <f>100*LN('CREDIT EA &amp; UK'!AE181)</f>
        <v>645.7703285538106</v>
      </c>
      <c r="AW155">
        <f>100*LN('CREDIT EA &amp; UK'!AF181)</f>
        <v>418.1286492355909</v>
      </c>
      <c r="AX155">
        <f>100*LN('CREDIT FLOATERS'!R181)</f>
        <v>822.94017796537992</v>
      </c>
      <c r="AY155">
        <f>100*LN('CREDIT FLOATERS'!S181)</f>
        <v>791.72944303291035</v>
      </c>
      <c r="AZ155">
        <f>100*LN('CREDIT FLOATERS'!T181)</f>
        <v>691.29955248791407</v>
      </c>
      <c r="BA155">
        <f>100*LN('GLOBAL GROWTH'!P423)</f>
        <v>416.53618942164348</v>
      </c>
      <c r="BB155">
        <f>'GLOBAL GROWTH'!F411</f>
        <v>-2.6837672668239501</v>
      </c>
      <c r="BC155">
        <v>416.53618942164348</v>
      </c>
      <c r="BD155">
        <v>-33.534174999999998</v>
      </c>
      <c r="BE155">
        <v>1.7117322674854885</v>
      </c>
      <c r="BF155">
        <v>406.99340340387442</v>
      </c>
      <c r="BG155">
        <v>437.93914968363276</v>
      </c>
      <c r="BH155">
        <v>455.59799417973198</v>
      </c>
      <c r="BI155">
        <f>'CORPORATE SPREADS'!C264/100</f>
        <v>1.3599999999999901</v>
      </c>
      <c r="BJ155">
        <f>'CORPORATE SPREADS'!D264/100</f>
        <v>1.1900000000000004</v>
      </c>
      <c r="BK155">
        <f>POLICYRATES!F216</f>
        <v>8.48</v>
      </c>
      <c r="BL155">
        <f>POLICYRATES!C216</f>
        <v>8.875</v>
      </c>
      <c r="BM155">
        <f>100*LN(1/'BILATERAL FX'!G275)</f>
        <v>-29.828581554824108</v>
      </c>
      <c r="BN155">
        <f>100*LN(1/'BILATERAL FX'!B275)</f>
        <v>-61.329195531048086</v>
      </c>
      <c r="BO155">
        <f>100*LN('STOCK MARKET INDICES'!C156)</f>
        <v>729.05384184666002</v>
      </c>
      <c r="BP155">
        <f>100*LN('STOCK MARKET INDICES'!D156)</f>
        <v>709.51970384706624</v>
      </c>
    </row>
    <row r="156" spans="1:68" x14ac:dyDescent="0.2">
      <c r="A156" s="1">
        <v>33878</v>
      </c>
      <c r="B156">
        <f>100*LN('FRED-MD+'!B408)</f>
        <v>415.61465299104958</v>
      </c>
      <c r="C156">
        <f>'FRED-MD+'!C408</f>
        <v>79.970299999999995</v>
      </c>
      <c r="D156">
        <f>100*LN('FRED-MD+'!D408)</f>
        <v>712.60872732991243</v>
      </c>
      <c r="E156">
        <f>100*LN('FRED-MD+'!E408)</f>
        <v>433.58517975532686</v>
      </c>
      <c r="F156">
        <f>'FRED-MD+'!F408</f>
        <v>7.3</v>
      </c>
      <c r="G156">
        <f>100*LN('FRED-MD+'!G408)</f>
        <v>495.37121466966346</v>
      </c>
      <c r="H156">
        <f>100*LN('FRED-MD+'!H408)</f>
        <v>427.77488659672935</v>
      </c>
      <c r="I156">
        <f>100*LN('FRED-MD+'!I408)</f>
        <v>456.0591142590124</v>
      </c>
      <c r="J156">
        <f>100*LN('FRED-MD+'!J408)</f>
        <v>626.21563488787911</v>
      </c>
      <c r="K156">
        <f>100*LN('FRED-MD+'!K408)</f>
        <v>602.22362057747353</v>
      </c>
      <c r="L156">
        <f>'FRED-MD+'!L408</f>
        <v>3.30238095238095</v>
      </c>
      <c r="M156">
        <f>'FRED-MD+'!N408</f>
        <v>3.2866666666666702</v>
      </c>
      <c r="N156">
        <f>'FRED-MD+'!O408</f>
        <v>0.1341</v>
      </c>
      <c r="O156">
        <f>'FRED-MD+'!P408</f>
        <v>1.4323999999999999</v>
      </c>
      <c r="P156">
        <f>'FRED-MD+'!R408</f>
        <v>1.5</v>
      </c>
      <c r="Q156">
        <f>FACTOR!C217</f>
        <v>19.745294245640768</v>
      </c>
      <c r="R156">
        <f>100*LN(REALIZEDVARIANCE!D157)</f>
        <v>91.201262791219136</v>
      </c>
      <c r="S156">
        <v>35.764947664543598</v>
      </c>
      <c r="T156" s="5">
        <v>5.8201499999999999</v>
      </c>
      <c r="U156">
        <v>92.592166676564545</v>
      </c>
      <c r="V156" s="5">
        <v>12.17576</v>
      </c>
      <c r="W156">
        <v>-33.299999999999997</v>
      </c>
      <c r="X156">
        <v>16.149999999999999</v>
      </c>
      <c r="Y156">
        <f>100*LN(LEVERAGE3!O157)</f>
        <v>265.20539458913709</v>
      </c>
      <c r="Z156">
        <f>100*LN(LEVERAGE1!O157)</f>
        <v>272.68796422835902</v>
      </c>
      <c r="AA156">
        <f>100*LN(LEVERAGE1!N157)</f>
        <v>289.05885052515038</v>
      </c>
      <c r="AB156">
        <f>100*LN(LEVERAGE2!V157)</f>
        <v>-29.733743372844764</v>
      </c>
      <c r="AC156">
        <f>100*LN(LEVERAGE2!U157)</f>
        <v>13.457025122773592</v>
      </c>
      <c r="AD156">
        <v>1698.7682415041327</v>
      </c>
      <c r="AE156">
        <v>1434.5029959185511</v>
      </c>
      <c r="AF156">
        <f>100*LN(DOMESTICC!T277)</f>
        <v>1002.0981877957006</v>
      </c>
      <c r="AG156">
        <f>100*LN(DOMESTICC!U277)</f>
        <v>980.65971721250764</v>
      </c>
      <c r="AH156">
        <f>100*LN(DOMESTICC!V277)</f>
        <v>974.86901565264054</v>
      </c>
      <c r="AI156">
        <f>100*LN(DOMESTICC!W277)</f>
        <v>893.59260010675496</v>
      </c>
      <c r="AJ156">
        <f>100*LN(DOMESTICC!X277)</f>
        <v>877.07184047194721</v>
      </c>
      <c r="AK156">
        <f>100*LN(DOMESTICC!Y277)</f>
        <v>704.07632031473258</v>
      </c>
      <c r="AL156">
        <f>100*LN(CBCREDIT!T157)</f>
        <v>862.48932980741597</v>
      </c>
      <c r="AM156">
        <f>100*LN(CBCREDIT!U157)</f>
        <v>832.10176027026023</v>
      </c>
      <c r="AN156">
        <f>100*LN(CBCREDIT!V157)</f>
        <v>728.56634542998609</v>
      </c>
      <c r="AO156">
        <f>100*LN('CREDIT EA &amp; UK'!X182)</f>
        <v>773.13532400221675</v>
      </c>
      <c r="AP156">
        <f>100*LN('CREDIT EA &amp; UK'!Y182)</f>
        <v>748.74549947038759</v>
      </c>
      <c r="AQ156">
        <f>100*LN('CREDIT EA &amp; UK'!Z182)</f>
        <v>620.0877319865325</v>
      </c>
      <c r="AR156">
        <f>100*LN('CREDIT EA &amp; UK'!AA182)</f>
        <v>736.74589214623575</v>
      </c>
      <c r="AS156">
        <f>100*LN('CREDIT EA &amp; UK'!AB182)</f>
        <v>705.13048109152749</v>
      </c>
      <c r="AT156">
        <f>100*LN('CREDIT EA &amp; UK'!AC182)</f>
        <v>606.20176359211587</v>
      </c>
      <c r="AU156">
        <f>100*LN('CREDIT EA &amp; UK'!AD182)</f>
        <v>654.40256793660956</v>
      </c>
      <c r="AV156">
        <f>100*LN('CREDIT EA &amp; UK'!AE182)</f>
        <v>644.75248634939635</v>
      </c>
      <c r="AW156">
        <f>100*LN('CREDIT EA &amp; UK'!AF182)</f>
        <v>415.79594422612604</v>
      </c>
      <c r="AX156">
        <f>100*LN('CREDIT FLOATERS'!R182)</f>
        <v>821.0998498316892</v>
      </c>
      <c r="AY156">
        <f>100*LN('CREDIT FLOATERS'!S182)</f>
        <v>789.58524598842769</v>
      </c>
      <c r="AZ156">
        <f>100*LN('CREDIT FLOATERS'!T182)</f>
        <v>690.28411354114314</v>
      </c>
      <c r="BA156">
        <f>100*LN('GLOBAL GROWTH'!P424)</f>
        <v>416.70580148662697</v>
      </c>
      <c r="BB156">
        <f>'GLOBAL GROWTH'!F412</f>
        <v>-3.42732165089777</v>
      </c>
      <c r="BC156">
        <v>416.70580148662697</v>
      </c>
      <c r="BD156">
        <v>-32.946719999999999</v>
      </c>
      <c r="BE156">
        <v>1.7500942469216074</v>
      </c>
      <c r="BF156">
        <v>407.18044726496805</v>
      </c>
      <c r="BG156">
        <v>438.03513002610129</v>
      </c>
      <c r="BH156">
        <v>456.22626849768142</v>
      </c>
      <c r="BI156">
        <f>'CORPORATE SPREADS'!C265/100</f>
        <v>1.89</v>
      </c>
      <c r="BJ156">
        <f>'CORPORATE SPREADS'!D265/100</f>
        <v>1.1600000000000001</v>
      </c>
      <c r="BK156">
        <f>POLICYRATES!F217</f>
        <v>8.25</v>
      </c>
      <c r="BL156">
        <f>POLICYRATES!C217</f>
        <v>7.875</v>
      </c>
      <c r="BM156">
        <f>100*LN(1/'BILATERAL FX'!G276)</f>
        <v>-27.533231335537806</v>
      </c>
      <c r="BN156">
        <f>100*LN(1/'BILATERAL FX'!B276)</f>
        <v>-50.253132094117056</v>
      </c>
      <c r="BO156">
        <f>100*LN('STOCK MARKET INDICES'!C157)</f>
        <v>730.80872349785534</v>
      </c>
      <c r="BP156">
        <f>100*LN('STOCK MARKET INDICES'!D157)</f>
        <v>713.62206442903232</v>
      </c>
    </row>
    <row r="157" spans="1:68" x14ac:dyDescent="0.2">
      <c r="A157" s="1">
        <v>33909</v>
      </c>
      <c r="B157">
        <f>100*LN('FRED-MD+'!B409)</f>
        <v>416.03335933612146</v>
      </c>
      <c r="C157">
        <f>'FRED-MD+'!C409</f>
        <v>80.094300000000004</v>
      </c>
      <c r="D157">
        <f>100*LN('FRED-MD+'!D409)</f>
        <v>710.1675971619444</v>
      </c>
      <c r="E157">
        <f>100*LN('FRED-MD+'!E409)</f>
        <v>433.83359460491482</v>
      </c>
      <c r="F157">
        <f>'FRED-MD+'!F409</f>
        <v>7.4</v>
      </c>
      <c r="G157">
        <f>100*LN('FRED-MD+'!G409)</f>
        <v>495.65310351030547</v>
      </c>
      <c r="H157">
        <f>100*LN('FRED-MD+'!H409)</f>
        <v>427.97585547262446</v>
      </c>
      <c r="I157">
        <f>100*LN('FRED-MD+'!I409)</f>
        <v>459.43114426532156</v>
      </c>
      <c r="J157">
        <f>100*LN('FRED-MD+'!J409)</f>
        <v>626.76524388334303</v>
      </c>
      <c r="K157">
        <f>100*LN('FRED-MD+'!K409)</f>
        <v>604.69938569004626</v>
      </c>
      <c r="L157">
        <f>'FRED-MD+'!L409</f>
        <v>3.6821052631578999</v>
      </c>
      <c r="M157">
        <f>'FRED-MD+'!N409</f>
        <v>3.19105263157895</v>
      </c>
      <c r="N157">
        <f>'FRED-MD+'!O409</f>
        <v>0.1004</v>
      </c>
      <c r="O157">
        <f>'FRED-MD+'!P409</f>
        <v>1.3024</v>
      </c>
      <c r="P157">
        <f>'FRED-MD+'!R409</f>
        <v>1.4400010000000001</v>
      </c>
      <c r="Q157">
        <f>FACTOR!C218</f>
        <v>21.276100615369469</v>
      </c>
      <c r="R157">
        <f>100*LN(REALIZEDVARIANCE!D158)</f>
        <v>92.628862304596908</v>
      </c>
      <c r="S157">
        <v>33.8262850447434</v>
      </c>
      <c r="T157" s="5">
        <v>-6.9124439999999998</v>
      </c>
      <c r="U157">
        <v>87.686874730581479</v>
      </c>
      <c r="V157" s="5">
        <v>8.6672720000000005</v>
      </c>
      <c r="W157">
        <v>-25.2</v>
      </c>
      <c r="X157">
        <v>13.01</v>
      </c>
      <c r="Y157">
        <f>100*LN(LEVERAGE3!O158)</f>
        <v>260.59332969386946</v>
      </c>
      <c r="Z157">
        <f>100*LN(LEVERAGE1!O158)</f>
        <v>271.48028860399273</v>
      </c>
      <c r="AA157">
        <f>100*LN(LEVERAGE1!N158)</f>
        <v>288.18962838957623</v>
      </c>
      <c r="AB157">
        <f>100*LN(LEVERAGE2!V158)</f>
        <v>-29.959077978980559</v>
      </c>
      <c r="AC157">
        <f>100*LN(LEVERAGE2!U158)</f>
        <v>11.955168153009636</v>
      </c>
      <c r="AD157">
        <v>1696.8314654933877</v>
      </c>
      <c r="AE157">
        <v>1433.335866626496</v>
      </c>
      <c r="AF157">
        <f>100*LN(DOMESTICC!T278)</f>
        <v>999.83666986638332</v>
      </c>
      <c r="AG157">
        <f>100*LN(DOMESTICC!U278)</f>
        <v>977.80900363407284</v>
      </c>
      <c r="AH157">
        <f>100*LN(DOMESTICC!V278)</f>
        <v>972.05681817875643</v>
      </c>
      <c r="AI157">
        <f>100*LN(DOMESTICC!W278)</f>
        <v>889.35701850427472</v>
      </c>
      <c r="AJ157">
        <f>100*LN(DOMESTICC!X278)</f>
        <v>873.36873480552788</v>
      </c>
      <c r="AK157">
        <f>100*LN(DOMESTICC!Y278)</f>
        <v>697.6742674269841</v>
      </c>
      <c r="AL157">
        <f>100*LN(CBCREDIT!T158)</f>
        <v>859.79259071551053</v>
      </c>
      <c r="AM157">
        <f>100*LN(CBCREDIT!U158)</f>
        <v>828.99769689259097</v>
      </c>
      <c r="AN157">
        <f>100*LN(CBCREDIT!V158)</f>
        <v>727.00783815567627</v>
      </c>
      <c r="AO157">
        <f>100*LN('CREDIT EA &amp; UK'!X183)</f>
        <v>769.30454831487612</v>
      </c>
      <c r="AP157">
        <f>100*LN('CREDIT EA &amp; UK'!Y183)</f>
        <v>744.55225792210865</v>
      </c>
      <c r="AQ157">
        <f>100*LN('CREDIT EA &amp; UK'!Z183)</f>
        <v>617.55833851091666</v>
      </c>
      <c r="AR157">
        <f>100*LN('CREDIT EA &amp; UK'!AA183)</f>
        <v>732.13171183738075</v>
      </c>
      <c r="AS157">
        <f>100*LN('CREDIT EA &amp; UK'!AB183)</f>
        <v>699.62935014181289</v>
      </c>
      <c r="AT157">
        <f>100*LN('CREDIT EA &amp; UK'!AC183)</f>
        <v>603.9345691000251</v>
      </c>
      <c r="AU157">
        <f>100*LN('CREDIT EA &amp; UK'!AD183)</f>
        <v>652.33403740427184</v>
      </c>
      <c r="AV157">
        <f>100*LN('CREDIT EA &amp; UK'!AE183)</f>
        <v>642.90802338723779</v>
      </c>
      <c r="AW157">
        <f>100*LN('CREDIT EA &amp; UK'!AF183)</f>
        <v>411.48836133748159</v>
      </c>
      <c r="AX157">
        <f>100*LN('CREDIT FLOATERS'!R183)</f>
        <v>817.72555877144839</v>
      </c>
      <c r="AY157">
        <f>100*LN('CREDIT FLOATERS'!S183)</f>
        <v>785.636550024587</v>
      </c>
      <c r="AZ157">
        <f>100*LN('CREDIT FLOATERS'!T183)</f>
        <v>688.44406826355043</v>
      </c>
      <c r="BA157">
        <f>100*LN('GLOBAL GROWTH'!P425)</f>
        <v>416.64393068115368</v>
      </c>
      <c r="BB157">
        <f>'GLOBAL GROWTH'!F413</f>
        <v>-4.0356527269084701</v>
      </c>
      <c r="BC157">
        <v>416.64393068115368</v>
      </c>
      <c r="BD157">
        <v>-20.186677</v>
      </c>
      <c r="BE157">
        <v>1.7770703429644152</v>
      </c>
      <c r="BF157">
        <v>406.85356979297848</v>
      </c>
      <c r="BG157">
        <v>436.77343330050508</v>
      </c>
      <c r="BH157">
        <v>455.17694092609764</v>
      </c>
      <c r="BI157">
        <f>'CORPORATE SPREADS'!C266/100</f>
        <v>1.32</v>
      </c>
      <c r="BJ157">
        <f>'CORPORATE SPREADS'!D266/100</f>
        <v>0.55000000000000071</v>
      </c>
      <c r="BK157">
        <f>POLICYRATES!F218</f>
        <v>8.25</v>
      </c>
      <c r="BL157">
        <f>POLICYRATES!C218</f>
        <v>6.875</v>
      </c>
      <c r="BM157">
        <f>100*LN(1/'BILATERAL FX'!G277)</f>
        <v>-20.865397162543115</v>
      </c>
      <c r="BN157">
        <f>100*LN(1/'BILATERAL FX'!B277)</f>
        <v>-42.317404188893768</v>
      </c>
      <c r="BO157">
        <f>100*LN('STOCK MARKET INDICES'!C158)</f>
        <v>734.23519135965489</v>
      </c>
      <c r="BP157">
        <f>100*LN('STOCK MARKET INDICES'!D158)</f>
        <v>718.0085106479246</v>
      </c>
    </row>
    <row r="158" spans="1:68" x14ac:dyDescent="0.2">
      <c r="A158" s="1">
        <v>33939</v>
      </c>
      <c r="B158">
        <f>100*LN('FRED-MD+'!B410)</f>
        <v>416.10042695527068</v>
      </c>
      <c r="C158">
        <f>'FRED-MD+'!C410</f>
        <v>79.795599999999993</v>
      </c>
      <c r="D158">
        <f>100*LN('FRED-MD+'!D410)</f>
        <v>711.23274447109111</v>
      </c>
      <c r="E158">
        <f>100*LN('FRED-MD+'!E410)</f>
        <v>433.96409181774436</v>
      </c>
      <c r="F158">
        <f>'FRED-MD+'!F410</f>
        <v>7.4</v>
      </c>
      <c r="G158">
        <f>100*LN('FRED-MD+'!G410)</f>
        <v>495.7937505095806</v>
      </c>
      <c r="H158">
        <f>100*LN('FRED-MD+'!H410)</f>
        <v>428.15154530774925</v>
      </c>
      <c r="I158">
        <f>100*LN('FRED-MD+'!I410)</f>
        <v>459.45136057995626</v>
      </c>
      <c r="J158">
        <f>100*LN('FRED-MD+'!J410)</f>
        <v>626.84691931867007</v>
      </c>
      <c r="K158">
        <f>100*LN('FRED-MD+'!K410)</f>
        <v>607.68162142074857</v>
      </c>
      <c r="L158">
        <f>'FRED-MD+'!L410</f>
        <v>3.71136363636364</v>
      </c>
      <c r="M158">
        <f>'FRED-MD+'!N410</f>
        <v>3.05863636363636</v>
      </c>
      <c r="N158">
        <f>'FRED-MD+'!O410</f>
        <v>0.1532</v>
      </c>
      <c r="O158">
        <f>'FRED-MD+'!P410</f>
        <v>1.385</v>
      </c>
      <c r="P158">
        <f>'FRED-MD+'!R410</f>
        <v>1.45</v>
      </c>
      <c r="Q158">
        <f>FACTOR!C219</f>
        <v>23.11623089177376</v>
      </c>
      <c r="R158">
        <f>100*LN(REALIZEDVARIANCE!D159)</f>
        <v>66.79006006030977</v>
      </c>
      <c r="S158">
        <v>39.3681389579002</v>
      </c>
      <c r="T158" s="5">
        <v>-3.1294209999999998</v>
      </c>
      <c r="U158">
        <v>88.5827662067951</v>
      </c>
      <c r="V158" s="5">
        <v>8.0111209999999993</v>
      </c>
      <c r="W158">
        <v>-24.2</v>
      </c>
      <c r="X158">
        <v>12.57</v>
      </c>
      <c r="Y158">
        <f>100*LN(LEVERAGE3!O159)</f>
        <v>257.91556606911075</v>
      </c>
      <c r="Z158">
        <f>100*LN(LEVERAGE1!O159)</f>
        <v>270.82491526433728</v>
      </c>
      <c r="AA158">
        <f>100*LN(LEVERAGE1!N159)</f>
        <v>287.71163738501144</v>
      </c>
      <c r="AB158">
        <f>100*LN(LEVERAGE2!V159)</f>
        <v>-30.158881516413576</v>
      </c>
      <c r="AC158">
        <f>100*LN(LEVERAGE2!U159)</f>
        <v>10.747545549505755</v>
      </c>
      <c r="AD158">
        <v>1697.8558697298379</v>
      </c>
      <c r="AE158">
        <v>1434.3770713181857</v>
      </c>
      <c r="AF158">
        <f>100*LN(DOMESTICC!T279)</f>
        <v>998.5480137444838</v>
      </c>
      <c r="AG158">
        <f>100*LN(DOMESTICC!U279)</f>
        <v>976.17700721134941</v>
      </c>
      <c r="AH158">
        <f>100*LN(DOMESTICC!V279)</f>
        <v>970.44736412662667</v>
      </c>
      <c r="AI158">
        <f>100*LN(DOMESTICC!W279)</f>
        <v>886.59348762639979</v>
      </c>
      <c r="AJ158">
        <f>100*LN(DOMESTICC!X279)</f>
        <v>870.79284513401433</v>
      </c>
      <c r="AK158">
        <f>100*LN(DOMESTICC!Y279)</f>
        <v>694.28521160195669</v>
      </c>
      <c r="AL158">
        <f>100*LN(CBCREDIT!T159)</f>
        <v>858.25062874931723</v>
      </c>
      <c r="AM158">
        <f>100*LN(CBCREDIT!U159)</f>
        <v>827.21707839335841</v>
      </c>
      <c r="AN158">
        <f>100*LN(CBCREDIT!V159)</f>
        <v>726.12468613978876</v>
      </c>
      <c r="AO158">
        <f>100*LN('CREDIT EA &amp; UK'!X184)</f>
        <v>767.0942848857278</v>
      </c>
      <c r="AP158">
        <f>100*LN('CREDIT EA &amp; UK'!Y184)</f>
        <v>742.1258315278202</v>
      </c>
      <c r="AQ158">
        <f>100*LN('CREDIT EA &amp; UK'!Z184)</f>
        <v>616.11398088676128</v>
      </c>
      <c r="AR158">
        <f>100*LN('CREDIT EA &amp; UK'!AA184)</f>
        <v>729.45267446430466</v>
      </c>
      <c r="AS158">
        <f>100*LN('CREDIT EA &amp; UK'!AB184)</f>
        <v>696.41242701989131</v>
      </c>
      <c r="AT158">
        <f>100*LN('CREDIT EA &amp; UK'!AC184)</f>
        <v>602.64262033408795</v>
      </c>
      <c r="AU158">
        <f>100*LN('CREDIT EA &amp; UK'!AD184)</f>
        <v>651.15714660915148</v>
      </c>
      <c r="AV158">
        <f>100*LN('CREDIT EA &amp; UK'!AE184)</f>
        <v>641.86047114292057</v>
      </c>
      <c r="AW158">
        <f>100*LN('CREDIT EA &amp; UK'!AF184)</f>
        <v>408.99348537334009</v>
      </c>
      <c r="AX158">
        <f>100*LN('CREDIT FLOATERS'!R184)</f>
        <v>815.78575681502878</v>
      </c>
      <c r="AY158">
        <f>100*LN('CREDIT FLOATERS'!S184)</f>
        <v>783.356099943701</v>
      </c>
      <c r="AZ158">
        <f>100*LN('CREDIT FLOATERS'!T184)</f>
        <v>687.39906144887016</v>
      </c>
      <c r="BA158">
        <f>100*LN('GLOBAL GROWTH'!P426)</f>
        <v>416.06961263035805</v>
      </c>
      <c r="BB158">
        <f>'GLOBAL GROWTH'!F414</f>
        <v>-4.8784071279710899</v>
      </c>
      <c r="BC158">
        <v>416.06961263035805</v>
      </c>
      <c r="BD158">
        <v>-8.3883062000000006</v>
      </c>
      <c r="BE158">
        <v>1.791136171064811</v>
      </c>
      <c r="BF158">
        <v>406.39620913160621</v>
      </c>
      <c r="BG158">
        <v>434.75592474934757</v>
      </c>
      <c r="BH158">
        <v>455.17694092609764</v>
      </c>
      <c r="BI158">
        <f>'CORPORATE SPREADS'!C267/100</f>
        <v>1.65</v>
      </c>
      <c r="BJ158">
        <f>'CORPORATE SPREADS'!D267/100</f>
        <v>0.71</v>
      </c>
      <c r="BK158">
        <f>POLICYRATES!F219</f>
        <v>8.25</v>
      </c>
      <c r="BL158">
        <f>POLICYRATES!C219</f>
        <v>6.875</v>
      </c>
      <c r="BM158">
        <f>100*LN(1/'BILATERAL FX'!G278)</f>
        <v>-21.19981398049816</v>
      </c>
      <c r="BN158">
        <f>100*LN(1/'BILATERAL FX'!B278)</f>
        <v>-43.889988419440179</v>
      </c>
      <c r="BO158">
        <f>100*LN('STOCK MARKET INDICES'!C159)</f>
        <v>734.28115512677391</v>
      </c>
      <c r="BP158">
        <f>100*LN('STOCK MARKET INDICES'!D159)</f>
        <v>721.80228676062313</v>
      </c>
    </row>
    <row r="159" spans="1:68" x14ac:dyDescent="0.2">
      <c r="A159" s="1">
        <v>33970</v>
      </c>
      <c r="B159">
        <f>100*LN('FRED-MD+'!B411)</f>
        <v>416.57655944503631</v>
      </c>
      <c r="C159">
        <f>'FRED-MD+'!C411</f>
        <v>80.433999999999997</v>
      </c>
      <c r="D159">
        <f>100*LN('FRED-MD+'!D411)</f>
        <v>709.83756385907861</v>
      </c>
      <c r="E159">
        <f>100*LN('FRED-MD+'!E411)</f>
        <v>434.10744233424526</v>
      </c>
      <c r="F159">
        <f>'FRED-MD+'!F411</f>
        <v>7.3</v>
      </c>
      <c r="G159">
        <f>100*LN('FRED-MD+'!G411)</f>
        <v>496.14450499054846</v>
      </c>
      <c r="H159">
        <f>100*LN('FRED-MD+'!H411)</f>
        <v>428.39175415635628</v>
      </c>
      <c r="I159">
        <f>100*LN('FRED-MD+'!I411)</f>
        <v>460.57700060600587</v>
      </c>
      <c r="J159">
        <f>100*LN('FRED-MD+'!J411)</f>
        <v>626.97222241283112</v>
      </c>
      <c r="K159">
        <f>100*LN('FRED-MD+'!K411)</f>
        <v>607.58746269894357</v>
      </c>
      <c r="L159">
        <f>'FRED-MD+'!L411</f>
        <v>3.4963157894736798</v>
      </c>
      <c r="M159">
        <f>'FRED-MD+'!N411</f>
        <v>3.1036842105263198</v>
      </c>
      <c r="N159">
        <f>'FRED-MD+'!O411</f>
        <v>0.1124</v>
      </c>
      <c r="O159">
        <f>'FRED-MD+'!P411</f>
        <v>1.4109</v>
      </c>
      <c r="P159">
        <f>'FRED-MD+'!R411</f>
        <v>1.4200010000000001</v>
      </c>
      <c r="Q159">
        <f>FACTOR!C220</f>
        <v>26.24835953818771</v>
      </c>
      <c r="R159">
        <f>100*LN(REALIZEDVARIANCE!D160)</f>
        <v>55.963180426834192</v>
      </c>
      <c r="S159">
        <v>39.329182098526502</v>
      </c>
      <c r="T159" s="5">
        <v>-8.2555800000000001</v>
      </c>
      <c r="U159">
        <v>88.598827427106315</v>
      </c>
      <c r="V159" s="5">
        <v>7.4717909999999996</v>
      </c>
      <c r="W159">
        <v>-23.4</v>
      </c>
      <c r="X159">
        <v>12.42</v>
      </c>
      <c r="Y159">
        <f>100*LN(LEVERAGE3!O160)</f>
        <v>261.34319385443018</v>
      </c>
      <c r="Z159">
        <f>100*LN(LEVERAGE1!O160)</f>
        <v>283.24265912886347</v>
      </c>
      <c r="AA159">
        <f>100*LN(LEVERAGE1!N160)</f>
        <v>294.34800444424576</v>
      </c>
      <c r="AB159">
        <f>100*LN(LEVERAGE2!V160)</f>
        <v>-30.297001819884091</v>
      </c>
      <c r="AC159">
        <f>100*LN(LEVERAGE2!U160)</f>
        <v>10.124154378363439</v>
      </c>
      <c r="AD159">
        <v>1697.9278242215805</v>
      </c>
      <c r="AE159">
        <v>1435.2856196773969</v>
      </c>
      <c r="AF159">
        <f>100*LN(DOMESTICC!T280)</f>
        <v>999.20539920215015</v>
      </c>
      <c r="AG159">
        <f>100*LN(DOMESTICC!U280)</f>
        <v>976.99851913579835</v>
      </c>
      <c r="AH159">
        <f>100*LN(DOMESTICC!V280)</f>
        <v>971.30480177917309</v>
      </c>
      <c r="AI159">
        <f>100*LN(DOMESTICC!W280)</f>
        <v>886.20446149585564</v>
      </c>
      <c r="AJ159">
        <f>100*LN(DOMESTICC!X280)</f>
        <v>870.21769724719979</v>
      </c>
      <c r="AK159">
        <f>100*LN(DOMESTICC!Y280)</f>
        <v>694.7263034142909</v>
      </c>
      <c r="AL159">
        <f>100*LN(CBCREDIT!T160)</f>
        <v>858.57082918296419</v>
      </c>
      <c r="AM159">
        <f>100*LN(CBCREDIT!U160)</f>
        <v>827.38397398329107</v>
      </c>
      <c r="AN159">
        <f>100*LN(CBCREDIT!V160)</f>
        <v>726.67226920825931</v>
      </c>
      <c r="AO159">
        <f>100*LN('CREDIT EA &amp; UK'!X185)</f>
        <v>767.84739068080557</v>
      </c>
      <c r="AP159">
        <f>100*LN('CREDIT EA &amp; UK'!Y185)</f>
        <v>742.83584208669959</v>
      </c>
      <c r="AQ159">
        <f>100*LN('CREDIT EA &amp; UK'!Z185)</f>
        <v>616.82565109899861</v>
      </c>
      <c r="AR159">
        <f>100*LN('CREDIT EA &amp; UK'!AA185)</f>
        <v>730.10828491619793</v>
      </c>
      <c r="AS159">
        <f>100*LN('CREDIT EA &amp; UK'!AB185)</f>
        <v>697.05145453035595</v>
      </c>
      <c r="AT159">
        <f>100*LN('CREDIT EA &amp; UK'!AC185)</f>
        <v>603.27689454756899</v>
      </c>
      <c r="AU159">
        <f>100*LN('CREDIT EA &amp; UK'!AD185)</f>
        <v>652.12323434082748</v>
      </c>
      <c r="AV159">
        <f>100*LN('CREDIT EA &amp; UK'!AE185)</f>
        <v>642.69284492731765</v>
      </c>
      <c r="AW159">
        <f>100*LN('CREDIT EA &amp; UK'!AF185)</f>
        <v>410.54389018499887</v>
      </c>
      <c r="AX159">
        <f>100*LN('CREDIT FLOATERS'!R185)</f>
        <v>816.28033988090874</v>
      </c>
      <c r="AY159">
        <f>100*LN('CREDIT FLOATERS'!S185)</f>
        <v>783.74479364092031</v>
      </c>
      <c r="AZ159">
        <f>100*LN('CREDIT FLOATERS'!T185)</f>
        <v>687.96042216941669</v>
      </c>
      <c r="BA159">
        <f>100*LN('GLOBAL GROWTH'!P427)</f>
        <v>416.84145455590186</v>
      </c>
      <c r="BB159">
        <f>'GLOBAL GROWTH'!F415</f>
        <v>-4.90319880190156</v>
      </c>
      <c r="BC159">
        <v>416.84145455590186</v>
      </c>
      <c r="BD159">
        <v>-13.016833</v>
      </c>
      <c r="BE159">
        <v>1.7888768181299142</v>
      </c>
      <c r="BF159">
        <v>407.35451992590964</v>
      </c>
      <c r="BG159">
        <v>435.63407001964333</v>
      </c>
      <c r="BH159">
        <v>456.33059818893923</v>
      </c>
      <c r="BI159">
        <f>'CORPORATE SPREADS'!C268/100</f>
        <v>1.58</v>
      </c>
      <c r="BJ159">
        <f>'CORPORATE SPREADS'!D268/100</f>
        <v>0.44000000000000045</v>
      </c>
      <c r="BK159">
        <f>POLICYRATES!F220</f>
        <v>8.25</v>
      </c>
      <c r="BL159">
        <f>POLICYRATES!C220</f>
        <v>5.875</v>
      </c>
      <c r="BM159">
        <f>100*LN(1/'BILATERAL FX'!G279)</f>
        <v>-19.18510527929331</v>
      </c>
      <c r="BN159">
        <f>100*LN(1/'BILATERAL FX'!B279)</f>
        <v>-42.69003888282294</v>
      </c>
      <c r="BO159">
        <f>100*LN('STOCK MARKET INDICES'!C160)</f>
        <v>736.000854858906</v>
      </c>
      <c r="BP159">
        <f>100*LN('STOCK MARKET INDICES'!D160)</f>
        <v>721.8418744625609</v>
      </c>
    </row>
    <row r="160" spans="1:68" x14ac:dyDescent="0.2">
      <c r="A160" s="1">
        <v>34001</v>
      </c>
      <c r="B160">
        <f>100*LN('FRED-MD+'!B412)</f>
        <v>416.94489425581764</v>
      </c>
      <c r="C160">
        <f>'FRED-MD+'!C412</f>
        <v>80.417100000000005</v>
      </c>
      <c r="D160">
        <f>100*LN('FRED-MD+'!D412)</f>
        <v>709.83756385907861</v>
      </c>
      <c r="E160">
        <f>100*LN('FRED-MD+'!E412)</f>
        <v>434.1855469984605</v>
      </c>
      <c r="F160">
        <f>'FRED-MD+'!F412</f>
        <v>7.1</v>
      </c>
      <c r="G160">
        <f>100*LN('FRED-MD+'!G412)</f>
        <v>496.35436865624047</v>
      </c>
      <c r="H160">
        <f>100*LN('FRED-MD+'!H412)</f>
        <v>428.54193640108048</v>
      </c>
      <c r="I160">
        <f>100*LN('FRED-MD+'!I412)</f>
        <v>460.48701409790897</v>
      </c>
      <c r="J160">
        <f>100*LN('FRED-MD+'!J412)</f>
        <v>627.38721715824988</v>
      </c>
      <c r="K160">
        <f>100*LN('FRED-MD+'!K412)</f>
        <v>609.06309186024816</v>
      </c>
      <c r="L160">
        <f>'FRED-MD+'!L412</f>
        <v>3.38578947368421</v>
      </c>
      <c r="M160">
        <f>'FRED-MD+'!N412</f>
        <v>2.8731578947368401</v>
      </c>
      <c r="N160">
        <f>'FRED-MD+'!O412</f>
        <v>8.0799999999999997E-2</v>
      </c>
      <c r="O160">
        <f>'FRED-MD+'!P412</f>
        <v>1.4320999999999999</v>
      </c>
      <c r="P160">
        <f>'FRED-MD+'!R412</f>
        <v>1.42</v>
      </c>
      <c r="Q160">
        <f>FACTOR!C221</f>
        <v>23.084847677091862</v>
      </c>
      <c r="R160">
        <f>100*LN(REALIZEDVARIANCE!D161)</f>
        <v>54.03739947315335</v>
      </c>
      <c r="S160">
        <v>43.042877534932302</v>
      </c>
      <c r="T160" s="5">
        <v>5.4258300000000004</v>
      </c>
      <c r="U160">
        <v>87.367694819947474</v>
      </c>
      <c r="V160" s="5">
        <v>7.8367430000000002</v>
      </c>
      <c r="W160">
        <v>-20.7</v>
      </c>
      <c r="X160">
        <v>13.16</v>
      </c>
      <c r="Y160">
        <f>100*LN(LEVERAGE3!O161)</f>
        <v>267.91721032399425</v>
      </c>
      <c r="Z160">
        <f>100*LN(LEVERAGE1!O161)</f>
        <v>300.89302069029731</v>
      </c>
      <c r="AA160">
        <f>100*LN(LEVERAGE1!N161)</f>
        <v>304.43046750135358</v>
      </c>
      <c r="AB160">
        <f>100*LN(LEVERAGE2!V161)</f>
        <v>-30.405062215095896</v>
      </c>
      <c r="AC160">
        <f>100*LN(LEVERAGE2!U161)</f>
        <v>9.6783720752173874</v>
      </c>
      <c r="AD160">
        <v>1698.000837771835</v>
      </c>
      <c r="AE160">
        <v>1435.3444994906824</v>
      </c>
      <c r="AF160">
        <f>100*LN(DOMESTICC!T281)</f>
        <v>1000.4472011977134</v>
      </c>
      <c r="AG160">
        <f>100*LN(DOMESTICC!U281)</f>
        <v>978.54036548142074</v>
      </c>
      <c r="AH160">
        <f>100*LN(DOMESTICC!V281)</f>
        <v>972.91183484982048</v>
      </c>
      <c r="AI160">
        <f>100*LN(DOMESTICC!W281)</f>
        <v>886.00167744328667</v>
      </c>
      <c r="AJ160">
        <f>100*LN(DOMESTICC!X281)</f>
        <v>869.89312145038048</v>
      </c>
      <c r="AK160">
        <f>100*LN(DOMESTICC!Y281)</f>
        <v>695.46787266609999</v>
      </c>
      <c r="AL160">
        <f>100*LN(CBCREDIT!T161)</f>
        <v>859.09598803753374</v>
      </c>
      <c r="AM160">
        <f>100*LN(CBCREDIT!U161)</f>
        <v>827.65825234250235</v>
      </c>
      <c r="AN160">
        <f>100*LN(CBCREDIT!V161)</f>
        <v>727.70977815555909</v>
      </c>
      <c r="AO160">
        <f>100*LN('CREDIT EA &amp; UK'!X186)</f>
        <v>769.07555584716135</v>
      </c>
      <c r="AP160">
        <f>100*LN('CREDIT EA &amp; UK'!Y186)</f>
        <v>743.99438080410664</v>
      </c>
      <c r="AQ160">
        <f>100*LN('CREDIT EA &amp; UK'!Z186)</f>
        <v>618.12898060587463</v>
      </c>
      <c r="AR160">
        <f>100*LN('CREDIT EA &amp; UK'!AA186)</f>
        <v>731.17882038013101</v>
      </c>
      <c r="AS160">
        <f>100*LN('CREDIT EA &amp; UK'!AB186)</f>
        <v>698.09513877012944</v>
      </c>
      <c r="AT160">
        <f>100*LN('CREDIT EA &amp; UK'!AC186)</f>
        <v>604.35976071808625</v>
      </c>
      <c r="AU160">
        <f>100*LN('CREDIT EA &amp; UK'!AD186)</f>
        <v>653.69435333604292</v>
      </c>
      <c r="AV160">
        <f>100*LN('CREDIT EA &amp; UK'!AE186)</f>
        <v>644.04887408491481</v>
      </c>
      <c r="AW160">
        <f>100*LN('CREDIT EA &amp; UK'!AF186)</f>
        <v>413.6111421769682</v>
      </c>
      <c r="AX160">
        <f>100*LN('CREDIT FLOATERS'!R186)</f>
        <v>817.08964429421337</v>
      </c>
      <c r="AY160">
        <f>100*LN('CREDIT FLOATERS'!S186)</f>
        <v>784.38171338373922</v>
      </c>
      <c r="AZ160">
        <f>100*LN('CREDIT FLOATERS'!T186)</f>
        <v>689.03236588524646</v>
      </c>
      <c r="BA160">
        <f>100*LN('GLOBAL GROWTH'!P428)</f>
        <v>417.54866653389382</v>
      </c>
      <c r="BB160">
        <f>'GLOBAL GROWTH'!F416</f>
        <v>-4.1480201661792497</v>
      </c>
      <c r="BC160">
        <v>417.54866653389382</v>
      </c>
      <c r="BD160">
        <v>-10.859731</v>
      </c>
      <c r="BE160">
        <v>1.7698262608020876</v>
      </c>
      <c r="BF160">
        <v>408.04945605358148</v>
      </c>
      <c r="BG160">
        <v>434.65269583744669</v>
      </c>
      <c r="BH160">
        <v>457.57413752972792</v>
      </c>
      <c r="BI160">
        <f>'CORPORATE SPREADS'!C269/100</f>
        <v>1.48999999999999</v>
      </c>
      <c r="BJ160">
        <f>'CORPORATE SPREADS'!D269/100</f>
        <v>0.69000000000000039</v>
      </c>
      <c r="BK160">
        <f>POLICYRATES!F221</f>
        <v>8.0500000000000007</v>
      </c>
      <c r="BL160">
        <f>POLICYRATES!C221</f>
        <v>5.875</v>
      </c>
      <c r="BM160">
        <f>100*LN(1/'BILATERAL FX'!G280)</f>
        <v>-17.526488719666634</v>
      </c>
      <c r="BN160">
        <f>100*LN(1/'BILATERAL FX'!B280)</f>
        <v>-36.429583107009357</v>
      </c>
      <c r="BO160">
        <f>100*LN('STOCK MARKET INDICES'!C161)</f>
        <v>742.91350116866579</v>
      </c>
      <c r="BP160">
        <f>100*LN('STOCK MARKET INDICES'!D161)</f>
        <v>724.17458674316117</v>
      </c>
    </row>
    <row r="161" spans="1:68" x14ac:dyDescent="0.2">
      <c r="A161" s="1">
        <v>34029</v>
      </c>
      <c r="B161">
        <f>100*LN('FRED-MD+'!B413)</f>
        <v>416.89881052178669</v>
      </c>
      <c r="C161">
        <f>'FRED-MD+'!C413</f>
        <v>80.111800000000002</v>
      </c>
      <c r="D161">
        <f>100*LN('FRED-MD+'!D413)</f>
        <v>698.74902470009908</v>
      </c>
      <c r="E161">
        <f>100*LN('FRED-MD+'!E413)</f>
        <v>434.2245764662037</v>
      </c>
      <c r="F161">
        <f>'FRED-MD+'!F413</f>
        <v>7</v>
      </c>
      <c r="G161">
        <f>100*LN('FRED-MD+'!G413)</f>
        <v>496.49403348341264</v>
      </c>
      <c r="H161">
        <f>100*LN('FRED-MD+'!H413)</f>
        <v>428.74549321280927</v>
      </c>
      <c r="I161">
        <f>100*LN('FRED-MD+'!I413)</f>
        <v>459.55238089362859</v>
      </c>
      <c r="J161">
        <f>100*LN('FRED-MD+'!J413)</f>
        <v>627.05458008303526</v>
      </c>
      <c r="K161">
        <f>100*LN('FRED-MD+'!K413)</f>
        <v>610.96030751250237</v>
      </c>
      <c r="L161">
        <f>'FRED-MD+'!L413</f>
        <v>3.33304347826087</v>
      </c>
      <c r="M161">
        <f>'FRED-MD+'!N413</f>
        <v>2.64217391304348</v>
      </c>
      <c r="N161">
        <f>'FRED-MD+'!O413</f>
        <v>6.4100000000000004E-2</v>
      </c>
      <c r="O161">
        <f>'FRED-MD+'!P413</f>
        <v>1.3877999999999999</v>
      </c>
      <c r="P161">
        <f>'FRED-MD+'!R413</f>
        <v>1.52</v>
      </c>
      <c r="Q161">
        <f>FACTOR!C222</f>
        <v>28.135153802568691</v>
      </c>
      <c r="R161">
        <f>100*LN(REALIZEDVARIANCE!D162)</f>
        <v>112.35008196190863</v>
      </c>
      <c r="S161">
        <v>21.333002760025</v>
      </c>
      <c r="T161" s="5">
        <v>-5.9924759999999999</v>
      </c>
      <c r="U161">
        <v>86.905221479673287</v>
      </c>
      <c r="V161" s="5">
        <v>7.1085859999999998</v>
      </c>
      <c r="W161">
        <v>-16.8</v>
      </c>
      <c r="X161">
        <v>12.53</v>
      </c>
      <c r="Y161">
        <f>100*LN(LEVERAGE3!O162)</f>
        <v>275.34059028230075</v>
      </c>
      <c r="Z161">
        <f>100*LN(LEVERAGE1!O162)</f>
        <v>310.44034607858777</v>
      </c>
      <c r="AA161">
        <f>100*LN(LEVERAGE1!N162)</f>
        <v>310.18230195787135</v>
      </c>
      <c r="AB161">
        <f>100*LN(LEVERAGE2!V162)</f>
        <v>-30.457324311402097</v>
      </c>
      <c r="AC161">
        <f>100*LN(LEVERAGE2!U162)</f>
        <v>9.4726387612637417</v>
      </c>
      <c r="AD161">
        <v>1700.168036449779</v>
      </c>
      <c r="AE161">
        <v>1434.3147280038727</v>
      </c>
      <c r="AF161">
        <f>100*LN(DOMESTICC!T282)</f>
        <v>1001.7426274054909</v>
      </c>
      <c r="AG161">
        <f>100*LN(DOMESTICC!U282)</f>
        <v>980.12614516863823</v>
      </c>
      <c r="AH161">
        <f>100*LN(DOMESTICC!V282)</f>
        <v>974.55959843905032</v>
      </c>
      <c r="AI161">
        <f>100*LN(DOMESTICC!W282)</f>
        <v>885.70267389493688</v>
      </c>
      <c r="AJ161">
        <f>100*LN(DOMESTICC!X282)</f>
        <v>869.45289283355442</v>
      </c>
      <c r="AK161">
        <f>100*LN(DOMESTICC!Y282)</f>
        <v>695.97870719624621</v>
      </c>
      <c r="AL161">
        <f>100*LN(CBCREDIT!T162)</f>
        <v>859.41349731076446</v>
      </c>
      <c r="AM161">
        <f>100*LN(CBCREDIT!U162)</f>
        <v>827.82441386440303</v>
      </c>
      <c r="AN161">
        <f>100*LN(CBCREDIT!V162)</f>
        <v>728.79853107263921</v>
      </c>
      <c r="AO161">
        <f>100*LN('CREDIT EA &amp; UK'!X187)</f>
        <v>769.81394182787551</v>
      </c>
      <c r="AP161">
        <f>100*LN('CREDIT EA &amp; UK'!Y187)</f>
        <v>744.69129333955391</v>
      </c>
      <c r="AQ161">
        <f>100*LN('CREDIT EA &amp; UK'!Z187)</f>
        <v>619.37541586907048</v>
      </c>
      <c r="AR161">
        <f>100*LN('CREDIT EA &amp; UK'!AA187)</f>
        <v>731.82324722470742</v>
      </c>
      <c r="AS161">
        <f>100*LN('CREDIT EA &amp; UK'!AB187)</f>
        <v>698.72353668763822</v>
      </c>
      <c r="AT161">
        <f>100*LN('CREDIT EA &amp; UK'!AC187)</f>
        <v>605.16490720960132</v>
      </c>
      <c r="AU161">
        <f>100*LN('CREDIT EA &amp; UK'!AD187)</f>
        <v>654.63635140271231</v>
      </c>
      <c r="AV161">
        <f>100*LN('CREDIT EA &amp; UK'!AE187)</f>
        <v>644.86330321750108</v>
      </c>
      <c r="AW161">
        <f>100*LN('CREDIT EA &amp; UK'!AF187)</f>
        <v>417.23544358571274</v>
      </c>
      <c r="AX161">
        <f>100*LN('CREDIT FLOATERS'!R187)</f>
        <v>817.5778360273855</v>
      </c>
      <c r="AY161">
        <f>100*LN('CREDIT FLOATERS'!S187)</f>
        <v>784.76644857916995</v>
      </c>
      <c r="AZ161">
        <f>100*LN('CREDIT FLOATERS'!T187)</f>
        <v>690.18086326771038</v>
      </c>
      <c r="BA161">
        <f>100*LN('GLOBAL GROWTH'!P429)</f>
        <v>417.46161667736709</v>
      </c>
      <c r="BB161">
        <f>'GLOBAL GROWTH'!F417</f>
        <v>-4.1504423321286197</v>
      </c>
      <c r="BC161">
        <v>417.46161667736709</v>
      </c>
      <c r="BD161">
        <v>-2.7476278999999999</v>
      </c>
      <c r="BE161">
        <v>1.7435342386193264</v>
      </c>
      <c r="BF161">
        <v>407.7241940878726</v>
      </c>
      <c r="BG161">
        <v>434.55339233990082</v>
      </c>
      <c r="BH161">
        <v>457.16134024592481</v>
      </c>
      <c r="BI161">
        <f>'CORPORATE SPREADS'!C270/100</f>
        <v>1.57</v>
      </c>
      <c r="BJ161">
        <f>'CORPORATE SPREADS'!D270/100</f>
        <v>0.28000000000000025</v>
      </c>
      <c r="BK161">
        <f>POLICYRATES!F222</f>
        <v>7.8</v>
      </c>
      <c r="BL161">
        <f>POLICYRATES!C222</f>
        <v>5.875</v>
      </c>
      <c r="BM161">
        <f>100*LN(1/'BILATERAL FX'!G281)</f>
        <v>-17.210186752795199</v>
      </c>
      <c r="BN161">
        <f>100*LN(1/'BILATERAL FX'!B281)</f>
        <v>-37.960014191310997</v>
      </c>
      <c r="BO161">
        <f>100*LN('STOCK MARKET INDICES'!C162)</f>
        <v>742.90518901153746</v>
      </c>
      <c r="BP161">
        <f>100*LN('STOCK MARKET INDICES'!D162)</f>
        <v>724.99752513912836</v>
      </c>
    </row>
    <row r="162" spans="1:68" x14ac:dyDescent="0.2">
      <c r="A162" s="1">
        <v>34060</v>
      </c>
      <c r="B162">
        <f>100*LN('FRED-MD+'!B414)</f>
        <v>417.19828431154087</v>
      </c>
      <c r="C162">
        <f>'FRED-MD+'!C414</f>
        <v>80.409800000000004</v>
      </c>
      <c r="D162">
        <f>100*LN('FRED-MD+'!D414)</f>
        <v>713.7278437260386</v>
      </c>
      <c r="E162">
        <f>100*LN('FRED-MD+'!E414)</f>
        <v>434.3025897324149</v>
      </c>
      <c r="F162">
        <f>'FRED-MD+'!F414</f>
        <v>7.1</v>
      </c>
      <c r="G162">
        <f>100*LN('FRED-MD+'!G414)</f>
        <v>496.84234452869464</v>
      </c>
      <c r="H162">
        <f>100*LN('FRED-MD+'!H414)</f>
        <v>429.0144323010735</v>
      </c>
      <c r="I162">
        <f>100*LN('FRED-MD+'!I414)</f>
        <v>457.45047716772058</v>
      </c>
      <c r="J162">
        <f>100*LN('FRED-MD+'!J414)</f>
        <v>627.81100825408305</v>
      </c>
      <c r="K162">
        <f>100*LN('FRED-MD+'!K414)</f>
        <v>609.37503406487326</v>
      </c>
      <c r="L162">
        <f>'FRED-MD+'!L414</f>
        <v>3.24428571428572</v>
      </c>
      <c r="M162">
        <f>'FRED-MD+'!N414</f>
        <v>2.7252380952381001</v>
      </c>
      <c r="N162">
        <f>'FRED-MD+'!O414</f>
        <v>8.5699999999999998E-2</v>
      </c>
      <c r="O162">
        <f>'FRED-MD+'!P414</f>
        <v>1.4360999999999999</v>
      </c>
      <c r="P162">
        <f>'FRED-MD+'!R414</f>
        <v>1.5</v>
      </c>
      <c r="Q162">
        <f>FACTOR!C223</f>
        <v>32.927226355013929</v>
      </c>
      <c r="R162">
        <f>100*LN(REALIZEDVARIANCE!D163)</f>
        <v>110.07606622728478</v>
      </c>
      <c r="S162">
        <v>17.190602272062598</v>
      </c>
      <c r="T162" s="5">
        <v>-10.83708</v>
      </c>
      <c r="U162">
        <v>86.430221421501713</v>
      </c>
      <c r="V162" s="5">
        <v>6.9030079999999998</v>
      </c>
      <c r="W162">
        <v>-16.2</v>
      </c>
      <c r="X162">
        <v>12.42</v>
      </c>
      <c r="Y162">
        <f>100*LN(LEVERAGE3!O163)</f>
        <v>283.23388175371542</v>
      </c>
      <c r="Z162">
        <f>100*LN(LEVERAGE1!O163)</f>
        <v>310.6989609169662</v>
      </c>
      <c r="AA162">
        <f>100*LN(LEVERAGE1!N163)</f>
        <v>310.31710356566833</v>
      </c>
      <c r="AB162">
        <f>100*LN(LEVERAGE2!V163)</f>
        <v>-30.210719246626127</v>
      </c>
      <c r="AC162">
        <f>100*LN(LEVERAGE2!U163)</f>
        <v>9.7931752663879514</v>
      </c>
      <c r="AD162">
        <v>1702.4655511096394</v>
      </c>
      <c r="AE162">
        <v>1434.6661025588814</v>
      </c>
      <c r="AF162">
        <f>100*LN(DOMESTICC!T283)</f>
        <v>1002.6602879552801</v>
      </c>
      <c r="AG162">
        <f>100*LN(DOMESTICC!U283)</f>
        <v>981.22093809231058</v>
      </c>
      <c r="AH162">
        <f>100*LN(DOMESTICC!V283)</f>
        <v>975.69864901373592</v>
      </c>
      <c r="AI162">
        <f>100*LN(DOMESTICC!W283)</f>
        <v>885.0197535415042</v>
      </c>
      <c r="AJ162">
        <f>100*LN(DOMESTICC!X283)</f>
        <v>868.6008021104202</v>
      </c>
      <c r="AK162">
        <f>100*LN(DOMESTICC!Y283)</f>
        <v>696.0532414899792</v>
      </c>
      <c r="AL162">
        <f>100*LN(CBCREDIT!T163)</f>
        <v>859.093651628987</v>
      </c>
      <c r="AM162">
        <f>100*LN(CBCREDIT!U163)</f>
        <v>827.16950906991849</v>
      </c>
      <c r="AN162">
        <f>100*LN(CBCREDIT!V163)</f>
        <v>729.56222159374943</v>
      </c>
      <c r="AO162">
        <f>100*LN('CREDIT EA &amp; UK'!X188)</f>
        <v>769.36074524195999</v>
      </c>
      <c r="AP162">
        <f>100*LN('CREDIT EA &amp; UK'!Y188)</f>
        <v>743.96434706991738</v>
      </c>
      <c r="AQ162">
        <f>100*LN('CREDIT EA &amp; UK'!Z188)</f>
        <v>620.02408902918</v>
      </c>
      <c r="AR162">
        <f>100*LN('CREDIT EA &amp; UK'!AA188)</f>
        <v>731.26659847799033</v>
      </c>
      <c r="AS162">
        <f>100*LN('CREDIT EA &amp; UK'!AB188)</f>
        <v>697.89896373436886</v>
      </c>
      <c r="AT162">
        <f>100*LN('CREDIT EA &amp; UK'!AC188)</f>
        <v>605.34535168914545</v>
      </c>
      <c r="AU162">
        <f>100*LN('CREDIT EA &amp; UK'!AD188)</f>
        <v>654.40663961645896</v>
      </c>
      <c r="AV162">
        <f>100*LN('CREDIT EA &amp; UK'!AE188)</f>
        <v>644.303429742699</v>
      </c>
      <c r="AW162">
        <f>100*LN('CREDIT EA &amp; UK'!AF188)</f>
        <v>420.55787751474298</v>
      </c>
      <c r="AX162">
        <f>100*LN('CREDIT FLOATERS'!R188)</f>
        <v>817.03398466721978</v>
      </c>
      <c r="AY162">
        <f>100*LN('CREDIT FLOATERS'!S188)</f>
        <v>783.75564781741741</v>
      </c>
      <c r="AZ162">
        <f>100*LN('CREDIT FLOATERS'!T188)</f>
        <v>691.0135702232526</v>
      </c>
      <c r="BA162">
        <f>100*LN('GLOBAL GROWTH'!P430)</f>
        <v>417.74522603176683</v>
      </c>
      <c r="BB162">
        <f>'GLOBAL GROWTH'!F418</f>
        <v>-4.6436298280799404</v>
      </c>
      <c r="BC162">
        <v>417.74522603176683</v>
      </c>
      <c r="BD162">
        <v>1.2773547999999999</v>
      </c>
      <c r="BE162">
        <v>1.710851819537762</v>
      </c>
      <c r="BF162">
        <v>408.03532036249919</v>
      </c>
      <c r="BG162">
        <v>433.83290017752864</v>
      </c>
      <c r="BH162">
        <v>457.26469942825315</v>
      </c>
      <c r="BI162">
        <f>'CORPORATE SPREADS'!C271/100</f>
        <v>1.1000000000000001</v>
      </c>
      <c r="BJ162">
        <f>'CORPORATE SPREADS'!D271/100</f>
        <v>0.29999999999999982</v>
      </c>
      <c r="BK162">
        <f>POLICYRATES!F223</f>
        <v>7.43</v>
      </c>
      <c r="BL162">
        <f>POLICYRATES!C223</f>
        <v>5.875</v>
      </c>
      <c r="BM162">
        <f>100*LN(1/'BILATERAL FX'!G282)</f>
        <v>-20.306332921769858</v>
      </c>
      <c r="BN162">
        <f>100*LN(1/'BILATERAL FX'!B282)</f>
        <v>-43.48297167380683</v>
      </c>
      <c r="BO162">
        <f>100*LN('STOCK MARKET INDICES'!C163)</f>
        <v>739.46098797493539</v>
      </c>
      <c r="BP162">
        <f>100*LN('STOCK MARKET INDICES'!D163)</f>
        <v>723.6252945933694</v>
      </c>
    </row>
    <row r="163" spans="1:68" x14ac:dyDescent="0.2">
      <c r="A163" s="1">
        <v>34090</v>
      </c>
      <c r="B163">
        <f>100*LN('FRED-MD+'!B415)</f>
        <v>416.83212162301623</v>
      </c>
      <c r="C163">
        <f>'FRED-MD+'!C415</f>
        <v>80.227800000000002</v>
      </c>
      <c r="D163">
        <f>100*LN('FRED-MD+'!D415)</f>
        <v>713.88669999455237</v>
      </c>
      <c r="E163">
        <f>100*LN('FRED-MD+'!E415)</f>
        <v>434.43247674898703</v>
      </c>
      <c r="F163">
        <f>'FRED-MD+'!F415</f>
        <v>7.1</v>
      </c>
      <c r="G163">
        <f>100*LN('FRED-MD+'!G415)</f>
        <v>497.12012248508489</v>
      </c>
      <c r="H163">
        <f>100*LN('FRED-MD+'!H415)</f>
        <v>429.32364037340182</v>
      </c>
      <c r="I163">
        <f>100*LN('FRED-MD+'!I415)</f>
        <v>457.29568636234399</v>
      </c>
      <c r="J163">
        <f>100*LN('FRED-MD+'!J415)</f>
        <v>627.53049999793245</v>
      </c>
      <c r="K163">
        <f>100*LN('FRED-MD+'!K415)</f>
        <v>609.86359221697717</v>
      </c>
      <c r="L163">
        <f>'FRED-MD+'!L415</f>
        <v>3.3635000000000002</v>
      </c>
      <c r="M163">
        <f>'FRED-MD+'!N415</f>
        <v>2.6720000000000002</v>
      </c>
      <c r="N163">
        <f>'FRED-MD+'!O415</f>
        <v>5.3600000000000002E-2</v>
      </c>
      <c r="O163">
        <f>'FRED-MD+'!P415</f>
        <v>1.3543000000000001</v>
      </c>
      <c r="P163">
        <f>'FRED-MD+'!R415</f>
        <v>1.43</v>
      </c>
      <c r="Q163">
        <f>FACTOR!C224</f>
        <v>35.787758666326191</v>
      </c>
      <c r="R163">
        <f>100*LN(REALIZEDVARIANCE!D164)</f>
        <v>83.615080730263841</v>
      </c>
      <c r="S163">
        <v>21.8898080114758</v>
      </c>
      <c r="T163" s="5">
        <v>-11.383010000000001</v>
      </c>
      <c r="U163">
        <v>88.189924974417139</v>
      </c>
      <c r="V163" s="5">
        <v>8.6343460000000007</v>
      </c>
      <c r="W163">
        <v>-12.7</v>
      </c>
      <c r="X163">
        <v>13.47</v>
      </c>
      <c r="Y163">
        <f>100*LN(LEVERAGE3!O164)</f>
        <v>291.54364406618976</v>
      </c>
      <c r="Z163">
        <f>100*LN(LEVERAGE1!O164)</f>
        <v>310.8605590158943</v>
      </c>
      <c r="AA163">
        <f>100*LN(LEVERAGE1!N164)</f>
        <v>310.40124174321852</v>
      </c>
      <c r="AB163">
        <f>100*LN(LEVERAGE2!V164)</f>
        <v>-29.658571744065359</v>
      </c>
      <c r="AC163">
        <f>100*LN(LEVERAGE2!U164)</f>
        <v>10.409235932275102</v>
      </c>
      <c r="AD163">
        <v>1703.5740905052915</v>
      </c>
      <c r="AE163">
        <v>1434.8767703394744</v>
      </c>
      <c r="AF163">
        <f>100*LN(DOMESTICC!T284)</f>
        <v>1003.5475609676981</v>
      </c>
      <c r="AG163">
        <f>100*LN(DOMESTICC!U284)</f>
        <v>982.26371056336939</v>
      </c>
      <c r="AH163">
        <f>100*LN(DOMESTICC!V284)</f>
        <v>976.78058743928023</v>
      </c>
      <c r="AI163">
        <f>100*LN(DOMESTICC!W284)</f>
        <v>884.14245163975056</v>
      </c>
      <c r="AJ163">
        <f>100*LN(DOMESTICC!X284)</f>
        <v>867.57016992221895</v>
      </c>
      <c r="AK163">
        <f>100*LN(DOMESTICC!Y284)</f>
        <v>696.09608504406606</v>
      </c>
      <c r="AL163">
        <f>100*LN(CBCREDIT!T164)</f>
        <v>858.47312237924189</v>
      </c>
      <c r="AM163">
        <f>100*LN(CBCREDIT!U164)</f>
        <v>825.89262608806189</v>
      </c>
      <c r="AN163">
        <f>100*LN(CBCREDIT!V164)</f>
        <v>730.3043713356526</v>
      </c>
      <c r="AO163">
        <f>100*LN('CREDIT EA &amp; UK'!X189)</f>
        <v>768.47977144712388</v>
      </c>
      <c r="AP163">
        <f>100*LN('CREDIT EA &amp; UK'!Y189)</f>
        <v>742.54548733768445</v>
      </c>
      <c r="AQ163">
        <f>100*LN('CREDIT EA &amp; UK'!Z189)</f>
        <v>620.58108007256681</v>
      </c>
      <c r="AR163">
        <f>100*LN('CREDIT EA &amp; UK'!AA189)</f>
        <v>730.18286624057203</v>
      </c>
      <c r="AS163">
        <f>100*LN('CREDIT EA &amp; UK'!AB189)</f>
        <v>696.28721888404095</v>
      </c>
      <c r="AT163">
        <f>100*LN('CREDIT EA &amp; UK'!AC189)</f>
        <v>605.45661880507691</v>
      </c>
      <c r="AU163">
        <f>100*LN('CREDIT EA &amp; UK'!AD189)</f>
        <v>653.96156936615682</v>
      </c>
      <c r="AV163">
        <f>100*LN('CREDIT EA &amp; UK'!AE189)</f>
        <v>643.21336729391112</v>
      </c>
      <c r="AW163">
        <f>100*LN('CREDIT EA &amp; UK'!AF189)</f>
        <v>424.34669220103416</v>
      </c>
      <c r="AX163">
        <f>100*LN('CREDIT FLOATERS'!R189)</f>
        <v>815.97536801627462</v>
      </c>
      <c r="AY163">
        <f>100*LN('CREDIT FLOATERS'!S189)</f>
        <v>781.77440490522622</v>
      </c>
      <c r="AZ163">
        <f>100*LN('CREDIT FLOATERS'!T189)</f>
        <v>691.84349788066709</v>
      </c>
      <c r="BA163">
        <f>100*LN('GLOBAL GROWTH'!P431)</f>
        <v>418.03252971715261</v>
      </c>
      <c r="BB163">
        <f>'GLOBAL GROWTH'!F419</f>
        <v>-3.9432700682835602</v>
      </c>
      <c r="BC163">
        <v>418.03252971715261</v>
      </c>
      <c r="BD163">
        <v>7.3518235000000001</v>
      </c>
      <c r="BE163">
        <v>1.6728944332789819</v>
      </c>
      <c r="BF163">
        <v>408.34518526325104</v>
      </c>
      <c r="BG163">
        <v>434.05143283504009</v>
      </c>
      <c r="BH163">
        <v>457.36795188967204</v>
      </c>
      <c r="BI163">
        <f>'CORPORATE SPREADS'!C272/100</f>
        <v>1.1399999999999901</v>
      </c>
      <c r="BJ163">
        <f>'CORPORATE SPREADS'!D272/100</f>
        <v>0.23999999999999932</v>
      </c>
      <c r="BK163">
        <f>POLICYRATES!F224</f>
        <v>7.25</v>
      </c>
      <c r="BL163">
        <f>POLICYRATES!C224</f>
        <v>5.875</v>
      </c>
      <c r="BM163">
        <f>100*LN(1/'BILATERAL FX'!G283)</f>
        <v>-19.638311083725331</v>
      </c>
      <c r="BN163">
        <f>100*LN(1/'BILATERAL FX'!B283)</f>
        <v>-43.676995793657696</v>
      </c>
      <c r="BO163">
        <f>100*LN('STOCK MARKET INDICES'!C164)</f>
        <v>739.7469619535201</v>
      </c>
      <c r="BP163">
        <f>100*LN('STOCK MARKET INDICES'!D164)</f>
        <v>724.66673938211034</v>
      </c>
    </row>
    <row r="164" spans="1:68" x14ac:dyDescent="0.2">
      <c r="A164" s="1">
        <v>34121</v>
      </c>
      <c r="B164">
        <f>100*LN('FRED-MD+'!B416)</f>
        <v>417.00980844772067</v>
      </c>
      <c r="C164">
        <f>'FRED-MD+'!C416</f>
        <v>79.972499999999997</v>
      </c>
      <c r="D164">
        <f>100*LN('FRED-MD+'!D416)</f>
        <v>715.46153569136629</v>
      </c>
      <c r="E164">
        <f>100*LN('FRED-MD+'!E416)</f>
        <v>434.70469157778552</v>
      </c>
      <c r="F164">
        <f>'FRED-MD+'!F416</f>
        <v>7</v>
      </c>
      <c r="G164">
        <f>100*LN('FRED-MD+'!G416)</f>
        <v>497.18944657798249</v>
      </c>
      <c r="H164">
        <f>100*LN('FRED-MD+'!H416)</f>
        <v>429.35915173741137</v>
      </c>
      <c r="I164">
        <f>100*LN('FRED-MD+'!I416)</f>
        <v>457.6153236917599</v>
      </c>
      <c r="J164">
        <f>100*LN('FRED-MD+'!J416)</f>
        <v>628.0116024534891</v>
      </c>
      <c r="K164">
        <f>100*LN('FRED-MD+'!K416)</f>
        <v>610.49271520187835</v>
      </c>
      <c r="L164">
        <f>'FRED-MD+'!L416</f>
        <v>3.5363636363636402</v>
      </c>
      <c r="M164">
        <f>'FRED-MD+'!N416</f>
        <v>2.4263636363636398</v>
      </c>
      <c r="N164">
        <f>'FRED-MD+'!O416</f>
        <v>-3.5799999999999998E-2</v>
      </c>
      <c r="O164">
        <f>'FRED-MD+'!P416</f>
        <v>1.3353999999999999</v>
      </c>
      <c r="P164">
        <f>'FRED-MD+'!R416</f>
        <v>1.46</v>
      </c>
      <c r="Q164">
        <f>FACTOR!C225</f>
        <v>34.175043335286503</v>
      </c>
      <c r="R164">
        <f>100*LN(REALIZEDVARIANCE!D165)</f>
        <v>117.24062193457618</v>
      </c>
      <c r="S164">
        <v>13.8959165427966</v>
      </c>
      <c r="T164" s="5">
        <v>-18.92474</v>
      </c>
      <c r="U164">
        <v>85.699411905054973</v>
      </c>
      <c r="V164" s="5">
        <v>6.1334960000000001</v>
      </c>
      <c r="W164">
        <v>-12.4</v>
      </c>
      <c r="X164">
        <v>11.26</v>
      </c>
      <c r="Y164">
        <f>100*LN(LEVERAGE3!O165)</f>
        <v>295.89126754154546</v>
      </c>
      <c r="Z164">
        <f>100*LN(LEVERAGE1!O165)</f>
        <v>310.91262777098143</v>
      </c>
      <c r="AA164">
        <f>100*LN(LEVERAGE1!N165)</f>
        <v>310.42831427176594</v>
      </c>
      <c r="AB164">
        <f>100*LN(LEVERAGE2!V165)</f>
        <v>-29.152553309299499</v>
      </c>
      <c r="AC164">
        <f>100*LN(LEVERAGE2!U165)</f>
        <v>10.726789056123334</v>
      </c>
      <c r="AD164">
        <v>1701.2004731912029</v>
      </c>
      <c r="AE164">
        <v>1435.7433023882772</v>
      </c>
      <c r="AF164">
        <f>100*LN(DOMESTICC!T285)</f>
        <v>1004.3775437057674</v>
      </c>
      <c r="AG164">
        <f>100*LN(DOMESTICC!U285)</f>
        <v>983.2311792297952</v>
      </c>
      <c r="AH164">
        <f>100*LN(DOMESTICC!V285)</f>
        <v>977.75965351099308</v>
      </c>
      <c r="AI164">
        <f>100*LN(DOMESTICC!W285)</f>
        <v>883.72779453424698</v>
      </c>
      <c r="AJ164">
        <f>100*LN(DOMESTICC!X285)</f>
        <v>867.09191994836294</v>
      </c>
      <c r="AK164">
        <f>100*LN(DOMESTICC!Y285)</f>
        <v>696.16427384120107</v>
      </c>
      <c r="AL164">
        <f>100*LN(CBCREDIT!T165)</f>
        <v>858.1502498786341</v>
      </c>
      <c r="AM164">
        <f>100*LN(CBCREDIT!U165)</f>
        <v>825.22490419053531</v>
      </c>
      <c r="AN164">
        <f>100*LN(CBCREDIT!V165)</f>
        <v>731.04612508389346</v>
      </c>
      <c r="AO164">
        <f>100*LN('CREDIT EA &amp; UK'!X190)</f>
        <v>768.02047393203725</v>
      </c>
      <c r="AP164">
        <f>100*LN('CREDIT EA &amp; UK'!Y190)</f>
        <v>741.80271494550698</v>
      </c>
      <c r="AQ164">
        <f>100*LN('CREDIT EA &amp; UK'!Z190)</f>
        <v>621.32451700571403</v>
      </c>
      <c r="AR164">
        <f>100*LN('CREDIT EA &amp; UK'!AA190)</f>
        <v>729.61698493193001</v>
      </c>
      <c r="AS164">
        <f>100*LN('CREDIT EA &amp; UK'!AB190)</f>
        <v>695.44222383657234</v>
      </c>
      <c r="AT164">
        <f>100*LN('CREDIT EA &amp; UK'!AC190)</f>
        <v>605.64748319475564</v>
      </c>
      <c r="AU164">
        <f>100*LN('CREDIT EA &amp; UK'!AD190)</f>
        <v>653.73030048466887</v>
      </c>
      <c r="AV164">
        <f>100*LN('CREDIT EA &amp; UK'!AE190)</f>
        <v>642.64415307903096</v>
      </c>
      <c r="AW164">
        <f>100*LN('CREDIT EA &amp; UK'!AF190)</f>
        <v>428.29104712939341</v>
      </c>
      <c r="AX164">
        <f>100*LN('CREDIT FLOATERS'!R190)</f>
        <v>815.42270708890999</v>
      </c>
      <c r="AY164">
        <f>100*LN('CREDIT FLOATERS'!S190)</f>
        <v>780.7327430993148</v>
      </c>
      <c r="AZ164">
        <f>100*LN('CREDIT FLOATERS'!T190)</f>
        <v>692.70666091410521</v>
      </c>
      <c r="BA164">
        <f>100*LN('GLOBAL GROWTH'!P432)</f>
        <v>417.68061881064858</v>
      </c>
      <c r="BB164">
        <f>'GLOBAL GROWTH'!F420</f>
        <v>-3.9763068041968199</v>
      </c>
      <c r="BC164">
        <v>417.68061881064858</v>
      </c>
      <c r="BD164">
        <v>4.0077613999999997</v>
      </c>
      <c r="BE164">
        <v>1.6352445891258505</v>
      </c>
      <c r="BF164">
        <v>408.27403613288135</v>
      </c>
      <c r="BG164">
        <v>433.52186016374554</v>
      </c>
      <c r="BH164">
        <v>455.91262474866846</v>
      </c>
      <c r="BI164">
        <f>'CORPORATE SPREADS'!C273/100</f>
        <v>1.2</v>
      </c>
      <c r="BJ164">
        <f>'CORPORATE SPREADS'!D273/100</f>
        <v>0.46</v>
      </c>
      <c r="BK164">
        <f>POLICYRATES!F225</f>
        <v>7.25</v>
      </c>
      <c r="BL164">
        <f>POLICYRATES!C225</f>
        <v>5.875</v>
      </c>
      <c r="BM164">
        <f>100*LN(1/'BILATERAL FX'!G284)</f>
        <v>-16.719469989447905</v>
      </c>
      <c r="BN164">
        <f>100*LN(1/'BILATERAL FX'!B284)</f>
        <v>-41.091688678640956</v>
      </c>
      <c r="BO164">
        <f>100*LN('STOCK MARKET INDICES'!C165)</f>
        <v>743.69884397111105</v>
      </c>
      <c r="BP164">
        <f>100*LN('STOCK MARKET INDICES'!D165)</f>
        <v>726.70438045390074</v>
      </c>
    </row>
    <row r="165" spans="1:68" x14ac:dyDescent="0.2">
      <c r="A165" s="1">
        <v>34151</v>
      </c>
      <c r="B165">
        <f>100*LN('FRED-MD+'!B417)</f>
        <v>417.29832077384532</v>
      </c>
      <c r="C165">
        <f>'FRED-MD+'!C417</f>
        <v>80.059600000000003</v>
      </c>
      <c r="D165">
        <f>100*LN('FRED-MD+'!D417)</f>
        <v>713.40937211928667</v>
      </c>
      <c r="E165">
        <f>100*LN('FRED-MD+'!E417)</f>
        <v>434.95034429683221</v>
      </c>
      <c r="F165">
        <f>'FRED-MD+'!F417</f>
        <v>6.9</v>
      </c>
      <c r="G165">
        <f>100*LN('FRED-MD+'!G417)</f>
        <v>497.32795075524871</v>
      </c>
      <c r="H165">
        <f>100*LN('FRED-MD+'!H417)</f>
        <v>429.51743359397261</v>
      </c>
      <c r="I165">
        <f>100*LN('FRED-MD+'!I417)</f>
        <v>458.73116676867784</v>
      </c>
      <c r="J165">
        <f>100*LN('FRED-MD+'!J417)</f>
        <v>628.28024912098567</v>
      </c>
      <c r="K165">
        <f>100*LN('FRED-MD+'!K417)</f>
        <v>610.32071538285106</v>
      </c>
      <c r="L165">
        <f>'FRED-MD+'!L417</f>
        <v>3.4747619047619001</v>
      </c>
      <c r="M165">
        <f>'FRED-MD+'!N417</f>
        <v>2.3304761904761899</v>
      </c>
      <c r="N165">
        <f>'FRED-MD+'!O417</f>
        <v>-4.3999999999999997E-2</v>
      </c>
      <c r="O165">
        <f>'FRED-MD+'!P417</f>
        <v>1.3132999999999999</v>
      </c>
      <c r="P165">
        <f>'FRED-MD+'!R417</f>
        <v>1.4</v>
      </c>
      <c r="Q165">
        <f>FACTOR!C226</f>
        <v>35.434847532255112</v>
      </c>
      <c r="R165">
        <f>100*LN(REALIZEDVARIANCE!D166)</f>
        <v>71.626276418625622</v>
      </c>
      <c r="S165">
        <v>25.6678455548501</v>
      </c>
      <c r="T165" s="5">
        <v>-12.35134</v>
      </c>
      <c r="U165">
        <v>86.279973389241064</v>
      </c>
      <c r="V165" s="5">
        <v>6.9488960000000004</v>
      </c>
      <c r="W165">
        <v>-10.7</v>
      </c>
      <c r="X165">
        <v>11.73</v>
      </c>
      <c r="Y165">
        <f>100*LN(LEVERAGE3!O166)</f>
        <v>296.8563885822843</v>
      </c>
      <c r="Z165">
        <f>100*LN(LEVERAGE1!O166)</f>
        <v>310.82316514436911</v>
      </c>
      <c r="AA165">
        <f>100*LN(LEVERAGE1!N166)</f>
        <v>310.39432057747086</v>
      </c>
      <c r="AB165">
        <f>100*LN(LEVERAGE2!V166)</f>
        <v>-28.705148083136606</v>
      </c>
      <c r="AC165">
        <f>100*LN(LEVERAGE2!U166)</f>
        <v>10.639522479783569</v>
      </c>
      <c r="AD165">
        <v>1700.7131150535222</v>
      </c>
      <c r="AE165">
        <v>1436.7193247635512</v>
      </c>
      <c r="AF165">
        <f>100*LN(DOMESTICC!T286)</f>
        <v>1005.3922133530765</v>
      </c>
      <c r="AG165">
        <f>100*LN(DOMESTICC!U286)</f>
        <v>984.40449275764479</v>
      </c>
      <c r="AH165">
        <f>100*LN(DOMESTICC!V286)</f>
        <v>978.89967492208359</v>
      </c>
      <c r="AI165">
        <f>100*LN(DOMESTICC!W286)</f>
        <v>884.42068219287614</v>
      </c>
      <c r="AJ165">
        <f>100*LN(DOMESTICC!X286)</f>
        <v>867.86711615568629</v>
      </c>
      <c r="AK165">
        <f>100*LN(DOMESTICC!Y286)</f>
        <v>696.44695327263139</v>
      </c>
      <c r="AL165">
        <f>100*LN(CBCREDIT!T166)</f>
        <v>859.07566511844061</v>
      </c>
      <c r="AM165">
        <f>100*LN(CBCREDIT!U166)</f>
        <v>826.39019894609737</v>
      </c>
      <c r="AN165">
        <f>100*LN(CBCREDIT!V166)</f>
        <v>731.83099478623194</v>
      </c>
      <c r="AO165">
        <f>100*LN('CREDIT EA &amp; UK'!X191)</f>
        <v>768.91984624898282</v>
      </c>
      <c r="AP165">
        <f>100*LN('CREDIT EA &amp; UK'!Y191)</f>
        <v>742.71386783152002</v>
      </c>
      <c r="AQ165">
        <f>100*LN('CREDIT EA &amp; UK'!Z191)</f>
        <v>622.70208301306457</v>
      </c>
      <c r="AR165">
        <f>100*LN('CREDIT EA &amp; UK'!AA191)</f>
        <v>730.24668134190119</v>
      </c>
      <c r="AS165">
        <f>100*LN('CREDIT EA &amp; UK'!AB191)</f>
        <v>696.08033460480806</v>
      </c>
      <c r="AT165">
        <f>100*LN('CREDIT EA &amp; UK'!AC191)</f>
        <v>606.52342006966865</v>
      </c>
      <c r="AU165">
        <f>100*LN('CREDIT EA &amp; UK'!AD191)</f>
        <v>655.2567345619866</v>
      </c>
      <c r="AV165">
        <f>100*LN('CREDIT EA &amp; UK'!AE191)</f>
        <v>644.12104957845293</v>
      </c>
      <c r="AW165">
        <f>100*LN('CREDIT EA &amp; UK'!AF191)</f>
        <v>432.39130698376454</v>
      </c>
      <c r="AX165">
        <f>100*LN('CREDIT FLOATERS'!R191)</f>
        <v>816.40095622251204</v>
      </c>
      <c r="AY165">
        <f>100*LN('CREDIT FLOATERS'!S191)</f>
        <v>781.95373111065032</v>
      </c>
      <c r="AZ165">
        <f>100*LN('CREDIT FLOATERS'!T191)</f>
        <v>693.68874540235777</v>
      </c>
      <c r="BA165">
        <f>100*LN('GLOBAL GROWTH'!P433)</f>
        <v>417.69446124903925</v>
      </c>
      <c r="BB165">
        <f>'GLOBAL GROWTH'!F421</f>
        <v>-4.2709143844106103</v>
      </c>
      <c r="BC165">
        <v>417.69446124903925</v>
      </c>
      <c r="BD165">
        <v>-7.4816975000000001</v>
      </c>
      <c r="BE165">
        <v>1.5986445443371577</v>
      </c>
      <c r="BF165">
        <v>408.32942635402338</v>
      </c>
      <c r="BG165">
        <v>433.65046846665098</v>
      </c>
      <c r="BH165">
        <v>456.95430083449401</v>
      </c>
      <c r="BI165">
        <f>'CORPORATE SPREADS'!C274/100</f>
        <v>1.38</v>
      </c>
      <c r="BJ165">
        <f>'CORPORATE SPREADS'!D274/100</f>
        <v>0.52999999999999936</v>
      </c>
      <c r="BK165">
        <f>POLICYRATES!F226</f>
        <v>6.77</v>
      </c>
      <c r="BL165">
        <f>POLICYRATES!C226</f>
        <v>5.875</v>
      </c>
      <c r="BM165">
        <f>100*LN(1/'BILATERAL FX'!G285)</f>
        <v>-13.099326280289725</v>
      </c>
      <c r="BN165">
        <f>100*LN(1/'BILATERAL FX'!B285)</f>
        <v>-40.246059908786577</v>
      </c>
      <c r="BO165">
        <f>100*LN('STOCK MARKET INDICES'!C166)</f>
        <v>749.73347802367357</v>
      </c>
      <c r="BP165">
        <f>100*LN('STOCK MARKET INDICES'!D166)</f>
        <v>727.84632971322958</v>
      </c>
    </row>
    <row r="166" spans="1:68" x14ac:dyDescent="0.2">
      <c r="A166" s="1">
        <v>34182</v>
      </c>
      <c r="B166">
        <f>100*LN('FRED-MD+'!B418)</f>
        <v>417.23683100902872</v>
      </c>
      <c r="C166">
        <f>'FRED-MD+'!C418</f>
        <v>79.816199999999995</v>
      </c>
      <c r="D166">
        <f>100*LN('FRED-MD+'!D418)</f>
        <v>717.01195434496276</v>
      </c>
      <c r="E166">
        <f>100*LN('FRED-MD+'!E418)</f>
        <v>435.182512594076</v>
      </c>
      <c r="F166">
        <f>'FRED-MD+'!F418</f>
        <v>6.8</v>
      </c>
      <c r="G166">
        <f>100*LN('FRED-MD+'!G418)</f>
        <v>497.53534799516166</v>
      </c>
      <c r="H166">
        <f>100*LN('FRED-MD+'!H418)</f>
        <v>429.6890770537243</v>
      </c>
      <c r="I166">
        <f>100*LN('FRED-MD+'!I418)</f>
        <v>458.57834721879016</v>
      </c>
      <c r="J166">
        <f>100*LN('FRED-MD+'!J418)</f>
        <v>628.78053988974477</v>
      </c>
      <c r="K166">
        <f>100*LN('FRED-MD+'!K418)</f>
        <v>611.83835006651748</v>
      </c>
      <c r="L166">
        <f>'FRED-MD+'!L418</f>
        <v>3.4436363636363598</v>
      </c>
      <c r="M166">
        <f>'FRED-MD+'!N418</f>
        <v>2.2340909090909098</v>
      </c>
      <c r="N166">
        <f>'FRED-MD+'!O418</f>
        <v>-5.33E-2</v>
      </c>
      <c r="O166">
        <f>'FRED-MD+'!P418</f>
        <v>1.3985000000000001</v>
      </c>
      <c r="P166">
        <f>'FRED-MD+'!R418</f>
        <v>1.43</v>
      </c>
      <c r="Q166">
        <f>FACTOR!C227</f>
        <v>40.199473062030954</v>
      </c>
      <c r="R166">
        <f>100*LN(REALIZEDVARIANCE!D167)</f>
        <v>81.457799755022037</v>
      </c>
      <c r="S166">
        <v>18.094415300645299</v>
      </c>
      <c r="T166" s="5">
        <v>-18.06439</v>
      </c>
      <c r="U166">
        <v>86.804059648675903</v>
      </c>
      <c r="V166" s="5">
        <v>7.3928589999999996</v>
      </c>
      <c r="W166">
        <v>-6</v>
      </c>
      <c r="X166">
        <v>11.85</v>
      </c>
      <c r="Y166">
        <f>100*LN(LEVERAGE3!O167)</f>
        <v>297.39192290521856</v>
      </c>
      <c r="Z166">
        <f>100*LN(LEVERAGE1!O167)</f>
        <v>310.61811825523006</v>
      </c>
      <c r="AA166">
        <f>100*LN(LEVERAGE1!N167)</f>
        <v>310.31294349956858</v>
      </c>
      <c r="AB166">
        <f>100*LN(LEVERAGE2!V167)</f>
        <v>-28.283584327687439</v>
      </c>
      <c r="AC166">
        <f>100*LN(LEVERAGE2!U167)</f>
        <v>10.400835865751851</v>
      </c>
      <c r="AD166">
        <v>1702.3849827783476</v>
      </c>
      <c r="AE166">
        <v>1439.8926016381895</v>
      </c>
      <c r="AF166">
        <f>100*LN(DOMESTICC!T287)</f>
        <v>1006.3708479724804</v>
      </c>
      <c r="AG166">
        <f>100*LN(DOMESTICC!U287)</f>
        <v>985.52856282236155</v>
      </c>
      <c r="AH166">
        <f>100*LN(DOMESTICC!V287)</f>
        <v>979.97158878795005</v>
      </c>
      <c r="AI166">
        <f>100*LN(DOMESTICC!W287)</f>
        <v>885.68395025724703</v>
      </c>
      <c r="AJ166">
        <f>100*LN(DOMESTICC!X287)</f>
        <v>869.27881734796858</v>
      </c>
      <c r="AK166">
        <f>100*LN(DOMESTICC!Y287)</f>
        <v>696.85795043503674</v>
      </c>
      <c r="AL166">
        <f>100*LN(CBCREDIT!T167)</f>
        <v>860.92402388937228</v>
      </c>
      <c r="AM166">
        <f>100*LN(CBCREDIT!U167)</f>
        <v>828.61247450517612</v>
      </c>
      <c r="AN166">
        <f>100*LN(CBCREDIT!V167)</f>
        <v>732.64390946506319</v>
      </c>
      <c r="AO166">
        <f>100*LN('CREDIT EA &amp; UK'!X192)</f>
        <v>770.83815523380224</v>
      </c>
      <c r="AP166">
        <f>100*LN('CREDIT EA &amp; UK'!Y192)</f>
        <v>744.57762759965397</v>
      </c>
      <c r="AQ166">
        <f>100*LN('CREDIT EA &amp; UK'!Z192)</f>
        <v>624.66498866583026</v>
      </c>
      <c r="AR166">
        <f>100*LN('CREDIT EA &amp; UK'!AA192)</f>
        <v>731.51066272736966</v>
      </c>
      <c r="AS166">
        <f>100*LN('CREDIT EA &amp; UK'!AB192)</f>
        <v>697.24634659106073</v>
      </c>
      <c r="AT166">
        <f>100*LN('CREDIT EA &amp; UK'!AC192)</f>
        <v>608.09130534514736</v>
      </c>
      <c r="AU166">
        <f>100*LN('CREDIT EA &amp; UK'!AD192)</f>
        <v>658.59519253742042</v>
      </c>
      <c r="AV166">
        <f>100*LN('CREDIT EA &amp; UK'!AE192)</f>
        <v>647.24315233211905</v>
      </c>
      <c r="AW166">
        <f>100*LN('CREDIT EA &amp; UK'!AF192)</f>
        <v>436.90044208730308</v>
      </c>
      <c r="AX166">
        <f>100*LN('CREDIT FLOATERS'!R192)</f>
        <v>818.32900002486826</v>
      </c>
      <c r="AY166">
        <f>100*LN('CREDIT FLOATERS'!S192)</f>
        <v>784.21631509523354</v>
      </c>
      <c r="AZ166">
        <f>100*LN('CREDIT FLOATERS'!T192)</f>
        <v>694.74822412512367</v>
      </c>
      <c r="BA166">
        <f>100*LN('GLOBAL GROWTH'!P434)</f>
        <v>417.57486504887208</v>
      </c>
      <c r="BB166">
        <f>'GLOBAL GROWTH'!F422</f>
        <v>-4.2190681864758099</v>
      </c>
      <c r="BC166">
        <v>417.57486504887208</v>
      </c>
      <c r="BD166">
        <v>-6.8047882</v>
      </c>
      <c r="BE166">
        <v>1.5676705077296571</v>
      </c>
      <c r="BF166">
        <v>408.13083042326792</v>
      </c>
      <c r="BG166">
        <v>431.45976062280306</v>
      </c>
      <c r="BH166">
        <v>456.53893159762464</v>
      </c>
      <c r="BI166">
        <f>'CORPORATE SPREADS'!C275/100</f>
        <v>1.27</v>
      </c>
      <c r="BJ166">
        <f>'CORPORATE SPREADS'!D275/100</f>
        <v>0.50999999999999979</v>
      </c>
      <c r="BK166">
        <f>POLICYRATES!F227</f>
        <v>6.75</v>
      </c>
      <c r="BL166">
        <f>POLICYRATES!C227</f>
        <v>5.875</v>
      </c>
      <c r="BM166">
        <f>100*LN(1/'BILATERAL FX'!G286)</f>
        <v>-14.348572754513567</v>
      </c>
      <c r="BN166">
        <f>100*LN(1/'BILATERAL FX'!B286)</f>
        <v>-39.971527612755743</v>
      </c>
      <c r="BO166">
        <f>100*LN('STOCK MARKET INDICES'!C167)</f>
        <v>757.29606991833145</v>
      </c>
      <c r="BP166">
        <f>100*LN('STOCK MARKET INDICES'!D167)</f>
        <v>733.77243640039035</v>
      </c>
    </row>
    <row r="167" spans="1:68" x14ac:dyDescent="0.2">
      <c r="A167" s="1">
        <v>34213</v>
      </c>
      <c r="B167">
        <f>100*LN('FRED-MD+'!B419)</f>
        <v>417.70836314433797</v>
      </c>
      <c r="C167">
        <f>'FRED-MD+'!C419</f>
        <v>80.209999999999994</v>
      </c>
      <c r="D167">
        <f>100*LN('FRED-MD+'!D419)</f>
        <v>720.26611965232382</v>
      </c>
      <c r="E167">
        <f>100*LN('FRED-MD+'!E419)</f>
        <v>435.41414311843465</v>
      </c>
      <c r="F167">
        <f>'FRED-MD+'!F419</f>
        <v>6.7</v>
      </c>
      <c r="G167">
        <f>100*LN('FRED-MD+'!G419)</f>
        <v>497.67337424205743</v>
      </c>
      <c r="H167">
        <f>100*LN('FRED-MD+'!H419)</f>
        <v>429.79654470474469</v>
      </c>
      <c r="I167">
        <f>100*LN('FRED-MD+'!I419)</f>
        <v>458.06725543876911</v>
      </c>
      <c r="J167">
        <f>100*LN('FRED-MD+'!J419)</f>
        <v>629.37057442808418</v>
      </c>
      <c r="K167">
        <f>100*LN('FRED-MD+'!K419)</f>
        <v>612.95729492256112</v>
      </c>
      <c r="L167">
        <f>'FRED-MD+'!L419</f>
        <v>3.3561904761904802</v>
      </c>
      <c r="M167">
        <f>'FRED-MD+'!N419</f>
        <v>2.0038095238095202</v>
      </c>
      <c r="N167">
        <f>'FRED-MD+'!O419</f>
        <v>4.1099999999999998E-2</v>
      </c>
      <c r="O167">
        <f>'FRED-MD+'!P419</f>
        <v>1.4218999999999999</v>
      </c>
      <c r="P167">
        <f>'FRED-MD+'!R419</f>
        <v>1.56</v>
      </c>
      <c r="Q167">
        <f>FACTOR!C228</f>
        <v>40.6638938039792</v>
      </c>
      <c r="R167">
        <f>100*LN(REALIZEDVARIANCE!D168)</f>
        <v>73.491669794034451</v>
      </c>
      <c r="S167">
        <v>19.905868064893301</v>
      </c>
      <c r="T167" s="5">
        <v>-4.8153769999999998</v>
      </c>
      <c r="U167">
        <v>87.37378901541048</v>
      </c>
      <c r="V167" s="5">
        <v>8.3616250000000001</v>
      </c>
      <c r="W167">
        <v>-9.8000000000000007</v>
      </c>
      <c r="X167">
        <v>12.99</v>
      </c>
      <c r="Y167">
        <f>100*LN(LEVERAGE3!O168)</f>
        <v>298.37609017727709</v>
      </c>
      <c r="Z167">
        <f>100*LN(LEVERAGE1!O168)</f>
        <v>310.39934617406442</v>
      </c>
      <c r="AA167">
        <f>100*LN(LEVERAGE1!N168)</f>
        <v>310.21820484035669</v>
      </c>
      <c r="AB167">
        <f>100*LN(LEVERAGE2!V168)</f>
        <v>-28.062043527214819</v>
      </c>
      <c r="AC167">
        <f>100*LN(LEVERAGE2!U168)</f>
        <v>10.058075769279096</v>
      </c>
      <c r="AD167">
        <v>1703.6403746585165</v>
      </c>
      <c r="AE167">
        <v>1439.3084135273475</v>
      </c>
      <c r="AF167">
        <f>100*LN(DOMESTICC!T288)</f>
        <v>1006.7895736835845</v>
      </c>
      <c r="AG167">
        <f>100*LN(DOMESTICC!U288)</f>
        <v>986.00800224026807</v>
      </c>
      <c r="AH167">
        <f>100*LN(DOMESTICC!V288)</f>
        <v>980.42533499551428</v>
      </c>
      <c r="AI167">
        <f>100*LN(DOMESTICC!W288)</f>
        <v>886.32639548204338</v>
      </c>
      <c r="AJ167">
        <f>100*LN(DOMESTICC!X288)</f>
        <v>869.9959498475074</v>
      </c>
      <c r="AK167">
        <f>100*LN(DOMESTICC!Y288)</f>
        <v>697.05836708067761</v>
      </c>
      <c r="AL167">
        <f>100*LN(CBCREDIT!T168)</f>
        <v>862.32386324591118</v>
      </c>
      <c r="AM167">
        <f>100*LN(CBCREDIT!U168)</f>
        <v>830.04530941585108</v>
      </c>
      <c r="AN167">
        <f>100*LN(CBCREDIT!V168)</f>
        <v>733.54162267991535</v>
      </c>
      <c r="AO167">
        <f>100*LN('CREDIT EA &amp; UK'!X193)</f>
        <v>772.59576554935495</v>
      </c>
      <c r="AP167">
        <f>100*LN('CREDIT EA &amp; UK'!Y193)</f>
        <v>746.09878805185429</v>
      </c>
      <c r="AQ167">
        <f>100*LN('CREDIT EA &amp; UK'!Z193)</f>
        <v>626.82569163845358</v>
      </c>
      <c r="AR167">
        <f>100*LN('CREDIT EA &amp; UK'!AA193)</f>
        <v>732.47463736355746</v>
      </c>
      <c r="AS167">
        <f>100*LN('CREDIT EA &amp; UK'!AB193)</f>
        <v>697.84457753548759</v>
      </c>
      <c r="AT167">
        <f>100*LN('CREDIT EA &amp; UK'!AC193)</f>
        <v>609.6139828046114</v>
      </c>
      <c r="AU167">
        <f>100*LN('CREDIT EA &amp; UK'!AD193)</f>
        <v>661.87830412916549</v>
      </c>
      <c r="AV167">
        <f>100*LN('CREDIT EA &amp; UK'!AE193)</f>
        <v>650.07129276796184</v>
      </c>
      <c r="AW167">
        <f>100*LN('CREDIT EA &amp; UK'!AF193)</f>
        <v>442.3852125523232</v>
      </c>
      <c r="AX167">
        <f>100*LN('CREDIT FLOATERS'!R193)</f>
        <v>819.72675024991656</v>
      </c>
      <c r="AY167">
        <f>100*LN('CREDIT FLOATERS'!S193)</f>
        <v>785.5055798743789</v>
      </c>
      <c r="AZ167">
        <f>100*LN('CREDIT FLOATERS'!T193)</f>
        <v>695.87107163024154</v>
      </c>
      <c r="BA167">
        <f>100*LN('GLOBAL GROWTH'!P435)</f>
        <v>417.94649719039023</v>
      </c>
      <c r="BB167">
        <f>'GLOBAL GROWTH'!F423</f>
        <v>-3.8967879947070001</v>
      </c>
      <c r="BC167">
        <v>417.94649719039023</v>
      </c>
      <c r="BD167">
        <v>-4.6422182000000003</v>
      </c>
      <c r="BE167">
        <v>1.5461582108185379</v>
      </c>
      <c r="BF167">
        <v>408.81851857439369</v>
      </c>
      <c r="BG167">
        <v>434.5946535569272</v>
      </c>
      <c r="BH167">
        <v>457.05787412184725</v>
      </c>
      <c r="BI167">
        <f>'CORPORATE SPREADS'!C276/100</f>
        <v>1.1200000000000001</v>
      </c>
      <c r="BJ167">
        <f>'CORPORATE SPREADS'!D276/100</f>
        <v>0.49000000000000021</v>
      </c>
      <c r="BK167">
        <f>POLICYRATES!F228</f>
        <v>6.41</v>
      </c>
      <c r="BL167">
        <f>POLICYRATES!C228</f>
        <v>5.875</v>
      </c>
      <c r="BM167">
        <f>100*LN(1/'BILATERAL FX'!G287)</f>
        <v>-18.721612189863389</v>
      </c>
      <c r="BN167">
        <f>100*LN(1/'BILATERAL FX'!B287)</f>
        <v>-42.186325391780052</v>
      </c>
      <c r="BO167">
        <f>100*LN('STOCK MARKET INDICES'!C168)</f>
        <v>755.78435900814429</v>
      </c>
      <c r="BP167">
        <f>100*LN('STOCK MARKET INDICES'!D168)</f>
        <v>731.75775475317107</v>
      </c>
    </row>
    <row r="168" spans="1:68" x14ac:dyDescent="0.2">
      <c r="A168" s="1">
        <v>34243</v>
      </c>
      <c r="B168">
        <f>100*LN('FRED-MD+'!B420)</f>
        <v>418.47091996334109</v>
      </c>
      <c r="C168">
        <f>'FRED-MD+'!C420</f>
        <v>80.7791</v>
      </c>
      <c r="D168">
        <f>100*LN('FRED-MD+'!D420)</f>
        <v>723.84968408943655</v>
      </c>
      <c r="E168">
        <f>100*LN('FRED-MD+'!E420)</f>
        <v>435.60675955037851</v>
      </c>
      <c r="F168">
        <f>'FRED-MD+'!F420</f>
        <v>6.8</v>
      </c>
      <c r="G168">
        <f>100*LN('FRED-MD+'!G420)</f>
        <v>498.08631357625853</v>
      </c>
      <c r="H168">
        <f>100*LN('FRED-MD+'!H420)</f>
        <v>430.10876921685292</v>
      </c>
      <c r="I168">
        <f>100*LN('FRED-MD+'!I420)</f>
        <v>459.02595732523366</v>
      </c>
      <c r="J168">
        <f>100*LN('FRED-MD+'!J420)</f>
        <v>630.25502920675547</v>
      </c>
      <c r="K168">
        <f>100*LN('FRED-MD+'!K420)</f>
        <v>613.96690117576975</v>
      </c>
      <c r="L168">
        <f>'FRED-MD+'!L420</f>
        <v>3.3919999999999999</v>
      </c>
      <c r="M168">
        <f>'FRED-MD+'!N420</f>
        <v>1.9419999999999999</v>
      </c>
      <c r="N168">
        <f>'FRED-MD+'!O420</f>
        <v>-3.4099999999999998E-2</v>
      </c>
      <c r="O168">
        <f>'FRED-MD+'!P420</f>
        <v>1.3708</v>
      </c>
      <c r="P168">
        <f>'FRED-MD+'!R420</f>
        <v>1.5</v>
      </c>
      <c r="Q168">
        <f>FACTOR!C229</f>
        <v>44.525487612443989</v>
      </c>
      <c r="R168">
        <f>100*LN(REALIZEDVARIANCE!D169)</f>
        <v>74.0734546369046</v>
      </c>
      <c r="S168">
        <v>15.878061965563999</v>
      </c>
      <c r="T168" s="5">
        <v>-0.84932099999999999</v>
      </c>
      <c r="U168">
        <v>86.228364929788938</v>
      </c>
      <c r="V168" s="5">
        <v>6.6995199999999997</v>
      </c>
      <c r="W168">
        <v>-6.3</v>
      </c>
      <c r="X168">
        <v>11.46</v>
      </c>
      <c r="Y168">
        <f>100*LN(LEVERAGE3!O169)</f>
        <v>307.4678298580618</v>
      </c>
      <c r="Z168">
        <f>100*LN(LEVERAGE1!O169)</f>
        <v>310.10950139572947</v>
      </c>
      <c r="AA168">
        <f>100*LN(LEVERAGE1!N169)</f>
        <v>310.05851387441396</v>
      </c>
      <c r="AB168">
        <f>100*LN(LEVERAGE2!V169)</f>
        <v>-27.991665009002446</v>
      </c>
      <c r="AC168">
        <f>100*LN(LEVERAGE2!U169)</f>
        <v>8.510267343285685</v>
      </c>
      <c r="AD168">
        <v>1702.931205015519</v>
      </c>
      <c r="AE168">
        <v>1439.4361305100026</v>
      </c>
      <c r="AF168">
        <f>100*LN(DOMESTICC!T289)</f>
        <v>1006.3463192078473</v>
      </c>
      <c r="AG168">
        <f>100*LN(DOMESTICC!U289)</f>
        <v>985.37666834948914</v>
      </c>
      <c r="AH168">
        <f>100*LN(DOMESTICC!V289)</f>
        <v>979.47327927522849</v>
      </c>
      <c r="AI168">
        <f>100*LN(DOMESTICC!W289)</f>
        <v>885.54048399865587</v>
      </c>
      <c r="AJ168">
        <f>100*LN(DOMESTICC!X289)</f>
        <v>869.1316812264763</v>
      </c>
      <c r="AK168">
        <f>100*LN(DOMESTICC!Y289)</f>
        <v>696.71302037919224</v>
      </c>
      <c r="AL168">
        <f>100*LN(CBCREDIT!T169)</f>
        <v>863.00501250259651</v>
      </c>
      <c r="AM168">
        <f>100*LN(CBCREDIT!U169)</f>
        <v>830.44653834692429</v>
      </c>
      <c r="AN168">
        <f>100*LN(CBCREDIT!V169)</f>
        <v>734.81791500615157</v>
      </c>
      <c r="AO168">
        <f>100*LN('CREDIT EA &amp; UK'!X194)</f>
        <v>774.09161272313486</v>
      </c>
      <c r="AP168">
        <f>100*LN('CREDIT EA &amp; UK'!Y194)</f>
        <v>747.04576325428195</v>
      </c>
      <c r="AQ168">
        <f>100*LN('CREDIT EA &amp; UK'!Z194)</f>
        <v>630.03006089172948</v>
      </c>
      <c r="AR168">
        <f>100*LN('CREDIT EA &amp; UK'!AA194)</f>
        <v>732.96681673452997</v>
      </c>
      <c r="AS168">
        <f>100*LN('CREDIT EA &amp; UK'!AB194)</f>
        <v>697.8499133107249</v>
      </c>
      <c r="AT168">
        <f>100*LN('CREDIT EA &amp; UK'!AC194)</f>
        <v>611.22292403915446</v>
      </c>
      <c r="AU168">
        <f>100*LN('CREDIT EA &amp; UK'!AD194)</f>
        <v>665.32115380099049</v>
      </c>
      <c r="AV168">
        <f>100*LN('CREDIT EA &amp; UK'!AE194)</f>
        <v>652.46084348975182</v>
      </c>
      <c r="AW168">
        <f>100*LN('CREDIT EA &amp; UK'!AF194)</f>
        <v>453.43689398744812</v>
      </c>
      <c r="AX168">
        <f>100*LN('CREDIT FLOATERS'!R194)</f>
        <v>820.36868025669992</v>
      </c>
      <c r="AY168">
        <f>100*LN('CREDIT FLOATERS'!S194)</f>
        <v>785.6961634238321</v>
      </c>
      <c r="AZ168">
        <f>100*LN('CREDIT FLOATERS'!T194)</f>
        <v>697.30011266661427</v>
      </c>
      <c r="BA168">
        <f>100*LN('GLOBAL GROWTH'!P436)</f>
        <v>417.95041562750993</v>
      </c>
      <c r="BB168">
        <f>'GLOBAL GROWTH'!F424</f>
        <v>-4.8028567695976401</v>
      </c>
      <c r="BC168">
        <v>417.95041562750993</v>
      </c>
      <c r="BD168">
        <v>-8.1945992000000007</v>
      </c>
      <c r="BE168">
        <v>1.5358628548223008</v>
      </c>
      <c r="BF168">
        <v>408.74667102922723</v>
      </c>
      <c r="BG168">
        <v>434.40557173896127</v>
      </c>
      <c r="BH168">
        <v>456.33059818893923</v>
      </c>
      <c r="BI168">
        <f>'CORPORATE SPREADS'!C277/100</f>
        <v>1.19</v>
      </c>
      <c r="BJ168">
        <f>'CORPORATE SPREADS'!D277/100</f>
        <v>0.54</v>
      </c>
      <c r="BK168">
        <f>POLICYRATES!F229</f>
        <v>6.11</v>
      </c>
      <c r="BL168">
        <f>POLICYRATES!C229</f>
        <v>5.875</v>
      </c>
      <c r="BM168">
        <f>100*LN(1/'BILATERAL FX'!G288)</f>
        <v>-17.581334999112123</v>
      </c>
      <c r="BN168">
        <f>100*LN(1/'BILATERAL FX'!B288)</f>
        <v>-40.699726708624098</v>
      </c>
      <c r="BO168">
        <f>100*LN('STOCK MARKET INDICES'!C169)</f>
        <v>763.48206777455425</v>
      </c>
      <c r="BP168">
        <f>100*LN('STOCK MARKET INDICES'!D169)</f>
        <v>735.58774967562806</v>
      </c>
    </row>
    <row r="169" spans="1:68" x14ac:dyDescent="0.2">
      <c r="A169" s="1">
        <v>34274</v>
      </c>
      <c r="B169">
        <f>100*LN('FRED-MD+'!B421)</f>
        <v>418.87664688407068</v>
      </c>
      <c r="C169">
        <f>'FRED-MD+'!C421</f>
        <v>80.985200000000006</v>
      </c>
      <c r="D169">
        <f>100*LN('FRED-MD+'!D421)</f>
        <v>722.69360184932884</v>
      </c>
      <c r="E169">
        <f>100*LN('FRED-MD+'!E421)</f>
        <v>435.88859422322389</v>
      </c>
      <c r="F169">
        <f>'FRED-MD+'!F421</f>
        <v>6.6</v>
      </c>
      <c r="G169">
        <f>100*LN('FRED-MD+'!G421)</f>
        <v>498.36066217083362</v>
      </c>
      <c r="H169">
        <f>100*LN('FRED-MD+'!H421)</f>
        <v>430.29428420942747</v>
      </c>
      <c r="I169">
        <f>100*LN('FRED-MD+'!I421)</f>
        <v>460.00571366012684</v>
      </c>
      <c r="J169">
        <f>100*LN('FRED-MD+'!J421)</f>
        <v>630.98444573200027</v>
      </c>
      <c r="K169">
        <f>100*LN('FRED-MD+'!K421)</f>
        <v>613.7489444865879</v>
      </c>
      <c r="L169">
        <f>'FRED-MD+'!L421</f>
        <v>3.5790000000000002</v>
      </c>
      <c r="M169">
        <f>'FRED-MD+'!N421</f>
        <v>2.145</v>
      </c>
      <c r="N169">
        <f>'FRED-MD+'!O421</f>
        <v>-0.1099</v>
      </c>
      <c r="O169">
        <f>'FRED-MD+'!P421</f>
        <v>1.3022</v>
      </c>
      <c r="P169">
        <f>'FRED-MD+'!R421</f>
        <v>1.44</v>
      </c>
      <c r="Q169">
        <f>FACTOR!C230</f>
        <v>41.812987027441018</v>
      </c>
      <c r="R169">
        <f>100*LN(REALIZEDVARIANCE!D170)</f>
        <v>122.88843570908961</v>
      </c>
      <c r="S169">
        <v>4.6444277737897099</v>
      </c>
      <c r="T169" s="5">
        <v>-5.7555059999999996</v>
      </c>
      <c r="U169">
        <v>88.255670267232901</v>
      </c>
      <c r="V169" s="5">
        <v>9.5771519999999999</v>
      </c>
      <c r="W169">
        <v>-8.1999999999999993</v>
      </c>
      <c r="X169">
        <v>13.76</v>
      </c>
      <c r="Y169">
        <f>100*LN(LEVERAGE3!O170)</f>
        <v>320.67219593946919</v>
      </c>
      <c r="Z169">
        <f>100*LN(LEVERAGE1!O170)</f>
        <v>309.79741059202837</v>
      </c>
      <c r="AA169">
        <f>100*LN(LEVERAGE1!N170)</f>
        <v>309.86932498204004</v>
      </c>
      <c r="AB169">
        <f>100*LN(LEVERAGE2!V170)</f>
        <v>-27.946094188779782</v>
      </c>
      <c r="AC169">
        <f>100*LN(LEVERAGE2!U170)</f>
        <v>6.1006706107080646</v>
      </c>
      <c r="AD169">
        <v>1702.1776086204991</v>
      </c>
      <c r="AE169">
        <v>1440.0113270576715</v>
      </c>
      <c r="AF169">
        <f>100*LN(DOMESTICC!T290)</f>
        <v>1005.5495669081656</v>
      </c>
      <c r="AG169">
        <f>100*LN(DOMESTICC!U290)</f>
        <v>984.2388379776686</v>
      </c>
      <c r="AH169">
        <f>100*LN(DOMESTICC!V290)</f>
        <v>977.74963681300005</v>
      </c>
      <c r="AI169">
        <f>100*LN(DOMESTICC!W290)</f>
        <v>884.12097396470449</v>
      </c>
      <c r="AJ169">
        <f>100*LN(DOMESTICC!X290)</f>
        <v>867.56891409794366</v>
      </c>
      <c r="AK169">
        <f>100*LN(DOMESTICC!Y290)</f>
        <v>696.09310956645038</v>
      </c>
      <c r="AL169">
        <f>100*LN(CBCREDIT!T170)</f>
        <v>863.51044845374338</v>
      </c>
      <c r="AM169">
        <f>100*LN(CBCREDIT!U170)</f>
        <v>830.6925556479016</v>
      </c>
      <c r="AN169">
        <f>100*LN(CBCREDIT!V170)</f>
        <v>736.21426923353579</v>
      </c>
      <c r="AO169">
        <f>100*LN('CREDIT EA &amp; UK'!X195)</f>
        <v>775.4717994325265</v>
      </c>
      <c r="AP169">
        <f>100*LN('CREDIT EA &amp; UK'!Y195)</f>
        <v>747.81698960217886</v>
      </c>
      <c r="AQ169">
        <f>100*LN('CREDIT EA &amp; UK'!Z195)</f>
        <v>633.51325395918434</v>
      </c>
      <c r="AR169">
        <f>100*LN('CREDIT EA &amp; UK'!AA195)</f>
        <v>733.33760706409953</v>
      </c>
      <c r="AS169">
        <f>100*LN('CREDIT EA &amp; UK'!AB195)</f>
        <v>697.85228742557308</v>
      </c>
      <c r="AT169">
        <f>100*LN('CREDIT EA &amp; UK'!AC195)</f>
        <v>612.79279958787731</v>
      </c>
      <c r="AU169">
        <f>100*LN('CREDIT EA &amp; UK'!AD195)</f>
        <v>668.74022748227014</v>
      </c>
      <c r="AV169">
        <f>100*LN('CREDIT EA &amp; UK'!AE195)</f>
        <v>654.64709849062581</v>
      </c>
      <c r="AW169">
        <f>100*LN('CREDIT EA &amp; UK'!AF195)</f>
        <v>465.83330546168031</v>
      </c>
      <c r="AX169">
        <f>100*LN('CREDIT FLOATERS'!R195)</f>
        <v>820.8329116758149</v>
      </c>
      <c r="AY169">
        <f>100*LN('CREDIT FLOATERS'!S195)</f>
        <v>785.80276103078381</v>
      </c>
      <c r="AZ169">
        <f>100*LN('CREDIT FLOATERS'!T195)</f>
        <v>698.80852565610587</v>
      </c>
      <c r="BA169">
        <f>100*LN('GLOBAL GROWTH'!P437)</f>
        <v>418.24718857561436</v>
      </c>
      <c r="BB169">
        <f>'GLOBAL GROWTH'!F425</f>
        <v>-4.8579699751383902</v>
      </c>
      <c r="BC169">
        <v>418.24718857561436</v>
      </c>
      <c r="BD169">
        <v>-13.779812</v>
      </c>
      <c r="BE169">
        <v>1.5404843205685248</v>
      </c>
      <c r="BF169">
        <v>408.92686937426583</v>
      </c>
      <c r="BG169">
        <v>434.58403069233873</v>
      </c>
      <c r="BH169">
        <v>457.16134024592481</v>
      </c>
      <c r="BI169">
        <f>'CORPORATE SPREADS'!C278/100</f>
        <v>1.44999999999999</v>
      </c>
      <c r="BJ169">
        <f>'CORPORATE SPREADS'!D278/100</f>
        <v>0.38999999999999974</v>
      </c>
      <c r="BK169">
        <f>POLICYRATES!F230</f>
        <v>5.75</v>
      </c>
      <c r="BL169">
        <f>POLICYRATES!C230</f>
        <v>5.375</v>
      </c>
      <c r="BM169">
        <f>100*LN(1/'BILATERAL FX'!G289)</f>
        <v>-13.989209794502763</v>
      </c>
      <c r="BN169">
        <f>100*LN(1/'BILATERAL FX'!B289)</f>
        <v>-39.258248227715065</v>
      </c>
      <c r="BO169">
        <f>100*LN('STOCK MARKET INDICES'!C170)</f>
        <v>762.9378151159184</v>
      </c>
      <c r="BP169">
        <f>100*LN('STOCK MARKET INDICES'!D170)</f>
        <v>735.01628660120184</v>
      </c>
    </row>
    <row r="170" spans="1:68" x14ac:dyDescent="0.2">
      <c r="A170" s="1">
        <v>34304</v>
      </c>
      <c r="B170">
        <f>100*LN('FRED-MD+'!B422)</f>
        <v>419.39228932236381</v>
      </c>
      <c r="C170">
        <f>'FRED-MD+'!C422</f>
        <v>81.267399999999995</v>
      </c>
      <c r="D170">
        <f>100*LN('FRED-MD+'!D422)</f>
        <v>733.49818788718142</v>
      </c>
      <c r="E170">
        <f>100*LN('FRED-MD+'!E422)</f>
        <v>436.10583282376848</v>
      </c>
      <c r="F170">
        <f>'FRED-MD+'!F422</f>
        <v>6.5</v>
      </c>
      <c r="G170">
        <f>100*LN('FRED-MD+'!G422)</f>
        <v>498.56593080260785</v>
      </c>
      <c r="H170">
        <f>100*LN('FRED-MD+'!H422)</f>
        <v>430.31728033400549</v>
      </c>
      <c r="I170">
        <f>100*LN('FRED-MD+'!I422)</f>
        <v>460.32683786984944</v>
      </c>
      <c r="J170">
        <f>100*LN('FRED-MD+'!J422)</f>
        <v>632.03052374160245</v>
      </c>
      <c r="K170">
        <f>100*LN('FRED-MD+'!K422)</f>
        <v>614.40783322316645</v>
      </c>
      <c r="L170">
        <f>'FRED-MD+'!L422</f>
        <v>3.6072727272727301</v>
      </c>
      <c r="M170">
        <f>'FRED-MD+'!N422</f>
        <v>2.1668181818181802</v>
      </c>
      <c r="N170">
        <f>'FRED-MD+'!O422</f>
        <v>-0.1394</v>
      </c>
      <c r="O170">
        <f>'FRED-MD+'!P422</f>
        <v>1.2786</v>
      </c>
      <c r="P170">
        <f>'FRED-MD+'!R422</f>
        <v>1.4</v>
      </c>
      <c r="Q170">
        <f>FACTOR!C231</f>
        <v>46.311741780079707</v>
      </c>
      <c r="R170">
        <f>100*LN(REALIZEDVARIANCE!D171)</f>
        <v>108.72947613992167</v>
      </c>
      <c r="S170">
        <v>4.1907992176347202</v>
      </c>
      <c r="T170" s="5">
        <v>-3.8350919999999999</v>
      </c>
      <c r="U170">
        <v>97.312528843287353</v>
      </c>
      <c r="V170" s="5">
        <v>7.313008</v>
      </c>
      <c r="W170">
        <v>-3</v>
      </c>
      <c r="X170">
        <v>11.66</v>
      </c>
      <c r="Y170">
        <f>100*LN(LEVERAGE3!O171)</f>
        <v>327.24924183052144</v>
      </c>
      <c r="Z170">
        <f>100*LN(LEVERAGE1!O171)</f>
        <v>309.64353477999953</v>
      </c>
      <c r="AA170">
        <f>100*LN(LEVERAGE1!N171)</f>
        <v>309.77315576969846</v>
      </c>
      <c r="AB170">
        <f>100*LN(LEVERAGE2!V171)</f>
        <v>-27.928776080976931</v>
      </c>
      <c r="AC170">
        <f>100*LN(LEVERAGE2!U171)</f>
        <v>4.7652390483695699</v>
      </c>
      <c r="AD170">
        <v>1703.233672371563</v>
      </c>
      <c r="AE170">
        <v>1441.8056106091808</v>
      </c>
      <c r="AF170">
        <f>100*LN(DOMESTICC!T291)</f>
        <v>1005.100769398747</v>
      </c>
      <c r="AG170">
        <f>100*LN(DOMESTICC!U291)</f>
        <v>983.59619908054992</v>
      </c>
      <c r="AH170">
        <f>100*LN(DOMESTICC!V291)</f>
        <v>976.77163643232404</v>
      </c>
      <c r="AI170">
        <f>100*LN(DOMESTICC!W291)</f>
        <v>883.31746668336382</v>
      </c>
      <c r="AJ170">
        <f>100*LN(DOMESTICC!X291)</f>
        <v>866.6833184549356</v>
      </c>
      <c r="AK170">
        <f>100*LN(DOMESTICC!Y291)</f>
        <v>695.74440739286251</v>
      </c>
      <c r="AL170">
        <f>100*LN(CBCREDIT!T171)</f>
        <v>864.10397621869583</v>
      </c>
      <c r="AM170">
        <f>100*LN(CBCREDIT!U171)</f>
        <v>831.05741059759703</v>
      </c>
      <c r="AN170">
        <f>100*LN(CBCREDIT!V171)</f>
        <v>737.31005750218333</v>
      </c>
      <c r="AO170">
        <f>100*LN('CREDIT EA &amp; UK'!X196)</f>
        <v>776.52212682849665</v>
      </c>
      <c r="AP170">
        <f>100*LN('CREDIT EA &amp; UK'!Y196)</f>
        <v>748.53019155172592</v>
      </c>
      <c r="AQ170">
        <f>100*LN('CREDIT EA &amp; UK'!Z196)</f>
        <v>635.52705048231223</v>
      </c>
      <c r="AR170">
        <f>100*LN('CREDIT EA &amp; UK'!AA196)</f>
        <v>733.71393671708654</v>
      </c>
      <c r="AS170">
        <f>100*LN('CREDIT EA &amp; UK'!AB196)</f>
        <v>697.85762118795242</v>
      </c>
      <c r="AT170">
        <f>100*LN('CREDIT EA &amp; UK'!AC196)</f>
        <v>613.75585733714775</v>
      </c>
      <c r="AU170">
        <f>100*LN('CREDIT EA &amp; UK'!AD196)</f>
        <v>671.03635352107835</v>
      </c>
      <c r="AV170">
        <f>100*LN('CREDIT EA &amp; UK'!AE196)</f>
        <v>656.28296125920974</v>
      </c>
      <c r="AW170">
        <f>100*LN('CREDIT EA &amp; UK'!AF196)</f>
        <v>472.38061910959129</v>
      </c>
      <c r="AX170">
        <f>100*LN('CREDIT FLOATERS'!R196)</f>
        <v>821.26923395631354</v>
      </c>
      <c r="AY170">
        <f>100*LN('CREDIT FLOATERS'!S196)</f>
        <v>785.93799495090934</v>
      </c>
      <c r="AZ170">
        <f>100*LN('CREDIT FLOATERS'!T196)</f>
        <v>700.08293241362537</v>
      </c>
      <c r="BA170">
        <f>100*LN('GLOBAL GROWTH'!P438)</f>
        <v>418.82963956491341</v>
      </c>
      <c r="BB170">
        <f>'GLOBAL GROWTH'!F426</f>
        <v>-4.0458591669664603</v>
      </c>
      <c r="BC170">
        <v>418.82963956491341</v>
      </c>
      <c r="BD170">
        <v>-18.961804999999998</v>
      </c>
      <c r="BE170">
        <v>1.5634864935794024</v>
      </c>
      <c r="BF170">
        <v>409.48311919391375</v>
      </c>
      <c r="BG170">
        <v>434.82952701161759</v>
      </c>
      <c r="BH170">
        <v>458.29245770407721</v>
      </c>
      <c r="BI170">
        <f>'CORPORATE SPREADS'!C279/100</f>
        <v>1.52999999999999</v>
      </c>
      <c r="BJ170">
        <f>'CORPORATE SPREADS'!D279/100</f>
        <v>0.66000000000000014</v>
      </c>
      <c r="BK170">
        <f>POLICYRATES!F231</f>
        <v>5.75</v>
      </c>
      <c r="BL170">
        <f>POLICYRATES!C231</f>
        <v>5.375</v>
      </c>
      <c r="BM170">
        <f>100*LN(1/'BILATERAL FX'!G290)</f>
        <v>-13.402869797461845</v>
      </c>
      <c r="BN170">
        <f>100*LN(1/'BILATERAL FX'!B290)</f>
        <v>-39.964822278659959</v>
      </c>
      <c r="BO170">
        <f>100*LN('STOCK MARKET INDICES'!C171)</f>
        <v>772.60714848317286</v>
      </c>
      <c r="BP170">
        <f>100*LN('STOCK MARKET INDICES'!D171)</f>
        <v>742.78399055802277</v>
      </c>
    </row>
    <row r="171" spans="1:68" x14ac:dyDescent="0.2">
      <c r="A171" s="1">
        <v>34335</v>
      </c>
      <c r="B171">
        <f>100*LN('FRED-MD+'!B423)</f>
        <v>419.79941150173892</v>
      </c>
      <c r="C171">
        <f>'FRED-MD+'!C423</f>
        <v>81.252899999999997</v>
      </c>
      <c r="D171">
        <f>100*LN('FRED-MD+'!D423)</f>
        <v>714.83457439000676</v>
      </c>
      <c r="E171">
        <f>100*LN('FRED-MD+'!E423)</f>
        <v>436.4371699435161</v>
      </c>
      <c r="F171">
        <f>'FRED-MD+'!F423</f>
        <v>6.6</v>
      </c>
      <c r="G171">
        <f>100*LN('FRED-MD+'!G423)</f>
        <v>498.56593080260785</v>
      </c>
      <c r="H171">
        <f>100*LN('FRED-MD+'!H423)</f>
        <v>430.349736450916</v>
      </c>
      <c r="I171">
        <f>100*LN('FRED-MD+'!I423)</f>
        <v>460.60697812309274</v>
      </c>
      <c r="J171">
        <f>100*LN('FRED-MD+'!J423)</f>
        <v>632.70438852139353</v>
      </c>
      <c r="K171">
        <f>100*LN('FRED-MD+'!K423)</f>
        <v>615.90742466193967</v>
      </c>
      <c r="L171">
        <f>'FRED-MD+'!L423</f>
        <v>3.5425</v>
      </c>
      <c r="M171">
        <f>'FRED-MD+'!N423</f>
        <v>2.2080000000000002</v>
      </c>
      <c r="N171">
        <f>'FRED-MD+'!O423</f>
        <v>-0.22550000000000001</v>
      </c>
      <c r="O171">
        <f>'FRED-MD+'!P423</f>
        <v>1.2369000000000001</v>
      </c>
      <c r="P171">
        <f>'FRED-MD+'!R423</f>
        <v>1.31</v>
      </c>
      <c r="Q171">
        <f>FACTOR!C232</f>
        <v>58.700010392141209</v>
      </c>
      <c r="R171">
        <f>100*LN(REALIZEDVARIANCE!D172)</f>
        <v>133.57118016001004</v>
      </c>
      <c r="S171">
        <v>-15.294588853344999</v>
      </c>
      <c r="T171" s="5">
        <v>-12.465339999999999</v>
      </c>
      <c r="U171">
        <v>84.562569505492036</v>
      </c>
      <c r="V171" s="5">
        <v>5.7800719999999997</v>
      </c>
      <c r="W171">
        <v>5.2</v>
      </c>
      <c r="X171">
        <v>10.63</v>
      </c>
      <c r="Y171">
        <f>100*LN(LEVERAGE3!O172)</f>
        <v>326.39422825118021</v>
      </c>
      <c r="Z171">
        <f>100*LN(LEVERAGE1!O172)</f>
        <v>310.74330971536619</v>
      </c>
      <c r="AA171">
        <f>100*LN(LEVERAGE1!N172)</f>
        <v>310.43268142237474</v>
      </c>
      <c r="AB171">
        <f>100*LN(LEVERAGE2!V172)</f>
        <v>-27.986617419910903</v>
      </c>
      <c r="AC171">
        <f>100*LN(LEVERAGE2!U172)</f>
        <v>4.7593397227077405</v>
      </c>
      <c r="AD171">
        <v>1702.9154279218562</v>
      </c>
      <c r="AE171">
        <v>1444.0499875463536</v>
      </c>
      <c r="AF171">
        <f>100*LN(DOMESTICC!T292)</f>
        <v>1006.2031779118118</v>
      </c>
      <c r="AG171">
        <f>100*LN(DOMESTICC!U292)</f>
        <v>984.94647089344835</v>
      </c>
      <c r="AH171">
        <f>100*LN(DOMESTICC!V292)</f>
        <v>978.15418327286477</v>
      </c>
      <c r="AI171">
        <f>100*LN(DOMESTICC!W292)</f>
        <v>884.0947138486348</v>
      </c>
      <c r="AJ171">
        <f>100*LN(DOMESTICC!X292)</f>
        <v>867.52556530000606</v>
      </c>
      <c r="AK171">
        <f>100*LN(DOMESTICC!Y292)</f>
        <v>696.17404995956804</v>
      </c>
      <c r="AL171">
        <f>100*LN(CBCREDIT!T172)</f>
        <v>864.96217318118443</v>
      </c>
      <c r="AM171">
        <f>100*LN(CBCREDIT!U172)</f>
        <v>831.9107673475354</v>
      </c>
      <c r="AN171">
        <f>100*LN(CBCREDIT!V172)</f>
        <v>737.98397942541897</v>
      </c>
      <c r="AO171">
        <f>100*LN('CREDIT EA &amp; UK'!X197)</f>
        <v>777.20236967445817</v>
      </c>
      <c r="AP171">
        <f>100*LN('CREDIT EA &amp; UK'!Y197)</f>
        <v>749.1744259779573</v>
      </c>
      <c r="AQ171">
        <f>100*LN('CREDIT EA &amp; UK'!Z197)</f>
        <v>636.03904049238849</v>
      </c>
      <c r="AR171">
        <f>100*LN('CREDIT EA &amp; UK'!AA197)</f>
        <v>734.0752904427377</v>
      </c>
      <c r="AS171">
        <f>100*LN('CREDIT EA &amp; UK'!AB197)</f>
        <v>698.07725687172717</v>
      </c>
      <c r="AT171">
        <f>100*LN('CREDIT EA &amp; UK'!AC197)</f>
        <v>614.05375247730399</v>
      </c>
      <c r="AU171">
        <f>100*LN('CREDIT EA &amp; UK'!AD197)</f>
        <v>672.20273664780746</v>
      </c>
      <c r="AV171">
        <f>100*LN('CREDIT EA &amp; UK'!AE197)</f>
        <v>657.42399140691737</v>
      </c>
      <c r="AW171">
        <f>100*LN('CREDIT EA &amp; UK'!AF197)</f>
        <v>473.46925851925698</v>
      </c>
      <c r="AX171">
        <f>100*LN('CREDIT FLOATERS'!R197)</f>
        <v>821.72373827947126</v>
      </c>
      <c r="AY171">
        <f>100*LN('CREDIT FLOATERS'!S197)</f>
        <v>786.15394374349808</v>
      </c>
      <c r="AZ171">
        <f>100*LN('CREDIT FLOATERS'!T197)</f>
        <v>701.11251960320783</v>
      </c>
      <c r="BA171">
        <f>100*LN('GLOBAL GROWTH'!P439)</f>
        <v>418.78974413018068</v>
      </c>
      <c r="BB171">
        <f>'GLOBAL GROWTH'!F427</f>
        <v>-5.1659175499175198</v>
      </c>
      <c r="BC171">
        <v>418.78974413018068</v>
      </c>
      <c r="BD171">
        <v>-19.452029</v>
      </c>
      <c r="BE171">
        <v>1.6148721197180471</v>
      </c>
      <c r="BF171">
        <v>409.53631009036775</v>
      </c>
      <c r="BG171">
        <v>434.83497159872303</v>
      </c>
      <c r="BH171">
        <v>459.10712616085891</v>
      </c>
      <c r="BI171">
        <f>'CORPORATE SPREADS'!C280/100</f>
        <v>1.1299999999999999</v>
      </c>
      <c r="BJ171">
        <f>'CORPORATE SPREADS'!D280/100</f>
        <v>0.59999999999999964</v>
      </c>
      <c r="BK171">
        <f>POLICYRATES!F232</f>
        <v>5.75</v>
      </c>
      <c r="BL171">
        <f>POLICYRATES!C232</f>
        <v>5.375</v>
      </c>
      <c r="BM171">
        <f>100*LN(1/'BILATERAL FX'!G291)</f>
        <v>-11.543617259509118</v>
      </c>
      <c r="BN171">
        <f>100*LN(1/'BILATERAL FX'!B291)</f>
        <v>-40.031855395528524</v>
      </c>
      <c r="BO171">
        <f>100*LN('STOCK MARKET INDICES'!C172)</f>
        <v>768.590974635051</v>
      </c>
      <c r="BP171">
        <f>100*LN('STOCK MARKET INDICES'!D172)</f>
        <v>746.50540991051969</v>
      </c>
    </row>
    <row r="172" spans="1:68" x14ac:dyDescent="0.2">
      <c r="A172" s="1">
        <v>34366</v>
      </c>
      <c r="B172">
        <f>100*LN('FRED-MD+'!B424)</f>
        <v>419.83020941583675</v>
      </c>
      <c r="C172">
        <f>'FRED-MD+'!C424</f>
        <v>81.152699999999996</v>
      </c>
      <c r="D172">
        <f>100*LN('FRED-MD+'!D424)</f>
        <v>719.81835771019428</v>
      </c>
      <c r="E172">
        <f>100*LN('FRED-MD+'!E424)</f>
        <v>436.61512855155911</v>
      </c>
      <c r="F172">
        <f>'FRED-MD+'!F424</f>
        <v>6.6</v>
      </c>
      <c r="G172">
        <f>100*LN('FRED-MD+'!G424)</f>
        <v>498.83896851489357</v>
      </c>
      <c r="H172">
        <f>100*LN('FRED-MD+'!H424)</f>
        <v>430.57798384041502</v>
      </c>
      <c r="I172">
        <f>100*LN('FRED-MD+'!I424)</f>
        <v>460.04591062579721</v>
      </c>
      <c r="J172">
        <f>100*LN('FRED-MD+'!J424)</f>
        <v>633.67179377263199</v>
      </c>
      <c r="K172">
        <f>100*LN('FRED-MD+'!K424)</f>
        <v>615.60887589429024</v>
      </c>
      <c r="L172">
        <f>'FRED-MD+'!L424</f>
        <v>3.86578947368421</v>
      </c>
      <c r="M172">
        <f>'FRED-MD+'!N424</f>
        <v>2.1073684210526298</v>
      </c>
      <c r="N172">
        <f>'FRED-MD+'!O424</f>
        <v>-0.42209999999999998</v>
      </c>
      <c r="O172">
        <f>'FRED-MD+'!P424</f>
        <v>1.1384000000000001</v>
      </c>
      <c r="P172">
        <f>'FRED-MD+'!R424</f>
        <v>1.18</v>
      </c>
      <c r="Q172">
        <f>FACTOR!C233</f>
        <v>58.388871537710664</v>
      </c>
      <c r="R172">
        <f>100*LN(REALIZEDVARIANCE!D173)</f>
        <v>95.117124295810314</v>
      </c>
      <c r="S172">
        <v>-3.9973667639622099</v>
      </c>
      <c r="T172" s="5">
        <v>-3.1963680000000001</v>
      </c>
      <c r="U172">
        <v>88.719434674052721</v>
      </c>
      <c r="V172" s="5">
        <v>11.06908</v>
      </c>
      <c r="W172">
        <v>7.1</v>
      </c>
      <c r="X172">
        <v>14.87</v>
      </c>
      <c r="Y172">
        <f>100*LN(LEVERAGE3!O173)</f>
        <v>324.96985088848413</v>
      </c>
      <c r="Z172">
        <f>100*LN(LEVERAGE1!O173)</f>
        <v>312.52872762058394</v>
      </c>
      <c r="AA172">
        <f>100*LN(LEVERAGE1!N173)</f>
        <v>311.50955470750665</v>
      </c>
      <c r="AB172">
        <f>100*LN(LEVERAGE2!V173)</f>
        <v>-28.081957545816117</v>
      </c>
      <c r="AC172">
        <f>100*LN(LEVERAGE2!U173)</f>
        <v>4.7561035925292607</v>
      </c>
      <c r="AD172">
        <v>1704.8672725328104</v>
      </c>
      <c r="AE172">
        <v>1444.85892120581</v>
      </c>
      <c r="AF172">
        <f>100*LN(DOMESTICC!T293)</f>
        <v>1008.2582166787136</v>
      </c>
      <c r="AG172">
        <f>100*LN(DOMESTICC!U293)</f>
        <v>987.44924461680841</v>
      </c>
      <c r="AH172">
        <f>100*LN(DOMESTICC!V293)</f>
        <v>980.70438281523627</v>
      </c>
      <c r="AI172">
        <f>100*LN(DOMESTICC!W293)</f>
        <v>885.64217973036091</v>
      </c>
      <c r="AJ172">
        <f>100*LN(DOMESTICC!X293)</f>
        <v>869.19108903814856</v>
      </c>
      <c r="AK172">
        <f>100*LN(DOMESTICC!Y293)</f>
        <v>697.07477364145848</v>
      </c>
      <c r="AL172">
        <f>100*LN(CBCREDIT!T173)</f>
        <v>865.82501190284665</v>
      </c>
      <c r="AM172">
        <f>100*LN(CBCREDIT!U173)</f>
        <v>832.95954618919041</v>
      </c>
      <c r="AN172">
        <f>100*LN(CBCREDIT!V173)</f>
        <v>738.4645570474263</v>
      </c>
      <c r="AO172">
        <f>100*LN('CREDIT EA &amp; UK'!X198)</f>
        <v>777.68330817406252</v>
      </c>
      <c r="AP172">
        <f>100*LN('CREDIT EA &amp; UK'!Y198)</f>
        <v>749.70193977469899</v>
      </c>
      <c r="AQ172">
        <f>100*LN('CREDIT EA &amp; UK'!Z198)</f>
        <v>636.34790169749613</v>
      </c>
      <c r="AR172">
        <f>100*LN('CREDIT EA &amp; UK'!AA198)</f>
        <v>734.39599876201851</v>
      </c>
      <c r="AS172">
        <f>100*LN('CREDIT EA &amp; UK'!AB198)</f>
        <v>698.54533416427932</v>
      </c>
      <c r="AT172">
        <f>100*LN('CREDIT EA &amp; UK'!AC198)</f>
        <v>614.2233201441037</v>
      </c>
      <c r="AU172">
        <f>100*LN('CREDIT EA &amp; UK'!AD198)</f>
        <v>672.98061702856955</v>
      </c>
      <c r="AV172">
        <f>100*LN('CREDIT EA &amp; UK'!AE198)</f>
        <v>658.24275320997208</v>
      </c>
      <c r="AW172">
        <f>100*LN('CREDIT EA &amp; UK'!AF198)</f>
        <v>474.10329875614019</v>
      </c>
      <c r="AX172">
        <f>100*LN('CREDIT FLOATERS'!R198)</f>
        <v>822.10407270693452</v>
      </c>
      <c r="AY172">
        <f>100*LN('CREDIT FLOATERS'!S198)</f>
        <v>786.38648439586575</v>
      </c>
      <c r="AZ172">
        <f>100*LN('CREDIT FLOATERS'!T198)</f>
        <v>701.90640416408871</v>
      </c>
      <c r="BA172">
        <f>100*LN('GLOBAL GROWTH'!P440)</f>
        <v>419.11915907722079</v>
      </c>
      <c r="BB172">
        <f>'GLOBAL GROWTH'!F428</f>
        <v>-5.0841301201253097</v>
      </c>
      <c r="BC172">
        <v>419.11915907722079</v>
      </c>
      <c r="BD172">
        <v>-25.535019999999999</v>
      </c>
      <c r="BE172">
        <v>1.6891496354361379</v>
      </c>
      <c r="BF172">
        <v>410.08868484142147</v>
      </c>
      <c r="BG172">
        <v>436.25491380061277</v>
      </c>
      <c r="BH172">
        <v>459.10712616085891</v>
      </c>
      <c r="BI172">
        <f>'CORPORATE SPREADS'!C281/100</f>
        <v>1.0699999999999901</v>
      </c>
      <c r="BJ172">
        <f>'CORPORATE SPREADS'!D281/100</f>
        <v>0.37000000000000016</v>
      </c>
      <c r="BK172">
        <f>POLICYRATES!F233</f>
        <v>5.58</v>
      </c>
      <c r="BL172">
        <f>POLICYRATES!C233</f>
        <v>5.125</v>
      </c>
      <c r="BM172">
        <f>100*LN(1/'BILATERAL FX'!G292)</f>
        <v>-11.951886709043658</v>
      </c>
      <c r="BN172">
        <f>100*LN(1/'BILATERAL FX'!B292)</f>
        <v>-39.15014010907781</v>
      </c>
      <c r="BO172">
        <f>100*LN('STOCK MARKET INDICES'!C173)</f>
        <v>764.567025912448</v>
      </c>
      <c r="BP172">
        <f>100*LN('STOCK MARKET INDICES'!D173)</f>
        <v>742.3860938791903</v>
      </c>
    </row>
    <row r="173" spans="1:68" x14ac:dyDescent="0.2">
      <c r="A173" s="1">
        <v>34394</v>
      </c>
      <c r="B173">
        <f>100*LN('FRED-MD+'!B425)</f>
        <v>420.84928520377389</v>
      </c>
      <c r="C173">
        <f>'FRED-MD+'!C425</f>
        <v>82.008499999999998</v>
      </c>
      <c r="D173">
        <f>100*LN('FRED-MD+'!D425)</f>
        <v>735.50019211052563</v>
      </c>
      <c r="E173">
        <f>100*LN('FRED-MD+'!E425)</f>
        <v>436.78009274098997</v>
      </c>
      <c r="F173">
        <f>'FRED-MD+'!F425</f>
        <v>6.5</v>
      </c>
      <c r="G173">
        <f>100*LN('FRED-MD+'!G425)</f>
        <v>499.11126276073918</v>
      </c>
      <c r="H173">
        <f>100*LN('FRED-MD+'!H425)</f>
        <v>430.85549984770222</v>
      </c>
      <c r="I173">
        <f>100*LN('FRED-MD+'!I425)</f>
        <v>460.2566800117977</v>
      </c>
      <c r="J173">
        <f>100*LN('FRED-MD+'!J425)</f>
        <v>634.83621162638815</v>
      </c>
      <c r="K173">
        <f>100*LN('FRED-MD+'!K425)</f>
        <v>613.94749856066767</v>
      </c>
      <c r="L173">
        <f>'FRED-MD+'!L425</f>
        <v>4.3191304347826103</v>
      </c>
      <c r="M173">
        <f>'FRED-MD+'!N425</f>
        <v>2.1634782608695602</v>
      </c>
      <c r="N173">
        <f>'FRED-MD+'!O425</f>
        <v>-0.30520000000000003</v>
      </c>
      <c r="O173">
        <f>'FRED-MD+'!P425</f>
        <v>1.2193000000000001</v>
      </c>
      <c r="P173">
        <f>'FRED-MD+'!R425</f>
        <v>1.2</v>
      </c>
      <c r="Q173">
        <f>FACTOR!C234</f>
        <v>55.311163176894617</v>
      </c>
      <c r="R173">
        <f>100*LN(REALIZEDVARIANCE!D174)</f>
        <v>86.433460613372162</v>
      </c>
      <c r="S173">
        <v>1.5612099961400101</v>
      </c>
      <c r="T173" s="5">
        <v>3.7280790000000001</v>
      </c>
      <c r="U173">
        <v>100.53638376812745</v>
      </c>
      <c r="V173" s="5">
        <v>21.230419999999999</v>
      </c>
      <c r="W173">
        <v>4.9000000000000004</v>
      </c>
      <c r="X173">
        <v>20.45</v>
      </c>
      <c r="Y173">
        <f>100*LN(LEVERAGE3!O174)</f>
        <v>324.0950379186512</v>
      </c>
      <c r="Z173">
        <f>100*LN(LEVERAGE1!O174)</f>
        <v>313.59739182448982</v>
      </c>
      <c r="AA173">
        <f>100*LN(LEVERAGE1!N174)</f>
        <v>312.15776393293135</v>
      </c>
      <c r="AB173">
        <f>100*LN(LEVERAGE2!V174)</f>
        <v>-28.139887580544347</v>
      </c>
      <c r="AC173">
        <f>100*LN(LEVERAGE2!U174)</f>
        <v>4.7548635696567674</v>
      </c>
      <c r="AD173">
        <v>1706.40963969419</v>
      </c>
      <c r="AE173">
        <v>1445.1164739305061</v>
      </c>
      <c r="AF173">
        <f>100*LN(DOMESTICC!T294)</f>
        <v>1010.34489526476</v>
      </c>
      <c r="AG173">
        <f>100*LN(DOMESTICC!U294)</f>
        <v>989.96390194836636</v>
      </c>
      <c r="AH173">
        <f>100*LN(DOMESTICC!V294)</f>
        <v>983.23403560626321</v>
      </c>
      <c r="AI173">
        <f>100*LN(DOMESTICC!W294)</f>
        <v>887.48017213558921</v>
      </c>
      <c r="AJ173">
        <f>100*LN(DOMESTICC!X294)</f>
        <v>871.14104392953084</v>
      </c>
      <c r="AK173">
        <f>100*LN(DOMESTICC!Y294)</f>
        <v>698.26107445787272</v>
      </c>
      <c r="AL173">
        <f>100*LN(CBCREDIT!T174)</f>
        <v>866.590867011927</v>
      </c>
      <c r="AM173">
        <f>100*LN(CBCREDIT!U174)</f>
        <v>833.90676988186669</v>
      </c>
      <c r="AN173">
        <f>100*LN(CBCREDIT!V174)</f>
        <v>738.86537186623229</v>
      </c>
      <c r="AO173">
        <f>100*LN('CREDIT EA &amp; UK'!X199)</f>
        <v>778.07158735740268</v>
      </c>
      <c r="AP173">
        <f>100*LN('CREDIT EA &amp; UK'!Y199)</f>
        <v>750.27293855642267</v>
      </c>
      <c r="AQ173">
        <f>100*LN('CREDIT EA &amp; UK'!Z199)</f>
        <v>636.47576415097956</v>
      </c>
      <c r="AR173">
        <f>100*LN('CREDIT EA &amp; UK'!AA199)</f>
        <v>734.86608873103069</v>
      </c>
      <c r="AS173">
        <f>100*LN('CREDIT EA &amp; UK'!AB199)</f>
        <v>699.20559854216503</v>
      </c>
      <c r="AT173">
        <f>100*LN('CREDIT EA &amp; UK'!AC199)</f>
        <v>614.45246324532104</v>
      </c>
      <c r="AU173">
        <f>100*LN('CREDIT EA &amp; UK'!AD199)</f>
        <v>673.32518805862344</v>
      </c>
      <c r="AV173">
        <f>100*LN('CREDIT EA &amp; UK'!AE199)</f>
        <v>658.62102747985705</v>
      </c>
      <c r="AW173">
        <f>100*LN('CREDIT EA &amp; UK'!AF199)</f>
        <v>474.35921004920277</v>
      </c>
      <c r="AX173">
        <f>100*LN('CREDIT FLOATERS'!R199)</f>
        <v>822.43908326432143</v>
      </c>
      <c r="AY173">
        <f>100*LN('CREDIT FLOATERS'!S199)</f>
        <v>786.65444234022925</v>
      </c>
      <c r="AZ173">
        <f>100*LN('CREDIT FLOATERS'!T199)</f>
        <v>702.31461222933024</v>
      </c>
      <c r="BA173">
        <f>100*LN('GLOBAL GROWTH'!P441)</f>
        <v>419.90073845485279</v>
      </c>
      <c r="BB173">
        <f>'GLOBAL GROWTH'!F429</f>
        <v>-4.3069241411825301</v>
      </c>
      <c r="BC173">
        <v>419.90073845485279</v>
      </c>
      <c r="BD173">
        <v>-26.167887</v>
      </c>
      <c r="BE173">
        <v>1.7968863500663179</v>
      </c>
      <c r="BF173">
        <v>410.76154435993129</v>
      </c>
      <c r="BG173">
        <v>436.51664126342399</v>
      </c>
      <c r="BH173">
        <v>459.71380142908276</v>
      </c>
      <c r="BI173">
        <f>'CORPORATE SPREADS'!C282/100</f>
        <v>1.29</v>
      </c>
      <c r="BJ173">
        <f>'CORPORATE SPREADS'!D282/100</f>
        <v>0.25</v>
      </c>
      <c r="BK173">
        <f>POLICYRATES!F234</f>
        <v>5.25</v>
      </c>
      <c r="BL173">
        <f>POLICYRATES!C234</f>
        <v>5.125</v>
      </c>
      <c r="BM173">
        <f>100*LN(1/'BILATERAL FX'!G293)</f>
        <v>-14.555349184789415</v>
      </c>
      <c r="BN173">
        <f>100*LN(1/'BILATERAL FX'!B293)</f>
        <v>-40.005047540666553</v>
      </c>
      <c r="BO173">
        <f>100*LN('STOCK MARKET INDICES'!C174)</f>
        <v>766.53362876995357</v>
      </c>
      <c r="BP173">
        <f>100*LN('STOCK MARKET INDICES'!D174)</f>
        <v>735.37031240692249</v>
      </c>
    </row>
    <row r="174" spans="1:68" x14ac:dyDescent="0.2">
      <c r="A174" s="1">
        <v>34425</v>
      </c>
      <c r="B174">
        <f>100*LN('FRED-MD+'!B426)</f>
        <v>421.37987932458617</v>
      </c>
      <c r="C174">
        <f>'FRED-MD+'!C426</f>
        <v>82.455699999999993</v>
      </c>
      <c r="D174">
        <f>100*LN('FRED-MD+'!D426)</f>
        <v>728.9610521451167</v>
      </c>
      <c r="E174">
        <f>100*LN('FRED-MD+'!E426)</f>
        <v>436.94478524670217</v>
      </c>
      <c r="F174">
        <f>'FRED-MD+'!F426</f>
        <v>6.4</v>
      </c>
      <c r="G174">
        <f>100*LN('FRED-MD+'!G426)</f>
        <v>499.17922062947764</v>
      </c>
      <c r="H174">
        <f>100*LN('FRED-MD+'!H426)</f>
        <v>430.97247229184762</v>
      </c>
      <c r="I174">
        <f>100*LN('FRED-MD+'!I426)</f>
        <v>460.23662586553576</v>
      </c>
      <c r="J174">
        <f>100*LN('FRED-MD+'!J426)</f>
        <v>635.60621735502559</v>
      </c>
      <c r="K174">
        <f>100*LN('FRED-MD+'!K426)</f>
        <v>610.3073003669565</v>
      </c>
      <c r="L174">
        <f>'FRED-MD+'!L426</f>
        <v>4.8157894736842097</v>
      </c>
      <c r="M174">
        <f>'FRED-MD+'!N426</f>
        <v>2.15631578947368</v>
      </c>
      <c r="N174">
        <f>'FRED-MD+'!O426</f>
        <v>-0.27450000000000002</v>
      </c>
      <c r="O174">
        <f>'FRED-MD+'!P426</f>
        <v>1.2183999999999999</v>
      </c>
      <c r="P174">
        <f>'FRED-MD+'!R426</f>
        <v>1.35</v>
      </c>
      <c r="Q174">
        <f>FACTOR!C235</f>
        <v>53.471759747376886</v>
      </c>
      <c r="R174">
        <f>100*LN(REALIZEDVARIANCE!D175)</f>
        <v>89.150046032380331</v>
      </c>
      <c r="S174">
        <v>2.6245019627396902</v>
      </c>
      <c r="T174" s="5">
        <v>4.7206590000000004</v>
      </c>
      <c r="U174">
        <v>86.888659768170186</v>
      </c>
      <c r="V174" s="5">
        <v>6.2442120000000001</v>
      </c>
      <c r="W174">
        <v>7.9</v>
      </c>
      <c r="X174">
        <v>13.77</v>
      </c>
      <c r="Y174">
        <f>100*LN(LEVERAGE3!O175)</f>
        <v>325.68050468536296</v>
      </c>
      <c r="Z174">
        <f>100*LN(LEVERAGE1!O175)</f>
        <v>313.50110695695633</v>
      </c>
      <c r="AA174">
        <f>100*LN(LEVERAGE1!N175)</f>
        <v>312.10810773463697</v>
      </c>
      <c r="AB174">
        <f>100*LN(LEVERAGE2!V175)</f>
        <v>-27.64027379051922</v>
      </c>
      <c r="AC174">
        <f>100*LN(LEVERAGE2!U175)</f>
        <v>4.8640174315983042</v>
      </c>
      <c r="AD174">
        <v>1707.2303477413409</v>
      </c>
      <c r="AE174">
        <v>1445.1126078566017</v>
      </c>
      <c r="AF174">
        <f>100*LN(DOMESTICC!T295)</f>
        <v>1011.7790996004253</v>
      </c>
      <c r="AG174">
        <f>100*LN(DOMESTICC!U295)</f>
        <v>991.67256925592028</v>
      </c>
      <c r="AH174">
        <f>100*LN(DOMESTICC!V295)</f>
        <v>984.9060008492429</v>
      </c>
      <c r="AI174">
        <f>100*LN(DOMESTICC!W295)</f>
        <v>889.27910097100346</v>
      </c>
      <c r="AJ174">
        <f>100*LN(DOMESTICC!X295)</f>
        <v>872.99044882916496</v>
      </c>
      <c r="AK174">
        <f>100*LN(DOMESTICC!Y295)</f>
        <v>699.75257976589853</v>
      </c>
      <c r="AL174">
        <f>100*LN(CBCREDIT!T175)</f>
        <v>867.02668754285492</v>
      </c>
      <c r="AM174">
        <f>100*LN(CBCREDIT!U175)</f>
        <v>834.41052435509027</v>
      </c>
      <c r="AN174">
        <f>100*LN(CBCREDIT!V175)</f>
        <v>739.12706835404799</v>
      </c>
      <c r="AO174">
        <f>100*LN('CREDIT EA &amp; UK'!X200)</f>
        <v>778.2898306140105</v>
      </c>
      <c r="AP174">
        <f>100*LN('CREDIT EA &amp; UK'!Y200)</f>
        <v>750.75927740345128</v>
      </c>
      <c r="AQ174">
        <f>100*LN('CREDIT EA &amp; UK'!Z200)</f>
        <v>635.83983672870295</v>
      </c>
      <c r="AR174">
        <f>100*LN('CREDIT EA &amp; UK'!AA200)</f>
        <v>735.59431999058052</v>
      </c>
      <c r="AS174">
        <f>100*LN('CREDIT EA &amp; UK'!AB200)</f>
        <v>700.11337323566215</v>
      </c>
      <c r="AT174">
        <f>100*LN('CREDIT EA &amp; UK'!AC200)</f>
        <v>614.76052587511379</v>
      </c>
      <c r="AU174">
        <f>100*LN('CREDIT EA &amp; UK'!AD200)</f>
        <v>672.35586370476949</v>
      </c>
      <c r="AV174">
        <f>100*LN('CREDIT EA &amp; UK'!AE200)</f>
        <v>658.20910386154833</v>
      </c>
      <c r="AW174">
        <f>100*LN('CREDIT EA &amp; UK'!AF200)</f>
        <v>469.88332462260132</v>
      </c>
      <c r="AX174">
        <f>100*LN('CREDIT FLOATERS'!R200)</f>
        <v>822.6339093058092</v>
      </c>
      <c r="AY174">
        <f>100*LN('CREDIT FLOATERS'!S200)</f>
        <v>786.87491611820985</v>
      </c>
      <c r="AZ174">
        <f>100*LN('CREDIT FLOATERS'!T200)</f>
        <v>702.34619846218311</v>
      </c>
      <c r="BA174">
        <f>100*LN('GLOBAL GROWTH'!P442)</f>
        <v>420.54612791202499</v>
      </c>
      <c r="BB174">
        <f>'GLOBAL GROWTH'!F430</f>
        <v>-3.7641744331732698</v>
      </c>
      <c r="BC174">
        <v>420.54612791202499</v>
      </c>
      <c r="BD174">
        <v>-13.949</v>
      </c>
      <c r="BE174">
        <v>1.921396257114405</v>
      </c>
      <c r="BF174">
        <v>411.42962764806344</v>
      </c>
      <c r="BG174">
        <v>437.97089966775536</v>
      </c>
      <c r="BH174">
        <v>460.61696863211745</v>
      </c>
      <c r="BI174">
        <f>'CORPORATE SPREADS'!C283/100</f>
        <v>0.87000000000000099</v>
      </c>
      <c r="BJ174">
        <f>'CORPORATE SPREADS'!D283/100</f>
        <v>0.33999999999999986</v>
      </c>
      <c r="BK174">
        <f>POLICYRATES!F235</f>
        <v>5.1100000000000003</v>
      </c>
      <c r="BL174">
        <f>POLICYRATES!C235</f>
        <v>5.125</v>
      </c>
      <c r="BM174">
        <f>100*LN(1/'BILATERAL FX'!G294)</f>
        <v>-14.112779200323136</v>
      </c>
      <c r="BN174">
        <f>100*LN(1/'BILATERAL FX'!B294)</f>
        <v>-39.359493553767692</v>
      </c>
      <c r="BO174">
        <f>100*LN('STOCK MARKET INDICES'!C175)</f>
        <v>771.68972305392401</v>
      </c>
      <c r="BP174">
        <f>100*LN('STOCK MARKET INDICES'!D175)</f>
        <v>736.54585682650304</v>
      </c>
    </row>
    <row r="175" spans="1:68" x14ac:dyDescent="0.2">
      <c r="A175" s="1">
        <v>34455</v>
      </c>
      <c r="B175">
        <f>100*LN('FRED-MD+'!B427)</f>
        <v>421.94209367059494</v>
      </c>
      <c r="C175">
        <f>'FRED-MD+'!C427</f>
        <v>82.771000000000001</v>
      </c>
      <c r="D175">
        <f>100*LN('FRED-MD+'!D427)</f>
        <v>733.04052118444019</v>
      </c>
      <c r="E175">
        <f>100*LN('FRED-MD+'!E427)</f>
        <v>437.24812218303504</v>
      </c>
      <c r="F175">
        <f>'FRED-MD+'!F427</f>
        <v>6.1</v>
      </c>
      <c r="G175">
        <f>100*LN('FRED-MD+'!G427)</f>
        <v>499.38281757798745</v>
      </c>
      <c r="H175">
        <f>100*LN('FRED-MD+'!H427)</f>
        <v>431.11748937019303</v>
      </c>
      <c r="I175">
        <f>100*LN('FRED-MD+'!I427)</f>
        <v>459.46146720485751</v>
      </c>
      <c r="J175">
        <f>100*LN('FRED-MD+'!J427)</f>
        <v>636.95003889025634</v>
      </c>
      <c r="K175">
        <f>100*LN('FRED-MD+'!K427)</f>
        <v>611.12455854270388</v>
      </c>
      <c r="L175">
        <f>'FRED-MD+'!L427</f>
        <v>5.3142857142857096</v>
      </c>
      <c r="M175">
        <f>'FRED-MD+'!N427</f>
        <v>1.86904761904762</v>
      </c>
      <c r="N175">
        <f>'FRED-MD+'!O427</f>
        <v>-0.28249999999999997</v>
      </c>
      <c r="O175">
        <f>'FRED-MD+'!P427</f>
        <v>1.2458</v>
      </c>
      <c r="P175">
        <f>'FRED-MD+'!R427</f>
        <v>1.4200010000000001</v>
      </c>
      <c r="Q175">
        <f>FACTOR!C236</f>
        <v>56.94732590602861</v>
      </c>
      <c r="R175">
        <f>100*LN(REALIZEDVARIANCE!D176)</f>
        <v>58.964313979116092</v>
      </c>
      <c r="S175">
        <v>7.7728106470587299</v>
      </c>
      <c r="T175" s="5">
        <v>9.1654199999999992</v>
      </c>
      <c r="U175">
        <v>90.434335332943149</v>
      </c>
      <c r="V175" s="5">
        <v>7.9551819999999998</v>
      </c>
      <c r="W175">
        <v>6.9</v>
      </c>
      <c r="X175">
        <v>13.03</v>
      </c>
      <c r="Y175">
        <f>100*LN(LEVERAGE3!O176)</f>
        <v>328.91427099332395</v>
      </c>
      <c r="Z175">
        <f>100*LN(LEVERAGE1!O176)</f>
        <v>313.29901422191926</v>
      </c>
      <c r="AA175">
        <f>100*LN(LEVERAGE1!N176)</f>
        <v>312.00240231028539</v>
      </c>
      <c r="AB175">
        <f>100*LN(LEVERAGE2!V176)</f>
        <v>-26.52029308259295</v>
      </c>
      <c r="AC175">
        <f>100*LN(LEVERAGE2!U176)</f>
        <v>5.1462000344410352</v>
      </c>
      <c r="AD175">
        <v>1707.1954076655643</v>
      </c>
      <c r="AE175">
        <v>1446.4149792556948</v>
      </c>
      <c r="AF175">
        <f>100*LN(DOMESTICC!T296)</f>
        <v>1013.1301675314102</v>
      </c>
      <c r="AG175">
        <f>100*LN(DOMESTICC!U296)</f>
        <v>993.26742496294287</v>
      </c>
      <c r="AH175">
        <f>100*LN(DOMESTICC!V296)</f>
        <v>986.44520143800548</v>
      </c>
      <c r="AI175">
        <f>100*LN(DOMESTICC!W296)</f>
        <v>891.31465319568338</v>
      </c>
      <c r="AJ175">
        <f>100*LN(DOMESTICC!X296)</f>
        <v>875.04658083101606</v>
      </c>
      <c r="AK175">
        <f>100*LN(DOMESTICC!Y296)</f>
        <v>701.68388173475569</v>
      </c>
      <c r="AL175">
        <f>100*LN(CBCREDIT!T176)</f>
        <v>867.38157363626692</v>
      </c>
      <c r="AM175">
        <f>100*LN(CBCREDIT!U176)</f>
        <v>834.82246537444189</v>
      </c>
      <c r="AN175">
        <f>100*LN(CBCREDIT!V176)</f>
        <v>739.33630194743921</v>
      </c>
      <c r="AO175">
        <f>100*LN('CREDIT EA &amp; UK'!X201)</f>
        <v>778.45404332284124</v>
      </c>
      <c r="AP175">
        <f>100*LN('CREDIT EA &amp; UK'!Y201)</f>
        <v>751.24987783074005</v>
      </c>
      <c r="AQ175">
        <f>100*LN('CREDIT EA &amp; UK'!Z201)</f>
        <v>634.60030315193944</v>
      </c>
      <c r="AR175">
        <f>100*LN('CREDIT EA &amp; UK'!AA201)</f>
        <v>736.65065781848557</v>
      </c>
      <c r="AS175">
        <f>100*LN('CREDIT EA &amp; UK'!AB201)</f>
        <v>701.45541412462057</v>
      </c>
      <c r="AT175">
        <f>100*LN('CREDIT EA &amp; UK'!AC201)</f>
        <v>615.15138862900733</v>
      </c>
      <c r="AU175">
        <f>100*LN('CREDIT EA &amp; UK'!AD201)</f>
        <v>670.4570927945515</v>
      </c>
      <c r="AV175">
        <f>100*LN('CREDIT EA &amp; UK'!AE201)</f>
        <v>657.40884897761327</v>
      </c>
      <c r="AW175">
        <f>100*LN('CREDIT EA &amp; UK'!AF201)</f>
        <v>460.54415507106245</v>
      </c>
      <c r="AX175">
        <f>100*LN('CREDIT FLOATERS'!R201)</f>
        <v>822.79054745383144</v>
      </c>
      <c r="AY175">
        <f>100*LN('CREDIT FLOATERS'!S201)</f>
        <v>787.11529190649389</v>
      </c>
      <c r="AZ175">
        <f>100*LN('CREDIT FLOATERS'!T201)</f>
        <v>702.36212276763058</v>
      </c>
      <c r="BA175">
        <f>100*LN('GLOBAL GROWTH'!P443)</f>
        <v>421.06322581929396</v>
      </c>
      <c r="BB175">
        <f>'GLOBAL GROWTH'!F431</f>
        <v>-3.0933299021198</v>
      </c>
      <c r="BC175">
        <v>421.06322581929396</v>
      </c>
      <c r="BD175">
        <v>-1.0543438000000001</v>
      </c>
      <c r="BE175">
        <v>2.0653756691540348</v>
      </c>
      <c r="BF175">
        <v>411.84854902703461</v>
      </c>
      <c r="BG175">
        <v>437.68276040270212</v>
      </c>
      <c r="BH175">
        <v>461.9073091157083</v>
      </c>
      <c r="BI175">
        <f>'CORPORATE SPREADS'!C284/100</f>
        <v>0.33</v>
      </c>
      <c r="BJ175">
        <f>'CORPORATE SPREADS'!D284/100</f>
        <v>-8.0000000000000071E-2</v>
      </c>
      <c r="BK175">
        <f>POLICYRATES!F236</f>
        <v>4.7</v>
      </c>
      <c r="BL175">
        <f>POLICYRATES!C236</f>
        <v>5.125</v>
      </c>
      <c r="BM175">
        <f>100*LN(1/'BILATERAL FX'!G295)</f>
        <v>-16.610748065232706</v>
      </c>
      <c r="BN175">
        <f>100*LN(1/'BILATERAL FX'!B295)</f>
        <v>-40.82611954101656</v>
      </c>
      <c r="BO175">
        <f>100*LN('STOCK MARKET INDICES'!C176)</f>
        <v>766.27968630796715</v>
      </c>
      <c r="BP175">
        <f>100*LN('STOCK MARKET INDICES'!D176)</f>
        <v>731.40333898473125</v>
      </c>
    </row>
    <row r="176" spans="1:68" x14ac:dyDescent="0.2">
      <c r="A176" s="1">
        <v>34486</v>
      </c>
      <c r="B176">
        <f>100*LN('FRED-MD+'!B428)</f>
        <v>422.61429958067856</v>
      </c>
      <c r="C176">
        <f>'FRED-MD+'!C428</f>
        <v>82.740399999999994</v>
      </c>
      <c r="D176">
        <f>100*LN('FRED-MD+'!D428)</f>
        <v>725.06355118986801</v>
      </c>
      <c r="E176">
        <f>100*LN('FRED-MD+'!E428)</f>
        <v>437.50020197369173</v>
      </c>
      <c r="F176">
        <f>'FRED-MD+'!F428</f>
        <v>6.1</v>
      </c>
      <c r="G176">
        <f>100*LN('FRED-MD+'!G428)</f>
        <v>499.65363697167538</v>
      </c>
      <c r="H176">
        <f>100*LN('FRED-MD+'!H428)</f>
        <v>431.35871814513609</v>
      </c>
      <c r="I176">
        <f>100*LN('FRED-MD+'!I428)</f>
        <v>459.21862584297963</v>
      </c>
      <c r="J176">
        <f>100*LN('FRED-MD+'!J428)</f>
        <v>637.90426319783876</v>
      </c>
      <c r="K176">
        <f>100*LN('FRED-MD+'!K428)</f>
        <v>611.99237227616004</v>
      </c>
      <c r="L176">
        <f>'FRED-MD+'!L428</f>
        <v>5.2672727272727302</v>
      </c>
      <c r="M176">
        <f>'FRED-MD+'!N428</f>
        <v>1.8340909090909101</v>
      </c>
      <c r="N176">
        <f>'FRED-MD+'!O428</f>
        <v>-0.32829999999999998</v>
      </c>
      <c r="O176">
        <f>'FRED-MD+'!P428</f>
        <v>1.2030000000000001</v>
      </c>
      <c r="P176">
        <f>'FRED-MD+'!R428</f>
        <v>1.3</v>
      </c>
      <c r="Q176">
        <f>FACTOR!C237</f>
        <v>54.175433513657183</v>
      </c>
      <c r="R176">
        <f>100*LN(REALIZEDVARIANCE!D177)</f>
        <v>69.583852522214514</v>
      </c>
      <c r="S176">
        <v>7.5107673074547101</v>
      </c>
      <c r="T176" s="5">
        <v>12.11652</v>
      </c>
      <c r="U176">
        <v>89.911744846482549</v>
      </c>
      <c r="V176" s="5">
        <v>11.497859999999999</v>
      </c>
      <c r="W176">
        <v>7.5</v>
      </c>
      <c r="X176">
        <v>14.97</v>
      </c>
      <c r="Y176">
        <f>100*LN(LEVERAGE3!O177)</f>
        <v>331.22568723655081</v>
      </c>
      <c r="Z176">
        <f>100*LN(LEVERAGE1!O177)</f>
        <v>313.14862604474462</v>
      </c>
      <c r="AA176">
        <f>100*LN(LEVERAGE1!N177)</f>
        <v>311.91969889667456</v>
      </c>
      <c r="AB176">
        <f>100*LN(LEVERAGE2!V177)</f>
        <v>-25.485068533130708</v>
      </c>
      <c r="AC176">
        <f>100*LN(LEVERAGE2!U177)</f>
        <v>5.49671983798852</v>
      </c>
      <c r="AD176">
        <v>1710.0154647525394</v>
      </c>
      <c r="AE176">
        <v>1447.5280359790722</v>
      </c>
      <c r="AF176">
        <f>100*LN(DOMESTICC!T297)</f>
        <v>1014.3082126018802</v>
      </c>
      <c r="AG176">
        <f>100*LN(DOMESTICC!U297)</f>
        <v>994.62472908205552</v>
      </c>
      <c r="AH176">
        <f>100*LN(DOMESTICC!V297)</f>
        <v>987.74975349160763</v>
      </c>
      <c r="AI176">
        <f>100*LN(DOMESTICC!W297)</f>
        <v>893.07883597480077</v>
      </c>
      <c r="AJ176">
        <f>100*LN(DOMESTICC!X297)</f>
        <v>876.82184379484568</v>
      </c>
      <c r="AK176">
        <f>100*LN(DOMESTICC!Y297)</f>
        <v>703.39572821339777</v>
      </c>
      <c r="AL176">
        <f>100*LN(CBCREDIT!T177)</f>
        <v>867.84327428588131</v>
      </c>
      <c r="AM176">
        <f>100*LN(CBCREDIT!U177)</f>
        <v>835.36591586401232</v>
      </c>
      <c r="AN176">
        <f>100*LN(CBCREDIT!V177)</f>
        <v>739.58100024852456</v>
      </c>
      <c r="AO176">
        <f>100*LN('CREDIT EA &amp; UK'!X202)</f>
        <v>778.72259977153351</v>
      </c>
      <c r="AP176">
        <f>100*LN('CREDIT EA &amp; UK'!Y202)</f>
        <v>751.92031304286718</v>
      </c>
      <c r="AQ176">
        <f>100*LN('CREDIT EA &amp; UK'!Z202)</f>
        <v>633.95229752666</v>
      </c>
      <c r="AR176">
        <f>100*LN('CREDIT EA &amp; UK'!AA202)</f>
        <v>737.87571598089278</v>
      </c>
      <c r="AS176">
        <f>100*LN('CREDIT EA &amp; UK'!AB202)</f>
        <v>702.97835132406556</v>
      </c>
      <c r="AT176">
        <f>100*LN('CREDIT EA &amp; UK'!AC202)</f>
        <v>615.65806011562699</v>
      </c>
      <c r="AU176">
        <f>100*LN('CREDIT EA &amp; UK'!AD202)</f>
        <v>669.45942362212088</v>
      </c>
      <c r="AV176">
        <f>100*LN('CREDIT EA &amp; UK'!AE202)</f>
        <v>656.99189123585211</v>
      </c>
      <c r="AW176">
        <f>100*LN('CREDIT EA &amp; UK'!AF202)</f>
        <v>455.08618245347475</v>
      </c>
      <c r="AX176">
        <f>100*LN('CREDIT FLOATERS'!R202)</f>
        <v>823.04051192271095</v>
      </c>
      <c r="AY176">
        <f>100*LN('CREDIT FLOATERS'!S202)</f>
        <v>787.48014806421156</v>
      </c>
      <c r="AZ176">
        <f>100*LN('CREDIT FLOATERS'!T202)</f>
        <v>702.39281300980099</v>
      </c>
      <c r="BA176">
        <f>100*LN('GLOBAL GROWTH'!P444)</f>
        <v>421.80928812551792</v>
      </c>
      <c r="BB176">
        <f>'GLOBAL GROWTH'!F432</f>
        <v>-2.9287111202705098</v>
      </c>
      <c r="BC176">
        <v>421.80928812551792</v>
      </c>
      <c r="BD176">
        <v>-10.390847000000001</v>
      </c>
      <c r="BE176">
        <v>2.2141863908677006</v>
      </c>
      <c r="BF176">
        <v>412.75175581323538</v>
      </c>
      <c r="BG176">
        <v>438.70928038344675</v>
      </c>
      <c r="BH176">
        <v>460.81656949678899</v>
      </c>
      <c r="BI176">
        <f>'CORPORATE SPREADS'!C285/100</f>
        <v>0.64</v>
      </c>
      <c r="BJ176">
        <f>'CORPORATE SPREADS'!D285/100</f>
        <v>0.13000000000000078</v>
      </c>
      <c r="BK176">
        <f>POLICYRATES!F237</f>
        <v>4.5</v>
      </c>
      <c r="BL176">
        <f>POLICYRATES!C237</f>
        <v>5.125</v>
      </c>
      <c r="BM176">
        <f>100*LN(1/'BILATERAL FX'!G296)</f>
        <v>-18.401513424700429</v>
      </c>
      <c r="BN176">
        <f>100*LN(1/'BILATERAL FX'!B296)</f>
        <v>-42.278098587339585</v>
      </c>
      <c r="BO176">
        <f>100*LN('STOCK MARKET INDICES'!C177)</f>
        <v>761.34928666813732</v>
      </c>
      <c r="BP176">
        <f>100*LN('STOCK MARKET INDICES'!D177)</f>
        <v>728.84836068578863</v>
      </c>
    </row>
    <row r="177" spans="1:68" x14ac:dyDescent="0.2">
      <c r="A177" s="1">
        <v>34516</v>
      </c>
      <c r="B177">
        <f>100*LN('FRED-MD+'!B429)</f>
        <v>422.78172031207743</v>
      </c>
      <c r="C177">
        <f>'FRED-MD+'!C429</f>
        <v>82.789199999999994</v>
      </c>
      <c r="D177">
        <f>100*LN('FRED-MD+'!D429)</f>
        <v>727.17037068873674</v>
      </c>
      <c r="E177">
        <f>100*LN('FRED-MD+'!E429)</f>
        <v>437.71397131004869</v>
      </c>
      <c r="F177">
        <f>'FRED-MD+'!F429</f>
        <v>6.1</v>
      </c>
      <c r="G177">
        <f>100*LN('FRED-MD+'!G429)</f>
        <v>499.991133073328</v>
      </c>
      <c r="H177">
        <f>100*LN('FRED-MD+'!H429)</f>
        <v>431.67411679752519</v>
      </c>
      <c r="I177">
        <f>100*LN('FRED-MD+'!I429)</f>
        <v>457.62561758234489</v>
      </c>
      <c r="J177">
        <f>100*LN('FRED-MD+'!J429)</f>
        <v>638.21362706880689</v>
      </c>
      <c r="K177">
        <f>100*LN('FRED-MD+'!K429)</f>
        <v>611.23538643834354</v>
      </c>
      <c r="L177">
        <f>'FRED-MD+'!L429</f>
        <v>5.4764999999999997</v>
      </c>
      <c r="M177">
        <f>'FRED-MD+'!N429</f>
        <v>1.8214999999999999</v>
      </c>
      <c r="N177">
        <f>'FRED-MD+'!O429</f>
        <v>-0.2928</v>
      </c>
      <c r="O177">
        <f>'FRED-MD+'!P429</f>
        <v>1.2040999999999999</v>
      </c>
      <c r="P177">
        <f>'FRED-MD+'!R429</f>
        <v>1.3099989999999999</v>
      </c>
      <c r="Q177">
        <f>FACTOR!C238</f>
        <v>57.333530138753751</v>
      </c>
      <c r="R177">
        <f>100*LN(REALIZEDVARIANCE!D178)</f>
        <v>43.122488369240948</v>
      </c>
      <c r="S177">
        <v>11.9125169028662</v>
      </c>
      <c r="T177" s="5">
        <v>12.89701</v>
      </c>
      <c r="U177">
        <v>85.548228487314745</v>
      </c>
      <c r="V177" s="5">
        <v>6.0597159999999999</v>
      </c>
      <c r="W177">
        <v>12.8</v>
      </c>
      <c r="X177">
        <v>11.13</v>
      </c>
      <c r="Y177">
        <f>100*LN(LEVERAGE3!O178)</f>
        <v>332.41005993507645</v>
      </c>
      <c r="Z177">
        <f>100*LN(LEVERAGE1!O178)</f>
        <v>313.07795296115745</v>
      </c>
      <c r="AA177">
        <f>100*LN(LEVERAGE1!N178)</f>
        <v>311.86836890270075</v>
      </c>
      <c r="AB177">
        <f>100*LN(LEVERAGE2!V178)</f>
        <v>-24.668716755990612</v>
      </c>
      <c r="AC177">
        <f>100*LN(LEVERAGE2!U178)</f>
        <v>6.219230825254713</v>
      </c>
      <c r="AD177">
        <v>1710.5067226226267</v>
      </c>
      <c r="AE177">
        <v>1448.5691522353607</v>
      </c>
      <c r="AF177">
        <f>100*LN(DOMESTICC!T298)</f>
        <v>1015.4910306070819</v>
      </c>
      <c r="AG177">
        <f>100*LN(DOMESTICC!U298)</f>
        <v>995.97144447779067</v>
      </c>
      <c r="AH177">
        <f>100*LN(DOMESTICC!V298)</f>
        <v>989.05623255144769</v>
      </c>
      <c r="AI177">
        <f>100*LN(DOMESTICC!W298)</f>
        <v>894.73248569495036</v>
      </c>
      <c r="AJ177">
        <f>100*LN(DOMESTICC!X298)</f>
        <v>878.47245762992759</v>
      </c>
      <c r="AK177">
        <f>100*LN(DOMESTICC!Y298)</f>
        <v>705.08385354771303</v>
      </c>
      <c r="AL177">
        <f>100*LN(CBCREDIT!T178)</f>
        <v>868.756365346905</v>
      </c>
      <c r="AM177">
        <f>100*LN(CBCREDIT!U178)</f>
        <v>836.4632237049799</v>
      </c>
      <c r="AN177">
        <f>100*LN(CBCREDIT!V178)</f>
        <v>740.02882223278107</v>
      </c>
      <c r="AO177">
        <f>100*LN('CREDIT EA &amp; UK'!X203)</f>
        <v>779.91674243356965</v>
      </c>
      <c r="AP177">
        <f>100*LN('CREDIT EA &amp; UK'!Y203)</f>
        <v>753.46211806744975</v>
      </c>
      <c r="AQ177">
        <f>100*LN('CREDIT EA &amp; UK'!Z203)</f>
        <v>634.51035819709091</v>
      </c>
      <c r="AR177">
        <f>100*LN('CREDIT EA &amp; UK'!AA203)</f>
        <v>739.7078087540815</v>
      </c>
      <c r="AS177">
        <f>100*LN('CREDIT EA &amp; UK'!AB203)</f>
        <v>705.1320992732517</v>
      </c>
      <c r="AT177">
        <f>100*LN('CREDIT EA &amp; UK'!AC203)</f>
        <v>616.7066822375142</v>
      </c>
      <c r="AU177">
        <f>100*LN('CREDIT EA &amp; UK'!AD203)</f>
        <v>670.05769918774251</v>
      </c>
      <c r="AV177">
        <f>100*LN('CREDIT EA &amp; UK'!AE203)</f>
        <v>657.7241142484371</v>
      </c>
      <c r="AW177">
        <f>100*LN('CREDIT EA &amp; UK'!AF203)</f>
        <v>454.69247483427517</v>
      </c>
      <c r="AX177">
        <f>100*LN('CREDIT FLOATERS'!R203)</f>
        <v>824.05604168958587</v>
      </c>
      <c r="AY177">
        <f>100*LN('CREDIT FLOATERS'!S203)</f>
        <v>788.81772483466455</v>
      </c>
      <c r="AZ177">
        <f>100*LN('CREDIT FLOATERS'!T203)</f>
        <v>702.65912349933694</v>
      </c>
      <c r="BA177">
        <f>100*LN('GLOBAL GROWTH'!P445)</f>
        <v>422.04140590192247</v>
      </c>
      <c r="BB177">
        <f>'GLOBAL GROWTH'!F433</f>
        <v>-2.7027701670127802</v>
      </c>
      <c r="BC177">
        <v>422.04140590192247</v>
      </c>
      <c r="BD177">
        <v>-6.4170506999999999</v>
      </c>
      <c r="BE177">
        <v>2.3721740886291753</v>
      </c>
      <c r="BF177">
        <v>412.68037258752736</v>
      </c>
      <c r="BG177">
        <v>439.51859990293303</v>
      </c>
      <c r="BH177">
        <v>461.80864112546374</v>
      </c>
      <c r="BI177">
        <f>'CORPORATE SPREADS'!C286/100</f>
        <v>0.55000000000000004</v>
      </c>
      <c r="BJ177">
        <f>'CORPORATE SPREADS'!D286/100</f>
        <v>0.25999999999999979</v>
      </c>
      <c r="BK177">
        <f>POLICYRATES!F238</f>
        <v>4.5</v>
      </c>
      <c r="BL177">
        <f>POLICYRATES!C238</f>
        <v>5.125</v>
      </c>
      <c r="BM177">
        <f>100*LN(1/'BILATERAL FX'!G297)</f>
        <v>-22.139622777351349</v>
      </c>
      <c r="BN177">
        <f>100*LN(1/'BILATERAL FX'!B297)</f>
        <v>-43.612362906195692</v>
      </c>
      <c r="BO177">
        <f>100*LN('STOCK MARKET INDICES'!C178)</f>
        <v>767.16591079928833</v>
      </c>
      <c r="BP177">
        <f>100*LN('STOCK MARKET INDICES'!D178)</f>
        <v>734.32580390663043</v>
      </c>
    </row>
    <row r="178" spans="1:68" x14ac:dyDescent="0.2">
      <c r="A178" s="1">
        <v>34547</v>
      </c>
      <c r="B178">
        <f>100*LN('FRED-MD+'!B430)</f>
        <v>423.34178617400846</v>
      </c>
      <c r="C178">
        <f>'FRED-MD+'!C430</f>
        <v>83.142200000000003</v>
      </c>
      <c r="D178">
        <f>100*LN('FRED-MD+'!D430)</f>
        <v>727.93188354146196</v>
      </c>
      <c r="E178">
        <f>100*LN('FRED-MD+'!E430)</f>
        <v>437.95235044557631</v>
      </c>
      <c r="F178">
        <f>'FRED-MD+'!F430</f>
        <v>6</v>
      </c>
      <c r="G178">
        <f>100*LN('FRED-MD+'!G430)</f>
        <v>500.3946305945459</v>
      </c>
      <c r="H178">
        <f>100*LN('FRED-MD+'!H430)</f>
        <v>431.896701941571</v>
      </c>
      <c r="I178">
        <f>100*LN('FRED-MD+'!I430)</f>
        <v>457.66678255153795</v>
      </c>
      <c r="J178">
        <f>100*LN('FRED-MD+'!J430)</f>
        <v>639.21390318154636</v>
      </c>
      <c r="K178">
        <f>100*LN('FRED-MD+'!K430)</f>
        <v>614.04016598823534</v>
      </c>
      <c r="L178">
        <f>'FRED-MD+'!L430</f>
        <v>5.5621739130434804</v>
      </c>
      <c r="M178">
        <f>'FRED-MD+'!N430</f>
        <v>1.6739130434782601</v>
      </c>
      <c r="N178">
        <f>'FRED-MD+'!O430</f>
        <v>-0.2495</v>
      </c>
      <c r="O178">
        <f>'FRED-MD+'!P430</f>
        <v>1.1832</v>
      </c>
      <c r="P178">
        <f>'FRED-MD+'!R430</f>
        <v>1.27</v>
      </c>
      <c r="Q178">
        <f>FACTOR!C239</f>
        <v>61.216894931845552</v>
      </c>
      <c r="R178">
        <f>100*LN(REALIZEDVARIANCE!D179)</f>
        <v>52.234262104507557</v>
      </c>
      <c r="S178">
        <v>5.4259753530069696</v>
      </c>
      <c r="T178" s="5">
        <v>9.8423300000000005</v>
      </c>
      <c r="U178">
        <v>84.932847549810091</v>
      </c>
      <c r="V178" s="5">
        <v>7.2344939999999998</v>
      </c>
      <c r="W178">
        <v>24.1</v>
      </c>
      <c r="X178">
        <v>11.97</v>
      </c>
      <c r="Y178">
        <f>100*LN(LEVERAGE3!O179)</f>
        <v>333.3156967740141</v>
      </c>
      <c r="Z178">
        <f>100*LN(LEVERAGE1!O179)</f>
        <v>313.02475930425516</v>
      </c>
      <c r="AA178">
        <f>100*LN(LEVERAGE1!N179)</f>
        <v>311.82653944483746</v>
      </c>
      <c r="AB178">
        <f>100*LN(LEVERAGE2!V179)</f>
        <v>-23.892256111358602</v>
      </c>
      <c r="AC178">
        <f>100*LN(LEVERAGE2!U179)</f>
        <v>7.1572137984329345</v>
      </c>
      <c r="AD178">
        <v>1711.2236288071094</v>
      </c>
      <c r="AE178">
        <v>1449.5426085015415</v>
      </c>
      <c r="AF178">
        <f>100*LN(DOMESTICC!T299)</f>
        <v>1016.5693754335628</v>
      </c>
      <c r="AG178">
        <f>100*LN(DOMESTICC!U299)</f>
        <v>997.17751157786449</v>
      </c>
      <c r="AH178">
        <f>100*LN(DOMESTICC!V299)</f>
        <v>990.22378714475576</v>
      </c>
      <c r="AI178">
        <f>100*LN(DOMESTICC!W299)</f>
        <v>896.22736563280353</v>
      </c>
      <c r="AJ178">
        <f>100*LN(DOMESTICC!X299)</f>
        <v>879.95995986520586</v>
      </c>
      <c r="AK178">
        <f>100*LN(DOMESTICC!Y299)</f>
        <v>706.63760614547857</v>
      </c>
      <c r="AL178">
        <f>100*LN(CBCREDIT!T179)</f>
        <v>869.96647572640211</v>
      </c>
      <c r="AM178">
        <f>100*LN(CBCREDIT!U179)</f>
        <v>837.94381983129858</v>
      </c>
      <c r="AN178">
        <f>100*LN(CBCREDIT!V179)</f>
        <v>740.5481291342428</v>
      </c>
      <c r="AO178">
        <f>100*LN('CREDIT EA &amp; UK'!X204)</f>
        <v>781.93533833096603</v>
      </c>
      <c r="AP178">
        <f>100*LN('CREDIT EA &amp; UK'!Y204)</f>
        <v>755.65471166050111</v>
      </c>
      <c r="AQ178">
        <f>100*LN('CREDIT EA &amp; UK'!Z204)</f>
        <v>635.69332891008344</v>
      </c>
      <c r="AR178">
        <f>100*LN('CREDIT EA &amp; UK'!AA204)</f>
        <v>741.91837985326094</v>
      </c>
      <c r="AS178">
        <f>100*LN('CREDIT EA &amp; UK'!AB204)</f>
        <v>707.67165623935966</v>
      </c>
      <c r="AT178">
        <f>100*LN('CREDIT EA &amp; UK'!AC204)</f>
        <v>618.12436519748701</v>
      </c>
      <c r="AU178">
        <f>100*LN('CREDIT EA &amp; UK'!AD204)</f>
        <v>671.37185085487317</v>
      </c>
      <c r="AV178">
        <f>100*LN('CREDIT EA &amp; UK'!AE204)</f>
        <v>659.28301160771707</v>
      </c>
      <c r="AW178">
        <f>100*LN('CREDIT EA &amp; UK'!AF204)</f>
        <v>454.45038384214212</v>
      </c>
      <c r="AX178">
        <f>100*LN('CREDIT FLOATERS'!R204)</f>
        <v>825.74194911578434</v>
      </c>
      <c r="AY178">
        <f>100*LN('CREDIT FLOATERS'!S204)</f>
        <v>790.99343951447577</v>
      </c>
      <c r="AZ178">
        <f>100*LN('CREDIT FLOATERS'!T204)</f>
        <v>703.18790496688189</v>
      </c>
      <c r="BA178">
        <f>100*LN('GLOBAL GROWTH'!P446)</f>
        <v>423.07821444503935</v>
      </c>
      <c r="BB178">
        <f>'GLOBAL GROWTH'!F434</f>
        <v>-1.67162825526324</v>
      </c>
      <c r="BC178">
        <v>423.07821444503935</v>
      </c>
      <c r="BD178">
        <v>-1.1780592000000001</v>
      </c>
      <c r="BE178">
        <v>2.5287940598765601</v>
      </c>
      <c r="BF178">
        <v>414.05561251456123</v>
      </c>
      <c r="BG178">
        <v>436.97719533960031</v>
      </c>
      <c r="BH178">
        <v>462.00587984818418</v>
      </c>
      <c r="BI178">
        <f>'CORPORATE SPREADS'!C287/100</f>
        <v>0.75</v>
      </c>
      <c r="BJ178">
        <f>'CORPORATE SPREADS'!D287/100</f>
        <v>4.9999999999999822E-2</v>
      </c>
      <c r="BK178">
        <f>POLICYRATES!F239</f>
        <v>4.5</v>
      </c>
      <c r="BL178">
        <f>POLICYRATES!C239</f>
        <v>5.125</v>
      </c>
      <c r="BM178">
        <f>100*LN(1/'BILATERAL FX'!G298)</f>
        <v>-22.318422314129744</v>
      </c>
      <c r="BN178">
        <f>100*LN(1/'BILATERAL FX'!B298)</f>
        <v>-43.320996841672326</v>
      </c>
      <c r="BO178">
        <f>100*LN('STOCK MARKET INDICES'!C179)</f>
        <v>770.20365564614303</v>
      </c>
      <c r="BP178">
        <f>100*LN('STOCK MARKET INDICES'!D179)</f>
        <v>739.42718166020859</v>
      </c>
    </row>
    <row r="179" spans="1:68" x14ac:dyDescent="0.2">
      <c r="A179" s="1">
        <v>34578</v>
      </c>
      <c r="B179">
        <f>100*LN('FRED-MD+'!B431)</f>
        <v>423.69517284685844</v>
      </c>
      <c r="C179">
        <f>'FRED-MD+'!C431</f>
        <v>83.215199999999996</v>
      </c>
      <c r="D179">
        <f>100*LN('FRED-MD+'!D431)</f>
        <v>729.57350727492815</v>
      </c>
      <c r="E179">
        <f>100*LN('FRED-MD+'!E431)</f>
        <v>438.11512516379275</v>
      </c>
      <c r="F179">
        <f>'FRED-MD+'!F431</f>
        <v>5.9</v>
      </c>
      <c r="G179">
        <f>100*LN('FRED-MD+'!G431)</f>
        <v>500.59577045451442</v>
      </c>
      <c r="H179">
        <f>100*LN('FRED-MD+'!H431)</f>
        <v>432.00847393835761</v>
      </c>
      <c r="I179">
        <f>100*LN('FRED-MD+'!I431)</f>
        <v>456.69489731678937</v>
      </c>
      <c r="J179">
        <f>100*LN('FRED-MD+'!J431)</f>
        <v>640.90092357592539</v>
      </c>
      <c r="K179">
        <f>100*LN('FRED-MD+'!K431)</f>
        <v>614.62436008955353</v>
      </c>
      <c r="L179">
        <f>'FRED-MD+'!L431</f>
        <v>5.7628571428571398</v>
      </c>
      <c r="M179">
        <f>'FRED-MD+'!N431</f>
        <v>1.69428571428571</v>
      </c>
      <c r="N179">
        <f>'FRED-MD+'!O431</f>
        <v>-0.39450000000000002</v>
      </c>
      <c r="O179">
        <f>'FRED-MD+'!P431</f>
        <v>1.1577</v>
      </c>
      <c r="P179">
        <f>'FRED-MD+'!R431</f>
        <v>1.18</v>
      </c>
      <c r="Q179">
        <f>FACTOR!C240</f>
        <v>56.41344475521894</v>
      </c>
      <c r="R179">
        <f>100*LN(REALIZEDVARIANCE!D180)</f>
        <v>36.185895704564217</v>
      </c>
      <c r="S179">
        <v>14.8143434195675</v>
      </c>
      <c r="T179" s="5">
        <v>20.59986</v>
      </c>
      <c r="U179">
        <v>88.514844792279106</v>
      </c>
      <c r="V179" s="5">
        <v>10.378909999999999</v>
      </c>
      <c r="W179">
        <v>18.100000000000001</v>
      </c>
      <c r="X179">
        <v>14.28</v>
      </c>
      <c r="Y179">
        <f>100*LN(LEVERAGE3!O180)</f>
        <v>333.66233043369147</v>
      </c>
      <c r="Z179">
        <f>100*LN(LEVERAGE1!O180)</f>
        <v>312.97982026634281</v>
      </c>
      <c r="AA179">
        <f>100*LN(LEVERAGE1!N180)</f>
        <v>311.80994880106891</v>
      </c>
      <c r="AB179">
        <f>100*LN(LEVERAGE2!V180)</f>
        <v>-23.180415884317103</v>
      </c>
      <c r="AC179">
        <f>100*LN(LEVERAGE2!U180)</f>
        <v>7.6003616284525926</v>
      </c>
      <c r="AD179">
        <v>1713.122368689784</v>
      </c>
      <c r="AE179">
        <v>1450.5642196343756</v>
      </c>
      <c r="AF179">
        <f>100*LN(DOMESTICC!T300)</f>
        <v>1017.2817587522122</v>
      </c>
      <c r="AG179">
        <f>100*LN(DOMESTICC!U300)</f>
        <v>997.89357501855102</v>
      </c>
      <c r="AH179">
        <f>100*LN(DOMESTICC!V300)</f>
        <v>990.88493006892713</v>
      </c>
      <c r="AI179">
        <f>100*LN(DOMESTICC!W300)</f>
        <v>897.15451195403193</v>
      </c>
      <c r="AJ179">
        <f>100*LN(DOMESTICC!X300)</f>
        <v>880.91606489066464</v>
      </c>
      <c r="AK179">
        <f>100*LN(DOMESTICC!Y300)</f>
        <v>707.36628594065746</v>
      </c>
      <c r="AL179">
        <f>100*LN(CBCREDIT!T180)</f>
        <v>870.99062358647996</v>
      </c>
      <c r="AM179">
        <f>100*LN(CBCREDIT!U180)</f>
        <v>839.23211127655736</v>
      </c>
      <c r="AN179">
        <f>100*LN(CBCREDIT!V180)</f>
        <v>740.83032683369936</v>
      </c>
      <c r="AO179">
        <f>100*LN('CREDIT EA &amp; UK'!X205)</f>
        <v>783.61097504514737</v>
      </c>
      <c r="AP179">
        <f>100*LN('CREDIT EA &amp; UK'!Y205)</f>
        <v>757.44193574816859</v>
      </c>
      <c r="AQ179">
        <f>100*LN('CREDIT EA &amp; UK'!Z205)</f>
        <v>636.75231580422633</v>
      </c>
      <c r="AR179">
        <f>100*LN('CREDIT EA &amp; UK'!AA205)</f>
        <v>743.60549386255457</v>
      </c>
      <c r="AS179">
        <f>100*LN('CREDIT EA &amp; UK'!AB205)</f>
        <v>709.62841968520763</v>
      </c>
      <c r="AT179">
        <f>100*LN('CREDIT EA &amp; UK'!AC205)</f>
        <v>619.14909441453824</v>
      </c>
      <c r="AU179">
        <f>100*LN('CREDIT EA &amp; UK'!AD205)</f>
        <v>672.65882554580844</v>
      </c>
      <c r="AV179">
        <f>100*LN('CREDIT EA &amp; UK'!AE205)</f>
        <v>660.6997423201766</v>
      </c>
      <c r="AW179">
        <f>100*LN('CREDIT EA &amp; UK'!AF205)</f>
        <v>454.37095898424673</v>
      </c>
      <c r="AX179">
        <f>100*LN('CREDIT FLOATERS'!R205)</f>
        <v>827.12665656826198</v>
      </c>
      <c r="AY179">
        <f>100*LN('CREDIT FLOATERS'!S205)</f>
        <v>792.72511253049447</v>
      </c>
      <c r="AZ179">
        <f>100*LN('CREDIT FLOATERS'!T205)</f>
        <v>703.71163629448699</v>
      </c>
      <c r="BA179">
        <f>100*LN('GLOBAL GROWTH'!P447)</f>
        <v>423.44247148325769</v>
      </c>
      <c r="BB179">
        <f>'GLOBAL GROWTH'!F435</f>
        <v>-1.9252959049609699</v>
      </c>
      <c r="BC179">
        <v>423.44247148325769</v>
      </c>
      <c r="BD179">
        <v>2.4930081999999998</v>
      </c>
      <c r="BE179">
        <v>2.6736906260814264</v>
      </c>
      <c r="BF179">
        <v>414.34334989556936</v>
      </c>
      <c r="BG179">
        <v>439.54871333322325</v>
      </c>
      <c r="BH179">
        <v>462.69316777696037</v>
      </c>
      <c r="BI179">
        <f>'CORPORATE SPREADS'!C288/100</f>
        <v>0.78999999999999904</v>
      </c>
      <c r="BJ179">
        <f>'CORPORATE SPREADS'!D288/100</f>
        <v>-9.9999999999997868E-3</v>
      </c>
      <c r="BK179">
        <f>POLICYRATES!F240</f>
        <v>4.5</v>
      </c>
      <c r="BL179">
        <f>POLICYRATES!C240</f>
        <v>5.625</v>
      </c>
      <c r="BM179">
        <f>100*LN(1/'BILATERAL FX'!G299)</f>
        <v>-23.31403062799604</v>
      </c>
      <c r="BN179">
        <f>100*LN(1/'BILATERAL FX'!B299)</f>
        <v>-44.858845249025123</v>
      </c>
      <c r="BO179">
        <f>100*LN('STOCK MARKET INDICES'!C180)</f>
        <v>760.67602690262424</v>
      </c>
      <c r="BP179">
        <f>100*LN('STOCK MARKET INDICES'!D180)</f>
        <v>732.05071076745799</v>
      </c>
    </row>
    <row r="180" spans="1:68" x14ac:dyDescent="0.2">
      <c r="A180" s="1">
        <v>34608</v>
      </c>
      <c r="B180">
        <f>100*LN('FRED-MD+'!B432)</f>
        <v>424.53402703560579</v>
      </c>
      <c r="C180">
        <f>'FRED-MD+'!C432</f>
        <v>83.705399999999997</v>
      </c>
      <c r="D180">
        <f>100*LN('FRED-MD+'!D432)</f>
        <v>727.93188354146196</v>
      </c>
      <c r="E180">
        <f>100*LN('FRED-MD+'!E432)</f>
        <v>438.30261350069645</v>
      </c>
      <c r="F180">
        <f>'FRED-MD+'!F432</f>
        <v>5.8</v>
      </c>
      <c r="G180">
        <f>100*LN('FRED-MD+'!G432)</f>
        <v>500.66272726987171</v>
      </c>
      <c r="H180">
        <f>100*LN('FRED-MD+'!H432)</f>
        <v>432.17722568086953</v>
      </c>
      <c r="I180">
        <f>100*LN('FRED-MD+'!I432)</f>
        <v>455.87073115777503</v>
      </c>
      <c r="J180">
        <f>100*LN('FRED-MD+'!J432)</f>
        <v>642.2743102850809</v>
      </c>
      <c r="K180">
        <f>100*LN('FRED-MD+'!K432)</f>
        <v>613.94749856066767</v>
      </c>
      <c r="L180">
        <f>'FRED-MD+'!L432</f>
        <v>6.1144999999999996</v>
      </c>
      <c r="M180">
        <f>'FRED-MD+'!N432</f>
        <v>1.6294999999999999</v>
      </c>
      <c r="N180">
        <f>'FRED-MD+'!O432</f>
        <v>-0.2913</v>
      </c>
      <c r="O180">
        <f>'FRED-MD+'!P432</f>
        <v>1.1871</v>
      </c>
      <c r="P180">
        <f>'FRED-MD+'!R432</f>
        <v>1.1900010000000001</v>
      </c>
      <c r="Q180">
        <f>FACTOR!C241</f>
        <v>59.865707132823971</v>
      </c>
      <c r="R180">
        <f>100*LN(REALIZEDVARIANCE!D181)</f>
        <v>79.992532932231683</v>
      </c>
      <c r="S180">
        <v>-1.1532012017914799</v>
      </c>
      <c r="T180" s="5">
        <v>7.9734179999999997</v>
      </c>
      <c r="U180">
        <v>88.515409036726865</v>
      </c>
      <c r="V180" s="5">
        <v>10.236230000000001</v>
      </c>
      <c r="W180">
        <v>18.7</v>
      </c>
      <c r="X180">
        <v>14.56</v>
      </c>
      <c r="Y180">
        <f>100*LN(LEVERAGE3!O181)</f>
        <v>323.54694667720048</v>
      </c>
      <c r="Z180">
        <f>100*LN(LEVERAGE1!O181)</f>
        <v>312.94552501858936</v>
      </c>
      <c r="AA180">
        <f>100*LN(LEVERAGE1!N181)</f>
        <v>312.19726111670644</v>
      </c>
      <c r="AB180">
        <f>100*LN(LEVERAGE2!V181)</f>
        <v>-22.447270915424731</v>
      </c>
      <c r="AC180">
        <f>100*LN(LEVERAGE2!U181)</f>
        <v>7.070321426181593</v>
      </c>
      <c r="AD180">
        <v>1714.9311043892378</v>
      </c>
      <c r="AE180">
        <v>1451.1595917844752</v>
      </c>
      <c r="AF180">
        <f>100*LN(DOMESTICC!T301)</f>
        <v>1017.6214154778415</v>
      </c>
      <c r="AG180">
        <f>100*LN(DOMESTICC!U301)</f>
        <v>998.16301029158865</v>
      </c>
      <c r="AH180">
        <f>100*LN(DOMESTICC!V301)</f>
        <v>991.10280142496435</v>
      </c>
      <c r="AI180">
        <f>100*LN(DOMESTICC!W301)</f>
        <v>897.54377017854893</v>
      </c>
      <c r="AJ180">
        <f>100*LN(DOMESTICC!X301)</f>
        <v>881.352871260288</v>
      </c>
      <c r="AK180">
        <f>100*LN(DOMESTICC!Y301)</f>
        <v>707.45729958063203</v>
      </c>
      <c r="AL180">
        <f>100*LN(CBCREDIT!T181)</f>
        <v>871.65447313562458</v>
      </c>
      <c r="AM180">
        <f>100*LN(CBCREDIT!U181)</f>
        <v>840.12658127900863</v>
      </c>
      <c r="AN180">
        <f>100*LN(CBCREDIT!V181)</f>
        <v>740.88283391871585</v>
      </c>
      <c r="AO180">
        <f>100*LN('CREDIT EA &amp; UK'!X206)</f>
        <v>784.58344778140884</v>
      </c>
      <c r="AP180">
        <f>100*LN('CREDIT EA &amp; UK'!Y206)</f>
        <v>758.50162763182868</v>
      </c>
      <c r="AQ180">
        <f>100*LN('CREDIT EA &amp; UK'!Z206)</f>
        <v>637.42727750891197</v>
      </c>
      <c r="AR180">
        <f>100*LN('CREDIT EA &amp; UK'!AA206)</f>
        <v>744.5393215430704</v>
      </c>
      <c r="AS180">
        <f>100*LN('CREDIT EA &amp; UK'!AB206)</f>
        <v>710.75105441894561</v>
      </c>
      <c r="AT180">
        <f>100*LN('CREDIT EA &amp; UK'!AC206)</f>
        <v>619.61437281280644</v>
      </c>
      <c r="AU180">
        <f>100*LN('CREDIT EA &amp; UK'!AD206)</f>
        <v>673.66144262847422</v>
      </c>
      <c r="AV180">
        <f>100*LN('CREDIT EA &amp; UK'!AE206)</f>
        <v>661.63783461301773</v>
      </c>
      <c r="AW180">
        <f>100*LN('CREDIT EA &amp; UK'!AF206)</f>
        <v>455.54845767991321</v>
      </c>
      <c r="AX180">
        <f>100*LN('CREDIT FLOATERS'!R206)</f>
        <v>827.9114316633619</v>
      </c>
      <c r="AY180">
        <f>100*LN('CREDIT FLOATERS'!S206)</f>
        <v>793.66191727261128</v>
      </c>
      <c r="AZ180">
        <f>100*LN('CREDIT FLOATERS'!T206)</f>
        <v>704.11079683412231</v>
      </c>
      <c r="BA180">
        <f>100*LN('GLOBAL GROWTH'!P448)</f>
        <v>424.1823032281294</v>
      </c>
      <c r="BB180">
        <f>'GLOBAL GROWTH'!F436</f>
        <v>-1.40083819379479</v>
      </c>
      <c r="BC180">
        <v>424.1823032281294</v>
      </c>
      <c r="BD180">
        <v>18.825645000000002</v>
      </c>
      <c r="BE180">
        <v>2.8109943564654349</v>
      </c>
      <c r="BF180">
        <v>414.98645629287074</v>
      </c>
      <c r="BG180">
        <v>440.42291112100588</v>
      </c>
      <c r="BH180">
        <v>463.1812116934513</v>
      </c>
      <c r="BI180">
        <f>'CORPORATE SPREADS'!C289/100</f>
        <v>0.83</v>
      </c>
      <c r="BJ180">
        <f>'CORPORATE SPREADS'!D289/100</f>
        <v>-0.12000000000000011</v>
      </c>
      <c r="BK180">
        <f>POLICYRATES!F241</f>
        <v>4.5</v>
      </c>
      <c r="BL180">
        <f>POLICYRATES!C241</f>
        <v>5.625</v>
      </c>
      <c r="BM180">
        <f>100*LN(1/'BILATERAL FX'!G300)</f>
        <v>-25.243309003542979</v>
      </c>
      <c r="BN180">
        <f>100*LN(1/'BILATERAL FX'!B300)</f>
        <v>-47.399565051527297</v>
      </c>
      <c r="BO180">
        <f>100*LN('STOCK MARKET INDICES'!C181)</f>
        <v>763.60910160050264</v>
      </c>
      <c r="BP180">
        <f>100*LN('STOCK MARKET INDICES'!D181)</f>
        <v>733.70020157550994</v>
      </c>
    </row>
    <row r="181" spans="1:68" x14ac:dyDescent="0.2">
      <c r="A181" s="1">
        <v>34639</v>
      </c>
      <c r="B181">
        <f>100*LN('FRED-MD+'!B433)</f>
        <v>425.15064181902898</v>
      </c>
      <c r="C181">
        <f>'FRED-MD+'!C433</f>
        <v>84.014399999999995</v>
      </c>
      <c r="D181">
        <f>100*LN('FRED-MD+'!D433)</f>
        <v>732.05269622727394</v>
      </c>
      <c r="E181">
        <f>100*LN('FRED-MD+'!E433)</f>
        <v>438.41493800548602</v>
      </c>
      <c r="F181">
        <f>'FRED-MD+'!F433</f>
        <v>5.6</v>
      </c>
      <c r="G181">
        <f>100*LN('FRED-MD+'!G433)</f>
        <v>500.93010710831197</v>
      </c>
      <c r="H181">
        <f>100*LN('FRED-MD+'!H433)</f>
        <v>432.37219759108598</v>
      </c>
      <c r="I181">
        <f>100*LN('FRED-MD+'!I433)</f>
        <v>456.41398364300994</v>
      </c>
      <c r="J181">
        <f>100*LN('FRED-MD+'!J433)</f>
        <v>642.78360926786172</v>
      </c>
      <c r="K181">
        <f>100*LN('FRED-MD+'!K433)</f>
        <v>613.34197347353506</v>
      </c>
      <c r="L181">
        <f>'FRED-MD+'!L433</f>
        <v>6.54</v>
      </c>
      <c r="M181">
        <f>'FRED-MD+'!N433</f>
        <v>1.415</v>
      </c>
      <c r="N181">
        <f>'FRED-MD+'!O433</f>
        <v>-0.24460000000000001</v>
      </c>
      <c r="O181">
        <f>'FRED-MD+'!P433</f>
        <v>1.2378</v>
      </c>
      <c r="P181">
        <f>'FRED-MD+'!R433</f>
        <v>1.21</v>
      </c>
      <c r="Q181">
        <f>FACTOR!C242</f>
        <v>51.307058509598271</v>
      </c>
      <c r="R181">
        <f>100*LN(REALIZEDVARIANCE!D182)</f>
        <v>76.981252257836502</v>
      </c>
      <c r="S181">
        <v>8.2657514722232595</v>
      </c>
      <c r="T181" s="5">
        <v>21.732500000000002</v>
      </c>
      <c r="U181">
        <v>89.836575130733721</v>
      </c>
      <c r="V181" s="5">
        <v>12.15776</v>
      </c>
      <c r="W181">
        <v>11.3</v>
      </c>
      <c r="X181">
        <v>15.95</v>
      </c>
      <c r="Y181">
        <f>100*LN(LEVERAGE3!O182)</f>
        <v>302.32819489576679</v>
      </c>
      <c r="Z181">
        <f>100*LN(LEVERAGE1!O182)</f>
        <v>312.91694050900378</v>
      </c>
      <c r="AA181">
        <f>100*LN(LEVERAGE1!N182)</f>
        <v>312.88544367684869</v>
      </c>
      <c r="AB181">
        <f>100*LN(LEVERAGE2!V182)</f>
        <v>-21.771941461168201</v>
      </c>
      <c r="AC181">
        <f>100*LN(LEVERAGE2!U182)</f>
        <v>6.1164092700759811</v>
      </c>
      <c r="AD181">
        <v>1713.1516360345522</v>
      </c>
      <c r="AE181">
        <v>1452.0736989736245</v>
      </c>
      <c r="AF181">
        <f>100*LN(DOMESTICC!T302)</f>
        <v>1017.844256456552</v>
      </c>
      <c r="AG181">
        <f>100*LN(DOMESTICC!U302)</f>
        <v>998.32332518410624</v>
      </c>
      <c r="AH181">
        <f>100*LN(DOMESTICC!V302)</f>
        <v>991.22693126109937</v>
      </c>
      <c r="AI181">
        <f>100*LN(DOMESTICC!W302)</f>
        <v>897.78583592179473</v>
      </c>
      <c r="AJ181">
        <f>100*LN(DOMESTICC!X302)</f>
        <v>881.63373145897901</v>
      </c>
      <c r="AK181">
        <f>100*LN(DOMESTICC!Y302)</f>
        <v>707.50131341535257</v>
      </c>
      <c r="AL181">
        <f>100*LN(CBCREDIT!T182)</f>
        <v>872.20662687020774</v>
      </c>
      <c r="AM181">
        <f>100*LN(CBCREDIT!U182)</f>
        <v>840.897485912364</v>
      </c>
      <c r="AN181">
        <f>100*LN(CBCREDIT!V182)</f>
        <v>740.90984407741405</v>
      </c>
      <c r="AO181">
        <f>100*LN('CREDIT EA &amp; UK'!X207)</f>
        <v>785.37249377446869</v>
      </c>
      <c r="AP181">
        <f>100*LN('CREDIT EA &amp; UK'!Y207)</f>
        <v>759.3486298267984</v>
      </c>
      <c r="AQ181">
        <f>100*LN('CREDIT EA &amp; UK'!Z207)</f>
        <v>638.02430058469145</v>
      </c>
      <c r="AR181">
        <f>100*LN('CREDIT EA &amp; UK'!AA207)</f>
        <v>745.2378857277763</v>
      </c>
      <c r="AS181">
        <f>100*LN('CREDIT EA &amp; UK'!AB207)</f>
        <v>711.60291437294961</v>
      </c>
      <c r="AT181">
        <f>100*LN('CREDIT EA &amp; UK'!AC207)</f>
        <v>619.93658747222526</v>
      </c>
      <c r="AU181">
        <f>100*LN('CREDIT EA &amp; UK'!AD207)</f>
        <v>674.66441804922999</v>
      </c>
      <c r="AV181">
        <f>100*LN('CREDIT EA &amp; UK'!AE207)</f>
        <v>662.48685513142721</v>
      </c>
      <c r="AW181">
        <f>100*LN('CREDIT EA &amp; UK'!AF207)</f>
        <v>458.07604051418605</v>
      </c>
      <c r="AX181">
        <f>100*LN('CREDIT FLOATERS'!R207)</f>
        <v>828.53861977753525</v>
      </c>
      <c r="AY181">
        <f>100*LN('CREDIT FLOATERS'!S207)</f>
        <v>794.387417879022</v>
      </c>
      <c r="AZ181">
        <f>100*LN('CREDIT FLOATERS'!T207)</f>
        <v>704.51484214673974</v>
      </c>
      <c r="BA181">
        <f>100*LN('GLOBAL GROWTH'!P449)</f>
        <v>425.04816963134419</v>
      </c>
      <c r="BB181">
        <f>'GLOBAL GROWTH'!F437</f>
        <v>-0.59923789490012802</v>
      </c>
      <c r="BC181">
        <v>425.04816963134419</v>
      </c>
      <c r="BD181">
        <v>21.661971999999999</v>
      </c>
      <c r="BE181">
        <v>2.9265780178150624</v>
      </c>
      <c r="BF181">
        <v>415.74296712296456</v>
      </c>
      <c r="BG181">
        <v>440.96181217100587</v>
      </c>
      <c r="BH181">
        <v>463.76373761255928</v>
      </c>
      <c r="BI181">
        <f>'CORPORATE SPREADS'!C290/100</f>
        <v>0.76999999999999902</v>
      </c>
      <c r="BJ181">
        <f>'CORPORATE SPREADS'!D290/100</f>
        <v>0.14999999999999947</v>
      </c>
      <c r="BK181">
        <f>POLICYRATES!F242</f>
        <v>4.5</v>
      </c>
      <c r="BL181">
        <f>POLICYRATES!C242</f>
        <v>5.625</v>
      </c>
      <c r="BM181">
        <f>100*LN(1/'BILATERAL FX'!G301)</f>
        <v>-23.929178098268654</v>
      </c>
      <c r="BN181">
        <f>100*LN(1/'BILATERAL FX'!B301)</f>
        <v>-46.323074495830681</v>
      </c>
      <c r="BO181">
        <f>100*LN('STOCK MARKET INDICES'!C182)</f>
        <v>762.47459312265323</v>
      </c>
      <c r="BP181">
        <f>100*LN('STOCK MARKET INDICES'!D182)</f>
        <v>733.17935006742437</v>
      </c>
    </row>
    <row r="182" spans="1:68" x14ac:dyDescent="0.2">
      <c r="A182" s="1">
        <v>34669</v>
      </c>
      <c r="B182">
        <f>100*LN('FRED-MD+'!B434)</f>
        <v>426.1728720610069</v>
      </c>
      <c r="C182">
        <f>'FRED-MD+'!C434</f>
        <v>84.571299999999994</v>
      </c>
      <c r="D182">
        <f>100*LN('FRED-MD+'!D434)</f>
        <v>728.2761179605593</v>
      </c>
      <c r="E182">
        <f>100*LN('FRED-MD+'!E434)</f>
        <v>438.58941462003702</v>
      </c>
      <c r="F182">
        <f>'FRED-MD+'!F434</f>
        <v>5.5</v>
      </c>
      <c r="G182">
        <f>100*LN('FRED-MD+'!G434)</f>
        <v>501.13017386394159</v>
      </c>
      <c r="H182">
        <f>100*LN('FRED-MD+'!H434)</f>
        <v>432.43842802241517</v>
      </c>
      <c r="I182">
        <f>100*LN('FRED-MD+'!I434)</f>
        <v>459.26926644769787</v>
      </c>
      <c r="J182">
        <f>100*LN('FRED-MD+'!J434)</f>
        <v>644.84655701689474</v>
      </c>
      <c r="K182">
        <f>100*LN('FRED-MD+'!K434)</f>
        <v>612.07149142052594</v>
      </c>
      <c r="L182">
        <f>'FRED-MD+'!L434</f>
        <v>7.13619047619048</v>
      </c>
      <c r="M182">
        <f>'FRED-MD+'!N434</f>
        <v>0.67761904761904801</v>
      </c>
      <c r="N182">
        <f>'FRED-MD+'!O434</f>
        <v>-0.19389999999999999</v>
      </c>
      <c r="O182">
        <f>'FRED-MD+'!P434</f>
        <v>1.2729999999999999</v>
      </c>
      <c r="P182">
        <f>'FRED-MD+'!R434</f>
        <v>1.39</v>
      </c>
      <c r="Q182">
        <f>FACTOR!C243</f>
        <v>52.442120609964022</v>
      </c>
      <c r="R182">
        <f>100*LN(REALIZEDVARIANCE!D183)</f>
        <v>66.337580234254759</v>
      </c>
      <c r="S182">
        <v>10.171519896104</v>
      </c>
      <c r="T182" s="5">
        <v>30.255330000000001</v>
      </c>
      <c r="U182">
        <v>86.317840466655454</v>
      </c>
      <c r="V182" s="5">
        <v>8.3273410000000005</v>
      </c>
      <c r="W182">
        <v>11.2</v>
      </c>
      <c r="X182">
        <v>13.2</v>
      </c>
      <c r="Y182">
        <f>100*LN(LEVERAGE3!O183)</f>
        <v>287.6836118610135</v>
      </c>
      <c r="Z182">
        <f>100*LN(LEVERAGE1!O183)</f>
        <v>312.86301314752768</v>
      </c>
      <c r="AA182">
        <f>100*LN(LEVERAGE1!N183)</f>
        <v>313.2686207160088</v>
      </c>
      <c r="AB182">
        <f>100*LN(LEVERAGE2!V183)</f>
        <v>-21.214601402266066</v>
      </c>
      <c r="AC182">
        <f>100*LN(LEVERAGE2!U183)</f>
        <v>5.5784235199936161</v>
      </c>
      <c r="AD182">
        <v>1714.6736875579381</v>
      </c>
      <c r="AE182">
        <v>1452.2275593208249</v>
      </c>
      <c r="AF182">
        <f>100*LN(DOMESTICC!T303)</f>
        <v>1018.24769109995</v>
      </c>
      <c r="AG182">
        <f>100*LN(DOMESTICC!U303)</f>
        <v>998.63200063695774</v>
      </c>
      <c r="AH182">
        <f>100*LN(DOMESTICC!V303)</f>
        <v>991.47290002618661</v>
      </c>
      <c r="AI182">
        <f>100*LN(DOMESTICC!W303)</f>
        <v>898.22936572041601</v>
      </c>
      <c r="AJ182">
        <f>100*LN(DOMESTICC!X303)</f>
        <v>882.13931474290189</v>
      </c>
      <c r="AK182">
        <f>100*LN(DOMESTICC!Y303)</f>
        <v>707.59528202265017</v>
      </c>
      <c r="AL182">
        <f>100*LN(CBCREDIT!T183)</f>
        <v>873.0687942412377</v>
      </c>
      <c r="AM182">
        <f>100*LN(CBCREDIT!U183)</f>
        <v>842.0261938382414</v>
      </c>
      <c r="AN182">
        <f>100*LN(CBCREDIT!V183)</f>
        <v>740.96771820074707</v>
      </c>
      <c r="AO182">
        <f>100*LN('CREDIT EA &amp; UK'!X208)</f>
        <v>786.60325110765154</v>
      </c>
      <c r="AP182">
        <f>100*LN('CREDIT EA &amp; UK'!Y208)</f>
        <v>760.67259699417014</v>
      </c>
      <c r="AQ182">
        <f>100*LN('CREDIT EA &amp; UK'!Z208)</f>
        <v>638.94349734538855</v>
      </c>
      <c r="AR182">
        <f>100*LN('CREDIT EA &amp; UK'!AA208)</f>
        <v>746.36452776337126</v>
      </c>
      <c r="AS182">
        <f>100*LN('CREDIT EA &amp; UK'!AB208)</f>
        <v>712.95306948256791</v>
      </c>
      <c r="AT182">
        <f>100*LN('CREDIT EA &amp; UK'!AC208)</f>
        <v>620.49637407544549</v>
      </c>
      <c r="AU182">
        <f>100*LN('CREDIT EA &amp; UK'!AD208)</f>
        <v>676.12359065167698</v>
      </c>
      <c r="AV182">
        <f>100*LN('CREDIT EA &amp; UK'!AE208)</f>
        <v>663.77690409326954</v>
      </c>
      <c r="AW182">
        <f>100*LN('CREDIT EA &amp; UK'!AF208)</f>
        <v>460.8355108732855</v>
      </c>
      <c r="AX182">
        <f>100*LN('CREDIT FLOATERS'!R208)</f>
        <v>829.53130916109194</v>
      </c>
      <c r="AY182">
        <f>100*LN('CREDIT FLOATERS'!S208)</f>
        <v>795.51153250516393</v>
      </c>
      <c r="AZ182">
        <f>100*LN('CREDIT FLOATERS'!T208)</f>
        <v>705.18036735545991</v>
      </c>
      <c r="BA182">
        <f>100*LN('GLOBAL GROWTH'!P450)</f>
        <v>426.16802226237132</v>
      </c>
      <c r="BB182">
        <f>'GLOBAL GROWTH'!F438</f>
        <v>0.486160048170307</v>
      </c>
      <c r="BC182">
        <v>426.16802226237132</v>
      </c>
      <c r="BD182">
        <v>28.421605</v>
      </c>
      <c r="BE182">
        <v>3.0226761337688757</v>
      </c>
      <c r="BF182">
        <v>416.61028524422159</v>
      </c>
      <c r="BG182">
        <v>443.08495114537692</v>
      </c>
      <c r="BH182">
        <v>464.2465970731788</v>
      </c>
      <c r="BI182">
        <f>'CORPORATE SPREADS'!C291/100</f>
        <v>0.41999999999999899</v>
      </c>
      <c r="BJ182">
        <f>'CORPORATE SPREADS'!D291/100</f>
        <v>0.27999999999999936</v>
      </c>
      <c r="BK182">
        <f>POLICYRATES!F243</f>
        <v>4.5</v>
      </c>
      <c r="BL182">
        <f>POLICYRATES!C243</f>
        <v>6.125</v>
      </c>
      <c r="BM182">
        <f>100*LN(1/'BILATERAL FX'!G302)</f>
        <v>-21.872021470797286</v>
      </c>
      <c r="BN182">
        <f>100*LN(1/'BILATERAL FX'!B302)</f>
        <v>-44.385214051286823</v>
      </c>
      <c r="BO182">
        <f>100*LN('STOCK MARKET INDICES'!C183)</f>
        <v>765.28210583860459</v>
      </c>
      <c r="BP182">
        <f>100*LN('STOCK MARKET INDICES'!D183)</f>
        <v>732.74125337911335</v>
      </c>
    </row>
    <row r="183" spans="1:68" x14ac:dyDescent="0.2">
      <c r="A183" s="1">
        <v>34700</v>
      </c>
      <c r="B183">
        <f>100*LN('FRED-MD+'!B435)</f>
        <v>426.37680171963888</v>
      </c>
      <c r="C183">
        <f>'FRED-MD+'!C435</f>
        <v>84.412599999999998</v>
      </c>
      <c r="D183">
        <f>100*LN('FRED-MD+'!D435)</f>
        <v>724.92150571143895</v>
      </c>
      <c r="E183">
        <f>100*LN('FRED-MD+'!E435)</f>
        <v>438.75115649044511</v>
      </c>
      <c r="F183">
        <f>'FRED-MD+'!F435</f>
        <v>5.6</v>
      </c>
      <c r="G183">
        <f>100*LN('FRED-MD+'!G435)</f>
        <v>501.396308418893</v>
      </c>
      <c r="H183">
        <f>100*LN('FRED-MD+'!H435)</f>
        <v>432.63421340899333</v>
      </c>
      <c r="I183">
        <f>100*LN('FRED-MD+'!I435)</f>
        <v>462.04528095192484</v>
      </c>
      <c r="J183">
        <f>100*LN('FRED-MD+'!J435)</f>
        <v>645.89523580851812</v>
      </c>
      <c r="K183">
        <f>100*LN('FRED-MD+'!K435)</f>
        <v>614.25748955223605</v>
      </c>
      <c r="L183">
        <f>'FRED-MD+'!L435</f>
        <v>7.0505000000000004</v>
      </c>
      <c r="M183">
        <f>'FRED-MD+'!N435</f>
        <v>0.72899999999999998</v>
      </c>
      <c r="N183">
        <f>'FRED-MD+'!O435</f>
        <v>-0.2354</v>
      </c>
      <c r="O183">
        <f>'FRED-MD+'!P435</f>
        <v>1.2724</v>
      </c>
      <c r="P183">
        <f>'FRED-MD+'!R435</f>
        <v>1.369999</v>
      </c>
      <c r="Q183">
        <f>FACTOR!C244</f>
        <v>45.928814533323944</v>
      </c>
      <c r="R183">
        <f>100*LN(REALIZEDVARIANCE!D184)</f>
        <v>101.99958528095816</v>
      </c>
      <c r="S183">
        <v>6.4964141920456298</v>
      </c>
      <c r="T183" s="5">
        <v>30.397279999999999</v>
      </c>
      <c r="U183">
        <v>86.001643718273485</v>
      </c>
      <c r="V183" s="5">
        <v>7.2206590000000004</v>
      </c>
      <c r="W183">
        <v>3.9</v>
      </c>
      <c r="X183">
        <v>11.96</v>
      </c>
      <c r="Y183">
        <f>100*LN(LEVERAGE3!O184)</f>
        <v>287.00585486615495</v>
      </c>
      <c r="Z183">
        <f>100*LN(LEVERAGE1!O184)</f>
        <v>312.09319188897945</v>
      </c>
      <c r="AA183">
        <f>100*LN(LEVERAGE1!N184)</f>
        <v>311.84074626279374</v>
      </c>
      <c r="AB183">
        <f>100*LN(LEVERAGE2!V184)</f>
        <v>-20.74776120965026</v>
      </c>
      <c r="AC183">
        <f>100*LN(LEVERAGE2!U184)</f>
        <v>5.7524940376871285</v>
      </c>
      <c r="AD183">
        <v>1715.8309569122562</v>
      </c>
      <c r="AE183">
        <v>1452.5218843248406</v>
      </c>
      <c r="AF183">
        <f>100*LN(DOMESTICC!T304)</f>
        <v>1020.4038441482678</v>
      </c>
      <c r="AG183">
        <f>100*LN(DOMESTICC!U304)</f>
        <v>1001.0533821864079</v>
      </c>
      <c r="AH183">
        <f>100*LN(DOMESTICC!V304)</f>
        <v>993.90533027471315</v>
      </c>
      <c r="AI183">
        <f>100*LN(DOMESTICC!W304)</f>
        <v>900.8582758404483</v>
      </c>
      <c r="AJ183">
        <f>100*LN(DOMESTICC!X304)</f>
        <v>884.87369500430032</v>
      </c>
      <c r="AK183">
        <f>100*LN(DOMESTICC!Y304)</f>
        <v>709.62764804050119</v>
      </c>
      <c r="AL183">
        <f>100*LN(CBCREDIT!T184)</f>
        <v>875.60565943292283</v>
      </c>
      <c r="AM183">
        <f>100*LN(CBCREDIT!U184)</f>
        <v>844.79216687596852</v>
      </c>
      <c r="AN183">
        <f>100*LN(CBCREDIT!V184)</f>
        <v>742.83391490440385</v>
      </c>
      <c r="AO183">
        <f>100*LN('CREDIT EA &amp; UK'!X209)</f>
        <v>790.51068808356172</v>
      </c>
      <c r="AP183">
        <f>100*LN('CREDIT EA &amp; UK'!Y209)</f>
        <v>764.99294438607285</v>
      </c>
      <c r="AQ183">
        <f>100*LN('CREDIT EA &amp; UK'!Z209)</f>
        <v>641.52082495789875</v>
      </c>
      <c r="AR183">
        <f>100*LN('CREDIT EA &amp; UK'!AA209)</f>
        <v>750.42511603113269</v>
      </c>
      <c r="AS183">
        <f>100*LN('CREDIT EA &amp; UK'!AB209)</f>
        <v>717.71538171380632</v>
      </c>
      <c r="AT183">
        <f>100*LN('CREDIT EA &amp; UK'!AC209)</f>
        <v>622.91902567669445</v>
      </c>
      <c r="AU183">
        <f>100*LN('CREDIT EA &amp; UK'!AD209)</f>
        <v>679.73274937689564</v>
      </c>
      <c r="AV183">
        <f>100*LN('CREDIT EA &amp; UK'!AE209)</f>
        <v>667.43033601810146</v>
      </c>
      <c r="AW183">
        <f>100*LN('CREDIT EA &amp; UK'!AF209)</f>
        <v>463.91183874690478</v>
      </c>
      <c r="AX183">
        <f>100*LN('CREDIT FLOATERS'!R209)</f>
        <v>832.70013939702812</v>
      </c>
      <c r="AY183">
        <f>100*LN('CREDIT FLOATERS'!S209)</f>
        <v>798.93856983747492</v>
      </c>
      <c r="AZ183">
        <f>100*LN('CREDIT FLOATERS'!T209)</f>
        <v>707.78831623796009</v>
      </c>
      <c r="BA183">
        <f>100*LN('GLOBAL GROWTH'!P451)</f>
        <v>425.82067890918404</v>
      </c>
      <c r="BB183">
        <f>'GLOBAL GROWTH'!F439</f>
        <v>-0.45953679850510898</v>
      </c>
      <c r="BC183">
        <v>425.82067890918404</v>
      </c>
      <c r="BD183">
        <v>29.513207000000001</v>
      </c>
      <c r="BE183">
        <v>3.090586804236195</v>
      </c>
      <c r="BF183">
        <v>416.42323592333383</v>
      </c>
      <c r="BG183">
        <v>441.93948209317062</v>
      </c>
      <c r="BH183">
        <v>462.00587984818418</v>
      </c>
      <c r="BI183">
        <f>'CORPORATE SPREADS'!C292/100</f>
        <v>0.45999999999999902</v>
      </c>
      <c r="BJ183">
        <f>'CORPORATE SPREADS'!D292/100</f>
        <v>0.38999999999999974</v>
      </c>
      <c r="BK183">
        <f>POLICYRATES!F244</f>
        <v>4.5</v>
      </c>
      <c r="BL183">
        <f>POLICYRATES!C244</f>
        <v>6.125</v>
      </c>
      <c r="BM183">
        <f>100*LN(1/'BILATERAL FX'!G303)</f>
        <v>-24.541597759452603</v>
      </c>
      <c r="BN183">
        <f>100*LN(1/'BILATERAL FX'!B303)</f>
        <v>-45.40012717682297</v>
      </c>
      <c r="BO183">
        <f>100*LN('STOCK MARKET INDICES'!C184)</f>
        <v>761.14813057094</v>
      </c>
      <c r="BP183">
        <f>100*LN('STOCK MARKET INDICES'!D184)</f>
        <v>730.01756735694926</v>
      </c>
    </row>
    <row r="184" spans="1:68" x14ac:dyDescent="0.2">
      <c r="A184" s="1">
        <v>34731</v>
      </c>
      <c r="B184">
        <f>100*LN('FRED-MD+'!B436)</f>
        <v>426.28221204453689</v>
      </c>
      <c r="C184">
        <f>'FRED-MD+'!C436</f>
        <v>83.885999999999996</v>
      </c>
      <c r="D184">
        <f>100*LN('FRED-MD+'!D436)</f>
        <v>718.23521118852625</v>
      </c>
      <c r="E184">
        <f>100*LN('FRED-MD+'!E436)</f>
        <v>438.88781096229837</v>
      </c>
      <c r="F184">
        <f>'FRED-MD+'!F436</f>
        <v>5.4</v>
      </c>
      <c r="G184">
        <f>100*LN('FRED-MD+'!G436)</f>
        <v>501.66173657738034</v>
      </c>
      <c r="H184">
        <f>100*LN('FRED-MD+'!H436)</f>
        <v>432.80323274119814</v>
      </c>
      <c r="I184">
        <f>100*LN('FRED-MD+'!I436)</f>
        <v>461.13510450631725</v>
      </c>
      <c r="J184">
        <f>100*LN('FRED-MD+'!J436)</f>
        <v>646.21799542297333</v>
      </c>
      <c r="K184">
        <f>100*LN('FRED-MD+'!K436)</f>
        <v>617.77781251714737</v>
      </c>
      <c r="L184">
        <f>'FRED-MD+'!L436</f>
        <v>6.6968421052631601</v>
      </c>
      <c r="M184">
        <f>'FRED-MD+'!N436</f>
        <v>0.772631578947369</v>
      </c>
      <c r="N184">
        <f>'FRED-MD+'!O436</f>
        <v>-0.2681</v>
      </c>
      <c r="O184">
        <f>'FRED-MD+'!P436</f>
        <v>1.2396</v>
      </c>
      <c r="P184">
        <f>'FRED-MD+'!R436</f>
        <v>1.36</v>
      </c>
      <c r="Q184">
        <f>FACTOR!C245</f>
        <v>47.823007131861146</v>
      </c>
      <c r="R184">
        <f>100*LN(REALIZEDVARIANCE!D185)</f>
        <v>72.290856239758867</v>
      </c>
      <c r="S184">
        <v>13.089819656399399</v>
      </c>
      <c r="T184" s="5">
        <v>38.132820000000002</v>
      </c>
      <c r="U184">
        <v>87.909460113851324</v>
      </c>
      <c r="V184" s="5">
        <v>7.0798249999999996</v>
      </c>
      <c r="W184">
        <v>-3.7</v>
      </c>
      <c r="X184">
        <v>11.75</v>
      </c>
      <c r="Y184">
        <f>100*LN(LEVERAGE3!O185)</f>
        <v>286.62535686244411</v>
      </c>
      <c r="Z184">
        <f>100*LN(LEVERAGE1!O185)</f>
        <v>310.80969843203627</v>
      </c>
      <c r="AA184">
        <f>100*LN(LEVERAGE1!N185)</f>
        <v>309.40548925648415</v>
      </c>
      <c r="AB184">
        <f>100*LN(LEVERAGE2!V185)</f>
        <v>-20.390635637810771</v>
      </c>
      <c r="AC184">
        <f>100*LN(LEVERAGE2!U185)</f>
        <v>6.1115055028456169</v>
      </c>
      <c r="AD184">
        <v>1717.313337553782</v>
      </c>
      <c r="AE184">
        <v>1453.4726964123568</v>
      </c>
      <c r="AF184">
        <f>100*LN(DOMESTICC!T305)</f>
        <v>1023.6527881471014</v>
      </c>
      <c r="AG184">
        <f>100*LN(DOMESTICC!U305)</f>
        <v>1004.8550557825561</v>
      </c>
      <c r="AH184">
        <f>100*LN(DOMESTICC!V305)</f>
        <v>997.80424206840428</v>
      </c>
      <c r="AI184">
        <f>100*LN(DOMESTICC!W305)</f>
        <v>904.68666342353788</v>
      </c>
      <c r="AJ184">
        <f>100*LN(DOMESTICC!X305)</f>
        <v>888.81763432099899</v>
      </c>
      <c r="AK184">
        <f>100*LN(DOMESTICC!Y305)</f>
        <v>712.81073366571354</v>
      </c>
      <c r="AL184">
        <f>100*LN(CBCREDIT!T185)</f>
        <v>878.95782086308998</v>
      </c>
      <c r="AM184">
        <f>100*LN(CBCREDIT!U185)</f>
        <v>848.18827561083799</v>
      </c>
      <c r="AN184">
        <f>100*LN(CBCREDIT!V185)</f>
        <v>746.15493019056055</v>
      </c>
      <c r="AO184">
        <f>100*LN('CREDIT EA &amp; UK'!X210)</f>
        <v>795.45753856623446</v>
      </c>
      <c r="AP184">
        <f>100*LN('CREDIT EA &amp; UK'!Y210)</f>
        <v>770.40578976151482</v>
      </c>
      <c r="AQ184">
        <f>100*LN('CREDIT EA &amp; UK'!Z210)</f>
        <v>644.91300221613949</v>
      </c>
      <c r="AR184">
        <f>100*LN('CREDIT EA &amp; UK'!AA210)</f>
        <v>755.63486079405118</v>
      </c>
      <c r="AS184">
        <f>100*LN('CREDIT EA &amp; UK'!AB210)</f>
        <v>723.62339869104289</v>
      </c>
      <c r="AT184">
        <f>100*LN('CREDIT EA &amp; UK'!AC210)</f>
        <v>626.43959531475446</v>
      </c>
      <c r="AU184">
        <f>100*LN('CREDIT EA &amp; UK'!AD210)</f>
        <v>684.16445045642945</v>
      </c>
      <c r="AV184">
        <f>100*LN('CREDIT EA &amp; UK'!AE210)</f>
        <v>672.06859927835603</v>
      </c>
      <c r="AW184">
        <f>100*LN('CREDIT EA &amp; UK'!AF210)</f>
        <v>466.85280272727266</v>
      </c>
      <c r="AX184">
        <f>100*LN('CREDIT FLOATERS'!R210)</f>
        <v>836.84841054633546</v>
      </c>
      <c r="AY184">
        <f>100*LN('CREDIT FLOATERS'!S210)</f>
        <v>803.24571510470798</v>
      </c>
      <c r="AZ184">
        <f>100*LN('CREDIT FLOATERS'!T210)</f>
        <v>711.62416703921087</v>
      </c>
      <c r="BA184">
        <f>100*LN('GLOBAL GROWTH'!P452)</f>
        <v>426.01869130322427</v>
      </c>
      <c r="BB184">
        <f>'GLOBAL GROWTH'!F440</f>
        <v>-0.67369154054027403</v>
      </c>
      <c r="BC184">
        <v>426.01869130322427</v>
      </c>
      <c r="BD184">
        <v>28.060831</v>
      </c>
      <c r="BE184">
        <v>3.1293238974753113</v>
      </c>
      <c r="BF184">
        <v>416.70306509577347</v>
      </c>
      <c r="BG184">
        <v>441.69173548101429</v>
      </c>
      <c r="BH184">
        <v>462.59527251706191</v>
      </c>
      <c r="BI184">
        <f>'CORPORATE SPREADS'!C293/100</f>
        <v>0.29999999999999799</v>
      </c>
      <c r="BJ184">
        <f>'CORPORATE SPREADS'!D293/100</f>
        <v>9.9999999999997868E-3</v>
      </c>
      <c r="BK184">
        <f>POLICYRATES!F245</f>
        <v>4.5</v>
      </c>
      <c r="BL184">
        <f>POLICYRATES!C245</f>
        <v>6.625</v>
      </c>
      <c r="BM184">
        <f>100*LN(1/'BILATERAL FX'!G304)</f>
        <v>-26.38837231403663</v>
      </c>
      <c r="BN184">
        <f>100*LN(1/'BILATERAL FX'!B304)</f>
        <v>-45.234869400701477</v>
      </c>
      <c r="BO184">
        <f>100*LN('STOCK MARKET INDICES'!C185)</f>
        <v>765.0730180501356</v>
      </c>
      <c r="BP184">
        <f>100*LN('STOCK MARKET INDICES'!D185)</f>
        <v>730.45159464601545</v>
      </c>
    </row>
    <row r="185" spans="1:68" x14ac:dyDescent="0.2">
      <c r="A185" s="1">
        <v>34759</v>
      </c>
      <c r="B185">
        <f>100*LN('FRED-MD+'!B437)</f>
        <v>426.42771922032409</v>
      </c>
      <c r="C185">
        <f>'FRED-MD+'!C437</f>
        <v>83.729399999999998</v>
      </c>
      <c r="D185">
        <f>100*LN('FRED-MD+'!D437)</f>
        <v>713.00985101255776</v>
      </c>
      <c r="E185">
        <f>100*LN('FRED-MD+'!E437)</f>
        <v>438.97467576890199</v>
      </c>
      <c r="F185">
        <f>'FRED-MD+'!F437</f>
        <v>5.4</v>
      </c>
      <c r="G185">
        <f>100*LN('FRED-MD+'!G437)</f>
        <v>501.86034637454327</v>
      </c>
      <c r="H185">
        <f>100*LN('FRED-MD+'!H437)</f>
        <v>432.98250331634415</v>
      </c>
      <c r="I185">
        <f>100*LN('FRED-MD+'!I437)</f>
        <v>459.37047078788129</v>
      </c>
      <c r="J185">
        <f>100*LN('FRED-MD+'!J437)</f>
        <v>647.40021098986415</v>
      </c>
      <c r="K185">
        <f>100*LN('FRED-MD+'!K437)</f>
        <v>620.08133874000032</v>
      </c>
      <c r="L185">
        <f>'FRED-MD+'!L437</f>
        <v>6.4317391304347797</v>
      </c>
      <c r="M185">
        <f>'FRED-MD+'!N437</f>
        <v>0.77304347826087005</v>
      </c>
      <c r="N185">
        <f>'FRED-MD+'!O437</f>
        <v>-0.27510000000000001</v>
      </c>
      <c r="O185">
        <f>'FRED-MD+'!P437</f>
        <v>1.2414000000000001</v>
      </c>
      <c r="P185">
        <f>'FRED-MD+'!R437</f>
        <v>1.26</v>
      </c>
      <c r="Q185">
        <f>FACTOR!C246</f>
        <v>54.360309944840829</v>
      </c>
      <c r="R185">
        <f>100*LN(REALIZEDVARIANCE!D186)</f>
        <v>102.00326067958775</v>
      </c>
      <c r="S185">
        <v>-1.9361312560208901</v>
      </c>
      <c r="T185" s="5">
        <v>25.568239999999999</v>
      </c>
      <c r="U185">
        <v>88.012037510913487</v>
      </c>
      <c r="V185" s="5">
        <v>8.8801039999999993</v>
      </c>
      <c r="W185">
        <v>-7.3</v>
      </c>
      <c r="X185">
        <v>13.37</v>
      </c>
      <c r="Y185">
        <f>100*LN(LEVERAGE3!O186)</f>
        <v>286.47690090351784</v>
      </c>
      <c r="Z185">
        <f>100*LN(LEVERAGE1!O186)</f>
        <v>309.78624438097546</v>
      </c>
      <c r="AA185">
        <f>100*LN(LEVERAGE1!N186)</f>
        <v>307.7698241345779</v>
      </c>
      <c r="AB185">
        <f>100*LN(LEVERAGE2!V186)</f>
        <v>-20.219958784492601</v>
      </c>
      <c r="AC185">
        <f>100*LN(LEVERAGE2!U186)</f>
        <v>6.5684599451353716</v>
      </c>
      <c r="AD185">
        <v>1722.3527467034382</v>
      </c>
      <c r="AE185">
        <v>1454.0866908930252</v>
      </c>
      <c r="AF185">
        <f>100*LN(DOMESTICC!T306)</f>
        <v>1026.4906894901296</v>
      </c>
      <c r="AG185">
        <f>100*LN(DOMESTICC!U306)</f>
        <v>1008.1239220065399</v>
      </c>
      <c r="AH185">
        <f>100*LN(DOMESTICC!V306)</f>
        <v>1001.1486516188929</v>
      </c>
      <c r="AI185">
        <f>100*LN(DOMESTICC!W306)</f>
        <v>907.52595670532321</v>
      </c>
      <c r="AJ185">
        <f>100*LN(DOMESTICC!X306)</f>
        <v>891.78766971876837</v>
      </c>
      <c r="AK185">
        <f>100*LN(DOMESTICC!Y306)</f>
        <v>714.85261953850147</v>
      </c>
      <c r="AL185">
        <f>100*LN(CBCREDIT!T186)</f>
        <v>881.74753977219302</v>
      </c>
      <c r="AM185">
        <f>100*LN(CBCREDIT!U186)</f>
        <v>850.79653455079551</v>
      </c>
      <c r="AN185">
        <f>100*LN(CBCREDIT!V186)</f>
        <v>749.39440011869226</v>
      </c>
      <c r="AO185">
        <f>100*LN('CREDIT EA &amp; UK'!X211)</f>
        <v>798.76837742259613</v>
      </c>
      <c r="AP185">
        <f>100*LN('CREDIT EA &amp; UK'!Y211)</f>
        <v>773.79799323857446</v>
      </c>
      <c r="AQ185">
        <f>100*LN('CREDIT EA &amp; UK'!Z211)</f>
        <v>647.79488090878147</v>
      </c>
      <c r="AR185">
        <f>100*LN('CREDIT EA &amp; UK'!AA211)</f>
        <v>758.94678326663882</v>
      </c>
      <c r="AS185">
        <f>100*LN('CREDIT EA &amp; UK'!AB211)</f>
        <v>726.91173212934382</v>
      </c>
      <c r="AT185">
        <f>100*LN('CREDIT EA &amp; UK'!AC211)</f>
        <v>629.52254102099289</v>
      </c>
      <c r="AU185">
        <f>100*LN('CREDIT EA &amp; UK'!AD211)</f>
        <v>687.44135705649705</v>
      </c>
      <c r="AV185">
        <f>100*LN('CREDIT EA &amp; UK'!AE211)</f>
        <v>675.52460845136613</v>
      </c>
      <c r="AW185">
        <f>100*LN('CREDIT EA &amp; UK'!AF211)</f>
        <v>468.81961316864692</v>
      </c>
      <c r="AX185">
        <f>100*LN('CREDIT FLOATERS'!R211)</f>
        <v>839.99083066620881</v>
      </c>
      <c r="AY185">
        <f>100*LN('CREDIT FLOATERS'!S211)</f>
        <v>806.16417444670776</v>
      </c>
      <c r="AZ185">
        <f>100*LN('CREDIT FLOATERS'!T211)</f>
        <v>715.16171166801348</v>
      </c>
      <c r="BA185">
        <f>100*LN('GLOBAL GROWTH'!P453)</f>
        <v>425.95629116719039</v>
      </c>
      <c r="BB185">
        <f>'GLOBAL GROWTH'!F441</f>
        <v>-0.77115225325548098</v>
      </c>
      <c r="BC185">
        <v>425.95629116719039</v>
      </c>
      <c r="BD185">
        <v>37.873224</v>
      </c>
      <c r="BE185">
        <v>3.1511026159063205</v>
      </c>
      <c r="BF185">
        <v>416.86558354967917</v>
      </c>
      <c r="BG185">
        <v>441.87087299237839</v>
      </c>
      <c r="BH185">
        <v>461.9073091157083</v>
      </c>
      <c r="BI185">
        <f>'CORPORATE SPREADS'!C294/100</f>
        <v>0.38</v>
      </c>
      <c r="BJ185">
        <f>'CORPORATE SPREADS'!D294/100</f>
        <v>0.1899999999999995</v>
      </c>
      <c r="BK185">
        <f>POLICYRATES!F246</f>
        <v>4.4800000000000004</v>
      </c>
      <c r="BL185">
        <f>POLICYRATES!C246</f>
        <v>6.625</v>
      </c>
      <c r="BM185">
        <f>100*LN(1/'BILATERAL FX'!G305)</f>
        <v>-32.99945087955075</v>
      </c>
      <c r="BN185">
        <f>100*LN(1/'BILATERAL FX'!B305)</f>
        <v>-47.012862143388652</v>
      </c>
      <c r="BO185">
        <f>100*LN('STOCK MARKET INDICES'!C186)</f>
        <v>756.14285143282689</v>
      </c>
      <c r="BP185">
        <f>100*LN('STOCK MARKET INDICES'!D186)</f>
        <v>733.86541883471114</v>
      </c>
    </row>
    <row r="186" spans="1:68" x14ac:dyDescent="0.2">
      <c r="A186" s="1">
        <v>34790</v>
      </c>
      <c r="B186">
        <f>100*LN('FRED-MD+'!B438)</f>
        <v>426.39818460131693</v>
      </c>
      <c r="C186">
        <f>'FRED-MD+'!C438</f>
        <v>83.2898</v>
      </c>
      <c r="D186">
        <f>100*LN('FRED-MD+'!D438)</f>
        <v>714.44071803211386</v>
      </c>
      <c r="E186">
        <f>100*LN('FRED-MD+'!E438)</f>
        <v>439.04907130860113</v>
      </c>
      <c r="F186">
        <f>'FRED-MD+'!F438</f>
        <v>5.8</v>
      </c>
      <c r="G186">
        <f>100*LN('FRED-MD+'!G438)</f>
        <v>502.25638649615297</v>
      </c>
      <c r="H186">
        <f>100*LN('FRED-MD+'!H438)</f>
        <v>433.24161341205468</v>
      </c>
      <c r="I186">
        <f>100*LN('FRED-MD+'!I438)</f>
        <v>454.81764644679714</v>
      </c>
      <c r="J186">
        <f>100*LN('FRED-MD+'!J438)</f>
        <v>648.30333426024026</v>
      </c>
      <c r="K186">
        <f>100*LN('FRED-MD+'!K438)</f>
        <v>623.03042665285159</v>
      </c>
      <c r="L186">
        <f>'FRED-MD+'!L438</f>
        <v>6.2657894736842099</v>
      </c>
      <c r="M186">
        <f>'FRED-MD+'!N438</f>
        <v>0.79684210526315802</v>
      </c>
      <c r="N186">
        <f>'FRED-MD+'!O438</f>
        <v>-0.22140000000000001</v>
      </c>
      <c r="O186">
        <f>'FRED-MD+'!P438</f>
        <v>1.2114</v>
      </c>
      <c r="P186">
        <f>'FRED-MD+'!R438</f>
        <v>1.26</v>
      </c>
      <c r="Q186">
        <f>FACTOR!C247</f>
        <v>59.865684759962591</v>
      </c>
      <c r="R186">
        <f>100*LN(REALIZEDVARIANCE!D187)</f>
        <v>100.45027506638814</v>
      </c>
      <c r="S186">
        <v>-6.9978278015535498</v>
      </c>
      <c r="T186" s="5">
        <v>34.217039999999997</v>
      </c>
      <c r="U186">
        <v>85.269061569950267</v>
      </c>
      <c r="V186" s="5">
        <v>5.4033740000000003</v>
      </c>
      <c r="W186">
        <v>-10.5</v>
      </c>
      <c r="X186">
        <v>11.75</v>
      </c>
      <c r="Y186">
        <f>100*LN(LEVERAGE3!O187)</f>
        <v>287.88249202130964</v>
      </c>
      <c r="Z186">
        <f>100*LN(LEVERAGE1!O187)</f>
        <v>309.38645574783567</v>
      </c>
      <c r="AA186">
        <f>100*LN(LEVERAGE1!N187)</f>
        <v>307.57790492442331</v>
      </c>
      <c r="AB186">
        <f>100*LN(LEVERAGE2!V187)</f>
        <v>-20.242220984134452</v>
      </c>
      <c r="AC186">
        <f>100*LN(LEVERAGE2!U187)</f>
        <v>7.1997618218142243</v>
      </c>
      <c r="AD186">
        <v>1724.1146406103276</v>
      </c>
      <c r="AE186">
        <v>1455.6706675671812</v>
      </c>
      <c r="AF186">
        <f>100*LN(DOMESTICC!T307)</f>
        <v>1028.1932739297056</v>
      </c>
      <c r="AG186">
        <f>100*LN(DOMESTICC!U307)</f>
        <v>1009.9850602281612</v>
      </c>
      <c r="AH186">
        <f>100*LN(DOMESTICC!V307)</f>
        <v>1003.0262238815094</v>
      </c>
      <c r="AI186">
        <f>100*LN(DOMESTICC!W307)</f>
        <v>908.56095164156591</v>
      </c>
      <c r="AJ186">
        <f>100*LN(DOMESTICC!X307)</f>
        <v>892.94784318414531</v>
      </c>
      <c r="AK186">
        <f>100*LN(DOMESTICC!Y307)</f>
        <v>715.05853058452908</v>
      </c>
      <c r="AL186">
        <f>100*LN(CBCREDIT!T187)</f>
        <v>883.31213402564777</v>
      </c>
      <c r="AM186">
        <f>100*LN(CBCREDIT!U187)</f>
        <v>852.00666734414835</v>
      </c>
      <c r="AN186">
        <f>100*LN(CBCREDIT!V187)</f>
        <v>751.83494321133571</v>
      </c>
      <c r="AO186">
        <f>100*LN('CREDIT EA &amp; UK'!X212)</f>
        <v>799.65147113632338</v>
      </c>
      <c r="AP186">
        <f>100*LN('CREDIT EA &amp; UK'!Y212)</f>
        <v>774.4050535628021</v>
      </c>
      <c r="AQ186">
        <f>100*LN('CREDIT EA &amp; UK'!Z212)</f>
        <v>649.50742230782225</v>
      </c>
      <c r="AR186">
        <f>100*LN('CREDIT EA &amp; UK'!AA212)</f>
        <v>759.57679153079334</v>
      </c>
      <c r="AS186">
        <f>100*LN('CREDIT EA &amp; UK'!AB212)</f>
        <v>726.94948508182495</v>
      </c>
      <c r="AT186">
        <f>100*LN('CREDIT EA &amp; UK'!AC212)</f>
        <v>631.42081089446413</v>
      </c>
      <c r="AU186">
        <f>100*LN('CREDIT EA &amp; UK'!AD212)</f>
        <v>688.79461924369377</v>
      </c>
      <c r="AV186">
        <f>100*LN('CREDIT EA &amp; UK'!AE212)</f>
        <v>676.96991889028891</v>
      </c>
      <c r="AW186">
        <f>100*LN('CREDIT EA &amp; UK'!AF212)</f>
        <v>469.42351412176674</v>
      </c>
      <c r="AX186">
        <f>100*LN('CREDIT FLOATERS'!R212)</f>
        <v>841.33934249227275</v>
      </c>
      <c r="AY186">
        <f>100*LN('CREDIT FLOATERS'!S212)</f>
        <v>806.98696676894224</v>
      </c>
      <c r="AZ186">
        <f>100*LN('CREDIT FLOATERS'!T212)</f>
        <v>717.6423241210681</v>
      </c>
      <c r="BA186">
        <f>100*LN('GLOBAL GROWTH'!P454)</f>
        <v>426.40625826350214</v>
      </c>
      <c r="BB186">
        <f>'GLOBAL GROWTH'!F442</f>
        <v>-0.39510105805908302</v>
      </c>
      <c r="BC186">
        <v>426.40625826350214</v>
      </c>
      <c r="BD186">
        <v>40.422092999999997</v>
      </c>
      <c r="BE186">
        <v>3.1549273616109819</v>
      </c>
      <c r="BF186">
        <v>417.37563447235163</v>
      </c>
      <c r="BG186">
        <v>441.86100236426029</v>
      </c>
      <c r="BH186">
        <v>462.98627985784628</v>
      </c>
      <c r="BI186">
        <f>'CORPORATE SPREADS'!C295/100</f>
        <v>0.27000000000000102</v>
      </c>
      <c r="BJ186">
        <f>'CORPORATE SPREADS'!D295/100</f>
        <v>0.16000000000000014</v>
      </c>
      <c r="BK186">
        <f>POLICYRATES!F247</f>
        <v>4</v>
      </c>
      <c r="BL186">
        <f>POLICYRATES!C247</f>
        <v>6.625</v>
      </c>
      <c r="BM186">
        <f>100*LN(1/'BILATERAL FX'!G306)</f>
        <v>-34.786173687644037</v>
      </c>
      <c r="BN186">
        <f>100*LN(1/'BILATERAL FX'!B306)</f>
        <v>-47.45557525929582</v>
      </c>
      <c r="BO186">
        <f>100*LN('STOCK MARKET INDICES'!C187)</f>
        <v>760.88408668436034</v>
      </c>
      <c r="BP186">
        <f>100*LN('STOCK MARKET INDICES'!D187)</f>
        <v>736.43379993799897</v>
      </c>
    </row>
    <row r="187" spans="1:68" x14ac:dyDescent="0.2">
      <c r="A187" s="1">
        <v>34820</v>
      </c>
      <c r="B187">
        <f>100*LN('FRED-MD+'!B439)</f>
        <v>426.69468170292191</v>
      </c>
      <c r="C187">
        <f>'FRED-MD+'!C439</f>
        <v>83.060900000000004</v>
      </c>
      <c r="D187">
        <f>100*LN('FRED-MD+'!D439)</f>
        <v>718.08311990445554</v>
      </c>
      <c r="E187">
        <f>100*LN('FRED-MD+'!E439)</f>
        <v>439.11102534069244</v>
      </c>
      <c r="F187">
        <f>'FRED-MD+'!F439</f>
        <v>5.6</v>
      </c>
      <c r="G187">
        <f>100*LN('FRED-MD+'!G439)</f>
        <v>502.45381992652466</v>
      </c>
      <c r="H187">
        <f>100*LN('FRED-MD+'!H439)</f>
        <v>433.38862593459464</v>
      </c>
      <c r="I187">
        <f>100*LN('FRED-MD+'!I439)</f>
        <v>454.42517710186746</v>
      </c>
      <c r="J187">
        <f>100*LN('FRED-MD+'!J439)</f>
        <v>649.11891317098707</v>
      </c>
      <c r="K187">
        <f>100*LN('FRED-MD+'!K439)</f>
        <v>626.112902314758</v>
      </c>
      <c r="L187">
        <f>'FRED-MD+'!L439</f>
        <v>5.9977272727272801</v>
      </c>
      <c r="M187">
        <f>'FRED-MD+'!N439</f>
        <v>0.63500000000000001</v>
      </c>
      <c r="N187">
        <f>'FRED-MD+'!O439</f>
        <v>-0.33250000000000002</v>
      </c>
      <c r="O187">
        <f>'FRED-MD+'!P439</f>
        <v>1.3259000000000001</v>
      </c>
      <c r="P187">
        <f>'FRED-MD+'!R439</f>
        <v>1.33</v>
      </c>
      <c r="Q187">
        <f>FACTOR!C248</f>
        <v>60.459074798096317</v>
      </c>
      <c r="R187">
        <f>100*LN(REALIZEDVARIANCE!D188)</f>
        <v>103.49692309282912</v>
      </c>
      <c r="S187">
        <v>-8.4616261259205494</v>
      </c>
      <c r="T187" s="5">
        <v>31.604500000000002</v>
      </c>
      <c r="U187">
        <v>86.936084744017023</v>
      </c>
      <c r="V187" s="5">
        <v>7.807658</v>
      </c>
      <c r="W187">
        <v>-15</v>
      </c>
      <c r="X187">
        <v>12.85</v>
      </c>
      <c r="Y187">
        <f>100*LN(LEVERAGE3!O188)</f>
        <v>290.55041839558368</v>
      </c>
      <c r="Z187">
        <f>100*LN(LEVERAGE1!O188)</f>
        <v>309.08252724374108</v>
      </c>
      <c r="AA187">
        <f>100*LN(LEVERAGE1!N188)</f>
        <v>307.45205731752787</v>
      </c>
      <c r="AB187">
        <f>100*LN(LEVERAGE2!V188)</f>
        <v>-20.285223124220913</v>
      </c>
      <c r="AC187">
        <f>100*LN(LEVERAGE2!U188)</f>
        <v>7.9564314151422275</v>
      </c>
      <c r="AD187">
        <v>1724.0408743463893</v>
      </c>
      <c r="AE187">
        <v>1457.5925188994745</v>
      </c>
      <c r="AF187">
        <f>100*LN(DOMESTICC!T308)</f>
        <v>1029.6224392632264</v>
      </c>
      <c r="AG187">
        <f>100*LN(DOMESTICC!U308)</f>
        <v>1011.5269931477674</v>
      </c>
      <c r="AH187">
        <f>100*LN(DOMESTICC!V308)</f>
        <v>1004.5778274720451</v>
      </c>
      <c r="AI187">
        <f>100*LN(DOMESTICC!W308)</f>
        <v>909.32625886242727</v>
      </c>
      <c r="AJ187">
        <f>100*LN(DOMESTICC!X308)</f>
        <v>893.81684259803455</v>
      </c>
      <c r="AK187">
        <f>100*LN(DOMESTICC!Y308)</f>
        <v>715.17421864480798</v>
      </c>
      <c r="AL187">
        <f>100*LN(CBCREDIT!T188)</f>
        <v>884.58331226785026</v>
      </c>
      <c r="AM187">
        <f>100*LN(CBCREDIT!U188)</f>
        <v>852.93610199743205</v>
      </c>
      <c r="AN187">
        <f>100*LN(CBCREDIT!V188)</f>
        <v>754.0790876566906</v>
      </c>
      <c r="AO187">
        <f>100*LN('CREDIT EA &amp; UK'!X213)</f>
        <v>800.26726600449081</v>
      </c>
      <c r="AP187">
        <f>100*LN('CREDIT EA &amp; UK'!Y213)</f>
        <v>774.81083408665063</v>
      </c>
      <c r="AQ187">
        <f>100*LN('CREDIT EA &amp; UK'!Z213)</f>
        <v>650.921956609929</v>
      </c>
      <c r="AR187">
        <f>100*LN('CREDIT EA &amp; UK'!AA213)</f>
        <v>760.00055076802289</v>
      </c>
      <c r="AS187">
        <f>100*LN('CREDIT EA &amp; UK'!AB213)</f>
        <v>726.97291072551934</v>
      </c>
      <c r="AT187">
        <f>100*LN('CREDIT EA &amp; UK'!AC213)</f>
        <v>633.02100926076764</v>
      </c>
      <c r="AU187">
        <f>100*LN('CREDIT EA &amp; UK'!AD213)</f>
        <v>689.80574880415293</v>
      </c>
      <c r="AV187">
        <f>100*LN('CREDIT EA &amp; UK'!AE213)</f>
        <v>678.05670700161477</v>
      </c>
      <c r="AW187">
        <f>100*LN('CREDIT EA &amp; UK'!AF213)</f>
        <v>469.82239229491859</v>
      </c>
      <c r="AX187">
        <f>100*LN('CREDIT FLOATERS'!R213)</f>
        <v>842.36191131383509</v>
      </c>
      <c r="AY187">
        <f>100*LN('CREDIT FLOATERS'!S213)</f>
        <v>807.56487550174893</v>
      </c>
      <c r="AZ187">
        <f>100*LN('CREDIT FLOATERS'!T213)</f>
        <v>719.82554496967271</v>
      </c>
      <c r="BA187">
        <f>100*LN('GLOBAL GROWTH'!P455)</f>
        <v>426.01321272390322</v>
      </c>
      <c r="BB187">
        <f>'GLOBAL GROWTH'!F443</f>
        <v>-1.49779638686186</v>
      </c>
      <c r="BC187">
        <v>426.01321272390322</v>
      </c>
      <c r="BD187">
        <v>39.985993999999998</v>
      </c>
      <c r="BE187">
        <v>3.1451676481547564</v>
      </c>
      <c r="BF187">
        <v>417.30515868543205</v>
      </c>
      <c r="BG187">
        <v>442.31882269910523</v>
      </c>
      <c r="BH187">
        <v>463.08379327366691</v>
      </c>
      <c r="BI187">
        <f>'CORPORATE SPREADS'!C296/100</f>
        <v>0.4</v>
      </c>
      <c r="BJ187">
        <f>'CORPORATE SPREADS'!D296/100</f>
        <v>0.34999999999999964</v>
      </c>
      <c r="BK187">
        <f>POLICYRATES!F248</f>
        <v>4</v>
      </c>
      <c r="BL187">
        <f>POLICYRATES!C248</f>
        <v>6.625</v>
      </c>
      <c r="BM187">
        <f>100*LN(1/'BILATERAL FX'!G307)</f>
        <v>-32.750844721036252</v>
      </c>
      <c r="BN187">
        <f>100*LN(1/'BILATERAL FX'!B307)</f>
        <v>-46.209745767463808</v>
      </c>
      <c r="BO187">
        <f>100*LN('STOCK MARKET INDICES'!C188)</f>
        <v>764.59570838335264</v>
      </c>
      <c r="BP187">
        <f>100*LN('STOCK MARKET INDICES'!D188)</f>
        <v>739.79046139208299</v>
      </c>
    </row>
    <row r="188" spans="1:68" x14ac:dyDescent="0.2">
      <c r="A188" s="1">
        <v>34851</v>
      </c>
      <c r="B188">
        <f>100*LN('FRED-MD+'!B440)</f>
        <v>427.091069942876</v>
      </c>
      <c r="C188">
        <f>'FRED-MD+'!C440</f>
        <v>83.134699999999995</v>
      </c>
      <c r="D188">
        <f>100*LN('FRED-MD+'!D440)</f>
        <v>715.5396301896734</v>
      </c>
      <c r="E188">
        <f>100*LN('FRED-MD+'!E440)</f>
        <v>439.21007202453558</v>
      </c>
      <c r="F188">
        <f>'FRED-MD+'!F440</f>
        <v>5.6</v>
      </c>
      <c r="G188">
        <f>100*LN('FRED-MD+'!G440)</f>
        <v>502.65086432525459</v>
      </c>
      <c r="H188">
        <f>100*LN('FRED-MD+'!H440)</f>
        <v>433.47908867732718</v>
      </c>
      <c r="I188">
        <f>100*LN('FRED-MD+'!I440)</f>
        <v>454.64811896394116</v>
      </c>
      <c r="J188">
        <f>100*LN('FRED-MD+'!J440)</f>
        <v>649.72130541011893</v>
      </c>
      <c r="K188">
        <f>100*LN('FRED-MD+'!K440)</f>
        <v>629.03647108214386</v>
      </c>
      <c r="L188">
        <f>'FRED-MD+'!L440</f>
        <v>5.6422727272727302</v>
      </c>
      <c r="M188">
        <f>'FRED-MD+'!N440</f>
        <v>0.52590909090909099</v>
      </c>
      <c r="N188">
        <f>'FRED-MD+'!O440</f>
        <v>-0.13250000000000001</v>
      </c>
      <c r="O188">
        <f>'FRED-MD+'!P440</f>
        <v>1.3491</v>
      </c>
      <c r="P188">
        <f>'FRED-MD+'!R440</f>
        <v>1.4</v>
      </c>
      <c r="Q188">
        <f>FACTOR!C249</f>
        <v>62.989799655764678</v>
      </c>
      <c r="R188">
        <f>100*LN(REALIZEDVARIANCE!D189)</f>
        <v>78.920135643392442</v>
      </c>
      <c r="S188">
        <v>-3.97091653476744</v>
      </c>
      <c r="T188" s="5">
        <v>33.453360000000004</v>
      </c>
      <c r="U188">
        <v>88.593488348735463</v>
      </c>
      <c r="V188" s="5">
        <v>5.6824070000000004</v>
      </c>
      <c r="W188">
        <v>-14.2</v>
      </c>
      <c r="X188">
        <v>11.38</v>
      </c>
      <c r="Y188">
        <f>100*LN(LEVERAGE3!O189)</f>
        <v>291.92831013905851</v>
      </c>
      <c r="Z188">
        <f>100*LN(LEVERAGE1!O189)</f>
        <v>308.96902158607929</v>
      </c>
      <c r="AA188">
        <f>100*LN(LEVERAGE1!N189)</f>
        <v>307.40984455497289</v>
      </c>
      <c r="AB188">
        <f>100*LN(LEVERAGE2!V189)</f>
        <v>-20.307499859501611</v>
      </c>
      <c r="AC188">
        <f>100*LN(LEVERAGE2!U189)</f>
        <v>8.3038173091711123</v>
      </c>
      <c r="AD188">
        <v>1724.9998669232732</v>
      </c>
      <c r="AE188">
        <v>1459.2472553615935</v>
      </c>
      <c r="AF188">
        <f>100*LN(DOMESTICC!T309)</f>
        <v>1030.1874903315077</v>
      </c>
      <c r="AG188">
        <f>100*LN(DOMESTICC!U309)</f>
        <v>1012.1323400086845</v>
      </c>
      <c r="AH188">
        <f>100*LN(DOMESTICC!V309)</f>
        <v>1005.186137480865</v>
      </c>
      <c r="AI188">
        <f>100*LN(DOMESTICC!W309)</f>
        <v>909.60720006931001</v>
      </c>
      <c r="AJ188">
        <f>100*LN(DOMESTICC!X309)</f>
        <v>894.13853936076396</v>
      </c>
      <c r="AK188">
        <f>100*LN(DOMESTICC!Y309)</f>
        <v>715.33713975794751</v>
      </c>
      <c r="AL188">
        <f>100*LN(CBCREDIT!T189)</f>
        <v>885.07719602798409</v>
      </c>
      <c r="AM188">
        <f>100*LN(CBCREDIT!U189)</f>
        <v>853.28560853575152</v>
      </c>
      <c r="AN188">
        <f>100*LN(CBCREDIT!V189)</f>
        <v>755.00532770485597</v>
      </c>
      <c r="AO188">
        <f>100*LN('CREDIT EA &amp; UK'!X214)</f>
        <v>800.48434067068524</v>
      </c>
      <c r="AP188">
        <f>100*LN('CREDIT EA &amp; UK'!Y214)</f>
        <v>774.94931397497066</v>
      </c>
      <c r="AQ188">
        <f>100*LN('CREDIT EA &amp; UK'!Z214)</f>
        <v>651.47645413801206</v>
      </c>
      <c r="AR188">
        <f>100*LN('CREDIT EA &amp; UK'!AA214)</f>
        <v>760.14588047533812</v>
      </c>
      <c r="AS188">
        <f>100*LN('CREDIT EA &amp; UK'!AB214)</f>
        <v>726.98040579701558</v>
      </c>
      <c r="AT188">
        <f>100*LN('CREDIT EA &amp; UK'!AC214)</f>
        <v>633.65495868274172</v>
      </c>
      <c r="AU188">
        <f>100*LN('CREDIT EA &amp; UK'!AD214)</f>
        <v>690.20570750103388</v>
      </c>
      <c r="AV188">
        <f>100*LN('CREDIT EA &amp; UK'!AE214)</f>
        <v>678.46007174771637</v>
      </c>
      <c r="AW188">
        <f>100*LN('CREDIT EA &amp; UK'!AF214)</f>
        <v>470.22152236921937</v>
      </c>
      <c r="AX188">
        <f>100*LN('CREDIT FLOATERS'!R214)</f>
        <v>842.74343344668864</v>
      </c>
      <c r="AY188">
        <f>100*LN('CREDIT FLOATERS'!S214)</f>
        <v>807.76964197199277</v>
      </c>
      <c r="AZ188">
        <f>100*LN('CREDIT FLOATERS'!T214)</f>
        <v>720.70854976083695</v>
      </c>
      <c r="BA188">
        <f>100*LN('GLOBAL GROWTH'!P456)</f>
        <v>426.50827624463579</v>
      </c>
      <c r="BB188">
        <f>'GLOBAL GROWTH'!F444</f>
        <v>-0.79021127248807199</v>
      </c>
      <c r="BC188">
        <v>426.50827624463579</v>
      </c>
      <c r="BD188">
        <v>28.515366</v>
      </c>
      <c r="BE188">
        <v>3.1263635577744919</v>
      </c>
      <c r="BF188">
        <v>417.58174160382436</v>
      </c>
      <c r="BG188">
        <v>441.84390590701861</v>
      </c>
      <c r="BH188">
        <v>463.27853530210649</v>
      </c>
      <c r="BI188">
        <f>'CORPORATE SPREADS'!C297/100</f>
        <v>0.39999999999999802</v>
      </c>
      <c r="BJ188">
        <f>'CORPORATE SPREADS'!D297/100</f>
        <v>-0.15000000000000036</v>
      </c>
      <c r="BK188">
        <f>POLICYRATES!F249</f>
        <v>4</v>
      </c>
      <c r="BL188">
        <f>POLICYRATES!C249</f>
        <v>6.625</v>
      </c>
      <c r="BM188">
        <f>100*LN(1/'BILATERAL FX'!G308)</f>
        <v>-33.348541106894594</v>
      </c>
      <c r="BN188">
        <f>100*LN(1/'BILATERAL FX'!B308)</f>
        <v>-46.674833652506301</v>
      </c>
      <c r="BO188">
        <f>100*LN('STOCK MARKET INDICES'!C189)</f>
        <v>764.20108130576864</v>
      </c>
      <c r="BP188">
        <f>100*LN('STOCK MARKET INDICES'!D189)</f>
        <v>739.23457510558069</v>
      </c>
    </row>
    <row r="189" spans="1:68" x14ac:dyDescent="0.2">
      <c r="A189" s="1">
        <v>34881</v>
      </c>
      <c r="B189">
        <f>100*LN('FRED-MD+'!B441)</f>
        <v>426.68205882267245</v>
      </c>
      <c r="C189">
        <f>'FRED-MD+'!C441</f>
        <v>82.250799999999998</v>
      </c>
      <c r="D189">
        <f>100*LN('FRED-MD+'!D441)</f>
        <v>728.68764117506998</v>
      </c>
      <c r="E189">
        <f>100*LN('FRED-MD+'!E441)</f>
        <v>439.39552055391556</v>
      </c>
      <c r="F189">
        <f>'FRED-MD+'!F441</f>
        <v>5.7</v>
      </c>
      <c r="G189">
        <f>100*LN('FRED-MD+'!G441)</f>
        <v>502.78201188503562</v>
      </c>
      <c r="H189">
        <f>100*LN('FRED-MD+'!H441)</f>
        <v>433.6035050822889</v>
      </c>
      <c r="I189">
        <f>100*LN('FRED-MD+'!I441)</f>
        <v>454.67992726617615</v>
      </c>
      <c r="J189">
        <f>100*LN('FRED-MD+'!J441)</f>
        <v>650.51795426162289</v>
      </c>
      <c r="K189">
        <f>100*LN('FRED-MD+'!K441)</f>
        <v>632.32292922861882</v>
      </c>
      <c r="L189">
        <f>'FRED-MD+'!L441</f>
        <v>5.5940000000000003</v>
      </c>
      <c r="M189">
        <f>'FRED-MD+'!N441</f>
        <v>0.68400000000000005</v>
      </c>
      <c r="N189">
        <f>'FRED-MD+'!O441</f>
        <v>-0.31059999999999999</v>
      </c>
      <c r="O189">
        <f>'FRED-MD+'!P441</f>
        <v>1.27</v>
      </c>
      <c r="P189">
        <f>'FRED-MD+'!R441</f>
        <v>1.33</v>
      </c>
      <c r="Q189">
        <f>FACTOR!C250</f>
        <v>70.713663352188178</v>
      </c>
      <c r="R189">
        <f>100*LN(REALIZEDVARIANCE!D190)</f>
        <v>88.54661349369816</v>
      </c>
      <c r="S189">
        <v>-14.4450047340013</v>
      </c>
      <c r="T189" s="5">
        <v>24.059619999999999</v>
      </c>
      <c r="U189">
        <v>87.358219469348825</v>
      </c>
      <c r="V189" s="5">
        <v>8.2771340000000002</v>
      </c>
      <c r="W189">
        <v>-3.1</v>
      </c>
      <c r="X189">
        <v>13.49</v>
      </c>
      <c r="Y189">
        <f>100*LN(LEVERAGE3!O190)</f>
        <v>291.95469175016876</v>
      </c>
      <c r="Z189">
        <f>100*LN(LEVERAGE1!O190)</f>
        <v>309.02321595611397</v>
      </c>
      <c r="AA189">
        <f>100*LN(LEVERAGE1!N190)</f>
        <v>307.43692427169401</v>
      </c>
      <c r="AB189">
        <f>100*LN(LEVERAGE2!V190)</f>
        <v>-20.115928676176317</v>
      </c>
      <c r="AC189">
        <f>100*LN(LEVERAGE2!U190)</f>
        <v>8.1938204206339122</v>
      </c>
      <c r="AD189">
        <v>1725.0930928524522</v>
      </c>
      <c r="AE189">
        <v>1460.7677393347367</v>
      </c>
      <c r="AF189">
        <f>100*LN(DOMESTICC!T310)</f>
        <v>1028.8625129152467</v>
      </c>
      <c r="AG189">
        <f>100*LN(DOMESTICC!U310)</f>
        <v>1010.507493113912</v>
      </c>
      <c r="AH189">
        <f>100*LN(DOMESTICC!V310)</f>
        <v>1003.4347146602721</v>
      </c>
      <c r="AI189">
        <f>100*LN(DOMESTICC!W310)</f>
        <v>909.5027358070364</v>
      </c>
      <c r="AJ189">
        <f>100*LN(DOMESTICC!X310)</f>
        <v>893.95512592360444</v>
      </c>
      <c r="AK189">
        <f>100*LN(DOMESTICC!Y310)</f>
        <v>715.70068860535696</v>
      </c>
      <c r="AL189">
        <f>100*LN(CBCREDIT!T190)</f>
        <v>884.68402144039771</v>
      </c>
      <c r="AM189">
        <f>100*LN(CBCREDIT!U190)</f>
        <v>852.88188490202208</v>
      </c>
      <c r="AN189">
        <f>100*LN(CBCREDIT!V190)</f>
        <v>754.64033402163989</v>
      </c>
      <c r="AO189">
        <f>100*LN('CREDIT EA &amp; UK'!X215)</f>
        <v>800.19555960111552</v>
      </c>
      <c r="AP189">
        <f>100*LN('CREDIT EA &amp; UK'!Y215)</f>
        <v>774.60968496308828</v>
      </c>
      <c r="AQ189">
        <f>100*LN('CREDIT EA &amp; UK'!Z215)</f>
        <v>651.36226316966338</v>
      </c>
      <c r="AR189">
        <f>100*LN('CREDIT EA &amp; UK'!AA215)</f>
        <v>759.70340967832726</v>
      </c>
      <c r="AS189">
        <f>100*LN('CREDIT EA &amp; UK'!AB215)</f>
        <v>726.44888392042049</v>
      </c>
      <c r="AT189">
        <f>100*LN('CREDIT EA &amp; UK'!AC215)</f>
        <v>633.43856785183266</v>
      </c>
      <c r="AU189">
        <f>100*LN('CREDIT EA &amp; UK'!AD215)</f>
        <v>690.23616470915465</v>
      </c>
      <c r="AV189">
        <f>100*LN('CREDIT EA &amp; UK'!AE215)</f>
        <v>678.43139086346741</v>
      </c>
      <c r="AW189">
        <f>100*LN('CREDIT EA &amp; UK'!AF215)</f>
        <v>470.64518561243108</v>
      </c>
      <c r="AX189">
        <f>100*LN('CREDIT FLOATERS'!R215)</f>
        <v>842.27600917642121</v>
      </c>
      <c r="AY189">
        <f>100*LN('CREDIT FLOATERS'!S215)</f>
        <v>807.45882328343282</v>
      </c>
      <c r="AZ189">
        <f>100*LN('CREDIT FLOATERS'!T215)</f>
        <v>719.86609811340486</v>
      </c>
      <c r="BA189">
        <f>100*LN('GLOBAL GROWTH'!P457)</f>
        <v>426.39537132546803</v>
      </c>
      <c r="BB189">
        <f>'GLOBAL GROWTH'!F445</f>
        <v>-0.47239217831068497</v>
      </c>
      <c r="BC189">
        <v>426.39537132546803</v>
      </c>
      <c r="BD189">
        <v>26.734017999999999</v>
      </c>
      <c r="BE189">
        <v>3.1013089428197915</v>
      </c>
      <c r="BF189">
        <v>417.39534577399155</v>
      </c>
      <c r="BG189">
        <v>441.87728164448617</v>
      </c>
      <c r="BH189">
        <v>463.4728988229636</v>
      </c>
      <c r="BI189">
        <f>'CORPORATE SPREADS'!C298/100</f>
        <v>0.47999999999999798</v>
      </c>
      <c r="BJ189">
        <f>'CORPORATE SPREADS'!D298/100</f>
        <v>8.0000000000000071E-2</v>
      </c>
      <c r="BK189">
        <f>POLICYRATES!F250</f>
        <v>4</v>
      </c>
      <c r="BL189">
        <f>POLICYRATES!C250</f>
        <v>6.625</v>
      </c>
      <c r="BM189">
        <f>100*LN(1/'BILATERAL FX'!G309)</f>
        <v>-34.251837807310466</v>
      </c>
      <c r="BN189">
        <f>100*LN(1/'BILATERAL FX'!B309)</f>
        <v>-46.699912022543685</v>
      </c>
      <c r="BO189">
        <f>100*LN('STOCK MARKET INDICES'!C190)</f>
        <v>770.4694746171316</v>
      </c>
      <c r="BP189">
        <f>100*LN('STOCK MARKET INDICES'!D190)</f>
        <v>744.01584245749382</v>
      </c>
    </row>
    <row r="190" spans="1:68" x14ac:dyDescent="0.2">
      <c r="A190" s="1">
        <v>34912</v>
      </c>
      <c r="B190">
        <f>100*LN('FRED-MD+'!B442)</f>
        <v>428.00769621381363</v>
      </c>
      <c r="C190">
        <f>'FRED-MD+'!C442</f>
        <v>82.842699999999994</v>
      </c>
      <c r="D190">
        <f>100*LN('FRED-MD+'!D442)</f>
        <v>725.55912742536646</v>
      </c>
      <c r="E190">
        <f>100*LN('FRED-MD+'!E442)</f>
        <v>439.60528064069734</v>
      </c>
      <c r="F190">
        <f>'FRED-MD+'!F442</f>
        <v>5.7</v>
      </c>
      <c r="G190">
        <f>100*LN('FRED-MD+'!G442)</f>
        <v>502.97841129350161</v>
      </c>
      <c r="H190">
        <f>100*LN('FRED-MD+'!H442)</f>
        <v>433.81792348936051</v>
      </c>
      <c r="I190">
        <f>100*LN('FRED-MD+'!I442)</f>
        <v>457.62561758234489</v>
      </c>
      <c r="J190">
        <f>100*LN('FRED-MD+'!J442)</f>
        <v>651.03123569213801</v>
      </c>
      <c r="K190">
        <f>100*LN('FRED-MD+'!K442)</f>
        <v>632.63462337606836</v>
      </c>
      <c r="L190">
        <f>'FRED-MD+'!L442</f>
        <v>5.75260869565217</v>
      </c>
      <c r="M190">
        <f>'FRED-MD+'!N442</f>
        <v>0.73565217391304405</v>
      </c>
      <c r="N190">
        <f>'FRED-MD+'!O442</f>
        <v>-0.19320000000000001</v>
      </c>
      <c r="O190">
        <f>'FRED-MD+'!P442</f>
        <v>1.29</v>
      </c>
      <c r="P190">
        <f>'FRED-MD+'!R442</f>
        <v>1.37</v>
      </c>
      <c r="Q190">
        <f>FACTOR!C251</f>
        <v>72.866184369382964</v>
      </c>
      <c r="R190">
        <f>100*LN(REALIZEDVARIANCE!D191)</f>
        <v>69.103308729939812</v>
      </c>
      <c r="S190">
        <v>-11.0426951982154</v>
      </c>
      <c r="T190" s="5">
        <v>21.986190000000001</v>
      </c>
      <c r="U190">
        <v>85.147279177611964</v>
      </c>
      <c r="V190" s="5">
        <v>6.2712490000000001</v>
      </c>
      <c r="W190">
        <v>5.9</v>
      </c>
      <c r="X190">
        <v>11.52</v>
      </c>
      <c r="Y190">
        <f>100*LN(LEVERAGE3!O191)</f>
        <v>291.96698001732051</v>
      </c>
      <c r="Z190">
        <f>100*LN(LEVERAGE1!O191)</f>
        <v>309.12291762481527</v>
      </c>
      <c r="AA190">
        <f>100*LN(LEVERAGE1!N191)</f>
        <v>307.49286138319184</v>
      </c>
      <c r="AB190">
        <f>100*LN(LEVERAGE2!V191)</f>
        <v>-19.76417984060199</v>
      </c>
      <c r="AC190">
        <f>100*LN(LEVERAGE2!U191)</f>
        <v>7.9909857919100169</v>
      </c>
      <c r="AD190">
        <v>1720.7168685269739</v>
      </c>
      <c r="AE190">
        <v>1461.9826056202357</v>
      </c>
      <c r="AF190">
        <f>100*LN(DOMESTICC!T311)</f>
        <v>1026.366028239574</v>
      </c>
      <c r="AG190">
        <f>100*LN(DOMESTICC!U311)</f>
        <v>1007.3857345475174</v>
      </c>
      <c r="AH190">
        <f>100*LN(DOMESTICC!V311)</f>
        <v>1000.035421065194</v>
      </c>
      <c r="AI190">
        <f>100*LN(DOMESTICC!W311)</f>
        <v>909.31011852645702</v>
      </c>
      <c r="AJ190">
        <f>100*LN(DOMESTICC!X311)</f>
        <v>893.61655713351593</v>
      </c>
      <c r="AK190">
        <f>100*LN(DOMESTICC!Y311)</f>
        <v>716.21162804907135</v>
      </c>
      <c r="AL190">
        <f>100*LN(CBCREDIT!T191)</f>
        <v>883.95607118812927</v>
      </c>
      <c r="AM190">
        <f>100*LN(CBCREDIT!U191)</f>
        <v>852.13429063793706</v>
      </c>
      <c r="AN190">
        <f>100*LN(CBCREDIT!V191)</f>
        <v>753.96483205178481</v>
      </c>
      <c r="AO190">
        <f>100*LN('CREDIT EA &amp; UK'!X216)</f>
        <v>799.66168756580862</v>
      </c>
      <c r="AP190">
        <f>100*LN('CREDIT EA &amp; UK'!Y216)</f>
        <v>773.98135376603329</v>
      </c>
      <c r="AQ190">
        <f>100*LN('CREDIT EA &amp; UK'!Z216)</f>
        <v>651.15168207389445</v>
      </c>
      <c r="AR190">
        <f>100*LN('CREDIT EA &amp; UK'!AA216)</f>
        <v>758.88361105922695</v>
      </c>
      <c r="AS190">
        <f>100*LN('CREDIT EA &amp; UK'!AB216)</f>
        <v>725.46283672140703</v>
      </c>
      <c r="AT190">
        <f>100*LN('CREDIT EA &amp; UK'!AC216)</f>
        <v>633.03893721750626</v>
      </c>
      <c r="AU190">
        <f>100*LN('CREDIT EA &amp; UK'!AD216)</f>
        <v>690.25078207781632</v>
      </c>
      <c r="AV190">
        <f>100*LN('CREDIT EA &amp; UK'!AE216)</f>
        <v>678.37856434703053</v>
      </c>
      <c r="AW190">
        <f>100*LN('CREDIT EA &amp; UK'!AF216)</f>
        <v>471.08631559499577</v>
      </c>
      <c r="AX190">
        <f>100*LN('CREDIT FLOATERS'!R216)</f>
        <v>841.40966795446661</v>
      </c>
      <c r="AY190">
        <f>100*LN('CREDIT FLOATERS'!S216)</f>
        <v>806.88402927473589</v>
      </c>
      <c r="AZ190">
        <f>100*LN('CREDIT FLOATERS'!T216)</f>
        <v>718.29623227877869</v>
      </c>
      <c r="BA190">
        <f>100*LN('GLOBAL GROWTH'!P458)</f>
        <v>427.02354867502476</v>
      </c>
      <c r="BB190">
        <f>'GLOBAL GROWTH'!F446</f>
        <v>-0.60870388072035597</v>
      </c>
      <c r="BC190">
        <v>427.02354867502476</v>
      </c>
      <c r="BD190">
        <v>32.563527000000001</v>
      </c>
      <c r="BE190">
        <v>3.0746078949138056</v>
      </c>
      <c r="BF190">
        <v>418.36167329043229</v>
      </c>
      <c r="BG190">
        <v>441.37498090595147</v>
      </c>
      <c r="BH190">
        <v>463.56993910229141</v>
      </c>
      <c r="BI190">
        <f>'CORPORATE SPREADS'!C299/100</f>
        <v>0.48</v>
      </c>
      <c r="BJ190">
        <f>'CORPORATE SPREADS'!D299/100</f>
        <v>-1.9999999999999574E-2</v>
      </c>
      <c r="BK190">
        <f>POLICYRATES!F251</f>
        <v>3.89</v>
      </c>
      <c r="BL190">
        <f>POLICYRATES!C251</f>
        <v>6.625</v>
      </c>
      <c r="BM190">
        <f>100*LN(1/'BILATERAL FX'!G310)</f>
        <v>-30.228996311425888</v>
      </c>
      <c r="BN190">
        <f>100*LN(1/'BILATERAL FX'!B310)</f>
        <v>-44.903532280953925</v>
      </c>
      <c r="BO190">
        <f>100*LN('STOCK MARKET INDICES'!C191)</f>
        <v>771.34763958119606</v>
      </c>
      <c r="BP190">
        <f>100*LN('STOCK MARKET INDICES'!D191)</f>
        <v>744.97539353990203</v>
      </c>
    </row>
    <row r="191" spans="1:68" x14ac:dyDescent="0.2">
      <c r="A191" s="1">
        <v>34943</v>
      </c>
      <c r="B191">
        <f>100*LN('FRED-MD+'!B443)</f>
        <v>428.37920579862327</v>
      </c>
      <c r="C191">
        <f>'FRED-MD+'!C443</f>
        <v>83.171400000000006</v>
      </c>
      <c r="D191">
        <f>100*LN('FRED-MD+'!D443)</f>
        <v>722.18358252884491</v>
      </c>
      <c r="E191">
        <f>100*LN('FRED-MD+'!E443)</f>
        <v>439.85149521786838</v>
      </c>
      <c r="F191">
        <f>'FRED-MD+'!F443</f>
        <v>5.6</v>
      </c>
      <c r="G191">
        <f>100*LN('FRED-MD+'!G443)</f>
        <v>503.10913026636382</v>
      </c>
      <c r="H191">
        <f>100*LN('FRED-MD+'!H443)</f>
        <v>433.88711906099388</v>
      </c>
      <c r="I191">
        <f>100*LN('FRED-MD+'!I443)</f>
        <v>459.08684012772312</v>
      </c>
      <c r="J191">
        <f>100*LN('FRED-MD+'!J443)</f>
        <v>651.85283648836071</v>
      </c>
      <c r="K191">
        <f>100*LN('FRED-MD+'!K443)</f>
        <v>636.09051620387777</v>
      </c>
      <c r="L191">
        <f>'FRED-MD+'!L443</f>
        <v>5.62</v>
      </c>
      <c r="M191">
        <f>'FRED-MD+'!N443</f>
        <v>0.57750000000000001</v>
      </c>
      <c r="N191">
        <f>'FRED-MD+'!O443</f>
        <v>-0.1618</v>
      </c>
      <c r="O191">
        <f>'FRED-MD+'!P443</f>
        <v>1.2787999999999999</v>
      </c>
      <c r="P191">
        <f>'FRED-MD+'!R443</f>
        <v>1.44</v>
      </c>
      <c r="Q191">
        <f>FACTOR!C252</f>
        <v>66.261997379338311</v>
      </c>
      <c r="R191">
        <f>100*LN(REALIZEDVARIANCE!D192)</f>
        <v>54.257545890574775</v>
      </c>
      <c r="S191">
        <v>-0.19716662284297101</v>
      </c>
      <c r="T191" s="5">
        <v>34.26549</v>
      </c>
      <c r="U191">
        <v>86.775074913539896</v>
      </c>
      <c r="V191" s="5">
        <v>8.3042599999999993</v>
      </c>
      <c r="W191">
        <v>3.6</v>
      </c>
      <c r="X191">
        <v>12.74</v>
      </c>
      <c r="Y191">
        <f>100*LN(LEVERAGE3!O192)</f>
        <v>291.99305601377091</v>
      </c>
      <c r="Z191">
        <f>100*LN(LEVERAGE1!O192)</f>
        <v>309.17406831754965</v>
      </c>
      <c r="AA191">
        <f>100*LN(LEVERAGE1!N192)</f>
        <v>307.53875731177726</v>
      </c>
      <c r="AB191">
        <f>100*LN(LEVERAGE2!V192)</f>
        <v>-19.584062903622964</v>
      </c>
      <c r="AC191">
        <f>100*LN(LEVERAGE2!U192)</f>
        <v>7.8866854475200396</v>
      </c>
      <c r="AD191">
        <v>1722.9236626828556</v>
      </c>
      <c r="AE191">
        <v>1463.1395147645735</v>
      </c>
      <c r="AF191">
        <f>100*LN(DOMESTICC!T312)</f>
        <v>1025.0306357823076</v>
      </c>
      <c r="AG191">
        <f>100*LN(DOMESTICC!U312)</f>
        <v>1005.5739337417649</v>
      </c>
      <c r="AH191">
        <f>100*LN(DOMESTICC!V312)</f>
        <v>997.97901693401184</v>
      </c>
      <c r="AI191">
        <f>100*LN(DOMESTICC!W312)</f>
        <v>909.21107974902054</v>
      </c>
      <c r="AJ191">
        <f>100*LN(DOMESTICC!X312)</f>
        <v>893.44228122589266</v>
      </c>
      <c r="AK191">
        <f>100*LN(DOMESTICC!Y312)</f>
        <v>716.71656773873667</v>
      </c>
      <c r="AL191">
        <f>100*LN(CBCREDIT!T192)</f>
        <v>883.5802546788326</v>
      </c>
      <c r="AM191">
        <f>100*LN(CBCREDIT!U192)</f>
        <v>851.74827494902524</v>
      </c>
      <c r="AN191">
        <f>100*LN(CBCREDIT!V192)</f>
        <v>753.61623180804997</v>
      </c>
      <c r="AO191">
        <f>100*LN('CREDIT EA &amp; UK'!X217)</f>
        <v>799.3864731926468</v>
      </c>
      <c r="AP191">
        <f>100*LN('CREDIT EA &amp; UK'!Y217)</f>
        <v>773.65721269268158</v>
      </c>
      <c r="AQ191">
        <f>100*LN('CREDIT EA &amp; UK'!Z217)</f>
        <v>651.04339203462052</v>
      </c>
      <c r="AR191">
        <f>100*LN('CREDIT EA &amp; UK'!AA217)</f>
        <v>758.46008066768525</v>
      </c>
      <c r="AS191">
        <f>100*LN('CREDIT EA &amp; UK'!AB217)</f>
        <v>724.9527730330791</v>
      </c>
      <c r="AT191">
        <f>100*LN('CREDIT EA &amp; UK'!AC217)</f>
        <v>632.83313487353269</v>
      </c>
      <c r="AU191">
        <f>100*LN('CREDIT EA &amp; UK'!AD217)</f>
        <v>690.28070566980875</v>
      </c>
      <c r="AV191">
        <f>100*LN('CREDIT EA &amp; UK'!AE217)</f>
        <v>678.35143106943394</v>
      </c>
      <c r="AW191">
        <f>100*LN('CREDIT EA &amp; UK'!AF217)</f>
        <v>471.75788053070198</v>
      </c>
      <c r="AX191">
        <f>100*LN('CREDIT FLOATERS'!R217)</f>
        <v>840.96193392464022</v>
      </c>
      <c r="AY191">
        <f>100*LN('CREDIT FLOATERS'!S217)</f>
        <v>806.58762729457317</v>
      </c>
      <c r="AZ191">
        <f>100*LN('CREDIT FLOATERS'!T217)</f>
        <v>717.48054704018807</v>
      </c>
      <c r="BA191">
        <f>100*LN('GLOBAL GROWTH'!P459)</f>
        <v>427.03678542992014</v>
      </c>
      <c r="BB191">
        <f>'GLOBAL GROWTH'!F447</f>
        <v>-0.90334991158758504</v>
      </c>
      <c r="BC191">
        <v>427.03678542992014</v>
      </c>
      <c r="BD191">
        <v>28.738446</v>
      </c>
      <c r="BE191">
        <v>3.0510306354138539</v>
      </c>
      <c r="BF191">
        <v>418.06138872383622</v>
      </c>
      <c r="BG191">
        <v>442.06832692239919</v>
      </c>
      <c r="BH191">
        <v>463.27853530210649</v>
      </c>
      <c r="BI191">
        <f>'CORPORATE SPREADS'!C300/100</f>
        <v>0.57999999999999996</v>
      </c>
      <c r="BJ191">
        <f>'CORPORATE SPREADS'!D300/100</f>
        <v>-0.13999999999999968</v>
      </c>
      <c r="BK191">
        <f>POLICYRATES!F252</f>
        <v>3.5</v>
      </c>
      <c r="BL191">
        <f>POLICYRATES!C252</f>
        <v>6.625</v>
      </c>
      <c r="BM191">
        <f>100*LN(1/'BILATERAL FX'!G311)</f>
        <v>-29.230949688475928</v>
      </c>
      <c r="BN191">
        <f>100*LN(1/'BILATERAL FX'!B311)</f>
        <v>-44.404459007563943</v>
      </c>
      <c r="BO191">
        <f>100*LN('STOCK MARKET INDICES'!C192)</f>
        <v>769.03043104043422</v>
      </c>
      <c r="BP191">
        <f>100*LN('STOCK MARKET INDICES'!D192)</f>
        <v>745.80304358739681</v>
      </c>
    </row>
    <row r="192" spans="1:68" x14ac:dyDescent="0.2">
      <c r="A192" s="1">
        <v>34973</v>
      </c>
      <c r="B192">
        <f>100*LN('FRED-MD+'!B444)</f>
        <v>428.23333631419348</v>
      </c>
      <c r="C192">
        <f>'FRED-MD+'!C444</f>
        <v>82.731099999999998</v>
      </c>
      <c r="D192">
        <f>100*LN('FRED-MD+'!D444)</f>
        <v>722.18358252884491</v>
      </c>
      <c r="E192">
        <f>100*LN('FRED-MD+'!E444)</f>
        <v>440.07257121063662</v>
      </c>
      <c r="F192">
        <f>'FRED-MD+'!F444</f>
        <v>5.5</v>
      </c>
      <c r="G192">
        <f>100*LN('FRED-MD+'!G444)</f>
        <v>503.37005670272515</v>
      </c>
      <c r="H192">
        <f>100*LN('FRED-MD+'!H444)</f>
        <v>434.14389876920973</v>
      </c>
      <c r="I192">
        <f>100*LN('FRED-MD+'!I444)</f>
        <v>459.04625571158169</v>
      </c>
      <c r="J192">
        <f>100*LN('FRED-MD+'!J444)</f>
        <v>652.2207644516235</v>
      </c>
      <c r="K192">
        <f>100*LN('FRED-MD+'!K444)</f>
        <v>636.80499556654956</v>
      </c>
      <c r="L192">
        <f>'FRED-MD+'!L444</f>
        <v>5.5904761904761902</v>
      </c>
      <c r="M192">
        <f>'FRED-MD+'!N444</f>
        <v>0.45428571428571402</v>
      </c>
      <c r="N192">
        <f>'FRED-MD+'!O444</f>
        <v>-0.124</v>
      </c>
      <c r="O192">
        <f>'FRED-MD+'!P444</f>
        <v>1.3623000000000001</v>
      </c>
      <c r="P192">
        <f>'FRED-MD+'!R444</f>
        <v>1.44</v>
      </c>
      <c r="Q192">
        <f>FACTOR!C253</f>
        <v>63.143983511102981</v>
      </c>
      <c r="R192">
        <f>100*LN(REALIZEDVARIANCE!D193)</f>
        <v>79.280527344405954</v>
      </c>
      <c r="S192">
        <v>-4.2280620381025402</v>
      </c>
      <c r="T192" s="5">
        <v>30.99062</v>
      </c>
      <c r="U192">
        <v>87.924084112327478</v>
      </c>
      <c r="V192" s="5">
        <v>9.3144869999999997</v>
      </c>
      <c r="W192">
        <v>-2.5</v>
      </c>
      <c r="X192">
        <v>13.83</v>
      </c>
      <c r="Y192">
        <f>100*LN(LEVERAGE3!O193)</f>
        <v>296.26982348911037</v>
      </c>
      <c r="Z192">
        <f>100*LN(LEVERAGE1!O193)</f>
        <v>309.08920554374288</v>
      </c>
      <c r="AA192">
        <f>100*LN(LEVERAGE1!N193)</f>
        <v>307.56076328882892</v>
      </c>
      <c r="AB192">
        <f>100*LN(LEVERAGE2!V193)</f>
        <v>-19.683627022419891</v>
      </c>
      <c r="AC192">
        <f>100*LN(LEVERAGE2!U193)</f>
        <v>7.9234763094946219</v>
      </c>
      <c r="AD192">
        <v>1723.0004086132649</v>
      </c>
      <c r="AE192">
        <v>1463.4790264415903</v>
      </c>
      <c r="AF192">
        <f>100*LN(DOMESTICC!T313)</f>
        <v>1024.9968774276626</v>
      </c>
      <c r="AG192">
        <f>100*LN(DOMESTICC!U313)</f>
        <v>1005.3566818704238</v>
      </c>
      <c r="AH192">
        <f>100*LN(DOMESTICC!V313)</f>
        <v>997.62693738075541</v>
      </c>
      <c r="AI192">
        <f>100*LN(DOMESTICC!W313)</f>
        <v>909.75733269480156</v>
      </c>
      <c r="AJ192">
        <f>100*LN(DOMESTICC!X313)</f>
        <v>894.01386059848505</v>
      </c>
      <c r="AK192">
        <f>100*LN(DOMESTICC!Y313)</f>
        <v>717.18962897414519</v>
      </c>
      <c r="AL192">
        <f>100*LN(CBCREDIT!T193)</f>
        <v>884.20956127482361</v>
      </c>
      <c r="AM192">
        <f>100*LN(CBCREDIT!U193)</f>
        <v>851.96464296751037</v>
      </c>
      <c r="AN192">
        <f>100*LN(CBCREDIT!V193)</f>
        <v>755.24092923017042</v>
      </c>
      <c r="AO192">
        <f>100*LN('CREDIT EA &amp; UK'!X218)</f>
        <v>799.91964383744585</v>
      </c>
      <c r="AP192">
        <f>100*LN('CREDIT EA &amp; UK'!Y218)</f>
        <v>773.88094169728572</v>
      </c>
      <c r="AQ192">
        <f>100*LN('CREDIT EA &amp; UK'!Z218)</f>
        <v>652.69695478512756</v>
      </c>
      <c r="AR192">
        <f>100*LN('CREDIT EA &amp; UK'!AA218)</f>
        <v>758.8494579614221</v>
      </c>
      <c r="AS192">
        <f>100*LN('CREDIT EA &amp; UK'!AB218)</f>
        <v>725.02567887847317</v>
      </c>
      <c r="AT192">
        <f>100*LN('CREDIT EA &amp; UK'!AC218)</f>
        <v>634.33497434740843</v>
      </c>
      <c r="AU192">
        <f>100*LN('CREDIT EA &amp; UK'!AD218)</f>
        <v>691.11702179048905</v>
      </c>
      <c r="AV192">
        <f>100*LN('CREDIT EA &amp; UK'!AE218)</f>
        <v>678.93105395237512</v>
      </c>
      <c r="AW192">
        <f>100*LN('CREDIT EA &amp; UK'!AF218)</f>
        <v>474.55103023387295</v>
      </c>
      <c r="AX192">
        <f>100*LN('CREDIT FLOATERS'!R218)</f>
        <v>841.35475303907526</v>
      </c>
      <c r="AY192">
        <f>100*LN('CREDIT FLOATERS'!S218)</f>
        <v>806.72305667739113</v>
      </c>
      <c r="AZ192">
        <f>100*LN('CREDIT FLOATERS'!T218)</f>
        <v>718.49805299664376</v>
      </c>
      <c r="BA192">
        <f>100*LN('GLOBAL GROWTH'!P460)</f>
        <v>427.0343674418217</v>
      </c>
      <c r="BB192">
        <f>'GLOBAL GROWTH'!F448</f>
        <v>-0.33070099131416197</v>
      </c>
      <c r="BC192">
        <v>427.0343674418217</v>
      </c>
      <c r="BD192">
        <v>12.824362000000001</v>
      </c>
      <c r="BE192">
        <v>3.0329164456066149</v>
      </c>
      <c r="BF192">
        <v>418.22041558864515</v>
      </c>
      <c r="BG192">
        <v>441.0841761624211</v>
      </c>
      <c r="BH192">
        <v>463.86049620743285</v>
      </c>
      <c r="BI192">
        <f>'CORPORATE SPREADS'!C301/100</f>
        <v>0.74</v>
      </c>
      <c r="BJ192">
        <f>'CORPORATE SPREADS'!D301/100</f>
        <v>-0.12999999999999989</v>
      </c>
      <c r="BK192">
        <f>POLICYRATES!F253</f>
        <v>3.5</v>
      </c>
      <c r="BL192">
        <f>POLICYRATES!C253</f>
        <v>6.625</v>
      </c>
      <c r="BM192">
        <f>100*LN(1/'BILATERAL FX'!G312)</f>
        <v>-32.417971436582356</v>
      </c>
      <c r="BN192">
        <f>100*LN(1/'BILATERAL FX'!B312)</f>
        <v>-45.609484905948626</v>
      </c>
      <c r="BO192">
        <f>100*LN('STOCK MARKET INDICES'!C193)</f>
        <v>768.15188487827231</v>
      </c>
      <c r="BP192">
        <f>100*LN('STOCK MARKET INDICES'!D193)</f>
        <v>745.82668922589596</v>
      </c>
    </row>
    <row r="193" spans="1:68" x14ac:dyDescent="0.2">
      <c r="A193" s="1">
        <v>35004</v>
      </c>
      <c r="B193">
        <f>100*LN('FRED-MD+'!B445)</f>
        <v>428.48257936955798</v>
      </c>
      <c r="C193">
        <f>'FRED-MD+'!C445</f>
        <v>82.394999999999996</v>
      </c>
      <c r="D193">
        <f>100*LN('FRED-MD+'!D445)</f>
        <v>728.06971953847415</v>
      </c>
      <c r="E193">
        <f>100*LN('FRED-MD+'!E445)</f>
        <v>440.24418194164741</v>
      </c>
      <c r="F193">
        <f>'FRED-MD+'!F445</f>
        <v>5.6</v>
      </c>
      <c r="G193">
        <f>100*LN('FRED-MD+'!G445)</f>
        <v>503.50026505445504</v>
      </c>
      <c r="H193">
        <f>100*LN('FRED-MD+'!H445)</f>
        <v>434.1452005389657</v>
      </c>
      <c r="I193">
        <f>100*LN('FRED-MD+'!I445)</f>
        <v>460.39694654115726</v>
      </c>
      <c r="J193">
        <f>100*LN('FRED-MD+'!J445)</f>
        <v>654.45159795858422</v>
      </c>
      <c r="K193">
        <f>100*LN('FRED-MD+'!K445)</f>
        <v>638.94517653601883</v>
      </c>
      <c r="L193">
        <f>'FRED-MD+'!L445</f>
        <v>5.4328571428571397</v>
      </c>
      <c r="M193">
        <f>'FRED-MD+'!N445</f>
        <v>0.49761904761904802</v>
      </c>
      <c r="N193">
        <f>'FRED-MD+'!O445</f>
        <v>-3.7600000000000001E-2</v>
      </c>
      <c r="O193">
        <f>'FRED-MD+'!P445</f>
        <v>1.4155</v>
      </c>
      <c r="P193">
        <f>'FRED-MD+'!R445</f>
        <v>1.45</v>
      </c>
      <c r="Q193">
        <f>FACTOR!C254</f>
        <v>68.11361628233729</v>
      </c>
      <c r="R193">
        <f>100*LN(REALIZEDVARIANCE!D194)</f>
        <v>46.786447307529741</v>
      </c>
      <c r="S193">
        <v>8.5660614539563099E-2</v>
      </c>
      <c r="T193" s="5">
        <v>30.51257</v>
      </c>
      <c r="U193">
        <v>84.950956775628001</v>
      </c>
      <c r="V193" s="5">
        <v>6.7097249999999997</v>
      </c>
      <c r="W193">
        <v>-0.1</v>
      </c>
      <c r="X193">
        <v>11.58</v>
      </c>
      <c r="Y193">
        <f>100*LN(LEVERAGE3!O194)</f>
        <v>303.44349914579618</v>
      </c>
      <c r="Z193">
        <f>100*LN(LEVERAGE1!O194)</f>
        <v>308.93742734221479</v>
      </c>
      <c r="AA193">
        <f>100*LN(LEVERAGE1!N194)</f>
        <v>307.57766506429846</v>
      </c>
      <c r="AB193">
        <f>100*LN(LEVERAGE2!V194)</f>
        <v>-19.920946519212546</v>
      </c>
      <c r="AC193">
        <f>100*LN(LEVERAGE2!U194)</f>
        <v>8.0092269763654205</v>
      </c>
      <c r="AD193">
        <v>1722.4654184432084</v>
      </c>
      <c r="AE193">
        <v>1463.9755296775227</v>
      </c>
      <c r="AF193">
        <f>100*LN(DOMESTICC!T314)</f>
        <v>1024.9808617499045</v>
      </c>
      <c r="AG193">
        <f>100*LN(DOMESTICC!U314)</f>
        <v>1005.2384758681831</v>
      </c>
      <c r="AH193">
        <f>100*LN(DOMESTICC!V314)</f>
        <v>997.42426347305081</v>
      </c>
      <c r="AI193">
        <f>100*LN(DOMESTICC!W314)</f>
        <v>910.72579300169116</v>
      </c>
      <c r="AJ193">
        <f>100*LN(DOMESTICC!X314)</f>
        <v>895.02686829113202</v>
      </c>
      <c r="AK193">
        <f>100*LN(DOMESTICC!Y314)</f>
        <v>717.66096577717713</v>
      </c>
      <c r="AL193">
        <f>100*LN(CBCREDIT!T194)</f>
        <v>885.32399084434564</v>
      </c>
      <c r="AM193">
        <f>100*LN(CBCREDIT!U194)</f>
        <v>852.35000116394679</v>
      </c>
      <c r="AN193">
        <f>100*LN(CBCREDIT!V194)</f>
        <v>758.15720373317777</v>
      </c>
      <c r="AO193">
        <f>100*LN('CREDIT EA &amp; UK'!X219)</f>
        <v>800.96112152336673</v>
      </c>
      <c r="AP193">
        <f>100*LN('CREDIT EA &amp; UK'!Y219)</f>
        <v>774.35115004489137</v>
      </c>
      <c r="AQ193">
        <f>100*LN('CREDIT EA &amp; UK'!Z219)</f>
        <v>655.70190064333099</v>
      </c>
      <c r="AR193">
        <f>100*LN('CREDIT EA &amp; UK'!AA219)</f>
        <v>759.68730294581258</v>
      </c>
      <c r="AS193">
        <f>100*LN('CREDIT EA &amp; UK'!AB219)</f>
        <v>725.21334126151635</v>
      </c>
      <c r="AT193">
        <f>100*LN('CREDIT EA &amp; UK'!AC219)</f>
        <v>637.06547517638978</v>
      </c>
      <c r="AU193">
        <f>100*LN('CREDIT EA &amp; UK'!AD219)</f>
        <v>692.54553886121164</v>
      </c>
      <c r="AV193">
        <f>100*LN('CREDIT EA &amp; UK'!AE219)</f>
        <v>679.95820309772239</v>
      </c>
      <c r="AW193">
        <f>100*LN('CREDIT EA &amp; UK'!AF219)</f>
        <v>478.71080282785431</v>
      </c>
      <c r="AX193">
        <f>100*LN('CREDIT FLOATERS'!R219)</f>
        <v>842.05266696178091</v>
      </c>
      <c r="AY193">
        <f>100*LN('CREDIT FLOATERS'!S219)</f>
        <v>806.96453199036193</v>
      </c>
      <c r="AZ193">
        <f>100*LN('CREDIT FLOATERS'!T219)</f>
        <v>720.29034992378342</v>
      </c>
      <c r="BA193">
        <f>100*LN('GLOBAL GROWTH'!P461)</f>
        <v>427.54837536308435</v>
      </c>
      <c r="BB193">
        <f>'GLOBAL GROWTH'!F449</f>
        <v>-1.3731053086990699E-2</v>
      </c>
      <c r="BC193">
        <v>427.54837536308435</v>
      </c>
      <c r="BD193">
        <v>9.1749276999999996</v>
      </c>
      <c r="BE193">
        <v>3.0251357038257654</v>
      </c>
      <c r="BF193">
        <v>418.72235003709142</v>
      </c>
      <c r="BG193">
        <v>441.19288950097177</v>
      </c>
      <c r="BH193">
        <v>463.76373761255928</v>
      </c>
      <c r="BI193">
        <f>'CORPORATE SPREADS'!C302/100</f>
        <v>0.71999999999999897</v>
      </c>
      <c r="BJ193">
        <f>'CORPORATE SPREADS'!D302/100</f>
        <v>-0.35000000000000059</v>
      </c>
      <c r="BK193">
        <f>POLICYRATES!F254</f>
        <v>3.5</v>
      </c>
      <c r="BL193">
        <f>POLICYRATES!C254</f>
        <v>6.625</v>
      </c>
      <c r="BM193">
        <f>100*LN(1/'BILATERAL FX'!G313)</f>
        <v>-32.206077021941795</v>
      </c>
      <c r="BN193">
        <f>100*LN(1/'BILATERAL FX'!B313)</f>
        <v>-44.628710262841949</v>
      </c>
      <c r="BO193">
        <f>100*LN('STOCK MARKET INDICES'!C194)</f>
        <v>771.5493740297029</v>
      </c>
      <c r="BP193">
        <f>100*LN('STOCK MARKET INDICES'!D194)</f>
        <v>748.91884699120806</v>
      </c>
    </row>
    <row r="194" spans="1:68" x14ac:dyDescent="0.2">
      <c r="A194" s="1">
        <v>35034</v>
      </c>
      <c r="B194">
        <f>100*LN('FRED-MD+'!B446)</f>
        <v>428.86386063522082</v>
      </c>
      <c r="C194">
        <f>'FRED-MD+'!C446</f>
        <v>82.301100000000005</v>
      </c>
      <c r="D194">
        <f>100*LN('FRED-MD+'!D446)</f>
        <v>726.6128779556451</v>
      </c>
      <c r="E194">
        <f>100*LN('FRED-MD+'!E446)</f>
        <v>440.39104281738855</v>
      </c>
      <c r="F194">
        <f>'FRED-MD+'!F446</f>
        <v>5.6</v>
      </c>
      <c r="G194">
        <f>100*LN('FRED-MD+'!G446)</f>
        <v>503.63030408448333</v>
      </c>
      <c r="H194">
        <f>100*LN('FRED-MD+'!H446)</f>
        <v>434.33897510589634</v>
      </c>
      <c r="I194">
        <f>100*LN('FRED-MD+'!I446)</f>
        <v>460.72679840702369</v>
      </c>
      <c r="J194">
        <f>100*LN('FRED-MD+'!J446)</f>
        <v>654.65332986385999</v>
      </c>
      <c r="K194">
        <f>100*LN('FRED-MD+'!K446)</f>
        <v>642.09228362694284</v>
      </c>
      <c r="L194">
        <f>'FRED-MD+'!L446</f>
        <v>5.3070000000000004</v>
      </c>
      <c r="M194">
        <f>'FRED-MD+'!N446</f>
        <v>0.40450000000000003</v>
      </c>
      <c r="N194">
        <f>'FRED-MD+'!O446</f>
        <v>-4.2599999999999999E-2</v>
      </c>
      <c r="O194">
        <f>'FRED-MD+'!P446</f>
        <v>1.4341999999999999</v>
      </c>
      <c r="P194">
        <f>'FRED-MD+'!R446</f>
        <v>1.49</v>
      </c>
      <c r="Q194">
        <f>FACTOR!C255</f>
        <v>64.955472628302914</v>
      </c>
      <c r="R194">
        <f>100*LN(REALIZEDVARIANCE!D195)</f>
        <v>54.186136134530713</v>
      </c>
      <c r="S194">
        <v>1.1297594518102201</v>
      </c>
      <c r="T194" s="5">
        <v>22.527069999999998</v>
      </c>
      <c r="U194">
        <v>85.667955091086597</v>
      </c>
      <c r="V194" s="5">
        <v>7.5059740000000001</v>
      </c>
      <c r="W194">
        <v>9.1999999999999993</v>
      </c>
      <c r="X194">
        <v>12.52</v>
      </c>
      <c r="Y194">
        <f>100*LN(LEVERAGE3!O195)</f>
        <v>307.24154983249485</v>
      </c>
      <c r="Z194">
        <f>100*LN(LEVERAGE1!O195)</f>
        <v>308.85236342497547</v>
      </c>
      <c r="AA194">
        <f>100*LN(LEVERAGE1!N195)</f>
        <v>307.61108289782038</v>
      </c>
      <c r="AB194">
        <f>100*LN(LEVERAGE2!V195)</f>
        <v>-20.23600498402736</v>
      </c>
      <c r="AC194">
        <f>100*LN(LEVERAGE2!U195)</f>
        <v>8.1186369443032635</v>
      </c>
      <c r="AD194">
        <v>1724.1506822992626</v>
      </c>
      <c r="AE194">
        <v>1465.0524420901088</v>
      </c>
      <c r="AF194">
        <f>100*LN(DOMESTICC!T315)</f>
        <v>1024.9512272316679</v>
      </c>
      <c r="AG194">
        <f>100*LN(DOMESTICC!U315)</f>
        <v>1005.0797247740152</v>
      </c>
      <c r="AH194">
        <f>100*LN(DOMESTICC!V315)</f>
        <v>997.18426681629728</v>
      </c>
      <c r="AI194">
        <f>100*LN(DOMESTICC!W315)</f>
        <v>911.26385618395693</v>
      </c>
      <c r="AJ194">
        <f>100*LN(DOMESTICC!X315)</f>
        <v>895.58948710293919</v>
      </c>
      <c r="AK194">
        <f>100*LN(DOMESTICC!Y315)</f>
        <v>718.21468476589087</v>
      </c>
      <c r="AL194">
        <f>100*LN(CBCREDIT!T195)</f>
        <v>885.94245268322641</v>
      </c>
      <c r="AM194">
        <f>100*LN(CBCREDIT!U195)</f>
        <v>852.56507254341204</v>
      </c>
      <c r="AN194">
        <f>100*LN(CBCREDIT!V195)</f>
        <v>759.98834405185107</v>
      </c>
      <c r="AO194">
        <f>100*LN('CREDIT EA &amp; UK'!X220)</f>
        <v>801.83155717917793</v>
      </c>
      <c r="AP194">
        <f>100*LN('CREDIT EA &amp; UK'!Y220)</f>
        <v>774.83254160484046</v>
      </c>
      <c r="AQ194">
        <f>100*LN('CREDIT EA &amp; UK'!Z220)</f>
        <v>657.69861486899049</v>
      </c>
      <c r="AR194">
        <f>100*LN('CREDIT EA &amp; UK'!AA220)</f>
        <v>760.59745745911073</v>
      </c>
      <c r="AS194">
        <f>100*LN('CREDIT EA &amp; UK'!AB220)</f>
        <v>725.49427589283061</v>
      </c>
      <c r="AT194">
        <f>100*LN('CREDIT EA &amp; UK'!AC220)</f>
        <v>638.8709293769291</v>
      </c>
      <c r="AU194">
        <f>100*LN('CREDIT EA &amp; UK'!AD220)</f>
        <v>693.33148327435617</v>
      </c>
      <c r="AV194">
        <f>100*LN('CREDIT EA &amp; UK'!AE220)</f>
        <v>680.5286134833691</v>
      </c>
      <c r="AW194">
        <f>100*LN('CREDIT EA &amp; UK'!AF220)</f>
        <v>481.44825255632747</v>
      </c>
      <c r="AX194">
        <f>100*LN('CREDIT FLOATERS'!R220)</f>
        <v>842.44123301871139</v>
      </c>
      <c r="AY194">
        <f>100*LN('CREDIT FLOATERS'!S220)</f>
        <v>807.09945223774525</v>
      </c>
      <c r="AZ194">
        <f>100*LN('CREDIT FLOATERS'!T220)</f>
        <v>721.27980290080984</v>
      </c>
      <c r="BA194">
        <f>100*LN('GLOBAL GROWTH'!P462)</f>
        <v>428.32743752044109</v>
      </c>
      <c r="BB194">
        <f>'GLOBAL GROWTH'!F450</f>
        <v>0.26851518590355999</v>
      </c>
      <c r="BC194">
        <v>428.32743752044109</v>
      </c>
      <c r="BD194">
        <v>7.2519388999999999</v>
      </c>
      <c r="BE194">
        <v>3.0309976494581559</v>
      </c>
      <c r="BF194">
        <v>419.33519226396891</v>
      </c>
      <c r="BG194">
        <v>443.14765976481834</v>
      </c>
      <c r="BH194">
        <v>463.37576428400035</v>
      </c>
      <c r="BI194">
        <f>'CORPORATE SPREADS'!C303/100</f>
        <v>0.75999999999999901</v>
      </c>
      <c r="BJ194">
        <f>'CORPORATE SPREADS'!D303/100</f>
        <v>-0.29000000000000004</v>
      </c>
      <c r="BK194">
        <f>POLICYRATES!F255</f>
        <v>3.26</v>
      </c>
      <c r="BL194">
        <f>POLICYRATES!C255</f>
        <v>6.375</v>
      </c>
      <c r="BM194">
        <f>100*LN(1/'BILATERAL FX'!G314)</f>
        <v>-30.575472993701503</v>
      </c>
      <c r="BN194">
        <f>100*LN(1/'BILATERAL FX'!B314)</f>
        <v>-43.210703905458566</v>
      </c>
      <c r="BO194">
        <f>100*LN('STOCK MARKET INDICES'!C195)</f>
        <v>772.04084544957129</v>
      </c>
      <c r="BP194">
        <f>100*LN('STOCK MARKET INDICES'!D195)</f>
        <v>749.69631557063497</v>
      </c>
    </row>
    <row r="195" spans="1:68" x14ac:dyDescent="0.2">
      <c r="A195" s="1">
        <v>35065</v>
      </c>
      <c r="B195">
        <f>100*LN('FRED-MD+'!B447)</f>
        <v>428.20087660710942</v>
      </c>
      <c r="C195">
        <f>'FRED-MD+'!C447</f>
        <v>81.260199999999998</v>
      </c>
      <c r="D195">
        <f>100*LN('FRED-MD+'!D447)</f>
        <v>729.09747781429814</v>
      </c>
      <c r="E195">
        <f>100*LN('FRED-MD+'!E447)</f>
        <v>440.50104710642569</v>
      </c>
      <c r="F195">
        <f>'FRED-MD+'!F447</f>
        <v>5.6</v>
      </c>
      <c r="G195">
        <f>100*LN('FRED-MD+'!G447)</f>
        <v>504.148775757902</v>
      </c>
      <c r="H195">
        <f>100*LN('FRED-MD+'!H447)</f>
        <v>434.56608423531441</v>
      </c>
      <c r="I195">
        <f>100*LN('FRED-MD+'!I447)</f>
        <v>461.79876896987054</v>
      </c>
      <c r="J195">
        <f>100*LN('FRED-MD+'!J447)</f>
        <v>655.57488491247625</v>
      </c>
      <c r="K195">
        <f>100*LN('FRED-MD+'!K447)</f>
        <v>642.06787333869886</v>
      </c>
      <c r="L195">
        <f>'FRED-MD+'!L447</f>
        <v>5.0876190476190501</v>
      </c>
      <c r="M195">
        <f>'FRED-MD+'!N447</f>
        <v>0.56476190476190502</v>
      </c>
      <c r="N195">
        <f>'FRED-MD+'!O447</f>
        <v>-9.4299999999999995E-2</v>
      </c>
      <c r="O195">
        <f>'FRED-MD+'!P447</f>
        <v>1.4192</v>
      </c>
      <c r="P195">
        <f>'FRED-MD+'!R447</f>
        <v>1.38</v>
      </c>
      <c r="Q195">
        <f>FACTOR!C256</f>
        <v>68.735424849887949</v>
      </c>
      <c r="R195">
        <f>100*LN(REALIZEDVARIANCE!D196)</f>
        <v>79.441641699105048</v>
      </c>
      <c r="S195">
        <v>-9.8655327421971801</v>
      </c>
      <c r="T195" s="5">
        <v>7.3017690000000002</v>
      </c>
      <c r="U195">
        <v>84.367338691307694</v>
      </c>
      <c r="V195" s="5">
        <v>6.1677169999999997</v>
      </c>
      <c r="W195">
        <v>-3.1</v>
      </c>
      <c r="X195">
        <v>12.53</v>
      </c>
      <c r="Y195">
        <f>100*LN(LEVERAGE3!O196)</f>
        <v>306.13137655027833</v>
      </c>
      <c r="Z195">
        <f>100*LN(LEVERAGE1!O196)</f>
        <v>311.12398306075073</v>
      </c>
      <c r="AA195">
        <f>100*LN(LEVERAGE1!N196)</f>
        <v>310.00552001065438</v>
      </c>
      <c r="AB195">
        <f>100*LN(LEVERAGE2!V196)</f>
        <v>-20.865386976461732</v>
      </c>
      <c r="AC195">
        <f>100*LN(LEVERAGE2!U196)</f>
        <v>8.2590128528651903</v>
      </c>
      <c r="AD195">
        <v>1722.1652130280752</v>
      </c>
      <c r="AE195">
        <v>1465.5907662813108</v>
      </c>
      <c r="AF195">
        <f>100*LN(DOMESTICC!T316)</f>
        <v>1024.8408267322932</v>
      </c>
      <c r="AG195">
        <f>100*LN(DOMESTICC!U316)</f>
        <v>1004.8041683588057</v>
      </c>
      <c r="AH195">
        <f>100*LN(DOMESTICC!V316)</f>
        <v>996.84305758655648</v>
      </c>
      <c r="AI195">
        <f>100*LN(DOMESTICC!W316)</f>
        <v>911.16487413724394</v>
      </c>
      <c r="AJ195">
        <f>100*LN(DOMESTICC!X316)</f>
        <v>895.41341067720077</v>
      </c>
      <c r="AK195">
        <f>100*LN(DOMESTICC!Y316)</f>
        <v>718.86210451221814</v>
      </c>
      <c r="AL195">
        <f>100*LN(CBCREDIT!T196)</f>
        <v>885.87433629934742</v>
      </c>
      <c r="AM195">
        <f>100*LN(CBCREDIT!U196)</f>
        <v>852.42592308694589</v>
      </c>
      <c r="AN195">
        <f>100*LN(CBCREDIT!V196)</f>
        <v>760.28206057721434</v>
      </c>
      <c r="AO195">
        <f>100*LN('CREDIT EA &amp; UK'!X221)</f>
        <v>802.35866283060227</v>
      </c>
      <c r="AP195">
        <f>100*LN('CREDIT EA &amp; UK'!Y221)</f>
        <v>775.30699609653016</v>
      </c>
      <c r="AQ195">
        <f>100*LN('CREDIT EA &amp; UK'!Z221)</f>
        <v>658.15244329186987</v>
      </c>
      <c r="AR195">
        <f>100*LN('CREDIT EA &amp; UK'!AA221)</f>
        <v>761.63647783362569</v>
      </c>
      <c r="AS195">
        <f>100*LN('CREDIT EA &amp; UK'!AB221)</f>
        <v>726.51459905983279</v>
      </c>
      <c r="AT195">
        <f>100*LN('CREDIT EA &amp; UK'!AC221)</f>
        <v>639.30626824039291</v>
      </c>
      <c r="AU195">
        <f>100*LN('CREDIT EA &amp; UK'!AD221)</f>
        <v>692.85186601441296</v>
      </c>
      <c r="AV195">
        <f>100*LN('CREDIT EA &amp; UK'!AE221)</f>
        <v>679.91894355136515</v>
      </c>
      <c r="AW195">
        <f>100*LN('CREDIT EA &amp; UK'!AF221)</f>
        <v>482.13060786246399</v>
      </c>
      <c r="AX195">
        <f>100*LN('CREDIT FLOATERS'!R221)</f>
        <v>842.38609534573038</v>
      </c>
      <c r="AY195">
        <f>100*LN('CREDIT FLOATERS'!S221)</f>
        <v>807.08249226811097</v>
      </c>
      <c r="AZ195">
        <f>100*LN('CREDIT FLOATERS'!T221)</f>
        <v>721.03845335080473</v>
      </c>
      <c r="BA195">
        <f>100*LN('GLOBAL GROWTH'!P463)</f>
        <v>428.13363077990402</v>
      </c>
      <c r="BB195">
        <f>'GLOBAL GROWTH'!F451</f>
        <v>0.79663588852137601</v>
      </c>
      <c r="BC195">
        <v>428.13363077990402</v>
      </c>
      <c r="BD195">
        <v>2.2245634999999999</v>
      </c>
      <c r="BE195">
        <v>3.0477401337967169</v>
      </c>
      <c r="BF195">
        <v>419.26463686428235</v>
      </c>
      <c r="BG195">
        <v>441.29630200395206</v>
      </c>
      <c r="BH195">
        <v>463.86049620743285</v>
      </c>
      <c r="BI195">
        <f>'CORPORATE SPREADS'!C304/100</f>
        <v>0.78</v>
      </c>
      <c r="BJ195">
        <f>'CORPORATE SPREADS'!D304/100</f>
        <v>-0.22999999999999954</v>
      </c>
      <c r="BK195">
        <f>POLICYRATES!F256</f>
        <v>3</v>
      </c>
      <c r="BL195">
        <f>POLICYRATES!C256</f>
        <v>6.125</v>
      </c>
      <c r="BM195">
        <f>100*LN(1/'BILATERAL FX'!G315)</f>
        <v>-28.998359626033693</v>
      </c>
      <c r="BN195">
        <f>100*LN(1/'BILATERAL FX'!B315)</f>
        <v>-42.448311394392626</v>
      </c>
      <c r="BO195">
        <f>100*LN('STOCK MARKET INDICES'!C196)</f>
        <v>781.20301081777063</v>
      </c>
      <c r="BP195">
        <f>100*LN('STOCK MARKET INDICES'!D196)</f>
        <v>751.85855010528644</v>
      </c>
    </row>
    <row r="196" spans="1:68" x14ac:dyDescent="0.2">
      <c r="A196" s="1">
        <v>35096</v>
      </c>
      <c r="B196">
        <f>100*LN('FRED-MD+'!B448)</f>
        <v>429.75057900957455</v>
      </c>
      <c r="C196">
        <f>'FRED-MD+'!C448</f>
        <v>82.119299999999996</v>
      </c>
      <c r="D196">
        <f>100*LN('FRED-MD+'!D448)</f>
        <v>730.72023147647383</v>
      </c>
      <c r="E196">
        <f>100*LN('FRED-MD+'!E448)</f>
        <v>440.65972886080863</v>
      </c>
      <c r="F196">
        <f>'FRED-MD+'!F448</f>
        <v>5.5</v>
      </c>
      <c r="G196">
        <f>100*LN('FRED-MD+'!G448)</f>
        <v>504.3425116919247</v>
      </c>
      <c r="H196">
        <f>100*LN('FRED-MD+'!H448)</f>
        <v>434.72151864092024</v>
      </c>
      <c r="I196">
        <f>100*LN('FRED-MD+'!I448)</f>
        <v>461.81851230655855</v>
      </c>
      <c r="J196">
        <f>100*LN('FRED-MD+'!J448)</f>
        <v>656.17325411652246</v>
      </c>
      <c r="K196">
        <f>100*LN('FRED-MD+'!K448)</f>
        <v>647.62644200495822</v>
      </c>
      <c r="L196">
        <f>'FRED-MD+'!L448</f>
        <v>4.9420000000000002</v>
      </c>
      <c r="M196">
        <f>'FRED-MD+'!N448</f>
        <v>0.86350000000000005</v>
      </c>
      <c r="N196">
        <f>'FRED-MD+'!O448</f>
        <v>-0.32390000000000002</v>
      </c>
      <c r="O196">
        <f>'FRED-MD+'!P448</f>
        <v>1.3207</v>
      </c>
      <c r="P196">
        <f>'FRED-MD+'!R448</f>
        <v>1.27</v>
      </c>
      <c r="Q196">
        <f>FACTOR!C257</f>
        <v>70.738820471938453</v>
      </c>
      <c r="R196">
        <f>100*LN(REALIZEDVARIANCE!D197)</f>
        <v>73.962497334724674</v>
      </c>
      <c r="S196">
        <v>-10.303571088739099</v>
      </c>
      <c r="T196" s="5">
        <v>-5.0404900000000001</v>
      </c>
      <c r="U196">
        <v>91.781042844793348</v>
      </c>
      <c r="V196" s="5">
        <v>12.94538</v>
      </c>
      <c r="W196">
        <v>5</v>
      </c>
      <c r="X196">
        <v>17.04</v>
      </c>
      <c r="Y196">
        <f>100*LN(LEVERAGE3!O197)</f>
        <v>304.196703334208</v>
      </c>
      <c r="Z196">
        <f>100*LN(LEVERAGE1!O197)</f>
        <v>314.91157318846689</v>
      </c>
      <c r="AA196">
        <f>100*LN(LEVERAGE1!N197)</f>
        <v>313.94718035385768</v>
      </c>
      <c r="AB196">
        <f>100*LN(LEVERAGE2!V197)</f>
        <v>-21.639423118989527</v>
      </c>
      <c r="AC196">
        <f>100*LN(LEVERAGE2!U197)</f>
        <v>8.4354154265682126</v>
      </c>
      <c r="AD196">
        <v>1723.5099048322961</v>
      </c>
      <c r="AE196">
        <v>1467.3037211137735</v>
      </c>
      <c r="AF196">
        <f>100*LN(DOMESTICC!T317)</f>
        <v>1024.6579029951613</v>
      </c>
      <c r="AG196">
        <f>100*LN(DOMESTICC!U317)</f>
        <v>1004.478432252087</v>
      </c>
      <c r="AH196">
        <f>100*LN(DOMESTICC!V317)</f>
        <v>996.48326213431085</v>
      </c>
      <c r="AI196">
        <f>100*LN(DOMESTICC!W317)</f>
        <v>910.9752189117911</v>
      </c>
      <c r="AJ196">
        <f>100*LN(DOMESTICC!X317)</f>
        <v>895.05456449031783</v>
      </c>
      <c r="AK196">
        <f>100*LN(DOMESTICC!Y317)</f>
        <v>719.56006126502655</v>
      </c>
      <c r="AL196">
        <f>100*LN(CBCREDIT!T197)</f>
        <v>885.72871037714106</v>
      </c>
      <c r="AM196">
        <f>100*LN(CBCREDIT!U197)</f>
        <v>852.12388201288502</v>
      </c>
      <c r="AN196">
        <f>100*LN(CBCREDIT!V197)</f>
        <v>760.44218277482742</v>
      </c>
      <c r="AO196">
        <f>100*LN('CREDIT EA &amp; UK'!X222)</f>
        <v>802.76523351229696</v>
      </c>
      <c r="AP196">
        <f>100*LN('CREDIT EA &amp; UK'!Y222)</f>
        <v>775.7468439118735</v>
      </c>
      <c r="AQ196">
        <f>100*LN('CREDIT EA &amp; UK'!Z222)</f>
        <v>658.41568777524526</v>
      </c>
      <c r="AR196">
        <f>100*LN('CREDIT EA &amp; UK'!AA222)</f>
        <v>762.65722956014747</v>
      </c>
      <c r="AS196">
        <f>100*LN('CREDIT EA &amp; UK'!AB222)</f>
        <v>727.94965015312539</v>
      </c>
      <c r="AT196">
        <f>100*LN('CREDIT EA &amp; UK'!AC222)</f>
        <v>639.57101208348058</v>
      </c>
      <c r="AU196">
        <f>100*LN('CREDIT EA &amp; UK'!AD222)</f>
        <v>692.02326716989614</v>
      </c>
      <c r="AV196">
        <f>100*LN('CREDIT EA &amp; UK'!AE222)</f>
        <v>678.86311250702249</v>
      </c>
      <c r="AW196">
        <f>100*LN('CREDIT EA &amp; UK'!AF222)</f>
        <v>482.51778666037552</v>
      </c>
      <c r="AX196">
        <f>100*LN('CREDIT FLOATERS'!R222)</f>
        <v>842.25854123715658</v>
      </c>
      <c r="AY196">
        <f>100*LN('CREDIT FLOATERS'!S222)</f>
        <v>807.0384242970141</v>
      </c>
      <c r="AZ196">
        <f>100*LN('CREDIT FLOATERS'!T222)</f>
        <v>720.62284674756177</v>
      </c>
      <c r="BA196">
        <f>100*LN('GLOBAL GROWTH'!P464)</f>
        <v>428.10456813836987</v>
      </c>
      <c r="BB196">
        <f>'GLOBAL GROWTH'!F452</f>
        <v>-0.529915216720935</v>
      </c>
      <c r="BC196">
        <v>428.10456813836987</v>
      </c>
      <c r="BD196">
        <v>-5.3883505999999999</v>
      </c>
      <c r="BE196">
        <v>3.0758885510334899</v>
      </c>
      <c r="BF196">
        <v>419.64769929983021</v>
      </c>
      <c r="BG196">
        <v>441.05854769616968</v>
      </c>
      <c r="BH196">
        <v>463.86049620743285</v>
      </c>
      <c r="BI196">
        <f>'CORPORATE SPREADS'!C305/100</f>
        <v>0.54</v>
      </c>
      <c r="BJ196">
        <f>'CORPORATE SPREADS'!D305/100</f>
        <v>-0.53000000000000025</v>
      </c>
      <c r="BK196">
        <f>POLICYRATES!F257</f>
        <v>3</v>
      </c>
      <c r="BL196">
        <f>POLICYRATES!C257</f>
        <v>6.125</v>
      </c>
      <c r="BM196">
        <f>100*LN(1/'BILATERAL FX'!G316)</f>
        <v>-28.76630928985605</v>
      </c>
      <c r="BN196">
        <f>100*LN(1/'BILATERAL FX'!B316)</f>
        <v>-42.918163472548052</v>
      </c>
      <c r="BO196">
        <f>100*LN('STOCK MARKET INDICES'!C197)</f>
        <v>781.34096447347338</v>
      </c>
      <c r="BP196">
        <f>100*LN('STOCK MARKET INDICES'!D197)</f>
        <v>751.7939241326294</v>
      </c>
    </row>
    <row r="197" spans="1:68" x14ac:dyDescent="0.2">
      <c r="A197" s="1">
        <v>35125</v>
      </c>
      <c r="B197">
        <f>100*LN('FRED-MD+'!B449)</f>
        <v>429.61187395332388</v>
      </c>
      <c r="C197">
        <f>'FRED-MD+'!C449</f>
        <v>81.534199999999998</v>
      </c>
      <c r="D197">
        <f>100*LN('FRED-MD+'!D449)</f>
        <v>726.12250919719213</v>
      </c>
      <c r="E197">
        <f>100*LN('FRED-MD+'!E449)</f>
        <v>440.93985814697322</v>
      </c>
      <c r="F197">
        <f>'FRED-MD+'!F449</f>
        <v>5.5</v>
      </c>
      <c r="G197">
        <f>100*LN('FRED-MD+'!G449)</f>
        <v>504.66457316192884</v>
      </c>
      <c r="H197">
        <f>100*LN('FRED-MD+'!H449)</f>
        <v>435.01747052246998</v>
      </c>
      <c r="I197">
        <f>100*LN('FRED-MD+'!I449)</f>
        <v>461.87771893943079</v>
      </c>
      <c r="J197">
        <f>100*LN('FRED-MD+'!J449)</f>
        <v>656.53949615860938</v>
      </c>
      <c r="K197">
        <f>100*LN('FRED-MD+'!K449)</f>
        <v>647.24544803023923</v>
      </c>
      <c r="L197">
        <f>'FRED-MD+'!L449</f>
        <v>5.3423809523809496</v>
      </c>
      <c r="M197">
        <f>'FRED-MD+'!N449</f>
        <v>0.92619047619047601</v>
      </c>
      <c r="N197">
        <f>'FRED-MD+'!O449</f>
        <v>-0.33729999999999999</v>
      </c>
      <c r="O197">
        <f>'FRED-MD+'!P449</f>
        <v>1.2830999999999999</v>
      </c>
      <c r="P197">
        <f>'FRED-MD+'!R449</f>
        <v>1.35</v>
      </c>
      <c r="Q197">
        <f>FACTOR!C258</f>
        <v>72.548311591543538</v>
      </c>
      <c r="R197">
        <f>100*LN(REALIZEDVARIANCE!D198)</f>
        <v>80.912223533110719</v>
      </c>
      <c r="S197">
        <v>-14.098555513488099</v>
      </c>
      <c r="T197" s="5">
        <v>-9.9368990000000004</v>
      </c>
      <c r="U197">
        <v>94.248113051395976</v>
      </c>
      <c r="V197" s="5">
        <v>15.669460000000001</v>
      </c>
      <c r="W197">
        <v>9.8000000000000007</v>
      </c>
      <c r="X197">
        <v>18.88</v>
      </c>
      <c r="Y197">
        <f>100*LN(LEVERAGE3!O198)</f>
        <v>303.05200990396548</v>
      </c>
      <c r="Z197">
        <f>100*LN(LEVERAGE1!O198)</f>
        <v>317.06967772290182</v>
      </c>
      <c r="AA197">
        <f>100*LN(LEVERAGE1!N198)</f>
        <v>316.18345104306729</v>
      </c>
      <c r="AB197">
        <f>100*LN(LEVERAGE2!V198)</f>
        <v>-22.059362264740567</v>
      </c>
      <c r="AC197">
        <f>100*LN(LEVERAGE2!U198)</f>
        <v>8.6548271606216645</v>
      </c>
      <c r="AD197">
        <v>1723.7879531423757</v>
      </c>
      <c r="AE197">
        <v>1468.229586993459</v>
      </c>
      <c r="AF197">
        <f>100*LN(DOMESTICC!T318)</f>
        <v>1024.4358359937212</v>
      </c>
      <c r="AG197">
        <f>100*LN(DOMESTICC!U318)</f>
        <v>1004.1051744380636</v>
      </c>
      <c r="AH197">
        <f>100*LN(DOMESTICC!V318)</f>
        <v>996.06847526750255</v>
      </c>
      <c r="AI197">
        <f>100*LN(DOMESTICC!W318)</f>
        <v>910.80239928541357</v>
      </c>
      <c r="AJ197">
        <f>100*LN(DOMESTICC!X318)</f>
        <v>894.66671208440437</v>
      </c>
      <c r="AK197">
        <f>100*LN(DOMESTICC!Y318)</f>
        <v>720.42933858918389</v>
      </c>
      <c r="AL197">
        <f>100*LN(CBCREDIT!T198)</f>
        <v>885.55276929452566</v>
      </c>
      <c r="AM197">
        <f>100*LN(CBCREDIT!U198)</f>
        <v>851.74751516617118</v>
      </c>
      <c r="AN197">
        <f>100*LN(CBCREDIT!V198)</f>
        <v>760.67045945548614</v>
      </c>
      <c r="AO197">
        <f>100*LN('CREDIT EA &amp; UK'!X223)</f>
        <v>802.94878879260455</v>
      </c>
      <c r="AP197">
        <f>100*LN('CREDIT EA &amp; UK'!Y223)</f>
        <v>775.9627802480851</v>
      </c>
      <c r="AQ197">
        <f>100*LN('CREDIT EA &amp; UK'!Z223)</f>
        <v>658.77387022563619</v>
      </c>
      <c r="AR197">
        <f>100*LN('CREDIT EA &amp; UK'!AA223)</f>
        <v>763.16847848186148</v>
      </c>
      <c r="AS197">
        <f>100*LN('CREDIT EA &amp; UK'!AB223)</f>
        <v>728.7453247402409</v>
      </c>
      <c r="AT197">
        <f>100*LN('CREDIT EA &amp; UK'!AC223)</f>
        <v>639.80606820307776</v>
      </c>
      <c r="AU197">
        <f>100*LN('CREDIT EA &amp; UK'!AD223)</f>
        <v>691.53731888848324</v>
      </c>
      <c r="AV197">
        <f>100*LN('CREDIT EA &amp; UK'!AE223)</f>
        <v>678.24063187651723</v>
      </c>
      <c r="AW197">
        <f>100*LN('CREDIT EA &amp; UK'!AF223)</f>
        <v>483.19710412056492</v>
      </c>
      <c r="AX197">
        <f>100*LN('CREDIT FLOATERS'!R223)</f>
        <v>842.07966016823002</v>
      </c>
      <c r="AY197">
        <f>100*LN('CREDIT FLOATERS'!S223)</f>
        <v>806.96521779701311</v>
      </c>
      <c r="AZ197">
        <f>100*LN('CREDIT FLOATERS'!T223)</f>
        <v>720.37990448329424</v>
      </c>
      <c r="BA197">
        <f>100*LN('GLOBAL GROWTH'!P465)</f>
        <v>428.60270297706779</v>
      </c>
      <c r="BB197">
        <f>'GLOBAL GROWTH'!F453</f>
        <v>-7.54483328460296E-2</v>
      </c>
      <c r="BC197">
        <v>428.60270297706779</v>
      </c>
      <c r="BD197">
        <v>-9.1683970000000006</v>
      </c>
      <c r="BE197">
        <v>3.1008539832279469</v>
      </c>
      <c r="BF197">
        <v>419.5770491674794</v>
      </c>
      <c r="BG197">
        <v>441.36993373443943</v>
      </c>
      <c r="BH197">
        <v>464.05373298253824</v>
      </c>
      <c r="BI197">
        <f>'CORPORATE SPREADS'!C306/100</f>
        <v>0.66</v>
      </c>
      <c r="BJ197">
        <f>'CORPORATE SPREADS'!D306/100</f>
        <v>-0.16000000000000014</v>
      </c>
      <c r="BK197">
        <f>POLICYRATES!F258</f>
        <v>3</v>
      </c>
      <c r="BL197">
        <f>POLICYRATES!C258</f>
        <v>5.9375</v>
      </c>
      <c r="BM197">
        <f>100*LN(1/'BILATERAL FX'!G317)</f>
        <v>-28.039527350724754</v>
      </c>
      <c r="BN197">
        <f>100*LN(1/'BILATERAL FX'!B317)</f>
        <v>-42.337051197699864</v>
      </c>
      <c r="BO197">
        <f>100*LN('STOCK MARKET INDICES'!C198)</f>
        <v>781.83779778634346</v>
      </c>
      <c r="BP197">
        <f>100*LN('STOCK MARKET INDICES'!D198)</f>
        <v>751.9388670358536</v>
      </c>
    </row>
    <row r="198" spans="1:68" x14ac:dyDescent="0.2">
      <c r="A198" s="1">
        <v>35156</v>
      </c>
      <c r="B198">
        <f>100*LN('FRED-MD+'!B450)</f>
        <v>430.47580962653126</v>
      </c>
      <c r="C198">
        <f>'FRED-MD+'!C450</f>
        <v>82.004000000000005</v>
      </c>
      <c r="D198">
        <f>100*LN('FRED-MD+'!D450)</f>
        <v>732.38305662023174</v>
      </c>
      <c r="E198">
        <f>100*LN('FRED-MD+'!E450)</f>
        <v>441.21920490056078</v>
      </c>
      <c r="F198">
        <f>'FRED-MD+'!F450</f>
        <v>5.6</v>
      </c>
      <c r="G198">
        <f>100*LN('FRED-MD+'!G450)</f>
        <v>505.04968275213866</v>
      </c>
      <c r="H198">
        <f>100*LN('FRED-MD+'!H450)</f>
        <v>435.31254911274419</v>
      </c>
      <c r="I198">
        <f>100*LN('FRED-MD+'!I450)</f>
        <v>461.77902173441936</v>
      </c>
      <c r="J198">
        <f>100*LN('FRED-MD+'!J450)</f>
        <v>657.24524583274592</v>
      </c>
      <c r="K198">
        <f>100*LN('FRED-MD+'!K450)</f>
        <v>647.26090111470558</v>
      </c>
      <c r="L198">
        <f>'FRED-MD+'!L450</f>
        <v>5.5377272727272802</v>
      </c>
      <c r="M198">
        <f>'FRED-MD+'!N450</f>
        <v>0.97363636363636297</v>
      </c>
      <c r="N198">
        <f>'FRED-MD+'!O450</f>
        <v>-0.2893</v>
      </c>
      <c r="O198">
        <f>'FRED-MD+'!P450</f>
        <v>1.2712000000000001</v>
      </c>
      <c r="P198">
        <f>'FRED-MD+'!R450</f>
        <v>1.42</v>
      </c>
      <c r="Q198">
        <f>FACTOR!C259</f>
        <v>77.848177756725164</v>
      </c>
      <c r="R198">
        <f>100*LN(REALIZEDVARIANCE!D199)</f>
        <v>66.280234503796478</v>
      </c>
      <c r="S198">
        <v>-15.2181539380449</v>
      </c>
      <c r="T198" s="5">
        <v>-15.812620000000001</v>
      </c>
      <c r="U198">
        <v>90.023798234888417</v>
      </c>
      <c r="V198" s="5">
        <v>11.515549999999999</v>
      </c>
      <c r="W198">
        <v>24.4</v>
      </c>
      <c r="X198">
        <v>15.83</v>
      </c>
      <c r="Y198">
        <f>100*LN(LEVERAGE3!O199)</f>
        <v>303.32136988620402</v>
      </c>
      <c r="Z198">
        <f>100*LN(LEVERAGE1!O199)</f>
        <v>317.08762375135177</v>
      </c>
      <c r="AA198">
        <f>100*LN(LEVERAGE1!N199)</f>
        <v>316.19950171834057</v>
      </c>
      <c r="AB198">
        <f>100*LN(LEVERAGE2!V199)</f>
        <v>-21.791711011504336</v>
      </c>
      <c r="AC198">
        <f>100*LN(LEVERAGE2!U199)</f>
        <v>8.9854950740973276</v>
      </c>
      <c r="AD198">
        <v>1723.000596103542</v>
      </c>
      <c r="AE198">
        <v>1469.6720698541037</v>
      </c>
      <c r="AF198">
        <f>100*LN(DOMESTICC!T319)</f>
        <v>1024.1336326734981</v>
      </c>
      <c r="AG198">
        <f>100*LN(DOMESTICC!U319)</f>
        <v>1003.6334283421111</v>
      </c>
      <c r="AH198">
        <f>100*LN(DOMESTICC!V319)</f>
        <v>995.52288958352517</v>
      </c>
      <c r="AI198">
        <f>100*LN(DOMESTICC!W319)</f>
        <v>910.68929724017767</v>
      </c>
      <c r="AJ198">
        <f>100*LN(DOMESTICC!X319)</f>
        <v>894.2844629405306</v>
      </c>
      <c r="AK198">
        <f>100*LN(DOMESTICC!Y319)</f>
        <v>721.56005855789624</v>
      </c>
      <c r="AL198">
        <f>100*LN(CBCREDIT!T199)</f>
        <v>885.32329146497943</v>
      </c>
      <c r="AM198">
        <f>100*LN(CBCREDIT!U199)</f>
        <v>851.2147939651644</v>
      </c>
      <c r="AN198">
        <f>100*LN(CBCREDIT!V199)</f>
        <v>761.04696938432653</v>
      </c>
      <c r="AO198">
        <f>100*LN('CREDIT EA &amp; UK'!X224)</f>
        <v>802.74929932894338</v>
      </c>
      <c r="AP198">
        <f>100*LN('CREDIT EA &amp; UK'!Y224)</f>
        <v>775.53625405888226</v>
      </c>
      <c r="AQ198">
        <f>100*LN('CREDIT EA &amp; UK'!Z224)</f>
        <v>659.35997737244304</v>
      </c>
      <c r="AR198">
        <f>100*LN('CREDIT EA &amp; UK'!AA224)</f>
        <v>762.72797993932625</v>
      </c>
      <c r="AS198">
        <f>100*LN('CREDIT EA &amp; UK'!AB224)</f>
        <v>728.06139279002775</v>
      </c>
      <c r="AT198">
        <f>100*LN('CREDIT EA &amp; UK'!AC224)</f>
        <v>639.99702199072487</v>
      </c>
      <c r="AU198">
        <f>100*LN('CREDIT EA &amp; UK'!AD224)</f>
        <v>691.71666355255354</v>
      </c>
      <c r="AV198">
        <f>100*LN('CREDIT EA &amp; UK'!AE224)</f>
        <v>678.23751495412114</v>
      </c>
      <c r="AW198">
        <f>100*LN('CREDIT EA &amp; UK'!AF224)</f>
        <v>485.6105484735952</v>
      </c>
      <c r="AX198">
        <f>100*LN('CREDIT FLOATERS'!R224)</f>
        <v>841.70505815748322</v>
      </c>
      <c r="AY198">
        <f>100*LN('CREDIT FLOATERS'!S224)</f>
        <v>806.45679664348188</v>
      </c>
      <c r="AZ198">
        <f>100*LN('CREDIT FLOATERS'!T224)</f>
        <v>720.45645811796874</v>
      </c>
      <c r="BA198">
        <f>100*LN('GLOBAL GROWTH'!P466)</f>
        <v>429.00422308406013</v>
      </c>
      <c r="BB198">
        <f>'GLOBAL GROWTH'!F454</f>
        <v>-0.53177286399225598</v>
      </c>
      <c r="BC198">
        <v>429.00422308406013</v>
      </c>
      <c r="BD198">
        <v>-4.3899879000000004</v>
      </c>
      <c r="BE198">
        <v>3.1281123445221493</v>
      </c>
      <c r="BF198">
        <v>419.9586122276375</v>
      </c>
      <c r="BG198">
        <v>440.03553044457686</v>
      </c>
      <c r="BH198">
        <v>463.08379327366691</v>
      </c>
      <c r="BI198">
        <f>'CORPORATE SPREADS'!C307/100</f>
        <v>0.79</v>
      </c>
      <c r="BJ198">
        <f>'CORPORATE SPREADS'!D307/100</f>
        <v>-0.23000000000000043</v>
      </c>
      <c r="BK198">
        <f>POLICYRATES!F259</f>
        <v>2.8</v>
      </c>
      <c r="BL198">
        <f>POLICYRATES!C259</f>
        <v>5.9375</v>
      </c>
      <c r="BM198">
        <f>100*LN(1/'BILATERAL FX'!G318)</f>
        <v>-26.242027579609623</v>
      </c>
      <c r="BN198">
        <f>100*LN(1/'BILATERAL FX'!B318)</f>
        <v>-41.607528722017996</v>
      </c>
      <c r="BO198">
        <f>100*LN('STOCK MARKET INDICES'!C199)</f>
        <v>782.61438089384376</v>
      </c>
      <c r="BP198">
        <f>100*LN('STOCK MARKET INDICES'!D199)</f>
        <v>755.72692255216987</v>
      </c>
    </row>
    <row r="199" spans="1:68" x14ac:dyDescent="0.2">
      <c r="A199" s="1">
        <v>35186</v>
      </c>
      <c r="B199">
        <f>100*LN('FRED-MD+'!B451)</f>
        <v>431.18884647258159</v>
      </c>
      <c r="C199">
        <f>'FRED-MD+'!C451</f>
        <v>82.184899999999999</v>
      </c>
      <c r="D199">
        <f>100*LN('FRED-MD+'!D451)</f>
        <v>731.58835045097851</v>
      </c>
      <c r="E199">
        <f>100*LN('FRED-MD+'!E451)</f>
        <v>441.44938248113829</v>
      </c>
      <c r="F199">
        <f>'FRED-MD+'!F451</f>
        <v>5.6</v>
      </c>
      <c r="G199">
        <f>100*LN('FRED-MD+'!G451)</f>
        <v>505.24168281112105</v>
      </c>
      <c r="H199">
        <f>100*LN('FRED-MD+'!H451)</f>
        <v>435.48352778206851</v>
      </c>
      <c r="I199">
        <f>100*LN('FRED-MD+'!I451)</f>
        <v>461.89744669644881</v>
      </c>
      <c r="J199">
        <f>100*LN('FRED-MD+'!J451)</f>
        <v>657.98814300476556</v>
      </c>
      <c r="K199">
        <f>100*LN('FRED-MD+'!K451)</f>
        <v>649.4101736968405</v>
      </c>
      <c r="L199">
        <f>'FRED-MD+'!L451</f>
        <v>5.63681818181818</v>
      </c>
      <c r="M199">
        <f>'FRED-MD+'!N451</f>
        <v>1.1000000000000001</v>
      </c>
      <c r="N199">
        <f>'FRED-MD+'!O451</f>
        <v>-0.31259999999999999</v>
      </c>
      <c r="O199">
        <f>'FRED-MD+'!P451</f>
        <v>1.222</v>
      </c>
      <c r="P199">
        <f>'FRED-MD+'!R451</f>
        <v>1.33</v>
      </c>
      <c r="Q199">
        <f>FACTOR!C260</f>
        <v>78.058129782116438</v>
      </c>
      <c r="R199">
        <f>100*LN(REALIZEDVARIANCE!D200)</f>
        <v>42.863587914050093</v>
      </c>
      <c r="S199">
        <v>-8.7381164940508995</v>
      </c>
      <c r="T199" s="5">
        <v>-9.5916189999999997</v>
      </c>
      <c r="U199">
        <v>90.122503552235202</v>
      </c>
      <c r="V199" s="5">
        <v>11.90124</v>
      </c>
      <c r="W199">
        <v>20.8</v>
      </c>
      <c r="X199">
        <v>16.07</v>
      </c>
      <c r="Y199">
        <f>100*LN(LEVERAGE3!O200)</f>
        <v>303.95802668661821</v>
      </c>
      <c r="Z199">
        <f>100*LN(LEVERAGE1!O200)</f>
        <v>317.09675238645082</v>
      </c>
      <c r="AA199">
        <f>100*LN(LEVERAGE1!N200)</f>
        <v>316.20773484025688</v>
      </c>
      <c r="AB199">
        <f>100*LN(LEVERAGE2!V200)</f>
        <v>-21.270704032912626</v>
      </c>
      <c r="AC199">
        <f>100*LN(LEVERAGE2!U200)</f>
        <v>9.3795987523519315</v>
      </c>
      <c r="AD199">
        <v>1722.9042060656184</v>
      </c>
      <c r="AE199">
        <v>1470.8564596882527</v>
      </c>
      <c r="AF199">
        <f>100*LN(DOMESTICC!T320)</f>
        <v>1023.778049396733</v>
      </c>
      <c r="AG199">
        <f>100*LN(DOMESTICC!U320)</f>
        <v>1003.1131162300018</v>
      </c>
      <c r="AH199">
        <f>100*LN(DOMESTICC!V320)</f>
        <v>994.91880602363688</v>
      </c>
      <c r="AI199">
        <f>100*LN(DOMESTICC!W320)</f>
        <v>910.58922319483133</v>
      </c>
      <c r="AJ199">
        <f>100*LN(DOMESTICC!X320)</f>
        <v>893.88495270069507</v>
      </c>
      <c r="AK199">
        <f>100*LN(DOMESTICC!Y320)</f>
        <v>722.93279998054595</v>
      </c>
      <c r="AL199">
        <f>100*LN(CBCREDIT!T200)</f>
        <v>885.0530112944698</v>
      </c>
      <c r="AM199">
        <f>100*LN(CBCREDIT!U200)</f>
        <v>850.56436284931601</v>
      </c>
      <c r="AN199">
        <f>100*LN(CBCREDIT!V200)</f>
        <v>761.56205653773009</v>
      </c>
      <c r="AO199">
        <f>100*LN('CREDIT EA &amp; UK'!X225)</f>
        <v>802.36295711764819</v>
      </c>
      <c r="AP199">
        <f>100*LN('CREDIT EA &amp; UK'!Y225)</f>
        <v>774.7074516983846</v>
      </c>
      <c r="AQ199">
        <f>100*LN('CREDIT EA &amp; UK'!Z225)</f>
        <v>660.11400506412804</v>
      </c>
      <c r="AR199">
        <f>100*LN('CREDIT EA &amp; UK'!AA225)</f>
        <v>761.87185061759089</v>
      </c>
      <c r="AS199">
        <f>100*LN('CREDIT EA &amp; UK'!AB225)</f>
        <v>726.72734067880378</v>
      </c>
      <c r="AT199">
        <f>100*LN('CREDIT EA &amp; UK'!AC225)</f>
        <v>640.16376694794553</v>
      </c>
      <c r="AU199">
        <f>100*LN('CREDIT EA &amp; UK'!AD225)</f>
        <v>692.16287078445168</v>
      </c>
      <c r="AV199">
        <f>100*LN('CREDIT EA &amp; UK'!AE225)</f>
        <v>678.23558202883191</v>
      </c>
      <c r="AW199">
        <f>100*LN('CREDIT EA &amp; UK'!AF225)</f>
        <v>489.41713600459468</v>
      </c>
      <c r="AX199">
        <f>100*LN('CREDIT FLOATERS'!R225)</f>
        <v>841.17873806732644</v>
      </c>
      <c r="AY199">
        <f>100*LN('CREDIT FLOATERS'!S225)</f>
        <v>805.55947922049927</v>
      </c>
      <c r="AZ199">
        <f>100*LN('CREDIT FLOATERS'!T225)</f>
        <v>720.65208494614512</v>
      </c>
      <c r="BA199">
        <f>100*LN('GLOBAL GROWTH'!P467)</f>
        <v>429.66687535425712</v>
      </c>
      <c r="BB199">
        <f>'GLOBAL GROWTH'!F455</f>
        <v>-0.48234519556775102</v>
      </c>
      <c r="BC199">
        <v>429.66687535425712</v>
      </c>
      <c r="BD199">
        <v>-7.2089105</v>
      </c>
      <c r="BE199">
        <v>3.1588029260919415</v>
      </c>
      <c r="BF199">
        <v>420.67523149570451</v>
      </c>
      <c r="BG199">
        <v>441.14590175192279</v>
      </c>
      <c r="BH199">
        <v>462.88867126054072</v>
      </c>
      <c r="BI199">
        <f>'CORPORATE SPREADS'!C308/100</f>
        <v>0.619999999999999</v>
      </c>
      <c r="BJ199">
        <f>'CORPORATE SPREADS'!D308/100</f>
        <v>-0.36999999999999922</v>
      </c>
      <c r="BK199">
        <f>POLICYRATES!F260</f>
        <v>2.5</v>
      </c>
      <c r="BL199">
        <f>POLICYRATES!C260</f>
        <v>5.9375</v>
      </c>
      <c r="BM199">
        <f>100*LN(1/'BILATERAL FX'!G319)</f>
        <v>-24.397928956578376</v>
      </c>
      <c r="BN199">
        <f>100*LN(1/'BILATERAL FX'!B319)</f>
        <v>-41.554744344967681</v>
      </c>
      <c r="BO199">
        <f>100*LN('STOCK MARKET INDICES'!C200)</f>
        <v>784.10211150622536</v>
      </c>
      <c r="BP199">
        <f>100*LN('STOCK MARKET INDICES'!D200)</f>
        <v>754.20968073968027</v>
      </c>
    </row>
    <row r="200" spans="1:68" x14ac:dyDescent="0.2">
      <c r="A200" s="1">
        <v>35217</v>
      </c>
      <c r="B200">
        <f>100*LN('FRED-MD+'!B452)</f>
        <v>432.02256962682907</v>
      </c>
      <c r="C200">
        <f>'FRED-MD+'!C452</f>
        <v>82.587100000000007</v>
      </c>
      <c r="D200">
        <f>100*LN('FRED-MD+'!D452)</f>
        <v>729.09747781429814</v>
      </c>
      <c r="E200">
        <f>100*LN('FRED-MD+'!E452)</f>
        <v>441.61864863205864</v>
      </c>
      <c r="F200">
        <f>'FRED-MD+'!F452</f>
        <v>5.3</v>
      </c>
      <c r="G200">
        <f>100*LN('FRED-MD+'!G452)</f>
        <v>505.43331493619752</v>
      </c>
      <c r="H200">
        <f>100*LN('FRED-MD+'!H452)</f>
        <v>435.48352778206851</v>
      </c>
      <c r="I200">
        <f>100*LN('FRED-MD+'!I452)</f>
        <v>462.28136211606864</v>
      </c>
      <c r="J200">
        <f>100*LN('FRED-MD+'!J452)</f>
        <v>658.84968116502569</v>
      </c>
      <c r="K200">
        <f>100*LN('FRED-MD+'!K452)</f>
        <v>650.50363965419979</v>
      </c>
      <c r="L200">
        <f>'FRED-MD+'!L452</f>
        <v>5.81</v>
      </c>
      <c r="M200">
        <f>'FRED-MD+'!N452</f>
        <v>1.1020000000000001</v>
      </c>
      <c r="N200">
        <f>'FRED-MD+'!O452</f>
        <v>-0.27450000000000002</v>
      </c>
      <c r="O200">
        <f>'FRED-MD+'!P452</f>
        <v>1.2805</v>
      </c>
      <c r="P200">
        <f>'FRED-MD+'!R452</f>
        <v>1.41</v>
      </c>
      <c r="Q200">
        <f>FACTOR!C261</f>
        <v>74.785123120923302</v>
      </c>
      <c r="R200">
        <f>100*LN(REALIZEDVARIANCE!D201)</f>
        <v>12.93611042385829</v>
      </c>
      <c r="S200">
        <v>3.0849832919668101</v>
      </c>
      <c r="T200" s="5">
        <v>-1.3162769999999999</v>
      </c>
      <c r="U200">
        <v>87.430377633394002</v>
      </c>
      <c r="V200" s="5">
        <v>8.3517069999999993</v>
      </c>
      <c r="W200">
        <v>20.5</v>
      </c>
      <c r="X200">
        <v>13.68</v>
      </c>
      <c r="Y200">
        <f>100*LN(LEVERAGE3!O201)</f>
        <v>304.62352557270981</v>
      </c>
      <c r="Z200">
        <f>100*LN(LEVERAGE1!O201)</f>
        <v>317.11133764379895</v>
      </c>
      <c r="AA200">
        <f>100*LN(LEVERAGE1!N201)</f>
        <v>316.22035020433401</v>
      </c>
      <c r="AB200">
        <f>100*LN(LEVERAGE2!V201)</f>
        <v>-20.984282816006406</v>
      </c>
      <c r="AC200">
        <f>100*LN(LEVERAGE2!U201)</f>
        <v>9.5604798218239324</v>
      </c>
      <c r="AD200">
        <v>1723.777907575047</v>
      </c>
      <c r="AE200">
        <v>1471.9256532369177</v>
      </c>
      <c r="AF200">
        <f>100*LN(DOMESTICC!T321)</f>
        <v>1023.6150292765357</v>
      </c>
      <c r="AG200">
        <f>100*LN(DOMESTICC!U321)</f>
        <v>1002.8798229383888</v>
      </c>
      <c r="AH200">
        <f>100*LN(DOMESTICC!V321)</f>
        <v>994.6474795016801</v>
      </c>
      <c r="AI200">
        <f>100*LN(DOMESTICC!W321)</f>
        <v>910.54848167998102</v>
      </c>
      <c r="AJ200">
        <f>100*LN(DOMESTICC!X321)</f>
        <v>893.7095639761427</v>
      </c>
      <c r="AK200">
        <f>100*LN(DOMESTICC!Y321)</f>
        <v>724.09939554208972</v>
      </c>
      <c r="AL200">
        <f>100*LN(CBCREDIT!T201)</f>
        <v>884.92910170948721</v>
      </c>
      <c r="AM200">
        <f>100*LN(CBCREDIT!U201)</f>
        <v>850.26211328140175</v>
      </c>
      <c r="AN200">
        <f>100*LN(CBCREDIT!V201)</f>
        <v>762.15762758703227</v>
      </c>
      <c r="AO200">
        <f>100*LN('CREDIT EA &amp; UK'!X226)</f>
        <v>802.16229437482821</v>
      </c>
      <c r="AP200">
        <f>100*LN('CREDIT EA &amp; UK'!Y226)</f>
        <v>774.27552580316342</v>
      </c>
      <c r="AQ200">
        <f>100*LN('CREDIT EA &amp; UK'!Z226)</f>
        <v>660.8409448599042</v>
      </c>
      <c r="AR200">
        <f>100*LN('CREDIT EA &amp; UK'!AA226)</f>
        <v>761.42559041205527</v>
      </c>
      <c r="AS200">
        <f>100*LN('CREDIT EA &amp; UK'!AB226)</f>
        <v>726.02941812808956</v>
      </c>
      <c r="AT200">
        <f>100*LN('CREDIT EA &amp; UK'!AC226)</f>
        <v>640.3923474678935</v>
      </c>
      <c r="AU200">
        <f>100*LN('CREDIT EA &amp; UK'!AD226)</f>
        <v>692.68037003679001</v>
      </c>
      <c r="AV200">
        <f>100*LN('CREDIT EA &amp; UK'!AE226)</f>
        <v>678.23496399616693</v>
      </c>
      <c r="AW200">
        <f>100*LN('CREDIT EA &amp; UK'!AF226)</f>
        <v>492.06522332975516</v>
      </c>
      <c r="AX200">
        <f>100*LN('CREDIT FLOATERS'!R226)</f>
        <v>840.9239538705059</v>
      </c>
      <c r="AY200">
        <f>100*LN('CREDIT FLOATERS'!S226)</f>
        <v>805.10024438895323</v>
      </c>
      <c r="AZ200">
        <f>100*LN('CREDIT FLOATERS'!T226)</f>
        <v>720.89022908874392</v>
      </c>
      <c r="BA200">
        <f>100*LN('GLOBAL GROWTH'!P468)</f>
        <v>429.8122470748491</v>
      </c>
      <c r="BB200">
        <f>'GLOBAL GROWTH'!F456</f>
        <v>-1.1859787694022199</v>
      </c>
      <c r="BC200">
        <v>429.8122470748491</v>
      </c>
      <c r="BD200">
        <v>-17.893735</v>
      </c>
      <c r="BE200">
        <v>3.190302379819987</v>
      </c>
      <c r="BF200">
        <v>420.82878382548768</v>
      </c>
      <c r="BG200">
        <v>441.20739780369877</v>
      </c>
      <c r="BH200">
        <v>463.37576428400035</v>
      </c>
      <c r="BI200">
        <f>'CORPORATE SPREADS'!C309/100</f>
        <v>0.80999999999999805</v>
      </c>
      <c r="BJ200">
        <f>'CORPORATE SPREADS'!D309/100</f>
        <v>-0.29000000000000004</v>
      </c>
      <c r="BK200">
        <f>POLICYRATES!F261</f>
        <v>2.5</v>
      </c>
      <c r="BL200">
        <f>POLICYRATES!C261</f>
        <v>5.6875</v>
      </c>
      <c r="BM200">
        <f>100*LN(1/'BILATERAL FX'!G320)</f>
        <v>-24.672385117881149</v>
      </c>
      <c r="BN200">
        <f>100*LN(1/'BILATERAL FX'!B320)</f>
        <v>-43.282083811801968</v>
      </c>
      <c r="BO200">
        <f>100*LN('STOCK MARKET INDICES'!C201)</f>
        <v>784.83053588694133</v>
      </c>
      <c r="BP200">
        <f>100*LN('STOCK MARKET INDICES'!D201)</f>
        <v>752.63566992654307</v>
      </c>
    </row>
    <row r="201" spans="1:68" x14ac:dyDescent="0.2">
      <c r="A201" s="1">
        <v>35247</v>
      </c>
      <c r="B201">
        <f>100*LN('FRED-MD+'!B453)</f>
        <v>431.82584833919071</v>
      </c>
      <c r="C201">
        <f>'FRED-MD+'!C453</f>
        <v>82.322699999999998</v>
      </c>
      <c r="D201">
        <f>100*LN('FRED-MD+'!D453)</f>
        <v>729.43772992888216</v>
      </c>
      <c r="E201">
        <f>100*LN('FRED-MD+'!E453)</f>
        <v>441.8358563921272</v>
      </c>
      <c r="F201">
        <f>'FRED-MD+'!F453</f>
        <v>5.5</v>
      </c>
      <c r="G201">
        <f>100*LN('FRED-MD+'!G453)</f>
        <v>505.62458053483078</v>
      </c>
      <c r="H201">
        <f>100*LN('FRED-MD+'!H453)</f>
        <v>435.69652040785104</v>
      </c>
      <c r="I201">
        <f>100*LN('FRED-MD+'!I453)</f>
        <v>462.31083311191048</v>
      </c>
      <c r="J201">
        <f>100*LN('FRED-MD+'!J453)</f>
        <v>659.66413455252734</v>
      </c>
      <c r="K201">
        <f>100*LN('FRED-MD+'!K453)</f>
        <v>646.78074158495826</v>
      </c>
      <c r="L201">
        <f>'FRED-MD+'!L453</f>
        <v>5.8509090909090897</v>
      </c>
      <c r="M201">
        <f>'FRED-MD+'!N453</f>
        <v>1.01454545454545</v>
      </c>
      <c r="N201">
        <f>'FRED-MD+'!O453</f>
        <v>-0.32350000000000001</v>
      </c>
      <c r="O201">
        <f>'FRED-MD+'!P453</f>
        <v>1.2970999999999999</v>
      </c>
      <c r="P201">
        <f>'FRED-MD+'!R453</f>
        <v>1.38</v>
      </c>
      <c r="Q201">
        <f>FACTOR!C262</f>
        <v>69.819877158581846</v>
      </c>
      <c r="R201">
        <f>100*LN(REALIZEDVARIANCE!D202)</f>
        <v>117.5046163731737</v>
      </c>
      <c r="S201">
        <v>-21.824338847037399</v>
      </c>
      <c r="T201" s="5">
        <v>-15.15141</v>
      </c>
      <c r="U201">
        <v>93.280100512886094</v>
      </c>
      <c r="V201" s="5">
        <v>13.87388</v>
      </c>
      <c r="W201">
        <v>9.8000000000000007</v>
      </c>
      <c r="X201">
        <v>19.46</v>
      </c>
      <c r="Y201">
        <f>100*LN(LEVERAGE3!O202)</f>
        <v>305.19205886249722</v>
      </c>
      <c r="Z201">
        <f>100*LN(LEVERAGE1!O202)</f>
        <v>317.16794618746445</v>
      </c>
      <c r="AA201">
        <f>100*LN(LEVERAGE1!N202)</f>
        <v>316.25062237442347</v>
      </c>
      <c r="AB201">
        <f>100*LN(LEVERAGE2!V202)</f>
        <v>-20.95697877561701</v>
      </c>
      <c r="AC201">
        <f>100*LN(LEVERAGE2!U202)</f>
        <v>9.2633822999715729</v>
      </c>
      <c r="AD201">
        <v>1725.4056902146913</v>
      </c>
      <c r="AE201">
        <v>1473.0286943795033</v>
      </c>
      <c r="AF201">
        <f>100*LN(DOMESTICC!T322)</f>
        <v>1023.7468127501526</v>
      </c>
      <c r="AG201">
        <f>100*LN(DOMESTICC!U322)</f>
        <v>1002.9638570325897</v>
      </c>
      <c r="AH201">
        <f>100*LN(DOMESTICC!V322)</f>
        <v>994.68400392127398</v>
      </c>
      <c r="AI201">
        <f>100*LN(DOMESTICC!W322)</f>
        <v>910.67916806329799</v>
      </c>
      <c r="AJ201">
        <f>100*LN(DOMESTICC!X322)</f>
        <v>893.80271802868185</v>
      </c>
      <c r="AK201">
        <f>100*LN(DOMESTICC!Y322)</f>
        <v>724.89979180720036</v>
      </c>
      <c r="AL201">
        <f>100*LN(CBCREDIT!T202)</f>
        <v>885.31205180623328</v>
      </c>
      <c r="AM201">
        <f>100*LN(CBCREDIT!U202)</f>
        <v>850.58011416218642</v>
      </c>
      <c r="AN201">
        <f>100*LN(CBCREDIT!V202)</f>
        <v>762.98434495705988</v>
      </c>
      <c r="AO201">
        <f>100*LN('CREDIT EA &amp; UK'!X227)</f>
        <v>802.55925574464266</v>
      </c>
      <c r="AP201">
        <f>100*LN('CREDIT EA &amp; UK'!Y227)</f>
        <v>774.68310446020064</v>
      </c>
      <c r="AQ201">
        <f>100*LN('CREDIT EA &amp; UK'!Z227)</f>
        <v>661.52739815800521</v>
      </c>
      <c r="AR201">
        <f>100*LN('CREDIT EA &amp; UK'!AA227)</f>
        <v>761.88225049509083</v>
      </c>
      <c r="AS201">
        <f>100*LN('CREDIT EA &amp; UK'!AB227)</f>
        <v>726.48612098905573</v>
      </c>
      <c r="AT201">
        <f>100*LN('CREDIT EA &amp; UK'!AC227)</f>
        <v>640.90276806592487</v>
      </c>
      <c r="AU201">
        <f>100*LN('CREDIT EA &amp; UK'!AD227)</f>
        <v>693.30964431249117</v>
      </c>
      <c r="AV201">
        <f>100*LN('CREDIT EA &amp; UK'!AE227)</f>
        <v>678.62774071421916</v>
      </c>
      <c r="AW201">
        <f>100*LN('CREDIT EA &amp; UK'!AF227)</f>
        <v>493.18245615952287</v>
      </c>
      <c r="AX201">
        <f>100*LN('CREDIT FLOATERS'!R227)</f>
        <v>841.25142116423478</v>
      </c>
      <c r="AY201">
        <f>100*LN('CREDIT FLOATERS'!S227)</f>
        <v>805.46838842942259</v>
      </c>
      <c r="AZ201">
        <f>100*LN('CREDIT FLOATERS'!T227)</f>
        <v>721.24000017255332</v>
      </c>
      <c r="BA201">
        <f>100*LN('GLOBAL GROWTH'!P469)</f>
        <v>430.12397543392103</v>
      </c>
      <c r="BB201">
        <f>'GLOBAL GROWTH'!F457</f>
        <v>-0.874282332882235</v>
      </c>
      <c r="BC201">
        <v>430.12397543392103</v>
      </c>
      <c r="BD201">
        <v>-30.829194999999999</v>
      </c>
      <c r="BE201">
        <v>3.2240443530457519</v>
      </c>
      <c r="BF201">
        <v>421.31647817233517</v>
      </c>
      <c r="BG201">
        <v>440.35415852294034</v>
      </c>
      <c r="BH201">
        <v>462.98627985784628</v>
      </c>
      <c r="BI201">
        <f>'CORPORATE SPREADS'!C310/100</f>
        <v>0.75</v>
      </c>
      <c r="BJ201">
        <f>'CORPORATE SPREADS'!D310/100</f>
        <v>-0.35000000000000059</v>
      </c>
      <c r="BK201">
        <f>POLICYRATES!F262</f>
        <v>2.5</v>
      </c>
      <c r="BL201">
        <f>POLICYRATES!C262</f>
        <v>5.6875</v>
      </c>
      <c r="BM201">
        <f>100*LN(1/'BILATERAL FX'!G321)</f>
        <v>-26.368403598291501</v>
      </c>
      <c r="BN201">
        <f>100*LN(1/'BILATERAL FX'!B321)</f>
        <v>-44.018854416654996</v>
      </c>
      <c r="BO201">
        <f>100*LN('STOCK MARKET INDICES'!C202)</f>
        <v>781.3328786015087</v>
      </c>
      <c r="BP201">
        <f>100*LN('STOCK MARKET INDICES'!D202)</f>
        <v>751.50395137619068</v>
      </c>
    </row>
    <row r="202" spans="1:68" x14ac:dyDescent="0.2">
      <c r="A202" s="1">
        <v>35278</v>
      </c>
      <c r="B202">
        <f>100*LN('FRED-MD+'!B454)</f>
        <v>432.44465142811634</v>
      </c>
      <c r="C202">
        <f>'FRED-MD+'!C454</f>
        <v>82.367699999999999</v>
      </c>
      <c r="D202">
        <f>100*LN('FRED-MD+'!D454)</f>
        <v>735.0516171833998</v>
      </c>
      <c r="E202">
        <f>100*LN('FRED-MD+'!E454)</f>
        <v>442.02853467909716</v>
      </c>
      <c r="F202">
        <f>'FRED-MD+'!F454</f>
        <v>5.0999999999999996</v>
      </c>
      <c r="G202">
        <f>100*LN('FRED-MD+'!G454)</f>
        <v>505.75188799951059</v>
      </c>
      <c r="H202">
        <f>100*LN('FRED-MD+'!H454)</f>
        <v>435.79516438159357</v>
      </c>
      <c r="I202">
        <f>100*LN('FRED-MD+'!I454)</f>
        <v>461.49224774307697</v>
      </c>
      <c r="J202">
        <f>100*LN('FRED-MD+'!J454)</f>
        <v>660.28726548970326</v>
      </c>
      <c r="K202">
        <f>100*LN('FRED-MD+'!K454)</f>
        <v>649.62922190703364</v>
      </c>
      <c r="L202">
        <f>'FRED-MD+'!L454</f>
        <v>5.6668181818181802</v>
      </c>
      <c r="M202">
        <f>'FRED-MD+'!N454</f>
        <v>0.96863636363636396</v>
      </c>
      <c r="N202">
        <f>'FRED-MD+'!O454</f>
        <v>-0.39350000000000002</v>
      </c>
      <c r="O202">
        <f>'FRED-MD+'!P454</f>
        <v>1.2686999999999999</v>
      </c>
      <c r="P202">
        <f>'FRED-MD+'!R454</f>
        <v>1.36</v>
      </c>
      <c r="Q202">
        <f>FACTOR!C263</f>
        <v>73.28329448830263</v>
      </c>
      <c r="R202">
        <f>100*LN(REALIZEDVARIANCE!D203)</f>
        <v>74.809620608106584</v>
      </c>
      <c r="S202">
        <v>-13.0900629273675</v>
      </c>
      <c r="T202" s="5">
        <v>-9.2513830000000006</v>
      </c>
      <c r="U202">
        <v>91.822576660602266</v>
      </c>
      <c r="V202" s="5">
        <v>14.971349999999999</v>
      </c>
      <c r="W202">
        <v>27.7</v>
      </c>
      <c r="X202">
        <v>17.010000000000002</v>
      </c>
      <c r="Y202">
        <f>100*LN(LEVERAGE3!O203)</f>
        <v>305.83489292317563</v>
      </c>
      <c r="Z202">
        <f>100*LN(LEVERAGE1!O203)</f>
        <v>317.24995489538844</v>
      </c>
      <c r="AA202">
        <f>100*LN(LEVERAGE1!N203)</f>
        <v>316.29860922399808</v>
      </c>
      <c r="AB202">
        <f>100*LN(LEVERAGE2!V203)</f>
        <v>-20.94004573061514</v>
      </c>
      <c r="AC202">
        <f>100*LN(LEVERAGE2!U203)</f>
        <v>8.7140703508598367</v>
      </c>
      <c r="AD202">
        <v>1725.6566334033182</v>
      </c>
      <c r="AE202">
        <v>1473.5274052810732</v>
      </c>
      <c r="AF202">
        <f>100*LN(DOMESTICC!T323)</f>
        <v>1023.9889888504612</v>
      </c>
      <c r="AG202">
        <f>100*LN(DOMESTICC!U323)</f>
        <v>1003.1183895574291</v>
      </c>
      <c r="AH202">
        <f>100*LN(DOMESTICC!V323)</f>
        <v>994.75121494453265</v>
      </c>
      <c r="AI202">
        <f>100*LN(DOMESTICC!W323)</f>
        <v>911.00070008782836</v>
      </c>
      <c r="AJ202">
        <f>100*LN(DOMESTICC!X323)</f>
        <v>894.01751327596651</v>
      </c>
      <c r="AK202">
        <f>100*LN(DOMESTICC!Y323)</f>
        <v>725.59603867363001</v>
      </c>
      <c r="AL202">
        <f>100*LN(CBCREDIT!T203)</f>
        <v>886.1285005131075</v>
      </c>
      <c r="AM202">
        <f>100*LN(CBCREDIT!U203)</f>
        <v>851.25425362364501</v>
      </c>
      <c r="AN202">
        <f>100*LN(CBCREDIT!V203)</f>
        <v>763.99378496737381</v>
      </c>
      <c r="AO202">
        <f>100*LN('CREDIT EA &amp; UK'!X228)</f>
        <v>803.39453445618676</v>
      </c>
      <c r="AP202">
        <f>100*LN('CREDIT EA &amp; UK'!Y228)</f>
        <v>775.52036962104035</v>
      </c>
      <c r="AQ202">
        <f>100*LN('CREDIT EA &amp; UK'!Z228)</f>
        <v>662.21232359495525</v>
      </c>
      <c r="AR202">
        <f>100*LN('CREDIT EA &amp; UK'!AA228)</f>
        <v>762.72830263936009</v>
      </c>
      <c r="AS202">
        <f>100*LN('CREDIT EA &amp; UK'!AB228)</f>
        <v>727.32154983530199</v>
      </c>
      <c r="AT202">
        <f>100*LN('CREDIT EA &amp; UK'!AC228)</f>
        <v>641.62991208046776</v>
      </c>
      <c r="AU202">
        <f>100*LN('CREDIT EA &amp; UK'!AD228)</f>
        <v>694.12126872060571</v>
      </c>
      <c r="AV202">
        <f>100*LN('CREDIT EA &amp; UK'!AE228)</f>
        <v>679.52923175664819</v>
      </c>
      <c r="AW202">
        <f>100*LN('CREDIT EA &amp; UK'!AF228)</f>
        <v>493.97189128469671</v>
      </c>
      <c r="AX202">
        <f>100*LN('CREDIT FLOATERS'!R228)</f>
        <v>841.9436181214287</v>
      </c>
      <c r="AY202">
        <f>100*LN('CREDIT FLOATERS'!S228)</f>
        <v>806.23150748218779</v>
      </c>
      <c r="AZ202">
        <f>100*LN('CREDIT FLOATERS'!T228)</f>
        <v>721.71771351995687</v>
      </c>
      <c r="BA202">
        <f>100*LN('GLOBAL GROWTH'!P470)</f>
        <v>430.53878666022104</v>
      </c>
      <c r="BB202">
        <f>'GLOBAL GROWTH'!F458</f>
        <v>-1.5337158114631699</v>
      </c>
      <c r="BC202">
        <v>430.53878666022104</v>
      </c>
      <c r="BD202">
        <v>-33.699804</v>
      </c>
      <c r="BE202">
        <v>3.2583270019715949</v>
      </c>
      <c r="BF202">
        <v>421.6907882070206</v>
      </c>
      <c r="BG202">
        <v>441.49221086857835</v>
      </c>
      <c r="BH202">
        <v>463.76373761255928</v>
      </c>
      <c r="BI202">
        <f>'CORPORATE SPREADS'!C311/100</f>
        <v>0.75</v>
      </c>
      <c r="BJ202">
        <f>'CORPORATE SPREADS'!D311/100</f>
        <v>-0.41999999999999993</v>
      </c>
      <c r="BK202">
        <f>POLICYRATES!F263</f>
        <v>2.5</v>
      </c>
      <c r="BL202">
        <f>POLICYRATES!C263</f>
        <v>5.6875</v>
      </c>
      <c r="BM202">
        <f>100*LN(1/'BILATERAL FX'!G322)</f>
        <v>-27.701712016965825</v>
      </c>
      <c r="BN202">
        <f>100*LN(1/'BILATERAL FX'!B322)</f>
        <v>-43.819041272086807</v>
      </c>
      <c r="BO202">
        <f>100*LN('STOCK MARKET INDICES'!C203)</f>
        <v>784.14260983278257</v>
      </c>
      <c r="BP202">
        <f>100*LN('STOCK MARKET INDICES'!D203)</f>
        <v>755.79845200629643</v>
      </c>
    </row>
    <row r="203" spans="1:68" x14ac:dyDescent="0.2">
      <c r="A203" s="1">
        <v>35309</v>
      </c>
      <c r="B203">
        <f>100*LN('FRED-MD+'!B455)</f>
        <v>433.0841229202955</v>
      </c>
      <c r="C203">
        <f>'FRED-MD+'!C455</f>
        <v>82.570400000000006</v>
      </c>
      <c r="D203">
        <f>100*LN('FRED-MD+'!D455)</f>
        <v>729.64132687739198</v>
      </c>
      <c r="E203">
        <f>100*LN('FRED-MD+'!E455)</f>
        <v>442.23284939472495</v>
      </c>
      <c r="F203">
        <f>'FRED-MD+'!F455</f>
        <v>5.2</v>
      </c>
      <c r="G203">
        <f>100*LN('FRED-MD+'!G455)</f>
        <v>506.06944939689924</v>
      </c>
      <c r="H203">
        <f>100*LN('FRED-MD+'!H455)</f>
        <v>436.06753087628459</v>
      </c>
      <c r="I203">
        <f>100*LN('FRED-MD+'!I455)</f>
        <v>462.03543213131314</v>
      </c>
      <c r="J203">
        <f>100*LN('FRED-MD+'!J455)</f>
        <v>660.52803294538239</v>
      </c>
      <c r="K203">
        <f>100*LN('FRED-MD+'!K455)</f>
        <v>651.45348972904094</v>
      </c>
      <c r="L203">
        <f>'FRED-MD+'!L455</f>
        <v>5.8330000000000002</v>
      </c>
      <c r="M203">
        <f>'FRED-MD+'!N455</f>
        <v>0.999</v>
      </c>
      <c r="N203">
        <f>'FRED-MD+'!O455</f>
        <v>-0.39079999999999998</v>
      </c>
      <c r="O203">
        <f>'FRED-MD+'!P455</f>
        <v>1.2485999999999999</v>
      </c>
      <c r="P203">
        <f>'FRED-MD+'!R455</f>
        <v>1.4</v>
      </c>
      <c r="Q203">
        <f>FACTOR!C264</f>
        <v>79.88097826154106</v>
      </c>
      <c r="R203">
        <f>100*LN(REALIZEDVARIANCE!D204)</f>
        <v>51.586618358651684</v>
      </c>
      <c r="S203">
        <v>-13.0530802124541</v>
      </c>
      <c r="T203" s="5">
        <v>-7.2090339999999999</v>
      </c>
      <c r="U203">
        <v>92.783786988098697</v>
      </c>
      <c r="V203" s="5">
        <v>13.78476</v>
      </c>
      <c r="W203">
        <v>18.7</v>
      </c>
      <c r="X203">
        <v>16.95</v>
      </c>
      <c r="Y203">
        <f>100*LN(LEVERAGE3!O204)</f>
        <v>306.7541176300424</v>
      </c>
      <c r="Z203">
        <f>100*LN(LEVERAGE1!O204)</f>
        <v>317.29468979726005</v>
      </c>
      <c r="AA203">
        <f>100*LN(LEVERAGE1!N204)</f>
        <v>316.35716344224585</v>
      </c>
      <c r="AB203">
        <f>100*LN(LEVERAGE2!V204)</f>
        <v>-20.9344439746578</v>
      </c>
      <c r="AC203">
        <f>100*LN(LEVERAGE2!U204)</f>
        <v>8.4308634118401482</v>
      </c>
      <c r="AD203">
        <v>1724.7923976310321</v>
      </c>
      <c r="AE203">
        <v>1474.4713961298069</v>
      </c>
      <c r="AF203">
        <f>100*LN(DOMESTICC!T324)</f>
        <v>1024.1131005226896</v>
      </c>
      <c r="AG203">
        <f>100*LN(DOMESTICC!U324)</f>
        <v>1003.1976376713855</v>
      </c>
      <c r="AH203">
        <f>100*LN(DOMESTICC!V324)</f>
        <v>994.78570519299797</v>
      </c>
      <c r="AI203">
        <f>100*LN(DOMESTICC!W324)</f>
        <v>911.39405056251007</v>
      </c>
      <c r="AJ203">
        <f>100*LN(DOMESTICC!X324)</f>
        <v>894.25005738207665</v>
      </c>
      <c r="AK203">
        <f>100*LN(DOMESTICC!Y324)</f>
        <v>726.59225664021994</v>
      </c>
      <c r="AL203">
        <f>100*LN(CBCREDIT!T204)</f>
        <v>886.86784522146877</v>
      </c>
      <c r="AM203">
        <f>100*LN(CBCREDIT!U204)</f>
        <v>851.85466750438877</v>
      </c>
      <c r="AN203">
        <f>100*LN(CBCREDIT!V204)</f>
        <v>764.92696771393639</v>
      </c>
      <c r="AO203">
        <f>100*LN('CREDIT EA &amp; UK'!X229)</f>
        <v>804.12471409068667</v>
      </c>
      <c r="AP203">
        <f>100*LN('CREDIT EA &amp; UK'!Y229)</f>
        <v>776.20305973372899</v>
      </c>
      <c r="AQ203">
        <f>100*LN('CREDIT EA &amp; UK'!Z229)</f>
        <v>662.9117516509483</v>
      </c>
      <c r="AR203">
        <f>100*LN('CREDIT EA &amp; UK'!AA229)</f>
        <v>763.18995473432335</v>
      </c>
      <c r="AS203">
        <f>100*LN('CREDIT EA &amp; UK'!AB229)</f>
        <v>727.74778314614878</v>
      </c>
      <c r="AT203">
        <f>100*LN('CREDIT EA &amp; UK'!AC229)</f>
        <v>642.2649382420085</v>
      </c>
      <c r="AU203">
        <f>100*LN('CREDIT EA &amp; UK'!AD229)</f>
        <v>695.03548926009535</v>
      </c>
      <c r="AV203">
        <f>100*LN('CREDIT EA &amp; UK'!AE229)</f>
        <v>680.49891727096929</v>
      </c>
      <c r="AW203">
        <f>100*LN('CREDIT EA &amp; UK'!AF229)</f>
        <v>495.00498381794938</v>
      </c>
      <c r="AX203">
        <f>100*LN('CREDIT FLOATERS'!R229)</f>
        <v>842.55538857016847</v>
      </c>
      <c r="AY203">
        <f>100*LN('CREDIT FLOATERS'!S229)</f>
        <v>806.87014729071041</v>
      </c>
      <c r="AZ203">
        <f>100*LN('CREDIT FLOATERS'!T229)</f>
        <v>722.19950529324569</v>
      </c>
      <c r="BA203">
        <f>100*LN('GLOBAL GROWTH'!P471)</f>
        <v>431.03872284870954</v>
      </c>
      <c r="BB203">
        <f>'GLOBAL GROWTH'!F459</f>
        <v>-1.5803727719155201</v>
      </c>
      <c r="BC203">
        <v>431.03872284870954</v>
      </c>
      <c r="BD203">
        <v>-39.150893000000003</v>
      </c>
      <c r="BE203">
        <v>3.291384799751329</v>
      </c>
      <c r="BF203">
        <v>422.06354174110896</v>
      </c>
      <c r="BG203">
        <v>441.64547946826298</v>
      </c>
      <c r="BH203">
        <v>464.2465970731788</v>
      </c>
      <c r="BI203">
        <f>'CORPORATE SPREADS'!C312/100</f>
        <v>0.83000000000000096</v>
      </c>
      <c r="BJ203">
        <f>'CORPORATE SPREADS'!D312/100</f>
        <v>-0.55999999999999961</v>
      </c>
      <c r="BK203">
        <f>POLICYRATES!F264</f>
        <v>2.5</v>
      </c>
      <c r="BL203">
        <f>POLICYRATES!C264</f>
        <v>5.6875</v>
      </c>
      <c r="BM203">
        <f>100*LN(1/'BILATERAL FX'!G323)</f>
        <v>-26.003015382437621</v>
      </c>
      <c r="BN203">
        <f>100*LN(1/'BILATERAL FX'!B323)</f>
        <v>-44.423700260870277</v>
      </c>
      <c r="BO203">
        <f>100*LN('STOCK MARKET INDICES'!C204)</f>
        <v>788.3012788620141</v>
      </c>
      <c r="BP203">
        <f>100*LN('STOCK MARKET INDICES'!D204)</f>
        <v>757.30172560525466</v>
      </c>
    </row>
    <row r="204" spans="1:68" x14ac:dyDescent="0.2">
      <c r="A204" s="1">
        <v>35339</v>
      </c>
      <c r="B204">
        <f>100*LN('FRED-MD+'!B456)</f>
        <v>433.00844455891712</v>
      </c>
      <c r="C204">
        <f>'FRED-MD+'!C456</f>
        <v>81.986500000000007</v>
      </c>
      <c r="D204">
        <f>100*LN('FRED-MD+'!D456)</f>
        <v>723.84968408943655</v>
      </c>
      <c r="E204">
        <f>100*LN('FRED-MD+'!E456)</f>
        <v>442.37682062535202</v>
      </c>
      <c r="F204">
        <f>'FRED-MD+'!F456</f>
        <v>5.2</v>
      </c>
      <c r="G204">
        <f>100*LN('FRED-MD+'!G456)</f>
        <v>506.38600553335539</v>
      </c>
      <c r="H204">
        <f>100*LN('FRED-MD+'!H456)</f>
        <v>436.3658977315697</v>
      </c>
      <c r="I204">
        <f>100*LN('FRED-MD+'!I456)</f>
        <v>462.69316777696037</v>
      </c>
      <c r="J204">
        <f>100*LN('FRED-MD+'!J456)</f>
        <v>660.78582399910897</v>
      </c>
      <c r="K204">
        <f>100*LN('FRED-MD+'!K456)</f>
        <v>655.31638772467829</v>
      </c>
      <c r="L204">
        <f>'FRED-MD+'!L456</f>
        <v>5.55</v>
      </c>
      <c r="M204">
        <f>'FRED-MD+'!N456</f>
        <v>0.98363636363636398</v>
      </c>
      <c r="N204">
        <f>'FRED-MD+'!O456</f>
        <v>-0.33129999999999998</v>
      </c>
      <c r="O204">
        <f>'FRED-MD+'!P456</f>
        <v>1.2947</v>
      </c>
      <c r="P204">
        <f>'FRED-MD+'!R456</f>
        <v>1.39</v>
      </c>
      <c r="Q204">
        <f>FACTOR!C265</f>
        <v>76.838648719910935</v>
      </c>
      <c r="R204">
        <f>100*LN(REALIZEDVARIANCE!D205)</f>
        <v>46.261779329547998</v>
      </c>
      <c r="S204">
        <v>-8.4894774681088894</v>
      </c>
      <c r="T204" s="5">
        <v>1.9345859999999999</v>
      </c>
      <c r="U204">
        <v>94.511667041095151</v>
      </c>
      <c r="V204" s="5">
        <v>17.091170000000002</v>
      </c>
      <c r="W204">
        <v>13.3</v>
      </c>
      <c r="X204">
        <v>18.11</v>
      </c>
      <c r="Y204">
        <f>100*LN(LEVERAGE3!O205)</f>
        <v>309.8832215479801</v>
      </c>
      <c r="Z204">
        <f>100*LN(LEVERAGE1!O205)</f>
        <v>317.30017645058126</v>
      </c>
      <c r="AA204">
        <f>100*LN(LEVERAGE1!N205)</f>
        <v>316.42414628589472</v>
      </c>
      <c r="AB204">
        <f>100*LN(LEVERAGE2!V205)</f>
        <v>-21.001867786734795</v>
      </c>
      <c r="AC204">
        <f>100*LN(LEVERAGE2!U205)</f>
        <v>8.5245556355606578</v>
      </c>
      <c r="AD204">
        <v>1725.1738604724676</v>
      </c>
      <c r="AE204">
        <v>1475.88902484091</v>
      </c>
      <c r="AF204">
        <f>100*LN(DOMESTICC!T325)</f>
        <v>1024.0960727782592</v>
      </c>
      <c r="AG204">
        <f>100*LN(DOMESTICC!U325)</f>
        <v>1003.108175220451</v>
      </c>
      <c r="AH204">
        <f>100*LN(DOMESTICC!V325)</f>
        <v>994.68619699028886</v>
      </c>
      <c r="AI204">
        <f>100*LN(DOMESTICC!W325)</f>
        <v>912.17847893146154</v>
      </c>
      <c r="AJ204">
        <f>100*LN(DOMESTICC!X325)</f>
        <v>894.57177738808332</v>
      </c>
      <c r="AK204">
        <f>100*LN(DOMESTICC!Y325)</f>
        <v>729.76678023469765</v>
      </c>
      <c r="AL204">
        <f>100*LN(CBCREDIT!T205)</f>
        <v>887.47383409309589</v>
      </c>
      <c r="AM204">
        <f>100*LN(CBCREDIT!U205)</f>
        <v>852.31104342758249</v>
      </c>
      <c r="AN204">
        <f>100*LN(CBCREDIT!V205)</f>
        <v>765.90363623446649</v>
      </c>
      <c r="AO204">
        <f>100*LN('CREDIT EA &amp; UK'!X230)</f>
        <v>804.73859332947097</v>
      </c>
      <c r="AP204">
        <f>100*LN('CREDIT EA &amp; UK'!Y230)</f>
        <v>776.6897375351806</v>
      </c>
      <c r="AQ204">
        <f>100*LN('CREDIT EA &amp; UK'!Z230)</f>
        <v>663.88890140291903</v>
      </c>
      <c r="AR204">
        <f>100*LN('CREDIT EA &amp; UK'!AA230)</f>
        <v>763.23634330508912</v>
      </c>
      <c r="AS204">
        <f>100*LN('CREDIT EA &amp; UK'!AB230)</f>
        <v>727.63606544070683</v>
      </c>
      <c r="AT204">
        <f>100*LN('CREDIT EA &amp; UK'!AC230)</f>
        <v>642.85746555899959</v>
      </c>
      <c r="AU204">
        <f>100*LN('CREDIT EA &amp; UK'!AD230)</f>
        <v>696.48689201306718</v>
      </c>
      <c r="AV204">
        <f>100*LN('CREDIT EA &amp; UK'!AE230)</f>
        <v>681.83102263126636</v>
      </c>
      <c r="AW204">
        <f>100*LN('CREDIT EA &amp; UK'!AF230)</f>
        <v>497.17178069761133</v>
      </c>
      <c r="AX204">
        <f>100*LN('CREDIT FLOATERS'!R230)</f>
        <v>843.08188760419137</v>
      </c>
      <c r="AY204">
        <f>100*LN('CREDIT FLOATERS'!S230)</f>
        <v>807.28350590911475</v>
      </c>
      <c r="AZ204">
        <f>100*LN('CREDIT FLOATERS'!T230)</f>
        <v>722.80988732847936</v>
      </c>
      <c r="BA204">
        <f>100*LN('GLOBAL GROWTH'!P472)</f>
        <v>431.32381619389389</v>
      </c>
      <c r="BB204">
        <f>'GLOBAL GROWTH'!F460</f>
        <v>-1.45223400661178</v>
      </c>
      <c r="BC204">
        <v>431.32381619389389</v>
      </c>
      <c r="BD204">
        <v>-29.864017</v>
      </c>
      <c r="BE204">
        <v>3.324772556004274</v>
      </c>
      <c r="BF204">
        <v>422.32460941282153</v>
      </c>
      <c r="BG204">
        <v>441.34262766465423</v>
      </c>
      <c r="BH204">
        <v>464.53519756209232</v>
      </c>
      <c r="BI204">
        <f>'CORPORATE SPREADS'!C313/100</f>
        <v>0.61000000000000099</v>
      </c>
      <c r="BJ204">
        <f>'CORPORATE SPREADS'!D313/100</f>
        <v>-0.54999999999999982</v>
      </c>
      <c r="BK204">
        <f>POLICYRATES!F265</f>
        <v>2.5</v>
      </c>
      <c r="BL204">
        <f>POLICYRATES!C265</f>
        <v>5.9375</v>
      </c>
      <c r="BM204">
        <f>100*LN(1/'BILATERAL FX'!G324)</f>
        <v>-24.705108702060048</v>
      </c>
      <c r="BN204">
        <f>100*LN(1/'BILATERAL FX'!B324)</f>
        <v>-46.140426043227265</v>
      </c>
      <c r="BO204">
        <f>100*LN('STOCK MARKET INDICES'!C205)</f>
        <v>788.57994071317739</v>
      </c>
      <c r="BP204">
        <f>100*LN('STOCK MARKET INDICES'!D205)</f>
        <v>757.91168674701601</v>
      </c>
    </row>
    <row r="205" spans="1:68" x14ac:dyDescent="0.2">
      <c r="A205" s="1">
        <v>35370</v>
      </c>
      <c r="B205">
        <f>100*LN('FRED-MD+'!B457)</f>
        <v>433.8678013418866</v>
      </c>
      <c r="C205">
        <f>'FRED-MD+'!C457</f>
        <v>82.211500000000001</v>
      </c>
      <c r="D205">
        <f>100*LN('FRED-MD+'!D457)</f>
        <v>730.58600326840087</v>
      </c>
      <c r="E205">
        <f>100*LN('FRED-MD+'!E457)</f>
        <v>442.59238957110642</v>
      </c>
      <c r="F205">
        <f>'FRED-MD+'!F457</f>
        <v>5.4</v>
      </c>
      <c r="G205">
        <f>100*LN('FRED-MD+'!G457)</f>
        <v>506.70156275323632</v>
      </c>
      <c r="H205">
        <f>100*LN('FRED-MD+'!H457)</f>
        <v>436.55033743710862</v>
      </c>
      <c r="I205">
        <f>100*LN('FRED-MD+'!I457)</f>
        <v>462.0945105103454</v>
      </c>
      <c r="J205">
        <f>100*LN('FRED-MD+'!J457)</f>
        <v>661.32639426903529</v>
      </c>
      <c r="K205">
        <f>100*LN('FRED-MD+'!K457)</f>
        <v>660.07816486159697</v>
      </c>
      <c r="L205">
        <f>'FRED-MD+'!L457</f>
        <v>5.42315789473684</v>
      </c>
      <c r="M205">
        <f>'FRED-MD+'!N457</f>
        <v>0.78052631578947296</v>
      </c>
      <c r="N205">
        <f>'FRED-MD+'!O457</f>
        <v>-0.29499999999999998</v>
      </c>
      <c r="O205">
        <f>'FRED-MD+'!P457</f>
        <v>1.3443000000000001</v>
      </c>
      <c r="P205">
        <f>'FRED-MD+'!R457</f>
        <v>1.42</v>
      </c>
      <c r="Q205">
        <f>FACTOR!C266</f>
        <v>88.597567030184635</v>
      </c>
      <c r="R205">
        <f>100*LN(REALIZEDVARIANCE!D206)</f>
        <v>66.271780148134567</v>
      </c>
      <c r="S205">
        <v>-25.965127851635501</v>
      </c>
      <c r="T205" s="5">
        <v>-9.1935249999999993</v>
      </c>
      <c r="U205">
        <v>93.14868707074362</v>
      </c>
      <c r="V205" s="5">
        <v>14.92667</v>
      </c>
      <c r="W205">
        <v>24.7</v>
      </c>
      <c r="X205">
        <v>17.14</v>
      </c>
      <c r="Y205">
        <f>100*LN(LEVERAGE3!O206)</f>
        <v>314.15350840873907</v>
      </c>
      <c r="Z205">
        <f>100*LN(LEVERAGE1!O206)</f>
        <v>317.30286768503061</v>
      </c>
      <c r="AA205">
        <f>100*LN(LEVERAGE1!N206)</f>
        <v>316.51817215033793</v>
      </c>
      <c r="AB205">
        <f>100*LN(LEVERAGE2!V206)</f>
        <v>-21.160532213416687</v>
      </c>
      <c r="AC205">
        <f>100*LN(LEVERAGE2!U206)</f>
        <v>8.7583133064260963</v>
      </c>
      <c r="AD205">
        <v>1725.4225632951477</v>
      </c>
      <c r="AE205">
        <v>1476.7213606400592</v>
      </c>
      <c r="AF205">
        <f>100*LN(DOMESTICC!T326)</f>
        <v>1024.048557426853</v>
      </c>
      <c r="AG205">
        <f>100*LN(DOMESTICC!U326)</f>
        <v>1002.8736284021498</v>
      </c>
      <c r="AH205">
        <f>100*LN(DOMESTICC!V326)</f>
        <v>994.42562439013886</v>
      </c>
      <c r="AI205">
        <f>100*LN(DOMESTICC!W326)</f>
        <v>913.15715184537453</v>
      </c>
      <c r="AJ205">
        <f>100*LN(DOMESTICC!X326)</f>
        <v>894.92302373761777</v>
      </c>
      <c r="AK205">
        <f>100*LN(DOMESTICC!Y326)</f>
        <v>733.96746849756232</v>
      </c>
      <c r="AL205">
        <f>100*LN(CBCREDIT!T206)</f>
        <v>888.02451814553831</v>
      </c>
      <c r="AM205">
        <f>100*LN(CBCREDIT!U206)</f>
        <v>852.71734210910756</v>
      </c>
      <c r="AN205">
        <f>100*LN(CBCREDIT!V206)</f>
        <v>766.81180421827719</v>
      </c>
      <c r="AO205">
        <f>100*LN('CREDIT EA &amp; UK'!X231)</f>
        <v>805.28143987569365</v>
      </c>
      <c r="AP205">
        <f>100*LN('CREDIT EA &amp; UK'!Y231)</f>
        <v>777.09412348950582</v>
      </c>
      <c r="AQ205">
        <f>100*LN('CREDIT EA &amp; UK'!Z231)</f>
        <v>664.87339559491716</v>
      </c>
      <c r="AR205">
        <f>100*LN('CREDIT EA &amp; UK'!AA231)</f>
        <v>763.2645762032621</v>
      </c>
      <c r="AS205">
        <f>100*LN('CREDIT EA &amp; UK'!AB231)</f>
        <v>727.4279834310621</v>
      </c>
      <c r="AT205">
        <f>100*LN('CREDIT EA &amp; UK'!AC231)</f>
        <v>643.38330070567872</v>
      </c>
      <c r="AU205">
        <f>100*LN('CREDIT EA &amp; UK'!AD231)</f>
        <v>698.0998119170622</v>
      </c>
      <c r="AV205">
        <f>100*LN('CREDIT EA &amp; UK'!AE231)</f>
        <v>683.27119688014341</v>
      </c>
      <c r="AW205">
        <f>100*LN('CREDIT EA &amp; UK'!AF231)</f>
        <v>499.86608445286447</v>
      </c>
      <c r="AX205">
        <f>100*LN('CREDIT FLOATERS'!R231)</f>
        <v>843.55206019986838</v>
      </c>
      <c r="AY205">
        <f>100*LN('CREDIT FLOATERS'!S231)</f>
        <v>807.62707394508868</v>
      </c>
      <c r="AZ205">
        <f>100*LN('CREDIT FLOATERS'!T231)</f>
        <v>723.42347662039458</v>
      </c>
      <c r="BA205">
        <f>100*LN('GLOBAL GROWTH'!P473)</f>
        <v>431.77752723022849</v>
      </c>
      <c r="BB205">
        <f>'GLOBAL GROWTH'!F461</f>
        <v>-2.0191009457886402</v>
      </c>
      <c r="BC205">
        <v>431.77752723022849</v>
      </c>
      <c r="BD205">
        <v>-5.3991281000000004</v>
      </c>
      <c r="BE205">
        <v>3.3557206299323239</v>
      </c>
      <c r="BF205">
        <v>422.91406365254892</v>
      </c>
      <c r="BG205">
        <v>442.09926589658085</v>
      </c>
      <c r="BH205">
        <v>464.7271362006727</v>
      </c>
      <c r="BI205">
        <f>'CORPORATE SPREADS'!C314/100</f>
        <v>0.69</v>
      </c>
      <c r="BJ205">
        <f>'CORPORATE SPREADS'!D314/100</f>
        <v>-0.38999999999999974</v>
      </c>
      <c r="BK205">
        <f>POLICYRATES!F266</f>
        <v>2.5</v>
      </c>
      <c r="BL205">
        <f>POLICYRATES!C266</f>
        <v>5.9375</v>
      </c>
      <c r="BM205">
        <f>100*LN(1/'BILATERAL FX'!G325)</f>
        <v>-25.751342953420124</v>
      </c>
      <c r="BN205">
        <f>100*LN(1/'BILATERAL FX'!B325)</f>
        <v>-50.820218555927667</v>
      </c>
      <c r="BO205">
        <f>100*LN('STOCK MARKET INDICES'!C206)</f>
        <v>795.3501106660193</v>
      </c>
      <c r="BP205">
        <f>100*LN('STOCK MARKET INDICES'!D206)</f>
        <v>759.34598317715768</v>
      </c>
    </row>
    <row r="206" spans="1:68" x14ac:dyDescent="0.2">
      <c r="A206" s="1">
        <v>35400</v>
      </c>
      <c r="B206">
        <f>100*LN('FRED-MD+'!B458)</f>
        <v>434.49242762221132</v>
      </c>
      <c r="C206">
        <f>'FRED-MD+'!C458</f>
        <v>82.437200000000004</v>
      </c>
      <c r="D206">
        <f>100*LN('FRED-MD+'!D458)</f>
        <v>722.25660188221707</v>
      </c>
      <c r="E206">
        <f>100*LN('FRED-MD+'!E458)</f>
        <v>442.78361707051755</v>
      </c>
      <c r="F206">
        <f>'FRED-MD+'!F458</f>
        <v>5.4</v>
      </c>
      <c r="G206">
        <f>100*LN('FRED-MD+'!G458)</f>
        <v>506.9532935343741</v>
      </c>
      <c r="H206">
        <f>100*LN('FRED-MD+'!H458)</f>
        <v>436.66591575427594</v>
      </c>
      <c r="I206">
        <f>100*LN('FRED-MD+'!I458)</f>
        <v>462.83006033769459</v>
      </c>
      <c r="J206">
        <f>100*LN('FRED-MD+'!J458)</f>
        <v>661.46190261603385</v>
      </c>
      <c r="K206">
        <f>100*LN('FRED-MD+'!K458)</f>
        <v>661.10324618782079</v>
      </c>
      <c r="L206">
        <f>'FRED-MD+'!L458</f>
        <v>5.4719047619047601</v>
      </c>
      <c r="M206">
        <f>'FRED-MD+'!N458</f>
        <v>0.83047619047619003</v>
      </c>
      <c r="N206">
        <f>'FRED-MD+'!O458</f>
        <v>-0.40400000000000003</v>
      </c>
      <c r="O206">
        <f>'FRED-MD+'!P458</f>
        <v>1.2699</v>
      </c>
      <c r="P206">
        <f>'FRED-MD+'!R458</f>
        <v>1.3</v>
      </c>
      <c r="Q206">
        <f>FACTOR!C267</f>
        <v>87.041456922420778</v>
      </c>
      <c r="R206">
        <f>100*LN(REALIZEDVARIANCE!D207)</f>
        <v>101.80065722467356</v>
      </c>
      <c r="S206">
        <v>-34.559395696563598</v>
      </c>
      <c r="T206" s="5">
        <v>-9.5623459999999998</v>
      </c>
      <c r="U206">
        <v>98.306725852104648</v>
      </c>
      <c r="V206" s="5">
        <v>20.268719999999998</v>
      </c>
      <c r="W206">
        <v>29.1</v>
      </c>
      <c r="X206">
        <v>20.92</v>
      </c>
      <c r="Y206">
        <f>100*LN(LEVERAGE3!O207)</f>
        <v>316.35745090831114</v>
      </c>
      <c r="Z206">
        <f>100*LN(LEVERAGE1!O207)</f>
        <v>317.30882455458567</v>
      </c>
      <c r="AA206">
        <f>100*LN(LEVERAGE1!N207)</f>
        <v>316.68518223152938</v>
      </c>
      <c r="AB206">
        <f>100*LN(LEVERAGE2!V207)</f>
        <v>-21.366461248940201</v>
      </c>
      <c r="AC206">
        <f>100*LN(LEVERAGE2!U207)</f>
        <v>9.0925526701359658</v>
      </c>
      <c r="AD206">
        <v>1726.1702241952473</v>
      </c>
      <c r="AE206">
        <v>1477.3901698838554</v>
      </c>
      <c r="AF206">
        <f>100*LN(DOMESTICC!T327)</f>
        <v>1023.9695307819953</v>
      </c>
      <c r="AG206">
        <f>100*LN(DOMESTICC!U327)</f>
        <v>1002.512977646006</v>
      </c>
      <c r="AH206">
        <f>100*LN(DOMESTICC!V327)</f>
        <v>994.02557665920494</v>
      </c>
      <c r="AI206">
        <f>100*LN(DOMESTICC!W327)</f>
        <v>913.65932192961918</v>
      </c>
      <c r="AJ206">
        <f>100*LN(DOMESTICC!X327)</f>
        <v>895.09654297915085</v>
      </c>
      <c r="AK206">
        <f>100*LN(DOMESTICC!Y327)</f>
        <v>736.12029071077427</v>
      </c>
      <c r="AL206">
        <f>100*LN(CBCREDIT!T207)</f>
        <v>888.44153375499445</v>
      </c>
      <c r="AM206">
        <f>100*LN(CBCREDIT!U207)</f>
        <v>853.07021333903424</v>
      </c>
      <c r="AN206">
        <f>100*LN(CBCREDIT!V207)</f>
        <v>767.34975020804609</v>
      </c>
      <c r="AO206">
        <f>100*LN('CREDIT EA &amp; UK'!X232)</f>
        <v>805.52837556243765</v>
      </c>
      <c r="AP206">
        <f>100*LN('CREDIT EA &amp; UK'!Y232)</f>
        <v>777.27282951179109</v>
      </c>
      <c r="AQ206">
        <f>100*LN('CREDIT EA &amp; UK'!Z232)</f>
        <v>665.34499538536545</v>
      </c>
      <c r="AR206">
        <f>100*LN('CREDIT EA &amp; UK'!AA232)</f>
        <v>763.2747965670635</v>
      </c>
      <c r="AS206">
        <f>100*LN('CREDIT EA &amp; UK'!AB232)</f>
        <v>727.28614797730586</v>
      </c>
      <c r="AT206">
        <f>100*LN('CREDIT EA &amp; UK'!AC232)</f>
        <v>643.62288909274764</v>
      </c>
      <c r="AU206">
        <f>100*LN('CREDIT EA &amp; UK'!AD232)</f>
        <v>698.99627188544093</v>
      </c>
      <c r="AV206">
        <f>100*LN('CREDIT EA &amp; UK'!AE232)</f>
        <v>683.97708274402657</v>
      </c>
      <c r="AW206">
        <f>100*LN('CREDIT EA &amp; UK'!AF232)</f>
        <v>501.99649703369869</v>
      </c>
      <c r="AX206">
        <f>100*LN('CREDIT FLOATERS'!R232)</f>
        <v>843.76691325544846</v>
      </c>
      <c r="AY206">
        <f>100*LN('CREDIT FLOATERS'!S232)</f>
        <v>807.94993730319891</v>
      </c>
      <c r="AZ206">
        <f>100*LN('CREDIT FLOATERS'!T232)</f>
        <v>723.7175566096281</v>
      </c>
      <c r="BA206">
        <f>100*LN('GLOBAL GROWTH'!P474)</f>
        <v>432.31280458426136</v>
      </c>
      <c r="BB206">
        <f>'GLOBAL GROWTH'!F462</f>
        <v>-2.3502634056215701</v>
      </c>
      <c r="BC206">
        <v>432.31280458426136</v>
      </c>
      <c r="BD206">
        <v>-2.9669967000000002</v>
      </c>
      <c r="BE206">
        <v>3.3856552841258658</v>
      </c>
      <c r="BF206">
        <v>423.28181842736285</v>
      </c>
      <c r="BG206">
        <v>442.03142658993784</v>
      </c>
      <c r="BH206">
        <v>465.10991178764914</v>
      </c>
      <c r="BI206">
        <f>'CORPORATE SPREADS'!C315/100</f>
        <v>0.58999999999999897</v>
      </c>
      <c r="BJ206">
        <f>'CORPORATE SPREADS'!D315/100</f>
        <v>-0.50999999999999979</v>
      </c>
      <c r="BK206">
        <f>POLICYRATES!F267</f>
        <v>2.5</v>
      </c>
      <c r="BL206">
        <f>POLICYRATES!C267</f>
        <v>5.9375</v>
      </c>
      <c r="BM206">
        <f>100*LN(1/'BILATERAL FX'!G326)</f>
        <v>-23.094788858464373</v>
      </c>
      <c r="BN206">
        <f>100*LN(1/'BILATERAL FX'!B326)</f>
        <v>-50.916424443932442</v>
      </c>
      <c r="BO206">
        <f>100*LN('STOCK MARKET INDICES'!C207)</f>
        <v>796.85583911435481</v>
      </c>
      <c r="BP206">
        <f>100*LN('STOCK MARKET INDICES'!D207)</f>
        <v>760.77092407550037</v>
      </c>
    </row>
    <row r="207" spans="1:68" x14ac:dyDescent="0.2">
      <c r="A207" s="1">
        <v>35431</v>
      </c>
      <c r="B207">
        <f>100*LN('FRED-MD+'!B459)</f>
        <v>434.64875360532142</v>
      </c>
      <c r="C207">
        <f>'FRED-MD+'!C459</f>
        <v>82.061599999999999</v>
      </c>
      <c r="D207">
        <f>100*LN('FRED-MD+'!D459)</f>
        <v>721.15567333138017</v>
      </c>
      <c r="E207">
        <f>100*LN('FRED-MD+'!E459)</f>
        <v>443.06977441375358</v>
      </c>
      <c r="F207">
        <f>'FRED-MD+'!F459</f>
        <v>5.3</v>
      </c>
      <c r="G207">
        <f>100*LN('FRED-MD+'!G459)</f>
        <v>507.14167663561147</v>
      </c>
      <c r="H207">
        <f>100*LN('FRED-MD+'!H459)</f>
        <v>436.79403876988079</v>
      </c>
      <c r="I207">
        <f>100*LN('FRED-MD+'!I459)</f>
        <v>463.94749896800818</v>
      </c>
      <c r="J207">
        <f>100*LN('FRED-MD+'!J459)</f>
        <v>661.72625937895282</v>
      </c>
      <c r="K207">
        <f>100*LN('FRED-MD+'!K459)</f>
        <v>664.14693347710852</v>
      </c>
      <c r="L207">
        <f>'FRED-MD+'!L459</f>
        <v>5.61238095238095</v>
      </c>
      <c r="M207">
        <f>'FRED-MD+'!N459</f>
        <v>0.96666666666666701</v>
      </c>
      <c r="N207">
        <f>'FRED-MD+'!O459</f>
        <v>-0.30620000000000003</v>
      </c>
      <c r="O207">
        <f>'FRED-MD+'!P459</f>
        <v>1.2857000000000001</v>
      </c>
      <c r="P207">
        <f>'FRED-MD+'!R459</f>
        <v>1.24</v>
      </c>
      <c r="Q207">
        <f>FACTOR!C268</f>
        <v>92.873210458733155</v>
      </c>
      <c r="R207">
        <f>100*LN(REALIZEDVARIANCE!D208)</f>
        <v>97.095667190423967</v>
      </c>
      <c r="S207">
        <v>-39.046963012114801</v>
      </c>
      <c r="T207" s="5">
        <v>-11.53938</v>
      </c>
      <c r="U207">
        <v>96.918917344995165</v>
      </c>
      <c r="V207" s="5">
        <v>19.292400000000001</v>
      </c>
      <c r="W207">
        <v>30.3</v>
      </c>
      <c r="X207">
        <v>19.47</v>
      </c>
      <c r="Y207">
        <f>100*LN(LEVERAGE3!O208)</f>
        <v>315.32045723731846</v>
      </c>
      <c r="Z207">
        <f>100*LN(LEVERAGE1!O208)</f>
        <v>322.05094667736824</v>
      </c>
      <c r="AA207">
        <f>100*LN(LEVERAGE1!N208)</f>
        <v>320.06566698939218</v>
      </c>
      <c r="AB207">
        <f>100*LN(LEVERAGE2!V208)</f>
        <v>-21.747597986361288</v>
      </c>
      <c r="AC207">
        <f>100*LN(LEVERAGE2!U208)</f>
        <v>10.020640827180992</v>
      </c>
      <c r="AD207">
        <v>1723.0971134912729</v>
      </c>
      <c r="AE207">
        <v>1479.1112673264086</v>
      </c>
      <c r="AF207">
        <f>100*LN(DOMESTICC!T328)</f>
        <v>1022.9320398191778</v>
      </c>
      <c r="AG207">
        <f>100*LN(DOMESTICC!U328)</f>
        <v>1000.9583341771942</v>
      </c>
      <c r="AH207">
        <f>100*LN(DOMESTICC!V328)</f>
        <v>992.3252117241226</v>
      </c>
      <c r="AI207">
        <f>100*LN(DOMESTICC!W328)</f>
        <v>912.38039495016244</v>
      </c>
      <c r="AJ207">
        <f>100*LN(DOMESTICC!X328)</f>
        <v>893.65165936544247</v>
      </c>
      <c r="AK207">
        <f>100*LN(DOMESTICC!Y328)</f>
        <v>735.95438616954675</v>
      </c>
      <c r="AL207">
        <f>100*LN(CBCREDIT!T208)</f>
        <v>888.65813383311706</v>
      </c>
      <c r="AM207">
        <f>100*LN(CBCREDIT!U208)</f>
        <v>853.30952463090273</v>
      </c>
      <c r="AN207">
        <f>100*LN(CBCREDIT!V208)</f>
        <v>767.48878250097005</v>
      </c>
      <c r="AO207">
        <f>100*LN('CREDIT EA &amp; UK'!X233)</f>
        <v>805.45226060966081</v>
      </c>
      <c r="AP207">
        <f>100*LN('CREDIT EA &amp; UK'!Y233)</f>
        <v>777.24474733718978</v>
      </c>
      <c r="AQ207">
        <f>100*LN('CREDIT EA &amp; UK'!Z233)</f>
        <v>665.12162947351737</v>
      </c>
      <c r="AR207">
        <f>100*LN('CREDIT EA &amp; UK'!AA233)</f>
        <v>763.1171979169643</v>
      </c>
      <c r="AS207">
        <f>100*LN('CREDIT EA &amp; UK'!AB233)</f>
        <v>727.24591245884869</v>
      </c>
      <c r="AT207">
        <f>100*LN('CREDIT EA &amp; UK'!AC233)</f>
        <v>643.14908316162416</v>
      </c>
      <c r="AU207">
        <f>100*LN('CREDIT EA &amp; UK'!AD233)</f>
        <v>699.11207136989958</v>
      </c>
      <c r="AV207">
        <f>100*LN('CREDIT EA &amp; UK'!AE233)</f>
        <v>683.93798302896516</v>
      </c>
      <c r="AW207">
        <f>100*LN('CREDIT EA &amp; UK'!AF233)</f>
        <v>503.04868594058468</v>
      </c>
      <c r="AX207">
        <f>100*LN('CREDIT FLOATERS'!R233)</f>
        <v>843.74805300317416</v>
      </c>
      <c r="AY207">
        <f>100*LN('CREDIT FLOATERS'!S233)</f>
        <v>808.2297516993076</v>
      </c>
      <c r="AZ207">
        <f>100*LN('CREDIT FLOATERS'!T233)</f>
        <v>723.13667913533664</v>
      </c>
      <c r="BA207">
        <f>100*LN('GLOBAL GROWTH'!P475)</f>
        <v>432.63672437962236</v>
      </c>
      <c r="BB207">
        <f>'GLOBAL GROWTH'!F463</f>
        <v>-1.6486600635033399</v>
      </c>
      <c r="BC207">
        <v>432.63672437962236</v>
      </c>
      <c r="BD207">
        <v>-4.6240294000000004</v>
      </c>
      <c r="BE207">
        <v>3.4199911371230129</v>
      </c>
      <c r="BF207">
        <v>423.97380944373947</v>
      </c>
      <c r="BG207">
        <v>442.07835017305541</v>
      </c>
      <c r="BH207">
        <v>465.49122778829053</v>
      </c>
      <c r="BI207">
        <f>'CORPORATE SPREADS'!C316/100</f>
        <v>0.57999999999999896</v>
      </c>
      <c r="BJ207">
        <f>'CORPORATE SPREADS'!D316/100</f>
        <v>-0.62999999999999989</v>
      </c>
      <c r="BK207">
        <f>POLICYRATES!F268</f>
        <v>2.5</v>
      </c>
      <c r="BL207">
        <f>POLICYRATES!C268</f>
        <v>5.9375</v>
      </c>
      <c r="BM207">
        <f>100*LN(1/'BILATERAL FX'!G327)</f>
        <v>-19.787760018696368</v>
      </c>
      <c r="BN207">
        <f>100*LN(1/'BILATERAL FX'!B327)</f>
        <v>-50.591357940497005</v>
      </c>
      <c r="BO207">
        <f>100*LN('STOCK MARKET INDICES'!C208)</f>
        <v>801.80161256660426</v>
      </c>
      <c r="BP207">
        <f>100*LN('STOCK MARKET INDICES'!D208)</f>
        <v>764.37751499474768</v>
      </c>
    </row>
    <row r="208" spans="1:68" x14ac:dyDescent="0.2">
      <c r="A208" s="1">
        <v>35462</v>
      </c>
      <c r="B208">
        <f>100*LN('FRED-MD+'!B460)</f>
        <v>435.8528964105833</v>
      </c>
      <c r="C208">
        <f>'FRED-MD+'!C460</f>
        <v>82.739699999999999</v>
      </c>
      <c r="D208">
        <f>100*LN('FRED-MD+'!D460)</f>
        <v>730.38432252777045</v>
      </c>
      <c r="E208">
        <f>100*LN('FRED-MD+'!E460)</f>
        <v>443.33136790419007</v>
      </c>
      <c r="F208">
        <f>'FRED-MD+'!F460</f>
        <v>5.2</v>
      </c>
      <c r="G208">
        <f>100*LN('FRED-MD+'!G460)</f>
        <v>507.32970552209667</v>
      </c>
      <c r="H208">
        <f>100*LN('FRED-MD+'!H460)</f>
        <v>437.00173105481514</v>
      </c>
      <c r="I208">
        <f>100*LN('FRED-MD+'!I460)</f>
        <v>466.03210304529392</v>
      </c>
      <c r="J208">
        <f>100*LN('FRED-MD+'!J460)</f>
        <v>662.02562564423658</v>
      </c>
      <c r="K208">
        <f>100*LN('FRED-MD+'!K460)</f>
        <v>668.25971998687146</v>
      </c>
      <c r="L208">
        <f>'FRED-MD+'!L460</f>
        <v>5.5252631578947398</v>
      </c>
      <c r="M208">
        <f>'FRED-MD+'!N460</f>
        <v>0.89421052631579001</v>
      </c>
      <c r="N208">
        <f>'FRED-MD+'!O460</f>
        <v>-0.45019999999999999</v>
      </c>
      <c r="O208">
        <f>'FRED-MD+'!P460</f>
        <v>1.1917</v>
      </c>
      <c r="P208">
        <f>'FRED-MD+'!R460</f>
        <v>1.23</v>
      </c>
      <c r="Q208">
        <f>FACTOR!C269</f>
        <v>94.51019921678845</v>
      </c>
      <c r="R208">
        <f>100*LN(REALIZEDVARIANCE!D209)</f>
        <v>73.531626114354196</v>
      </c>
      <c r="S208">
        <v>-33.951852624243898</v>
      </c>
      <c r="T208" s="5">
        <v>-7.153308</v>
      </c>
      <c r="U208">
        <v>99.619261320187121</v>
      </c>
      <c r="V208" s="5">
        <v>21.10154</v>
      </c>
      <c r="W208">
        <v>22.7</v>
      </c>
      <c r="X208">
        <v>21.1</v>
      </c>
      <c r="Y208">
        <f>100*LN(LEVERAGE3!O209)</f>
        <v>313.58868936371749</v>
      </c>
      <c r="Z208">
        <f>100*LN(LEVERAGE1!O209)</f>
        <v>329.39445906580823</v>
      </c>
      <c r="AA208">
        <f>100*LN(LEVERAGE1!N209)</f>
        <v>325.21529377827835</v>
      </c>
      <c r="AB208">
        <f>100*LN(LEVERAGE2!V209)</f>
        <v>-22.186393760815253</v>
      </c>
      <c r="AC208">
        <f>100*LN(LEVERAGE2!U209)</f>
        <v>11.207350005764399</v>
      </c>
      <c r="AD208">
        <v>1722.3327382692357</v>
      </c>
      <c r="AE208">
        <v>1479.5991125192177</v>
      </c>
      <c r="AF208">
        <f>100*LN(DOMESTICC!T329)</f>
        <v>1021.2870544741103</v>
      </c>
      <c r="AG208">
        <f>100*LN(DOMESTICC!U329)</f>
        <v>998.73203379056883</v>
      </c>
      <c r="AH208">
        <f>100*LN(DOMESTICC!V329)</f>
        <v>989.89182225416789</v>
      </c>
      <c r="AI208">
        <f>100*LN(DOMESTICC!W329)</f>
        <v>910.12793495688629</v>
      </c>
      <c r="AJ208">
        <f>100*LN(DOMESTICC!X329)</f>
        <v>891.0449601188958</v>
      </c>
      <c r="AK208">
        <f>100*LN(DOMESTICC!Y329)</f>
        <v>735.6805329352436</v>
      </c>
      <c r="AL208">
        <f>100*LN(CBCREDIT!T209)</f>
        <v>888.80043592589038</v>
      </c>
      <c r="AM208">
        <f>100*LN(CBCREDIT!U209)</f>
        <v>853.48996262529545</v>
      </c>
      <c r="AN208">
        <f>100*LN(CBCREDIT!V209)</f>
        <v>767.56081751219881</v>
      </c>
      <c r="AO208">
        <f>100*LN('CREDIT EA &amp; UK'!X234)</f>
        <v>805.32676962975313</v>
      </c>
      <c r="AP208">
        <f>100*LN('CREDIT EA &amp; UK'!Y234)</f>
        <v>777.19847760876394</v>
      </c>
      <c r="AQ208">
        <f>100*LN('CREDIT EA &amp; UK'!Z234)</f>
        <v>664.75264526836031</v>
      </c>
      <c r="AR208">
        <f>100*LN('CREDIT EA &amp; UK'!AA234)</f>
        <v>762.85708361461479</v>
      </c>
      <c r="AS208">
        <f>100*LN('CREDIT EA &amp; UK'!AB234)</f>
        <v>727.22057238644356</v>
      </c>
      <c r="AT208">
        <f>100*LN('CREDIT EA &amp; UK'!AC234)</f>
        <v>642.36377759918264</v>
      </c>
      <c r="AU208">
        <f>100*LN('CREDIT EA &amp; UK'!AD234)</f>
        <v>699.16667624254569</v>
      </c>
      <c r="AV208">
        <f>100*LN('CREDIT EA &amp; UK'!AE234)</f>
        <v>683.87355079799579</v>
      </c>
      <c r="AW208">
        <f>100*LN('CREDIT EA &amp; UK'!AF234)</f>
        <v>503.76477357033878</v>
      </c>
      <c r="AX208">
        <f>100*LN('CREDIT FLOATERS'!R234)</f>
        <v>843.71698161288521</v>
      </c>
      <c r="AY208">
        <f>100*LN('CREDIT FLOATERS'!S234)</f>
        <v>808.46075272472206</v>
      </c>
      <c r="AZ208">
        <f>100*LN('CREDIT FLOATERS'!T234)</f>
        <v>722.17253224202</v>
      </c>
      <c r="BA208">
        <f>100*LN('GLOBAL GROWTH'!P476)</f>
        <v>433.19536480394413</v>
      </c>
      <c r="BB208">
        <f>'GLOBAL GROWTH'!F464</f>
        <v>-2.1157789564718401</v>
      </c>
      <c r="BC208">
        <v>433.19536480394413</v>
      </c>
      <c r="BD208">
        <v>-6.3076964999999996</v>
      </c>
      <c r="BE208">
        <v>3.4498432476981478</v>
      </c>
      <c r="BF208">
        <v>424.55314622386436</v>
      </c>
      <c r="BG208">
        <v>442.97964499502467</v>
      </c>
      <c r="BH208">
        <v>466.24952526073605</v>
      </c>
      <c r="BI208">
        <f>'CORPORATE SPREADS'!C317/100</f>
        <v>0.45</v>
      </c>
      <c r="BJ208">
        <f>'CORPORATE SPREADS'!D317/100</f>
        <v>-0.58999999999999986</v>
      </c>
      <c r="BK208">
        <f>POLICYRATES!F269</f>
        <v>2.5</v>
      </c>
      <c r="BL208">
        <f>POLICYRATES!C269</f>
        <v>5.9375</v>
      </c>
      <c r="BM208">
        <f>100*LN(1/'BILATERAL FX'!G328)</f>
        <v>-15.518037865184489</v>
      </c>
      <c r="BN208">
        <f>100*LN(1/'BILATERAL FX'!B328)</f>
        <v>-48.587697840202566</v>
      </c>
      <c r="BO208">
        <f>100*LN('STOCK MARKET INDICES'!C209)</f>
        <v>808.93720388151212</v>
      </c>
      <c r="BP208">
        <f>100*LN('STOCK MARKET INDICES'!D209)</f>
        <v>765.34284937935286</v>
      </c>
    </row>
    <row r="209" spans="1:68" x14ac:dyDescent="0.2">
      <c r="A209" s="1">
        <v>35490</v>
      </c>
      <c r="B209">
        <f>100*LN('FRED-MD+'!B461)</f>
        <v>436.55224365742333</v>
      </c>
      <c r="C209">
        <f>'FRED-MD+'!C461</f>
        <v>83.139499999999998</v>
      </c>
      <c r="D209">
        <f>100*LN('FRED-MD+'!D461)</f>
        <v>728.41348061952044</v>
      </c>
      <c r="E209">
        <f>100*LN('FRED-MD+'!E461)</f>
        <v>443.65148199579511</v>
      </c>
      <c r="F209">
        <f>'FRED-MD+'!F461</f>
        <v>5.2</v>
      </c>
      <c r="G209">
        <f>100*LN('FRED-MD+'!G461)</f>
        <v>507.3923033332174</v>
      </c>
      <c r="H209">
        <f>100*LN('FRED-MD+'!H461)</f>
        <v>437.10415186151261</v>
      </c>
      <c r="I209">
        <f>100*LN('FRED-MD+'!I461)</f>
        <v>467.09579265260948</v>
      </c>
      <c r="J209">
        <f>100*LN('FRED-MD+'!J461)</f>
        <v>662.29893504465747</v>
      </c>
      <c r="K209">
        <f>100*LN('FRED-MD+'!K461)</f>
        <v>667.47633916131133</v>
      </c>
      <c r="L209">
        <f>'FRED-MD+'!L461</f>
        <v>5.7954999999999997</v>
      </c>
      <c r="M209">
        <f>'FRED-MD+'!N461</f>
        <v>0.89900000000000002</v>
      </c>
      <c r="N209">
        <f>'FRED-MD+'!O461</f>
        <v>-0.47899999999999998</v>
      </c>
      <c r="O209">
        <f>'FRED-MD+'!P461</f>
        <v>1.2041999999999999</v>
      </c>
      <c r="P209">
        <f>'FRED-MD+'!R461</f>
        <v>1.21</v>
      </c>
      <c r="Q209">
        <f>FACTOR!C270</f>
        <v>91.096470428791918</v>
      </c>
      <c r="R209">
        <f>100*LN(REALIZEDVARIANCE!D210)</f>
        <v>99.02919676549368</v>
      </c>
      <c r="S209">
        <v>-37.822620289611102</v>
      </c>
      <c r="T209" s="5">
        <v>-7.9639689999999996</v>
      </c>
      <c r="U209">
        <v>100.17781603403608</v>
      </c>
      <c r="V209" s="5">
        <v>22.62255</v>
      </c>
      <c r="W209">
        <v>31.3</v>
      </c>
      <c r="X209">
        <v>22.14</v>
      </c>
      <c r="Y209">
        <f>100*LN(LEVERAGE3!O210)</f>
        <v>312.52242687867454</v>
      </c>
      <c r="Z209">
        <f>100*LN(LEVERAGE1!O210)</f>
        <v>333.60262860915583</v>
      </c>
      <c r="AA209">
        <f>100*LN(LEVERAGE1!N210)</f>
        <v>328.19762131382521</v>
      </c>
      <c r="AB209">
        <f>100*LN(LEVERAGE2!V210)</f>
        <v>-22.432227198254822</v>
      </c>
      <c r="AC209">
        <f>100*LN(LEVERAGE2!U210)</f>
        <v>11.885075433076379</v>
      </c>
      <c r="AD209">
        <v>1723.4506599536264</v>
      </c>
      <c r="AE209">
        <v>1480.1957750759216</v>
      </c>
      <c r="AF209">
        <f>100*LN(DOMESTICC!T330)</f>
        <v>1020.2848337825859</v>
      </c>
      <c r="AG209">
        <f>100*LN(DOMESTICC!U330)</f>
        <v>997.39966986689444</v>
      </c>
      <c r="AH209">
        <f>100*LN(DOMESTICC!V330)</f>
        <v>988.43388096212573</v>
      </c>
      <c r="AI209">
        <f>100*LN(DOMESTICC!W330)</f>
        <v>908.36769526877072</v>
      </c>
      <c r="AJ209">
        <f>100*LN(DOMESTICC!X330)</f>
        <v>888.82169127385725</v>
      </c>
      <c r="AK209">
        <f>100*LN(DOMESTICC!Y330)</f>
        <v>735.51389659980634</v>
      </c>
      <c r="AL209">
        <f>100*LN(CBCREDIT!T210)</f>
        <v>889.05426005399806</v>
      </c>
      <c r="AM209">
        <f>100*LN(CBCREDIT!U210)</f>
        <v>853.79030541087263</v>
      </c>
      <c r="AN209">
        <f>100*LN(CBCREDIT!V210)</f>
        <v>767.70900534968916</v>
      </c>
      <c r="AO209">
        <f>100*LN('CREDIT EA &amp; UK'!X235)</f>
        <v>805.25050101133559</v>
      </c>
      <c r="AP209">
        <f>100*LN('CREDIT EA &amp; UK'!Y235)</f>
        <v>777.17037454383194</v>
      </c>
      <c r="AQ209">
        <f>100*LN('CREDIT EA &amp; UK'!Z235)</f>
        <v>664.52795082980595</v>
      </c>
      <c r="AR209">
        <f>100*LN('CREDIT EA &amp; UK'!AA235)</f>
        <v>762.69882475542045</v>
      </c>
      <c r="AS209">
        <f>100*LN('CREDIT EA &amp; UK'!AB235)</f>
        <v>727.20976529079633</v>
      </c>
      <c r="AT209">
        <f>100*LN('CREDIT EA &amp; UK'!AC235)</f>
        <v>641.88395378136818</v>
      </c>
      <c r="AU209">
        <f>100*LN('CREDIT EA &amp; UK'!AD235)</f>
        <v>699.28286960064952</v>
      </c>
      <c r="AV209">
        <f>100*LN('CREDIT EA &amp; UK'!AE235)</f>
        <v>683.83441057334869</v>
      </c>
      <c r="AW209">
        <f>100*LN('CREDIT EA &amp; UK'!AF235)</f>
        <v>504.891967158819</v>
      </c>
      <c r="AX209">
        <f>100*LN('CREDIT FLOATERS'!R235)</f>
        <v>843.69811194013698</v>
      </c>
      <c r="AY209">
        <f>100*LN('CREDIT FLOATERS'!S235)</f>
        <v>808.75806670711563</v>
      </c>
      <c r="AZ209">
        <f>100*LN('CREDIT FLOATERS'!T235)</f>
        <v>721.58258364936842</v>
      </c>
      <c r="BA209">
        <f>100*LN('GLOBAL GROWTH'!P477)</f>
        <v>434.00091341543538</v>
      </c>
      <c r="BB209">
        <f>'GLOBAL GROWTH'!F465</f>
        <v>-1.60082008589657</v>
      </c>
      <c r="BC209">
        <v>434.00091341543538</v>
      </c>
      <c r="BD209">
        <v>-3.8710965000000002</v>
      </c>
      <c r="BE209">
        <v>3.49865303304433</v>
      </c>
      <c r="BF209">
        <v>424.91443356019232</v>
      </c>
      <c r="BG209">
        <v>443.75989262782457</v>
      </c>
      <c r="BH209">
        <v>465.20537718869417</v>
      </c>
      <c r="BI209">
        <f>'CORPORATE SPREADS'!C318/100</f>
        <v>0.54999999999999905</v>
      </c>
      <c r="BJ209">
        <f>'CORPORATE SPREADS'!D318/100</f>
        <v>-0.74000000000000032</v>
      </c>
      <c r="BK209">
        <f>POLICYRATES!F270</f>
        <v>2.5</v>
      </c>
      <c r="BL209">
        <f>POLICYRATES!C270</f>
        <v>5.9375</v>
      </c>
      <c r="BM209">
        <f>100*LN(1/'BILATERAL FX'!G329)</f>
        <v>-14.336769862791371</v>
      </c>
      <c r="BN209">
        <f>100*LN(1/'BILATERAL FX'!B329)</f>
        <v>-47.598570092328302</v>
      </c>
      <c r="BO209">
        <f>100*LN('STOCK MARKET INDICES'!C210)</f>
        <v>814.0038533867255</v>
      </c>
      <c r="BP209">
        <f>100*LN('STOCK MARKET INDICES'!D210)</f>
        <v>764.95497563636036</v>
      </c>
    </row>
    <row r="210" spans="1:68" x14ac:dyDescent="0.2">
      <c r="A210" s="1">
        <v>35521</v>
      </c>
      <c r="B210">
        <f>100*LN('FRED-MD+'!B462)</f>
        <v>436.62554203016566</v>
      </c>
      <c r="C210">
        <f>'FRED-MD+'!C462</f>
        <v>82.495800000000003</v>
      </c>
      <c r="D210">
        <f>100*LN('FRED-MD+'!D462)</f>
        <v>730.78727807637063</v>
      </c>
      <c r="E210">
        <f>100*LN('FRED-MD+'!E462)</f>
        <v>443.86432350927782</v>
      </c>
      <c r="F210">
        <f>'FRED-MD+'!F462</f>
        <v>5.0999999999999996</v>
      </c>
      <c r="G210">
        <f>100*LN('FRED-MD+'!G462)</f>
        <v>507.45486198399084</v>
      </c>
      <c r="H210">
        <f>100*LN('FRED-MD+'!H462)</f>
        <v>437.19762988203803</v>
      </c>
      <c r="I210">
        <f>100*LN('FRED-MD+'!I462)</f>
        <v>467.45096640667043</v>
      </c>
      <c r="J210">
        <f>100*LN('FRED-MD+'!J462)</f>
        <v>663.6238901400917</v>
      </c>
      <c r="K210">
        <f>100*LN('FRED-MD+'!K462)</f>
        <v>663.84761619322251</v>
      </c>
      <c r="L210">
        <f>'FRED-MD+'!L462</f>
        <v>5.98818181818182</v>
      </c>
      <c r="M210">
        <f>'FRED-MD+'!N462</f>
        <v>0.897272727272727</v>
      </c>
      <c r="N210">
        <f>'FRED-MD+'!O462</f>
        <v>-0.40920000000000001</v>
      </c>
      <c r="O210">
        <f>'FRED-MD+'!P462</f>
        <v>1.2317</v>
      </c>
      <c r="P210">
        <f>'FRED-MD+'!R462</f>
        <v>1.25</v>
      </c>
      <c r="Q210">
        <f>FACTOR!C271</f>
        <v>101.91079522979872</v>
      </c>
      <c r="R210">
        <f>100*LN(REALIZEDVARIANCE!D211)</f>
        <v>120.53397242777615</v>
      </c>
      <c r="S210">
        <v>-54.7807249583825</v>
      </c>
      <c r="T210" s="5">
        <v>-21.961099999999998</v>
      </c>
      <c r="U210">
        <v>94.498425844911978</v>
      </c>
      <c r="V210" s="5">
        <v>16.33164</v>
      </c>
      <c r="W210">
        <v>37.200000000000003</v>
      </c>
      <c r="X210">
        <v>20.059999999999999</v>
      </c>
      <c r="Y210">
        <f>100*LN(LEVERAGE3!O211)</f>
        <v>314.51607598127845</v>
      </c>
      <c r="Z210">
        <f>100*LN(LEVERAGE1!O211)</f>
        <v>333.58524395453435</v>
      </c>
      <c r="AA210">
        <f>100*LN(LEVERAGE1!N211)</f>
        <v>328.17066866951302</v>
      </c>
      <c r="AB210">
        <f>100*LN(LEVERAGE2!V211)</f>
        <v>-22.144420345452907</v>
      </c>
      <c r="AC210">
        <f>100*LN(LEVERAGE2!U211)</f>
        <v>11.664787521976503</v>
      </c>
      <c r="AD210">
        <v>1721.9854683430881</v>
      </c>
      <c r="AE210">
        <v>1480.8844920156571</v>
      </c>
      <c r="AF210">
        <f>100*LN(DOMESTICC!T331)</f>
        <v>1021.1027373412792</v>
      </c>
      <c r="AG210">
        <f>100*LN(DOMESTICC!U331)</f>
        <v>998.32638777460954</v>
      </c>
      <c r="AH210">
        <f>100*LN(DOMESTICC!V331)</f>
        <v>989.36516142104654</v>
      </c>
      <c r="AI210">
        <f>100*LN(DOMESTICC!W331)</f>
        <v>907.8419798827008</v>
      </c>
      <c r="AJ210">
        <f>100*LN(DOMESTICC!X331)</f>
        <v>887.8476644472164</v>
      </c>
      <c r="AK210">
        <f>100*LN(DOMESTICC!Y331)</f>
        <v>736.33277542010194</v>
      </c>
      <c r="AL210">
        <f>100*LN(CBCREDIT!T211)</f>
        <v>889.98986442531555</v>
      </c>
      <c r="AM210">
        <f>100*LN(CBCREDIT!U211)</f>
        <v>854.73989532801193</v>
      </c>
      <c r="AN210">
        <f>100*LN(CBCREDIT!V211)</f>
        <v>768.67050315322012</v>
      </c>
      <c r="AO210">
        <f>100*LN('CREDIT EA &amp; UK'!X236)</f>
        <v>805.60366687629516</v>
      </c>
      <c r="AP210">
        <f>100*LN('CREDIT EA &amp; UK'!Y236)</f>
        <v>777.48776128621682</v>
      </c>
      <c r="AQ210">
        <f>100*LN('CREDIT EA &amp; UK'!Z236)</f>
        <v>665.02576520578248</v>
      </c>
      <c r="AR210">
        <f>100*LN('CREDIT EA &amp; UK'!AA236)</f>
        <v>762.81047943974386</v>
      </c>
      <c r="AS210">
        <f>100*LN('CREDIT EA &amp; UK'!AB236)</f>
        <v>727.28578546255494</v>
      </c>
      <c r="AT210">
        <f>100*LN('CREDIT EA &amp; UK'!AC236)</f>
        <v>642.07934300718955</v>
      </c>
      <c r="AU210">
        <f>100*LN('CREDIT EA &amp; UK'!AD236)</f>
        <v>700.38005453014023</v>
      </c>
      <c r="AV210">
        <f>100*LN('CREDIT EA &amp; UK'!AE236)</f>
        <v>684.62784272514671</v>
      </c>
      <c r="AW210">
        <f>100*LN('CREDIT EA &amp; UK'!AF236)</f>
        <v>507.45763852473482</v>
      </c>
      <c r="AX210">
        <f>100*LN('CREDIT FLOATERS'!R236)</f>
        <v>844.30120422734842</v>
      </c>
      <c r="AY210">
        <f>100*LN('CREDIT FLOATERS'!S236)</f>
        <v>809.23795888712777</v>
      </c>
      <c r="AZ210">
        <f>100*LN('CREDIT FLOATERS'!T236)</f>
        <v>722.7812970528571</v>
      </c>
      <c r="BA210">
        <f>100*LN('GLOBAL GROWTH'!P478)</f>
        <v>434.53708193560601</v>
      </c>
      <c r="BB210">
        <f>'GLOBAL GROWTH'!F466</f>
        <v>-1.5801592504825901</v>
      </c>
      <c r="BC210">
        <v>434.53708193560601</v>
      </c>
      <c r="BD210">
        <v>-10.158835</v>
      </c>
      <c r="BE210">
        <v>3.5487470248324327</v>
      </c>
      <c r="BF210">
        <v>425.80785303428667</v>
      </c>
      <c r="BG210">
        <v>444.76315087260303</v>
      </c>
      <c r="BH210">
        <v>465.58633003036095</v>
      </c>
      <c r="BI210">
        <f>'CORPORATE SPREADS'!C319/100</f>
        <v>0.58999999999999897</v>
      </c>
      <c r="BJ210">
        <f>'CORPORATE SPREADS'!D319/100</f>
        <v>-0.69000000000000039</v>
      </c>
      <c r="BK210">
        <f>POLICYRATES!F271</f>
        <v>2.5</v>
      </c>
      <c r="BL210">
        <f>POLICYRATES!C271</f>
        <v>5.9375</v>
      </c>
      <c r="BM210">
        <f>100*LN(1/'BILATERAL FX'!G330)</f>
        <v>-13.321055861154512</v>
      </c>
      <c r="BN210">
        <f>100*LN(1/'BILATERAL FX'!B330)</f>
        <v>-48.815047472677229</v>
      </c>
      <c r="BO210">
        <f>100*LN('STOCK MARKET INDICES'!C211)</f>
        <v>814.26655464103294</v>
      </c>
      <c r="BP210">
        <f>100*LN('STOCK MARKET INDICES'!D211)</f>
        <v>766.63671141855923</v>
      </c>
    </row>
    <row r="211" spans="1:68" x14ac:dyDescent="0.2">
      <c r="A211" s="1">
        <v>35551</v>
      </c>
      <c r="B211">
        <f>100*LN('FRED-MD+'!B463)</f>
        <v>437.25127710550311</v>
      </c>
      <c r="C211">
        <f>'FRED-MD+'!C463</f>
        <v>82.651300000000006</v>
      </c>
      <c r="D211">
        <f>100*LN('FRED-MD+'!D463)</f>
        <v>727.37863178448947</v>
      </c>
      <c r="E211">
        <f>100*LN('FRED-MD+'!E463)</f>
        <v>444.14740933173016</v>
      </c>
      <c r="F211">
        <f>'FRED-MD+'!F463</f>
        <v>4.9000000000000004</v>
      </c>
      <c r="G211">
        <f>100*LN('FRED-MD+'!G463)</f>
        <v>507.45486198399084</v>
      </c>
      <c r="H211">
        <f>100*LN('FRED-MD+'!H463)</f>
        <v>437.15848080564558</v>
      </c>
      <c r="I211">
        <f>100*LN('FRED-MD+'!I463)</f>
        <v>465.67184478686681</v>
      </c>
      <c r="J211">
        <f>100*LN('FRED-MD+'!J463)</f>
        <v>663.88260019000415</v>
      </c>
      <c r="K211">
        <f>100*LN('FRED-MD+'!K463)</f>
        <v>672.51416795478815</v>
      </c>
      <c r="L211">
        <f>'FRED-MD+'!L463</f>
        <v>5.8695238095238098</v>
      </c>
      <c r="M211">
        <f>'FRED-MD+'!N463</f>
        <v>0.84142857142857197</v>
      </c>
      <c r="N211">
        <f>'FRED-MD+'!O463</f>
        <v>-0.43280000000000002</v>
      </c>
      <c r="O211">
        <f>'FRED-MD+'!P463</f>
        <v>1.1565000000000001</v>
      </c>
      <c r="P211">
        <f>'FRED-MD+'!R463</f>
        <v>1.23</v>
      </c>
      <c r="Q211">
        <f>FACTOR!C272</f>
        <v>109.26535499479013</v>
      </c>
      <c r="R211">
        <f>100*LN(REALIZEDVARIANCE!D212)</f>
        <v>112.44996728314712</v>
      </c>
      <c r="S211">
        <v>-59.825735051856597</v>
      </c>
      <c r="T211" s="5">
        <v>-23.378240000000002</v>
      </c>
      <c r="U211">
        <v>94.318024726064408</v>
      </c>
      <c r="V211" s="5">
        <v>15.08175</v>
      </c>
      <c r="W211">
        <v>47.7</v>
      </c>
      <c r="X211">
        <v>19.190000000000001</v>
      </c>
      <c r="Y211">
        <f>100*LN(LEVERAGE3!O212)</f>
        <v>318.25682680880925</v>
      </c>
      <c r="Z211">
        <f>100*LN(LEVERAGE1!O212)</f>
        <v>333.54238811891338</v>
      </c>
      <c r="AA211">
        <f>100*LN(LEVERAGE1!N212)</f>
        <v>328.11158407508572</v>
      </c>
      <c r="AB211">
        <f>100*LN(LEVERAGE2!V212)</f>
        <v>-21.591001038655747</v>
      </c>
      <c r="AC211">
        <f>100*LN(LEVERAGE2!U212)</f>
        <v>11.238035358075203</v>
      </c>
      <c r="AD211">
        <v>1724.5599593807847</v>
      </c>
      <c r="AE211">
        <v>1481.7752171368143</v>
      </c>
      <c r="AF211">
        <f>100*LN(DOMESTICC!T332)</f>
        <v>1022.6634183629727</v>
      </c>
      <c r="AG211">
        <f>100*LN(DOMESTICC!U332)</f>
        <v>1000.0919278669913</v>
      </c>
      <c r="AH211">
        <f>100*LN(DOMESTICC!V332)</f>
        <v>991.13927716591354</v>
      </c>
      <c r="AI211">
        <f>100*LN(DOMESTICC!W332)</f>
        <v>907.4726928882958</v>
      </c>
      <c r="AJ211">
        <f>100*LN(DOMESTICC!X332)</f>
        <v>887.08436971305866</v>
      </c>
      <c r="AK211">
        <f>100*LN(DOMESTICC!Y332)</f>
        <v>737.89529537194176</v>
      </c>
      <c r="AL211">
        <f>100*LN(CBCREDIT!T212)</f>
        <v>891.49989483737147</v>
      </c>
      <c r="AM211">
        <f>100*LN(CBCREDIT!U212)</f>
        <v>856.15048802894739</v>
      </c>
      <c r="AN211">
        <f>100*LN(CBCREDIT!V212)</f>
        <v>770.49167188064655</v>
      </c>
      <c r="AO211">
        <f>100*LN('CREDIT EA &amp; UK'!X237)</f>
        <v>806.39953043859259</v>
      </c>
      <c r="AP211">
        <f>100*LN('CREDIT EA &amp; UK'!Y237)</f>
        <v>778.16817191991902</v>
      </c>
      <c r="AQ211">
        <f>100*LN('CREDIT EA &amp; UK'!Z237)</f>
        <v>666.21109928636793</v>
      </c>
      <c r="AR211">
        <f>100*LN('CREDIT EA &amp; UK'!AA237)</f>
        <v>763.10560317021066</v>
      </c>
      <c r="AS211">
        <f>100*LN('CREDIT EA &amp; UK'!AB237)</f>
        <v>727.487993786159</v>
      </c>
      <c r="AT211">
        <f>100*LN('CREDIT EA &amp; UK'!AC237)</f>
        <v>642.59211100547611</v>
      </c>
      <c r="AU211">
        <f>100*LN('CREDIT EA &amp; UK'!AD237)</f>
        <v>702.27638882442352</v>
      </c>
      <c r="AV211">
        <f>100*LN('CREDIT EA &amp; UK'!AE237)</f>
        <v>686.14236409477496</v>
      </c>
      <c r="AW211">
        <f>100*LN('CREDIT EA &amp; UK'!AF237)</f>
        <v>511.10985927694423</v>
      </c>
      <c r="AX211">
        <f>100*LN('CREDIT FLOATERS'!R237)</f>
        <v>845.47200871124164</v>
      </c>
      <c r="AY211">
        <f>100*LN('CREDIT FLOATERS'!S237)</f>
        <v>809.80026439929259</v>
      </c>
      <c r="AZ211">
        <f>100*LN('CREDIT FLOATERS'!T237)</f>
        <v>725.15447276026248</v>
      </c>
      <c r="BA211">
        <f>100*LN('GLOBAL GROWTH'!P479)</f>
        <v>434.75806244627205</v>
      </c>
      <c r="BB211">
        <f>'GLOBAL GROWTH'!F467</f>
        <v>-1.1759729643430701</v>
      </c>
      <c r="BC211">
        <v>434.75806244627205</v>
      </c>
      <c r="BD211">
        <v>-17.598617999999998</v>
      </c>
      <c r="BE211">
        <v>3.6003643598814694</v>
      </c>
      <c r="BF211">
        <v>425.95196932096553</v>
      </c>
      <c r="BG211">
        <v>443.64641690571472</v>
      </c>
      <c r="BH211">
        <v>464.91870714048656</v>
      </c>
      <c r="BI211">
        <f>'CORPORATE SPREADS'!C320/100</f>
        <v>0.46</v>
      </c>
      <c r="BJ211">
        <f>'CORPORATE SPREADS'!D320/100</f>
        <v>-0.75</v>
      </c>
      <c r="BK211">
        <f>POLICYRATES!F272</f>
        <v>2.5</v>
      </c>
      <c r="BL211">
        <f>POLICYRATES!C272</f>
        <v>6.25</v>
      </c>
      <c r="BM211">
        <f>100*LN(1/'BILATERAL FX'!G331)</f>
        <v>-13.736662160787022</v>
      </c>
      <c r="BN211">
        <f>100*LN(1/'BILATERAL FX'!B331)</f>
        <v>-48.992879805300547</v>
      </c>
      <c r="BO211">
        <f>100*LN('STOCK MARKET INDICES'!C212)</f>
        <v>817.40942465839873</v>
      </c>
      <c r="BP211">
        <f>100*LN('STOCK MARKET INDICES'!D212)</f>
        <v>769.61353636334434</v>
      </c>
    </row>
    <row r="212" spans="1:68" x14ac:dyDescent="0.2">
      <c r="A212" s="1">
        <v>35582</v>
      </c>
      <c r="B212">
        <f>100*LN('FRED-MD+'!B464)</f>
        <v>437.74411373322533</v>
      </c>
      <c r="C212">
        <f>'FRED-MD+'!C464</f>
        <v>82.686400000000006</v>
      </c>
      <c r="D212">
        <f>100*LN('FRED-MD+'!D464)</f>
        <v>730.92123656927629</v>
      </c>
      <c r="E212">
        <f>100*LN('FRED-MD+'!E464)</f>
        <v>444.40620255933345</v>
      </c>
      <c r="F212">
        <f>'FRED-MD+'!F464</f>
        <v>5</v>
      </c>
      <c r="G212">
        <f>100*LN('FRED-MD+'!G464)</f>
        <v>507.64230346342589</v>
      </c>
      <c r="H212">
        <f>100*LN('FRED-MD+'!H464)</f>
        <v>437.2834516304967</v>
      </c>
      <c r="I212">
        <f>100*LN('FRED-MD+'!I464)</f>
        <v>465.24353784552056</v>
      </c>
      <c r="J212">
        <f>100*LN('FRED-MD+'!J464)</f>
        <v>664.28678239449437</v>
      </c>
      <c r="K212">
        <f>100*LN('FRED-MD+'!K464)</f>
        <v>677.56970863796664</v>
      </c>
      <c r="L212">
        <f>'FRED-MD+'!L464</f>
        <v>5.6919047619047598</v>
      </c>
      <c r="M212">
        <f>'FRED-MD+'!N464</f>
        <v>0.80190476190476201</v>
      </c>
      <c r="N212">
        <f>'FRED-MD+'!O464</f>
        <v>-0.52170000000000005</v>
      </c>
      <c r="O212">
        <f>'FRED-MD+'!P464</f>
        <v>1.1601999999999999</v>
      </c>
      <c r="P212">
        <f>'FRED-MD+'!R464</f>
        <v>1.2</v>
      </c>
      <c r="Q212">
        <f>FACTOR!C273</f>
        <v>115.29100725372149</v>
      </c>
      <c r="R212">
        <f>100*LN(REALIZEDVARIANCE!D213)</f>
        <v>94.336505710319983</v>
      </c>
      <c r="S212">
        <v>-60.6764846771149</v>
      </c>
      <c r="T212" s="5">
        <v>-24.538019999999999</v>
      </c>
      <c r="U212">
        <v>99.044889658468875</v>
      </c>
      <c r="V212" s="5">
        <v>21.320740000000001</v>
      </c>
      <c r="W212">
        <v>43.9</v>
      </c>
      <c r="X212">
        <v>21.53</v>
      </c>
      <c r="Y212">
        <f>100*LN(LEVERAGE3!O213)</f>
        <v>320.14040789561608</v>
      </c>
      <c r="Z212">
        <f>100*LN(LEVERAGE1!O213)</f>
        <v>333.49363039978078</v>
      </c>
      <c r="AA212">
        <f>100*LN(LEVERAGE1!N213)</f>
        <v>328.06088080369631</v>
      </c>
      <c r="AB212">
        <f>100*LN(LEVERAGE2!V213)</f>
        <v>-21.305601700257956</v>
      </c>
      <c r="AC212">
        <f>100*LN(LEVERAGE2!U213)</f>
        <v>11.01631588822007</v>
      </c>
      <c r="AD212">
        <v>1725.0756357183454</v>
      </c>
      <c r="AE212">
        <v>1482.593987450221</v>
      </c>
      <c r="AF212">
        <f>100*LN(DOMESTICC!T333)</f>
        <v>1023.4621735151391</v>
      </c>
      <c r="AG212">
        <f>100*LN(DOMESTICC!U333)</f>
        <v>1000.9941397081642</v>
      </c>
      <c r="AH212">
        <f>100*LN(DOMESTICC!V333)</f>
        <v>992.04581288062991</v>
      </c>
      <c r="AI212">
        <f>100*LN(DOMESTICC!W333)</f>
        <v>907.17531149710294</v>
      </c>
      <c r="AJ212">
        <f>100*LN(DOMESTICC!X333)</f>
        <v>886.65957004000018</v>
      </c>
      <c r="AK212">
        <f>100*LN(DOMESTICC!Y333)</f>
        <v>738.69498062923708</v>
      </c>
      <c r="AL212">
        <f>100*LN(CBCREDIT!T213)</f>
        <v>892.51514556927793</v>
      </c>
      <c r="AM212">
        <f>100*LN(CBCREDIT!U213)</f>
        <v>856.88216096435212</v>
      </c>
      <c r="AN212">
        <f>100*LN(CBCREDIT!V213)</f>
        <v>772.03729595182494</v>
      </c>
      <c r="AO212">
        <f>100*LN('CREDIT EA &amp; UK'!X238)</f>
        <v>807.14303263512898</v>
      </c>
      <c r="AP212">
        <f>100*LN('CREDIT EA &amp; UK'!Y238)</f>
        <v>778.71911368971473</v>
      </c>
      <c r="AQ212">
        <f>100*LN('CREDIT EA &amp; UK'!Z238)</f>
        <v>667.47356190602204</v>
      </c>
      <c r="AR212">
        <f>100*LN('CREDIT EA &amp; UK'!AA238)</f>
        <v>763.48593430202641</v>
      </c>
      <c r="AS212">
        <f>100*LN('CREDIT EA &amp; UK'!AB238)</f>
        <v>727.75123771647645</v>
      </c>
      <c r="AT212">
        <f>100*LN('CREDIT EA &amp; UK'!AC238)</f>
        <v>643.24528357851227</v>
      </c>
      <c r="AU212">
        <f>100*LN('CREDIT EA &amp; UK'!AD238)</f>
        <v>703.22693878296548</v>
      </c>
      <c r="AV212">
        <f>100*LN('CREDIT EA &amp; UK'!AE238)</f>
        <v>686.91776390129655</v>
      </c>
      <c r="AW212">
        <f>100*LN('CREDIT EA &amp; UK'!AF238)</f>
        <v>513.83891957818309</v>
      </c>
      <c r="AX212">
        <f>100*LN('CREDIT FLOATERS'!R238)</f>
        <v>846.11970665625586</v>
      </c>
      <c r="AY212">
        <f>100*LN('CREDIT FLOATERS'!S238)</f>
        <v>810.05671309483148</v>
      </c>
      <c r="AZ212">
        <f>100*LN('CREDIT FLOATERS'!T238)</f>
        <v>726.63921969904084</v>
      </c>
      <c r="BA212">
        <f>100*LN('GLOBAL GROWTH'!P480)</f>
        <v>435.65250918626646</v>
      </c>
      <c r="BB212">
        <f>'GLOBAL GROWTH'!F468</f>
        <v>-0.838061109211234</v>
      </c>
      <c r="BC212">
        <v>435.65250918626646</v>
      </c>
      <c r="BD212">
        <v>-18.095566000000002</v>
      </c>
      <c r="BE212">
        <v>3.6472394699803123</v>
      </c>
      <c r="BF212">
        <v>426.5193596733269</v>
      </c>
      <c r="BG212">
        <v>445.50689403247679</v>
      </c>
      <c r="BH212">
        <v>465.01435516308226</v>
      </c>
      <c r="BI212">
        <f>'CORPORATE SPREADS'!C321/100</f>
        <v>0.37999999999999901</v>
      </c>
      <c r="BJ212">
        <f>'CORPORATE SPREADS'!D321/100</f>
        <v>-0.76999999999999957</v>
      </c>
      <c r="BK212">
        <f>POLICYRATES!F273</f>
        <v>2.5</v>
      </c>
      <c r="BL212">
        <f>POLICYRATES!C273</f>
        <v>6.5</v>
      </c>
      <c r="BM212">
        <f>100*LN(1/'BILATERAL FX'!G332)</f>
        <v>-12.402337921154137</v>
      </c>
      <c r="BN212">
        <f>100*LN(1/'BILATERAL FX'!B332)</f>
        <v>-49.767959209597542</v>
      </c>
      <c r="BO212">
        <f>100*LN('STOCK MARKET INDICES'!C213)</f>
        <v>823.9004579791839</v>
      </c>
      <c r="BP212">
        <f>100*LN('STOCK MARKET INDICES'!D213)</f>
        <v>768.85011640211496</v>
      </c>
    </row>
    <row r="213" spans="1:68" x14ac:dyDescent="0.2">
      <c r="A213" s="1">
        <v>35612</v>
      </c>
      <c r="B213">
        <f>100*LN('FRED-MD+'!B465)</f>
        <v>438.59539128117706</v>
      </c>
      <c r="C213">
        <f>'FRED-MD+'!C465</f>
        <v>82.782300000000006</v>
      </c>
      <c r="D213">
        <f>100*LN('FRED-MD+'!D465)</f>
        <v>727.03128860790252</v>
      </c>
      <c r="E213">
        <f>100*LN('FRED-MD+'!E465)</f>
        <v>444.69947510222153</v>
      </c>
      <c r="F213">
        <f>'FRED-MD+'!F465</f>
        <v>4.9000000000000004</v>
      </c>
      <c r="G213">
        <f>100*LN('FRED-MD+'!G465)</f>
        <v>507.7670695432414</v>
      </c>
      <c r="H213">
        <f>100*LN('FRED-MD+'!H465)</f>
        <v>437.33894412782178</v>
      </c>
      <c r="I213">
        <f>100*LN('FRED-MD+'!I465)</f>
        <v>465.90900279775218</v>
      </c>
      <c r="J213">
        <f>100*LN('FRED-MD+'!J465)</f>
        <v>664.36408939466685</v>
      </c>
      <c r="K213">
        <f>100*LN('FRED-MD+'!K465)</f>
        <v>683.01072018908462</v>
      </c>
      <c r="L213">
        <f>'FRED-MD+'!L465</f>
        <v>5.5418181818181802</v>
      </c>
      <c r="M213">
        <f>'FRED-MD+'!N465</f>
        <v>0.67863636363636404</v>
      </c>
      <c r="N213">
        <f>'FRED-MD+'!O465</f>
        <v>-0.49249999999999999</v>
      </c>
      <c r="O213">
        <f>'FRED-MD+'!P465</f>
        <v>1.2171000000000001</v>
      </c>
      <c r="P213">
        <f>'FRED-MD+'!R465</f>
        <v>1.28</v>
      </c>
      <c r="Q213">
        <f>FACTOR!C274</f>
        <v>125.64541774837049</v>
      </c>
      <c r="R213">
        <f>100*LN(REALIZEDVARIANCE!D214)</f>
        <v>114.33991884173179</v>
      </c>
      <c r="S213">
        <v>-76.745745090723204</v>
      </c>
      <c r="T213" s="5">
        <v>-37.346550000000001</v>
      </c>
      <c r="U213">
        <v>99.342869987501786</v>
      </c>
      <c r="V213" s="5">
        <v>21.066220000000001</v>
      </c>
      <c r="W213">
        <v>43.7</v>
      </c>
      <c r="X213">
        <v>21.48</v>
      </c>
      <c r="Y213">
        <f>100*LN(LEVERAGE3!O214)</f>
        <v>318.99650593446268</v>
      </c>
      <c r="Z213">
        <f>100*LN(LEVERAGE1!O214)</f>
        <v>333.42426113802878</v>
      </c>
      <c r="AA213">
        <f>100*LN(LEVERAGE1!N214)</f>
        <v>328.02121267726625</v>
      </c>
      <c r="AB213">
        <f>100*LN(LEVERAGE2!V214)</f>
        <v>-21.408365931504328</v>
      </c>
      <c r="AC213">
        <f>100*LN(LEVERAGE2!U214)</f>
        <v>11.373772801153011</v>
      </c>
      <c r="AD213">
        <v>1722.9346897106054</v>
      </c>
      <c r="AE213">
        <v>1483.9553742532642</v>
      </c>
      <c r="AF213">
        <f>100*LN(DOMESTICC!T334)</f>
        <v>1023.1521213663156</v>
      </c>
      <c r="AG213">
        <f>100*LN(DOMESTICC!U334)</f>
        <v>1000.5526153961031</v>
      </c>
      <c r="AH213">
        <f>100*LN(DOMESTICC!V334)</f>
        <v>991.63084182754824</v>
      </c>
      <c r="AI213">
        <f>100*LN(DOMESTICC!W334)</f>
        <v>906.83675362691235</v>
      </c>
      <c r="AJ213">
        <f>100*LN(DOMESTICC!X334)</f>
        <v>886.4289172797196</v>
      </c>
      <c r="AK213">
        <f>100*LN(DOMESTICC!Y334)</f>
        <v>738.13935774044501</v>
      </c>
      <c r="AL213">
        <f>100*LN(CBCREDIT!T214)</f>
        <v>892.86579000530412</v>
      </c>
      <c r="AM213">
        <f>100*LN(CBCREDIT!U214)</f>
        <v>856.93581348958412</v>
      </c>
      <c r="AN213">
        <f>100*LN(CBCREDIT!V214)</f>
        <v>773.15248809369837</v>
      </c>
      <c r="AO213">
        <f>100*LN('CREDIT EA &amp; UK'!X239)</f>
        <v>807.66220271357292</v>
      </c>
      <c r="AP213">
        <f>100*LN('CREDIT EA &amp; UK'!Y239)</f>
        <v>778.98654701567727</v>
      </c>
      <c r="AQ213">
        <f>100*LN('CREDIT EA &amp; UK'!Z239)</f>
        <v>668.90987152736875</v>
      </c>
      <c r="AR213">
        <f>100*LN('CREDIT EA &amp; UK'!AA239)</f>
        <v>764.12853788934228</v>
      </c>
      <c r="AS213">
        <f>100*LN('CREDIT EA &amp; UK'!AB239)</f>
        <v>728.18780405587279</v>
      </c>
      <c r="AT213">
        <f>100*LN('CREDIT EA &amp; UK'!AC239)</f>
        <v>644.41695334108397</v>
      </c>
      <c r="AU213">
        <f>100*LN('CREDIT EA &amp; UK'!AD239)</f>
        <v>703.17907806942287</v>
      </c>
      <c r="AV213">
        <f>100*LN('CREDIT EA &amp; UK'!AE239)</f>
        <v>686.67179240599171</v>
      </c>
      <c r="AW213">
        <f>100*LN('CREDIT EA &amp; UK'!AF239)</f>
        <v>515.70768560797535</v>
      </c>
      <c r="AX213">
        <f>100*LN('CREDIT FLOATERS'!R239)</f>
        <v>846.17273540632846</v>
      </c>
      <c r="AY213">
        <f>100*LN('CREDIT FLOATERS'!S239)</f>
        <v>810.00615247522182</v>
      </c>
      <c r="AZ213">
        <f>100*LN('CREDIT FLOATERS'!T239)</f>
        <v>727.0401910073391</v>
      </c>
      <c r="BA213">
        <f>100*LN('GLOBAL GROWTH'!P481)</f>
        <v>436.01429234238742</v>
      </c>
      <c r="BB213">
        <f>'GLOBAL GROWTH'!F469</f>
        <v>-1.1666178024523799</v>
      </c>
      <c r="BC213">
        <v>436.01429234238742</v>
      </c>
      <c r="BD213">
        <v>-12.930287999999999</v>
      </c>
      <c r="BE213">
        <v>3.6894651222196817</v>
      </c>
      <c r="BF213">
        <v>427.08338681078402</v>
      </c>
      <c r="BG213">
        <v>446.13323727724162</v>
      </c>
      <c r="BH213">
        <v>466.53241088078386</v>
      </c>
      <c r="BI213">
        <f>'CORPORATE SPREADS'!C322/100</f>
        <v>0.219999999999999</v>
      </c>
      <c r="BJ213">
        <f>'CORPORATE SPREADS'!D322/100</f>
        <v>-0.57000000000000028</v>
      </c>
      <c r="BK213">
        <f>POLICYRATES!F274</f>
        <v>2.5</v>
      </c>
      <c r="BL213">
        <f>POLICYRATES!C274</f>
        <v>6.75</v>
      </c>
      <c r="BM213">
        <f>100*LN(1/'BILATERAL FX'!G333)</f>
        <v>-8.642240268723274</v>
      </c>
      <c r="BN213">
        <f>100*LN(1/'BILATERAL FX'!B333)</f>
        <v>-51.246428043449924</v>
      </c>
      <c r="BO213">
        <f>100*LN('STOCK MARKET INDICES'!C214)</f>
        <v>839.81686353922851</v>
      </c>
      <c r="BP213">
        <f>100*LN('STOCK MARKET INDICES'!D214)</f>
        <v>773.85665507916156</v>
      </c>
    </row>
    <row r="214" spans="1:68" x14ac:dyDescent="0.2">
      <c r="A214" s="1">
        <v>35643</v>
      </c>
      <c r="B214">
        <f>100*LN('FRED-MD+'!B466)</f>
        <v>439.56644652659793</v>
      </c>
      <c r="C214">
        <f>'FRED-MD+'!C466</f>
        <v>83.205399999999997</v>
      </c>
      <c r="D214">
        <f>100*LN('FRED-MD+'!D466)</f>
        <v>723.70590261247378</v>
      </c>
      <c r="E214">
        <f>100*LN('FRED-MD+'!E466)</f>
        <v>444.98020987543941</v>
      </c>
      <c r="F214">
        <f>'FRED-MD+'!F466</f>
        <v>4.8</v>
      </c>
      <c r="G214">
        <f>100*LN('FRED-MD+'!G466)</f>
        <v>508.01613567448658</v>
      </c>
      <c r="H214">
        <f>100*LN('FRED-MD+'!H466)</f>
        <v>437.42086537458141</v>
      </c>
      <c r="I214">
        <f>100*LN('FRED-MD+'!I466)</f>
        <v>467.54422389734225</v>
      </c>
      <c r="J214">
        <f>100*LN('FRED-MD+'!J466)</f>
        <v>664.60976148138457</v>
      </c>
      <c r="K214">
        <f>100*LN('FRED-MD+'!K466)</f>
        <v>683.22124317334931</v>
      </c>
      <c r="L214">
        <f>'FRED-MD+'!L466</f>
        <v>5.5647619047618999</v>
      </c>
      <c r="M214">
        <f>'FRED-MD+'!N466</f>
        <v>0.73380952380952402</v>
      </c>
      <c r="N214">
        <f>'FRED-MD+'!O466</f>
        <v>-0.48070000000000002</v>
      </c>
      <c r="O214">
        <f>'FRED-MD+'!P466</f>
        <v>1.1618999999999999</v>
      </c>
      <c r="P214">
        <f>'FRED-MD+'!R466</f>
        <v>1.18</v>
      </c>
      <c r="Q214">
        <f>FACTOR!C275</f>
        <v>115.28181030118449</v>
      </c>
      <c r="R214">
        <f>100*LN(REALIZEDVARIANCE!D215)</f>
        <v>113.5985865571902</v>
      </c>
      <c r="S214">
        <v>-66.170343693982701</v>
      </c>
      <c r="T214" s="5">
        <v>-26.910879999999999</v>
      </c>
      <c r="U214">
        <v>107.11448362256061</v>
      </c>
      <c r="V214" s="5">
        <v>25.467500000000001</v>
      </c>
      <c r="W214">
        <v>44.8</v>
      </c>
      <c r="X214">
        <v>24.76</v>
      </c>
      <c r="Y214">
        <f>100*LN(LEVERAGE3!O215)</f>
        <v>316.85559695785162</v>
      </c>
      <c r="Z214">
        <f>100*LN(LEVERAGE1!O215)</f>
        <v>333.34113872104001</v>
      </c>
      <c r="AA214">
        <f>100*LN(LEVERAGE1!N215)</f>
        <v>327.98608444872019</v>
      </c>
      <c r="AB214">
        <f>100*LN(LEVERAGE2!V215)</f>
        <v>-21.634001958652977</v>
      </c>
      <c r="AC214">
        <f>100*LN(LEVERAGE2!U215)</f>
        <v>12.145743776668342</v>
      </c>
      <c r="AD214">
        <v>1723.4033580153596</v>
      </c>
      <c r="AE214">
        <v>1484.8685432722841</v>
      </c>
      <c r="AF214">
        <f>100*LN(DOMESTICC!T335)</f>
        <v>1022.3943758887445</v>
      </c>
      <c r="AG214">
        <f>100*LN(DOMESTICC!U335)</f>
        <v>999.47197106418719</v>
      </c>
      <c r="AH214">
        <f>100*LN(DOMESTICC!V335)</f>
        <v>990.61534806363909</v>
      </c>
      <c r="AI214">
        <f>100*LN(DOMESTICC!W335)</f>
        <v>906.53862366482804</v>
      </c>
      <c r="AJ214">
        <f>100*LN(DOMESTICC!X335)</f>
        <v>886.26633048778808</v>
      </c>
      <c r="AK214">
        <f>100*LN(DOMESTICC!Y335)</f>
        <v>737.10824354200918</v>
      </c>
      <c r="AL214">
        <f>100*LN(CBCREDIT!T215)</f>
        <v>893.09616418138876</v>
      </c>
      <c r="AM214">
        <f>100*LN(CBCREDIT!U215)</f>
        <v>856.96211893419002</v>
      </c>
      <c r="AN214">
        <f>100*LN(CBCREDIT!V215)</f>
        <v>774.127646584167</v>
      </c>
      <c r="AO214">
        <f>100*LN('CREDIT EA &amp; UK'!X240)</f>
        <v>808.16184096253187</v>
      </c>
      <c r="AP214">
        <f>100*LN('CREDIT EA &amp; UK'!Y240)</f>
        <v>779.19837643518713</v>
      </c>
      <c r="AQ214">
        <f>100*LN('CREDIT EA &amp; UK'!Z240)</f>
        <v>670.51623791628879</v>
      </c>
      <c r="AR214">
        <f>100*LN('CREDIT EA &amp; UK'!AA240)</f>
        <v>765.1059888030851</v>
      </c>
      <c r="AS214">
        <f>100*LN('CREDIT EA &amp; UK'!AB240)</f>
        <v>728.87847538639926</v>
      </c>
      <c r="AT214">
        <f>100*LN('CREDIT EA &amp; UK'!AC240)</f>
        <v>646.1024857561714</v>
      </c>
      <c r="AU214">
        <f>100*LN('CREDIT EA &amp; UK'!AD240)</f>
        <v>703.09090072597394</v>
      </c>
      <c r="AV214">
        <f>100*LN('CREDIT EA &amp; UK'!AE240)</f>
        <v>686.21734051425562</v>
      </c>
      <c r="AW214">
        <f>100*LN('CREDIT EA &amp; UK'!AF240)</f>
        <v>517.21355240556022</v>
      </c>
      <c r="AX214">
        <f>100*LN('CREDIT FLOATERS'!R240)</f>
        <v>846.19923660839027</v>
      </c>
      <c r="AY214">
        <f>100*LN('CREDIT FLOATERS'!S240)</f>
        <v>809.91299731873244</v>
      </c>
      <c r="AZ214">
        <f>100*LN('CREDIT FLOATERS'!T240)</f>
        <v>727.30137640426562</v>
      </c>
      <c r="BA214">
        <f>100*LN('GLOBAL GROWTH'!P482)</f>
        <v>436.45545071522929</v>
      </c>
      <c r="BB214">
        <f>'GLOBAL GROWTH'!F470</f>
        <v>-1.1276439068042501</v>
      </c>
      <c r="BC214">
        <v>436.45545071522929</v>
      </c>
      <c r="BD214">
        <v>-16.511782</v>
      </c>
      <c r="BE214">
        <v>3.7223306702258707</v>
      </c>
      <c r="BF214">
        <v>427.43488099095595</v>
      </c>
      <c r="BG214">
        <v>446.55340031869832</v>
      </c>
      <c r="BH214">
        <v>464.53519756209232</v>
      </c>
      <c r="BI214">
        <f>'CORPORATE SPREADS'!C323/100</f>
        <v>0.3</v>
      </c>
      <c r="BJ214">
        <f>'CORPORATE SPREADS'!D323/100</f>
        <v>-0.73999999999999932</v>
      </c>
      <c r="BK214">
        <f>POLICYRATES!F275</f>
        <v>2.5</v>
      </c>
      <c r="BL214">
        <f>POLICYRATES!C275</f>
        <v>7</v>
      </c>
      <c r="BM214">
        <f>100*LN(1/'BILATERAL FX'!G334)</f>
        <v>-6.1048851789246319</v>
      </c>
      <c r="BN214">
        <f>100*LN(1/'BILATERAL FX'!B334)</f>
        <v>-47.218874015107239</v>
      </c>
      <c r="BO214">
        <f>100*LN('STOCK MARKET INDICES'!C215)</f>
        <v>827.02767918986808</v>
      </c>
      <c r="BP214">
        <f>100*LN('STOCK MARKET INDICES'!D215)</f>
        <v>773.13296641564546</v>
      </c>
    </row>
    <row r="215" spans="1:68" x14ac:dyDescent="0.2">
      <c r="A215" s="1">
        <v>35674</v>
      </c>
      <c r="B215">
        <f>100*LN('FRED-MD+'!B467)</f>
        <v>440.44936016197119</v>
      </c>
      <c r="C215">
        <f>'FRED-MD+'!C467</f>
        <v>83.329599999999999</v>
      </c>
      <c r="D215">
        <f>100*LN('FRED-MD+'!D467)</f>
        <v>734.34262291473669</v>
      </c>
      <c r="E215">
        <f>100*LN('FRED-MD+'!E467)</f>
        <v>445.30674077781339</v>
      </c>
      <c r="F215">
        <f>'FRED-MD+'!F467</f>
        <v>4.9000000000000004</v>
      </c>
      <c r="G215">
        <f>100*LN('FRED-MD+'!G467)</f>
        <v>508.26458300725272</v>
      </c>
      <c r="H215">
        <f>100*LN('FRED-MD+'!H467)</f>
        <v>437.64737458841819</v>
      </c>
      <c r="I215">
        <f>100*LN('FRED-MD+'!I467)</f>
        <v>467.25484213180391</v>
      </c>
      <c r="J215">
        <f>100*LN('FRED-MD+'!J467)</f>
        <v>665.0165976218268</v>
      </c>
      <c r="K215">
        <f>100*LN('FRED-MD+'!K467)</f>
        <v>684.27046267278092</v>
      </c>
      <c r="L215">
        <f>'FRED-MD+'!L467</f>
        <v>5.5238095238095202</v>
      </c>
      <c r="M215">
        <f>'FRED-MD+'!N467</f>
        <v>0.68476190476190502</v>
      </c>
      <c r="N215">
        <f>'FRED-MD+'!O467</f>
        <v>-0.54169999999999996</v>
      </c>
      <c r="O215">
        <f>'FRED-MD+'!P467</f>
        <v>1.169</v>
      </c>
      <c r="P215">
        <f>'FRED-MD+'!R467</f>
        <v>1.22</v>
      </c>
      <c r="Q215">
        <f>FACTOR!C276</f>
        <v>120.42285902627039</v>
      </c>
      <c r="R215">
        <f>100*LN(REALIZEDVARIANCE!D216)</f>
        <v>119.52843099201007</v>
      </c>
      <c r="S215">
        <v>-73.005511863025703</v>
      </c>
      <c r="T215" s="5">
        <v>-31.079139999999999</v>
      </c>
      <c r="U215">
        <v>102.02967129244335</v>
      </c>
      <c r="V215" s="5">
        <v>24.332409999999999</v>
      </c>
      <c r="W215">
        <v>32.799999999999997</v>
      </c>
      <c r="X215">
        <v>22.91</v>
      </c>
      <c r="Y215">
        <f>100*LN(LEVERAGE3!O216)</f>
        <v>315.73833265558852</v>
      </c>
      <c r="Z215">
        <f>100*LN(LEVERAGE1!O216)</f>
        <v>333.28764090434532</v>
      </c>
      <c r="AA215">
        <f>100*LN(LEVERAGE1!N216)</f>
        <v>327.97156397171892</v>
      </c>
      <c r="AB215">
        <f>100*LN(LEVERAGE2!V216)</f>
        <v>-21.852175951726448</v>
      </c>
      <c r="AC215">
        <f>100*LN(LEVERAGE2!U216)</f>
        <v>12.86810220726173</v>
      </c>
      <c r="AD215">
        <v>1724.6080769883702</v>
      </c>
      <c r="AE215">
        <v>1485.9334680358515</v>
      </c>
      <c r="AF215">
        <f>100*LN(DOMESTICC!T336)</f>
        <v>1021.4793922331049</v>
      </c>
      <c r="AG215">
        <f>100*LN(DOMESTICC!U336)</f>
        <v>998.16427095410529</v>
      </c>
      <c r="AH215">
        <f>100*LN(DOMESTICC!V336)</f>
        <v>989.38671491435616</v>
      </c>
      <c r="AI215">
        <f>100*LN(DOMESTICC!W336)</f>
        <v>906.41564870747209</v>
      </c>
      <c r="AJ215">
        <f>100*LN(DOMESTICC!X336)</f>
        <v>886.20717744053513</v>
      </c>
      <c r="AK215">
        <f>100*LN(DOMESTICC!Y336)</f>
        <v>736.5746845152222</v>
      </c>
      <c r="AL215">
        <f>100*LN(CBCREDIT!T216)</f>
        <v>893.46212571502224</v>
      </c>
      <c r="AM215">
        <f>100*LN(CBCREDIT!U216)</f>
        <v>857.01595754084894</v>
      </c>
      <c r="AN215">
        <f>100*LN(CBCREDIT!V216)</f>
        <v>774.85851239259591</v>
      </c>
      <c r="AO215">
        <f>100*LN('CREDIT EA &amp; UK'!X241)</f>
        <v>808.84310015114772</v>
      </c>
      <c r="AP215">
        <f>100*LN('CREDIT EA &amp; UK'!Y241)</f>
        <v>779.54452815163006</v>
      </c>
      <c r="AQ215">
        <f>100*LN('CREDIT EA &amp; UK'!Z241)</f>
        <v>671.78808710823182</v>
      </c>
      <c r="AR215">
        <f>100*LN('CREDIT EA &amp; UK'!AA241)</f>
        <v>766.20107290879787</v>
      </c>
      <c r="AS215">
        <f>100*LN('CREDIT EA &amp; UK'!AB241)</f>
        <v>729.72969460127649</v>
      </c>
      <c r="AT215">
        <f>100*LN('CREDIT EA &amp; UK'!AC241)</f>
        <v>647.65476573304272</v>
      </c>
      <c r="AU215">
        <f>100*LN('CREDIT EA &amp; UK'!AD241)</f>
        <v>703.04559808504052</v>
      </c>
      <c r="AV215">
        <f>100*LN('CREDIT EA &amp; UK'!AE241)</f>
        <v>685.98320888820535</v>
      </c>
      <c r="AW215">
        <f>100*LN('CREDIT EA &amp; UK'!AF241)</f>
        <v>517.80631550502062</v>
      </c>
      <c r="AX215">
        <f>100*LN('CREDIT FLOATERS'!R241)</f>
        <v>846.25251563601671</v>
      </c>
      <c r="AY215">
        <f>100*LN('CREDIT FLOATERS'!S241)</f>
        <v>809.86513543615001</v>
      </c>
      <c r="AZ215">
        <f>100*LN('CREDIT FLOATERS'!T241)</f>
        <v>727.51508510782833</v>
      </c>
      <c r="BA215">
        <f>100*LN('GLOBAL GROWTH'!P483)</f>
        <v>436.95753126980514</v>
      </c>
      <c r="BB215">
        <f>'GLOBAL GROWTH'!F471</f>
        <v>-0.96474339059162895</v>
      </c>
      <c r="BC215">
        <v>436.95753126980514</v>
      </c>
      <c r="BD215">
        <v>-16.367944000000001</v>
      </c>
      <c r="BE215">
        <v>3.7423574910954605</v>
      </c>
      <c r="BF215">
        <v>427.78500577075238</v>
      </c>
      <c r="BG215">
        <v>446.03619317058644</v>
      </c>
      <c r="BH215">
        <v>465.30075154022512</v>
      </c>
      <c r="BI215">
        <f>'CORPORATE SPREADS'!C324/100</f>
        <v>0.49</v>
      </c>
      <c r="BJ215">
        <f>'CORPORATE SPREADS'!D324/100</f>
        <v>-0.58999999999999986</v>
      </c>
      <c r="BK215">
        <f>POLICYRATES!F276</f>
        <v>2.5</v>
      </c>
      <c r="BL215">
        <f>POLICYRATES!C276</f>
        <v>7</v>
      </c>
      <c r="BM215">
        <f>100*LN(1/'BILATERAL FX'!G335)</f>
        <v>-9.0723965142491849</v>
      </c>
      <c r="BN215">
        <f>100*LN(1/'BILATERAL FX'!B335)</f>
        <v>-47.081579934629403</v>
      </c>
      <c r="BO215">
        <f>100*LN('STOCK MARKET INDICES'!C216)</f>
        <v>833.51555943019162</v>
      </c>
      <c r="BP215">
        <f>100*LN('STOCK MARKET INDICES'!D216)</f>
        <v>780.58901868349483</v>
      </c>
    </row>
    <row r="216" spans="1:68" x14ac:dyDescent="0.2">
      <c r="A216" s="1">
        <v>35704</v>
      </c>
      <c r="B216">
        <f>100*LN('FRED-MD+'!B468)</f>
        <v>441.3404170366137</v>
      </c>
      <c r="C216">
        <f>'FRED-MD+'!C468</f>
        <v>83.447299999999998</v>
      </c>
      <c r="D216">
        <f>100*LN('FRED-MD+'!D468)</f>
        <v>732.64656138403222</v>
      </c>
      <c r="E216">
        <f>100*LN('FRED-MD+'!E468)</f>
        <v>445.6438132187692</v>
      </c>
      <c r="F216">
        <f>'FRED-MD+'!F468</f>
        <v>4.7</v>
      </c>
      <c r="G216">
        <f>100*LN('FRED-MD+'!G468)</f>
        <v>508.45051426627111</v>
      </c>
      <c r="H216">
        <f>100*LN('FRED-MD+'!H468)</f>
        <v>437.77675777534978</v>
      </c>
      <c r="I216">
        <f>100*LN('FRED-MD+'!I468)</f>
        <v>467.26419011031038</v>
      </c>
      <c r="J216">
        <f>100*LN('FRED-MD+'!J468)</f>
        <v>665.58843959089756</v>
      </c>
      <c r="K216">
        <f>100*LN('FRED-MD+'!K468)</f>
        <v>685.76822923476971</v>
      </c>
      <c r="L216">
        <f>'FRED-MD+'!L468</f>
        <v>5.4563636363636396</v>
      </c>
      <c r="M216">
        <f>'FRED-MD+'!N468</f>
        <v>0.57318181818181801</v>
      </c>
      <c r="N216">
        <f>'FRED-MD+'!O468</f>
        <v>-0.38900000000000001</v>
      </c>
      <c r="O216">
        <f>'FRED-MD+'!P468</f>
        <v>1.3393999999999999</v>
      </c>
      <c r="P216">
        <f>'FRED-MD+'!R468</f>
        <v>1.26</v>
      </c>
      <c r="Q216">
        <f>FACTOR!C277</f>
        <v>107.26018898052219</v>
      </c>
      <c r="R216">
        <f>100*LN(REALIZEDVARIANCE!D217)</f>
        <v>183.53152744504598</v>
      </c>
      <c r="S216">
        <v>-78.128126189338104</v>
      </c>
      <c r="T216" s="5">
        <v>-24.754100000000001</v>
      </c>
      <c r="U216">
        <v>125.02300721836662</v>
      </c>
      <c r="V216" s="5">
        <v>54.881149999999998</v>
      </c>
      <c r="W216">
        <v>24.9</v>
      </c>
      <c r="X216">
        <v>35.090000000000003</v>
      </c>
      <c r="Y216">
        <f>100*LN(LEVERAGE3!O217)</f>
        <v>319.28875648501713</v>
      </c>
      <c r="Z216">
        <f>100*LN(LEVERAGE1!O217)</f>
        <v>333.26150944124049</v>
      </c>
      <c r="AA216">
        <f>100*LN(LEVERAGE1!N217)</f>
        <v>327.97571202986416</v>
      </c>
      <c r="AB216">
        <f>100*LN(LEVERAGE2!V217)</f>
        <v>-22.016813771173574</v>
      </c>
      <c r="AC216">
        <f>100*LN(LEVERAGE2!U217)</f>
        <v>13.398457003310247</v>
      </c>
      <c r="AD216">
        <v>1726.1232287968649</v>
      </c>
      <c r="AE216">
        <v>1485.9411436435487</v>
      </c>
      <c r="AF216">
        <f>100*LN(DOMESTICC!T337)</f>
        <v>1019.818107854514</v>
      </c>
      <c r="AG216">
        <f>100*LN(DOMESTICC!U337)</f>
        <v>995.86213212361838</v>
      </c>
      <c r="AH216">
        <f>100*LN(DOMESTICC!V337)</f>
        <v>987.26035524412976</v>
      </c>
      <c r="AI216">
        <f>100*LN(DOMESTICC!W337)</f>
        <v>906.57875138724205</v>
      </c>
      <c r="AJ216">
        <f>100*LN(DOMESTICC!X337)</f>
        <v>886.23550773828151</v>
      </c>
      <c r="AK216">
        <f>100*LN(DOMESTICC!Y337)</f>
        <v>737.08935098922291</v>
      </c>
      <c r="AL216">
        <f>100*LN(CBCREDIT!T217)</f>
        <v>895.04317586099478</v>
      </c>
      <c r="AM216">
        <f>100*LN(CBCREDIT!U217)</f>
        <v>858.83293359800757</v>
      </c>
      <c r="AN216">
        <f>100*LN(CBCREDIT!V217)</f>
        <v>775.42992990557059</v>
      </c>
      <c r="AO216">
        <f>100*LN('CREDIT EA &amp; UK'!X242)</f>
        <v>810.33592246291357</v>
      </c>
      <c r="AP216">
        <f>100*LN('CREDIT EA &amp; UK'!Y242)</f>
        <v>781.14324175348702</v>
      </c>
      <c r="AQ216">
        <f>100*LN('CREDIT EA &amp; UK'!Z242)</f>
        <v>672.62154826006349</v>
      </c>
      <c r="AR216">
        <f>100*LN('CREDIT EA &amp; UK'!AA242)</f>
        <v>767.51052784130002</v>
      </c>
      <c r="AS216">
        <f>100*LN('CREDIT EA &amp; UK'!AB242)</f>
        <v>731.00472635815368</v>
      </c>
      <c r="AT216">
        <f>100*LN('CREDIT EA &amp; UK'!AC242)</f>
        <v>648.94876433727177</v>
      </c>
      <c r="AU216">
        <f>100*LN('CREDIT EA &amp; UK'!AD242)</f>
        <v>705.00036799953875</v>
      </c>
      <c r="AV216">
        <f>100*LN('CREDIT EA &amp; UK'!AE242)</f>
        <v>688.45045525537876</v>
      </c>
      <c r="AW216">
        <f>100*LN('CREDIT EA &amp; UK'!AF242)</f>
        <v>516.96057478457749</v>
      </c>
      <c r="AX216">
        <f>100*LN('CREDIT FLOATERS'!R242)</f>
        <v>847.37294643750045</v>
      </c>
      <c r="AY216">
        <f>100*LN('CREDIT FLOATERS'!S242)</f>
        <v>811.32403900043482</v>
      </c>
      <c r="AZ216">
        <f>100*LN('CREDIT FLOATERS'!T242)</f>
        <v>727.76759196533237</v>
      </c>
      <c r="BA216">
        <f>100*LN('GLOBAL GROWTH'!P484)</f>
        <v>437.63086933608378</v>
      </c>
      <c r="BB216">
        <f>'GLOBAL GROWTH'!F472</f>
        <v>-0.94987217876234498</v>
      </c>
      <c r="BC216">
        <v>437.63086933608378</v>
      </c>
      <c r="BD216">
        <v>-14.332805</v>
      </c>
      <c r="BE216">
        <v>3.7479544030743384</v>
      </c>
      <c r="BF216">
        <v>428.4452412444341</v>
      </c>
      <c r="BG216">
        <v>447.4721839143939</v>
      </c>
      <c r="BH216">
        <v>465.87109529161211</v>
      </c>
      <c r="BI216">
        <f>'CORPORATE SPREADS'!C325/100</f>
        <v>0.35</v>
      </c>
      <c r="BJ216">
        <f>'CORPORATE SPREADS'!D325/100</f>
        <v>-0.29999999999999982</v>
      </c>
      <c r="BK216">
        <f>POLICYRATES!F277</f>
        <v>2.5</v>
      </c>
      <c r="BL216">
        <f>POLICYRATES!C277</f>
        <v>7</v>
      </c>
      <c r="BM216">
        <f>100*LN(1/'BILATERAL FX'!G336)</f>
        <v>-10.692207870745765</v>
      </c>
      <c r="BN216">
        <f>100*LN(1/'BILATERAL FX'!B336)</f>
        <v>-49.041881398832807</v>
      </c>
      <c r="BO216">
        <f>100*LN('STOCK MARKET INDICES'!C217)</f>
        <v>822.32757192020586</v>
      </c>
      <c r="BP216">
        <f>100*LN('STOCK MARKET INDICES'!D217)</f>
        <v>773.79956265107364</v>
      </c>
    </row>
    <row r="217" spans="1:68" x14ac:dyDescent="0.2">
      <c r="A217" s="1">
        <v>35735</v>
      </c>
      <c r="B217">
        <f>100*LN('FRED-MD+'!B469)</f>
        <v>442.22252349242996</v>
      </c>
      <c r="C217">
        <f>'FRED-MD+'!C469</f>
        <v>83.751000000000005</v>
      </c>
      <c r="D217">
        <f>100*LN('FRED-MD+'!D469)</f>
        <v>731.98649298089697</v>
      </c>
      <c r="E217">
        <f>100*LN('FRED-MD+'!E469)</f>
        <v>446.21078031462542</v>
      </c>
      <c r="F217">
        <f>'FRED-MD+'!F469</f>
        <v>4.5999999999999996</v>
      </c>
      <c r="G217">
        <f>100*LN('FRED-MD+'!G469)</f>
        <v>508.57427665830608</v>
      </c>
      <c r="H217">
        <f>100*LN('FRED-MD+'!H469)</f>
        <v>437.78931033922743</v>
      </c>
      <c r="I217">
        <f>100*LN('FRED-MD+'!I469)</f>
        <v>469.17147873882772</v>
      </c>
      <c r="J217">
        <f>100*LN('FRED-MD+'!J469)</f>
        <v>665.62757799349447</v>
      </c>
      <c r="K217">
        <f>100*LN('FRED-MD+'!K469)</f>
        <v>684.47302785606871</v>
      </c>
      <c r="L217">
        <f>'FRED-MD+'!L469</f>
        <v>5.45722222222222</v>
      </c>
      <c r="M217">
        <f>'FRED-MD+'!N469</f>
        <v>0.41777777777777803</v>
      </c>
      <c r="N217">
        <f>'FRED-MD+'!O469</f>
        <v>-0.3196</v>
      </c>
      <c r="O217">
        <f>'FRED-MD+'!P469</f>
        <v>1.3265</v>
      </c>
      <c r="P217">
        <f>'FRED-MD+'!R469</f>
        <v>1.33</v>
      </c>
      <c r="Q217">
        <f>FACTOR!C278</f>
        <v>103.94524703099412</v>
      </c>
      <c r="R217">
        <f>100*LN(REALIZEDVARIANCE!D218)</f>
        <v>160.04028829807297</v>
      </c>
      <c r="S217">
        <v>-68.101884097609997</v>
      </c>
      <c r="T217" s="5">
        <v>-15.840590000000001</v>
      </c>
      <c r="U217">
        <v>111.82628962184826</v>
      </c>
      <c r="V217" s="5">
        <v>32.566139999999997</v>
      </c>
      <c r="W217">
        <v>25.1</v>
      </c>
      <c r="X217">
        <v>27.43</v>
      </c>
      <c r="Y217">
        <f>100*LN(LEVERAGE3!O218)</f>
        <v>325.37599042113618</v>
      </c>
      <c r="Z217">
        <f>100*LN(LEVERAGE1!O218)</f>
        <v>333.24294405249367</v>
      </c>
      <c r="AA217">
        <f>100*LN(LEVERAGE1!N218)</f>
        <v>327.98735382822525</v>
      </c>
      <c r="AB217">
        <f>100*LN(LEVERAGE2!V218)</f>
        <v>-22.177019659934054</v>
      </c>
      <c r="AC217">
        <f>100*LN(LEVERAGE2!U218)</f>
        <v>13.895607024744166</v>
      </c>
      <c r="AD217">
        <v>1724.8100334889284</v>
      </c>
      <c r="AE217">
        <v>1485.5265578792103</v>
      </c>
      <c r="AF217">
        <f>100*LN(DOMESTICC!T338)</f>
        <v>1017.7364933267904</v>
      </c>
      <c r="AG217">
        <f>100*LN(DOMESTICC!U338)</f>
        <v>992.94138339634549</v>
      </c>
      <c r="AH217">
        <f>100*LN(DOMESTICC!V338)</f>
        <v>984.55578957884063</v>
      </c>
      <c r="AI217">
        <f>100*LN(DOMESTICC!W338)</f>
        <v>906.86945732847698</v>
      </c>
      <c r="AJ217">
        <f>100*LN(DOMESTICC!X338)</f>
        <v>886.28609697337367</v>
      </c>
      <c r="AK217">
        <f>100*LN(DOMESTICC!Y338)</f>
        <v>738.20345610194829</v>
      </c>
      <c r="AL217">
        <f>100*LN(CBCREDIT!T218)</f>
        <v>897.29074244550691</v>
      </c>
      <c r="AM217">
        <f>100*LN(CBCREDIT!U218)</f>
        <v>861.91458000983778</v>
      </c>
      <c r="AN217">
        <f>100*LN(CBCREDIT!V218)</f>
        <v>775.88032735743377</v>
      </c>
      <c r="AO217">
        <f>100*LN('CREDIT EA &amp; UK'!X243)</f>
        <v>812.40370639790831</v>
      </c>
      <c r="AP217">
        <f>100*LN('CREDIT EA &amp; UK'!Y243)</f>
        <v>783.77726334210411</v>
      </c>
      <c r="AQ217">
        <f>100*LN('CREDIT EA &amp; UK'!Z243)</f>
        <v>673.28033482672254</v>
      </c>
      <c r="AR217">
        <f>100*LN('CREDIT EA &amp; UK'!AA243)</f>
        <v>769.03570633365803</v>
      </c>
      <c r="AS217">
        <f>100*LN('CREDIT EA &amp; UK'!AB243)</f>
        <v>732.6969673673816</v>
      </c>
      <c r="AT217">
        <f>100*LN('CREDIT EA &amp; UK'!AC243)</f>
        <v>650.14435346509697</v>
      </c>
      <c r="AU217">
        <f>100*LN('CREDIT EA &amp; UK'!AD243)</f>
        <v>708.4000088602055</v>
      </c>
      <c r="AV217">
        <f>100*LN('CREDIT EA &amp; UK'!AE243)</f>
        <v>692.71190953523535</v>
      </c>
      <c r="AW217">
        <f>100*LN('CREDIT EA &amp; UK'!AF243)</f>
        <v>515.43171011434379</v>
      </c>
      <c r="AX217">
        <f>100*LN('CREDIT FLOATERS'!R243)</f>
        <v>849.34444694862123</v>
      </c>
      <c r="AY217">
        <f>100*LN('CREDIT FLOATERS'!S243)</f>
        <v>814.02360441954806</v>
      </c>
      <c r="AZ217">
        <f>100*LN('CREDIT FLOATERS'!T243)</f>
        <v>727.98568489255717</v>
      </c>
      <c r="BA217">
        <f>100*LN('GLOBAL GROWTH'!P485)</f>
        <v>437.48080180396431</v>
      </c>
      <c r="BB217">
        <f>'GLOBAL GROWTH'!F473</f>
        <v>-2.01730300749555</v>
      </c>
      <c r="BC217">
        <v>437.48080180396431</v>
      </c>
      <c r="BD217">
        <v>-21.092690000000001</v>
      </c>
      <c r="BE217">
        <v>3.7359933376183374</v>
      </c>
      <c r="BF217">
        <v>428.16980521962114</v>
      </c>
      <c r="BG217">
        <v>447.0555487364166</v>
      </c>
      <c r="BH217">
        <v>466.62652853479017</v>
      </c>
      <c r="BI217">
        <f>'CORPORATE SPREADS'!C326/100</f>
        <v>0.41999999999999899</v>
      </c>
      <c r="BJ217">
        <f>'CORPORATE SPREADS'!D326/100</f>
        <v>-0.16999999999999993</v>
      </c>
      <c r="BK217">
        <f>POLICYRATES!F278</f>
        <v>2.5</v>
      </c>
      <c r="BL217">
        <f>POLICYRATES!C278</f>
        <v>7.25</v>
      </c>
      <c r="BM217">
        <f>100*LN(1/'BILATERAL FX'!G337)</f>
        <v>-12.136441810738244</v>
      </c>
      <c r="BN217">
        <f>100*LN(1/'BILATERAL FX'!B337)</f>
        <v>-52.407742944173862</v>
      </c>
      <c r="BO217">
        <f>100*LN('STOCK MARKET INDICES'!C218)</f>
        <v>828.125311267141</v>
      </c>
      <c r="BP217">
        <f>100*LN('STOCK MARKET INDICES'!D218)</f>
        <v>773.57130336649846</v>
      </c>
    </row>
    <row r="218" spans="1:68" x14ac:dyDescent="0.2">
      <c r="A218" s="1">
        <v>35765</v>
      </c>
      <c r="B218">
        <f>100*LN('FRED-MD+'!B470)</f>
        <v>442.5410544684367</v>
      </c>
      <c r="C218">
        <f>'FRED-MD+'!C470</f>
        <v>83.456299999999999</v>
      </c>
      <c r="D218">
        <f>100*LN('FRED-MD+'!D470)</f>
        <v>735.62798765507478</v>
      </c>
      <c r="E218">
        <f>100*LN('FRED-MD+'!E470)</f>
        <v>446.74012562431955</v>
      </c>
      <c r="F218">
        <f>'FRED-MD+'!F470</f>
        <v>4.7</v>
      </c>
      <c r="G218">
        <f>100*LN('FRED-MD+'!G470)</f>
        <v>508.63610046243917</v>
      </c>
      <c r="H218">
        <f>100*LN('FRED-MD+'!H470)</f>
        <v>437.77299169891057</v>
      </c>
      <c r="I218">
        <f>100*LN('FRED-MD+'!I470)</f>
        <v>471.99264232862799</v>
      </c>
      <c r="J218">
        <f>100*LN('FRED-MD+'!J470)</f>
        <v>666.53674894435483</v>
      </c>
      <c r="K218">
        <f>100*LN('FRED-MD+'!K470)</f>
        <v>686.93989921047842</v>
      </c>
      <c r="L218">
        <f>'FRED-MD+'!L470</f>
        <v>5.5250000000000004</v>
      </c>
      <c r="M218">
        <f>'FRED-MD+'!N470</f>
        <v>0.28363636363636402</v>
      </c>
      <c r="N218">
        <f>'FRED-MD+'!O470</f>
        <v>-0.39789999999999998</v>
      </c>
      <c r="O218">
        <f>'FRED-MD+'!P470</f>
        <v>1.3241000000000001</v>
      </c>
      <c r="P218">
        <f>'FRED-MD+'!R470</f>
        <v>1.29</v>
      </c>
      <c r="Q218">
        <f>FACTOR!C279</f>
        <v>97.951060138899877</v>
      </c>
      <c r="R218">
        <f>100*LN(REALIZEDVARIANCE!D219)</f>
        <v>139.02201495200561</v>
      </c>
      <c r="S218">
        <v>-56.102908007942098</v>
      </c>
      <c r="T218" s="5">
        <v>-3.8904480000000001</v>
      </c>
      <c r="U218">
        <v>104.29083621935662</v>
      </c>
      <c r="V218" s="5">
        <v>27.167259999999999</v>
      </c>
      <c r="W218">
        <v>23.3</v>
      </c>
      <c r="X218">
        <v>24.01</v>
      </c>
      <c r="Y218">
        <f>100*LN(LEVERAGE3!O219)</f>
        <v>328.75433100894492</v>
      </c>
      <c r="Z218">
        <f>100*LN(LEVERAGE1!O219)</f>
        <v>333.23542568197581</v>
      </c>
      <c r="AA218">
        <f>100*LN(LEVERAGE1!N219)</f>
        <v>328.00684118559951</v>
      </c>
      <c r="AB218">
        <f>100*LN(LEVERAGE2!V219)</f>
        <v>-22.407477101471876</v>
      </c>
      <c r="AC218">
        <f>100*LN(LEVERAGE2!U219)</f>
        <v>14.558142152848999</v>
      </c>
      <c r="AD218">
        <v>1724.2647481793958</v>
      </c>
      <c r="AE218">
        <v>1485.4148471692952</v>
      </c>
      <c r="AF218">
        <f>100*LN(DOMESTICC!T339)</f>
        <v>1016.5312150682196</v>
      </c>
      <c r="AG218">
        <f>100*LN(DOMESTICC!U339)</f>
        <v>991.04312124888736</v>
      </c>
      <c r="AH218">
        <f>100*LN(DOMESTICC!V339)</f>
        <v>982.69852617151889</v>
      </c>
      <c r="AI218">
        <f>100*LN(DOMESTICC!W339)</f>
        <v>907.03182211037858</v>
      </c>
      <c r="AJ218">
        <f>100*LN(DOMESTICC!X339)</f>
        <v>886.31440492496449</v>
      </c>
      <c r="AK218">
        <f>100*LN(DOMESTICC!Y339)</f>
        <v>739.43234470992388</v>
      </c>
      <c r="AL218">
        <f>100*LN(CBCREDIT!T219)</f>
        <v>898.47493279938021</v>
      </c>
      <c r="AM218">
        <f>100*LN(CBCREDIT!U219)</f>
        <v>863.59059280999929</v>
      </c>
      <c r="AN218">
        <f>100*LN(CBCREDIT!V219)</f>
        <v>776.22608158352352</v>
      </c>
      <c r="AO218">
        <f>100*LN('CREDIT EA &amp; UK'!X244)</f>
        <v>814.36406182007079</v>
      </c>
      <c r="AP218">
        <f>100*LN('CREDIT EA &amp; UK'!Y244)</f>
        <v>786.1204213881723</v>
      </c>
      <c r="AQ218">
        <f>100*LN('CREDIT EA &amp; UK'!Z244)</f>
        <v>674.14421015975563</v>
      </c>
      <c r="AR218">
        <f>100*LN('CREDIT EA &amp; UK'!AA244)</f>
        <v>770.81308795798077</v>
      </c>
      <c r="AS218">
        <f>100*LN('CREDIT EA &amp; UK'!AB244)</f>
        <v>734.68356755743628</v>
      </c>
      <c r="AT218">
        <f>100*LN('CREDIT EA &amp; UK'!AC244)</f>
        <v>651.48563842518456</v>
      </c>
      <c r="AU218">
        <f>100*LN('CREDIT EA &amp; UK'!AD244)</f>
        <v>710.25380381540481</v>
      </c>
      <c r="AV218">
        <f>100*LN('CREDIT EA &amp; UK'!AE244)</f>
        <v>695.02044289666287</v>
      </c>
      <c r="AW218">
        <f>100*LN('CREDIT EA &amp; UK'!AF244)</f>
        <v>514.56555777721974</v>
      </c>
      <c r="AX218">
        <f>100*LN('CREDIT FLOATERS'!R244)</f>
        <v>850.68042123710154</v>
      </c>
      <c r="AY218">
        <f>100*LN('CREDIT FLOATERS'!S244)</f>
        <v>815.94084890662225</v>
      </c>
      <c r="AZ218">
        <f>100*LN('CREDIT FLOATERS'!T244)</f>
        <v>728.08390585999166</v>
      </c>
      <c r="BA218">
        <f>100*LN('GLOBAL GROWTH'!P486)</f>
        <v>437.41680870159945</v>
      </c>
      <c r="BB218">
        <f>'GLOBAL GROWTH'!F474</f>
        <v>-2.8203643808980301</v>
      </c>
      <c r="BC218">
        <v>437.41680870159945</v>
      </c>
      <c r="BD218">
        <v>-21.155612000000001</v>
      </c>
      <c r="BE218">
        <v>3.702822109322601</v>
      </c>
      <c r="BF218">
        <v>427.99771909978074</v>
      </c>
      <c r="BG218">
        <v>448.37846090399199</v>
      </c>
      <c r="BH218">
        <v>465.9658371272161</v>
      </c>
      <c r="BI218">
        <f>'CORPORATE SPREADS'!C327/100</f>
        <v>0.37999999999999901</v>
      </c>
      <c r="BJ218">
        <f>'CORPORATE SPREADS'!D327/100</f>
        <v>-1.9999999999999574E-2</v>
      </c>
      <c r="BK218">
        <f>POLICYRATES!F279</f>
        <v>2.5</v>
      </c>
      <c r="BL218">
        <f>POLICYRATES!C279</f>
        <v>7.25</v>
      </c>
      <c r="BM218">
        <f>100*LN(1/'BILATERAL FX'!G338)</f>
        <v>-9.4875443755736129</v>
      </c>
      <c r="BN218">
        <f>100*LN(1/'BILATERAL FX'!B338)</f>
        <v>-50.663686314453606</v>
      </c>
      <c r="BO218">
        <f>100*LN('STOCK MARKET INDICES'!C219)</f>
        <v>835.46013180816544</v>
      </c>
      <c r="BP218">
        <f>100*LN('STOCK MARKET INDICES'!D219)</f>
        <v>778.77968781811705</v>
      </c>
    </row>
    <row r="219" spans="1:68" x14ac:dyDescent="0.2">
      <c r="A219" s="1">
        <v>35796</v>
      </c>
      <c r="B219">
        <f>100*LN('FRED-MD+'!B471)</f>
        <v>443.04822190682194</v>
      </c>
      <c r="C219">
        <f>'FRED-MD+'!C471</f>
        <v>83.523799999999994</v>
      </c>
      <c r="D219">
        <f>100*LN('FRED-MD+'!D471)</f>
        <v>732.97496890415118</v>
      </c>
      <c r="E219">
        <f>100*LN('FRED-MD+'!E471)</f>
        <v>447.34656949906633</v>
      </c>
      <c r="F219">
        <f>'FRED-MD+'!F471</f>
        <v>4.5999999999999996</v>
      </c>
      <c r="G219">
        <f>100*LN('FRED-MD+'!G471)</f>
        <v>508.75963352323834</v>
      </c>
      <c r="H219">
        <f>100*LN('FRED-MD+'!H471)</f>
        <v>437.81190098428641</v>
      </c>
      <c r="I219">
        <f>100*LN('FRED-MD+'!I471)</f>
        <v>473.75133729758045</v>
      </c>
      <c r="J219">
        <f>100*LN('FRED-MD+'!J471)</f>
        <v>666.19846553796708</v>
      </c>
      <c r="K219">
        <f>100*LN('FRED-MD+'!K471)</f>
        <v>687.04271737161378</v>
      </c>
      <c r="L219">
        <f>'FRED-MD+'!L471</f>
        <v>5.2445000000000004</v>
      </c>
      <c r="M219">
        <f>'FRED-MD+'!N471</f>
        <v>0.3</v>
      </c>
      <c r="N219">
        <f>'FRED-MD+'!O471</f>
        <v>-0.33679999999999999</v>
      </c>
      <c r="O219">
        <f>'FRED-MD+'!P471</f>
        <v>1.3879999999999999</v>
      </c>
      <c r="P219">
        <f>'FRED-MD+'!R471</f>
        <v>1.45</v>
      </c>
      <c r="Q219">
        <f>FACTOR!C280</f>
        <v>101.72219162847853</v>
      </c>
      <c r="R219">
        <f>100*LN(REALIZEDVARIANCE!D220)</f>
        <v>139.92461684252805</v>
      </c>
      <c r="S219">
        <v>-60.131907179566802</v>
      </c>
      <c r="T219" s="5">
        <v>-1.6837960000000001</v>
      </c>
      <c r="U219">
        <v>100.24104212593407</v>
      </c>
      <c r="V219" s="5">
        <v>19.536000000000001</v>
      </c>
      <c r="W219">
        <v>24.2</v>
      </c>
      <c r="X219">
        <v>21.47</v>
      </c>
      <c r="Y219">
        <f>100*LN(LEVERAGE3!O220)</f>
        <v>328.94276018131592</v>
      </c>
      <c r="Z219">
        <f>100*LN(LEVERAGE1!O220)</f>
        <v>338.7110984400494</v>
      </c>
      <c r="AA219">
        <f>100*LN(LEVERAGE1!N220)</f>
        <v>328.32120297202874</v>
      </c>
      <c r="AB219">
        <f>100*LN(LEVERAGE2!V220)</f>
        <v>-23.000748352129278</v>
      </c>
      <c r="AC219">
        <f>100*LN(LEVERAGE2!U220)</f>
        <v>15.943088297272871</v>
      </c>
      <c r="AD219">
        <v>1724.3712609059614</v>
      </c>
      <c r="AE219">
        <v>1485.7589884215733</v>
      </c>
      <c r="AF219">
        <f>100*LN(DOMESTICC!T340)</f>
        <v>1016.3560163919932</v>
      </c>
      <c r="AG219">
        <f>100*LN(DOMESTICC!U340)</f>
        <v>990.49239054278644</v>
      </c>
      <c r="AH219">
        <f>100*LN(DOMESTICC!V340)</f>
        <v>981.99788484432702</v>
      </c>
      <c r="AI219">
        <f>100*LN(DOMESTICC!W340)</f>
        <v>906.97330382418909</v>
      </c>
      <c r="AJ219">
        <f>100*LN(DOMESTICC!X340)</f>
        <v>886.00988142276037</v>
      </c>
      <c r="AK219">
        <f>100*LN(DOMESTICC!Y340)</f>
        <v>740.79833134284149</v>
      </c>
      <c r="AL219">
        <f>100*LN(CBCREDIT!T220)</f>
        <v>897.933818752565</v>
      </c>
      <c r="AM219">
        <f>100*LN(CBCREDIT!U220)</f>
        <v>862.7549274186706</v>
      </c>
      <c r="AN219">
        <f>100*LN(CBCREDIT!V220)</f>
        <v>776.42855624371305</v>
      </c>
      <c r="AO219">
        <f>100*LN('CREDIT EA &amp; UK'!X245)</f>
        <v>815.82075496223467</v>
      </c>
      <c r="AP219">
        <f>100*LN('CREDIT EA &amp; UK'!Y245)</f>
        <v>787.58640141529077</v>
      </c>
      <c r="AQ219">
        <f>100*LN('CREDIT EA &amp; UK'!Z245)</f>
        <v>675.44166770304378</v>
      </c>
      <c r="AR219">
        <f>100*LN('CREDIT EA &amp; UK'!AA245)</f>
        <v>772.9509951995899</v>
      </c>
      <c r="AS219">
        <f>100*LN('CREDIT EA &amp; UK'!AB245)</f>
        <v>737.15411407971271</v>
      </c>
      <c r="AT219">
        <f>100*LN('CREDIT EA &amp; UK'!AC245)</f>
        <v>652.9367865642613</v>
      </c>
      <c r="AU219">
        <f>100*LN('CREDIT EA &amp; UK'!AD245)</f>
        <v>710.04140724720764</v>
      </c>
      <c r="AV219">
        <f>100*LN('CREDIT EA &amp; UK'!AE245)</f>
        <v>694.56867104138666</v>
      </c>
      <c r="AW219">
        <f>100*LN('CREDIT EA &amp; UK'!AF245)</f>
        <v>515.49964586522935</v>
      </c>
      <c r="AX219">
        <f>100*LN('CREDIT FLOATERS'!R245)</f>
        <v>850.99451287202919</v>
      </c>
      <c r="AY219">
        <f>100*LN('CREDIT FLOATERS'!S245)</f>
        <v>816.50629865938367</v>
      </c>
      <c r="AZ219">
        <f>100*LN('CREDIT FLOATERS'!T245)</f>
        <v>727.89444186097535</v>
      </c>
      <c r="BA219">
        <f>100*LN('GLOBAL GROWTH'!P487)</f>
        <v>437.20399331593092</v>
      </c>
      <c r="BB219">
        <f>'GLOBAL GROWTH'!F475</f>
        <v>-3.5851688651379399</v>
      </c>
      <c r="BC219">
        <v>437.20399331593092</v>
      </c>
      <c r="BD219">
        <v>-27.728950000000001</v>
      </c>
      <c r="BE219">
        <v>3.6421180364548444</v>
      </c>
      <c r="BF219">
        <v>428.34543547117573</v>
      </c>
      <c r="BG219">
        <v>448.28054203841805</v>
      </c>
      <c r="BH219">
        <v>466.1550519424199</v>
      </c>
      <c r="BI219">
        <f>'CORPORATE SPREADS'!C328/100</f>
        <v>0.57999999999999996</v>
      </c>
      <c r="BJ219">
        <f>'CORPORATE SPREADS'!D328/100</f>
        <v>-0.17000000000000082</v>
      </c>
      <c r="BK219">
        <f>POLICYRATES!F280</f>
        <v>2.5</v>
      </c>
      <c r="BL219">
        <f>POLICYRATES!C280</f>
        <v>7.25</v>
      </c>
      <c r="BM219">
        <f>100*LN(1/'BILATERAL FX'!G339)</f>
        <v>-7.3902850731020848</v>
      </c>
      <c r="BN219">
        <f>100*LN(1/'BILATERAL FX'!B339)</f>
        <v>-49.164280434921679</v>
      </c>
      <c r="BO219">
        <f>100*LN('STOCK MARKET INDICES'!C220)</f>
        <v>839.84952373496196</v>
      </c>
      <c r="BP219">
        <f>100*LN('STOCK MARKET INDICES'!D220)</f>
        <v>783.86114184155952</v>
      </c>
    </row>
    <row r="220" spans="1:68" x14ac:dyDescent="0.2">
      <c r="A220" s="1">
        <v>35827</v>
      </c>
      <c r="B220">
        <f>100*LN('FRED-MD+'!B472)</f>
        <v>443.13190536446331</v>
      </c>
      <c r="C220">
        <f>'FRED-MD+'!C472</f>
        <v>82.971699999999998</v>
      </c>
      <c r="D220">
        <f>100*LN('FRED-MD+'!D472)</f>
        <v>736.7708572374371</v>
      </c>
      <c r="E220">
        <f>100*LN('FRED-MD+'!E472)</f>
        <v>447.79048349422158</v>
      </c>
      <c r="F220">
        <f>'FRED-MD+'!F472</f>
        <v>4.5999999999999996</v>
      </c>
      <c r="G220">
        <f>100*LN('FRED-MD+'!G472)</f>
        <v>508.75963352323834</v>
      </c>
      <c r="H220">
        <f>100*LN('FRED-MD+'!H472)</f>
        <v>437.75039226128928</v>
      </c>
      <c r="I220">
        <f>100*LN('FRED-MD+'!I472)</f>
        <v>472.7299319221155</v>
      </c>
      <c r="J220">
        <f>100*LN('FRED-MD+'!J472)</f>
        <v>666.62547648950476</v>
      </c>
      <c r="K220">
        <f>100*LN('FRED-MD+'!K472)</f>
        <v>693.12178671098036</v>
      </c>
      <c r="L220">
        <f>'FRED-MD+'!L472</f>
        <v>5.30842105263158</v>
      </c>
      <c r="M220">
        <f>'FRED-MD+'!N472</f>
        <v>0.26631578947368401</v>
      </c>
      <c r="N220">
        <f>'FRED-MD+'!O472</f>
        <v>-0.31869999999999998</v>
      </c>
      <c r="O220">
        <f>'FRED-MD+'!P472</f>
        <v>1.3406</v>
      </c>
      <c r="P220">
        <f>'FRED-MD+'!R472</f>
        <v>1.47</v>
      </c>
      <c r="Q220">
        <f>FACTOR!C281</f>
        <v>106.67028891077578</v>
      </c>
      <c r="R220">
        <f>100*LN(REALIZEDVARIANCE!D221)</f>
        <v>110.03934486374986</v>
      </c>
      <c r="S220">
        <v>-56.541969204524499</v>
      </c>
      <c r="T220" s="5">
        <v>-1.414698</v>
      </c>
      <c r="U220">
        <v>94.998580257505566</v>
      </c>
      <c r="V220" s="5">
        <v>16.113659999999999</v>
      </c>
      <c r="W220">
        <v>24.4</v>
      </c>
      <c r="X220">
        <v>18.55</v>
      </c>
      <c r="Y220">
        <f>100*LN(LEVERAGE3!O221)</f>
        <v>329.04852349699178</v>
      </c>
      <c r="Z220">
        <f>100*LN(LEVERAGE1!O221)</f>
        <v>347.12333070180506</v>
      </c>
      <c r="AA220">
        <f>100*LN(LEVERAGE1!N221)</f>
        <v>328.815904859863</v>
      </c>
      <c r="AB220">
        <f>100*LN(LEVERAGE2!V221)</f>
        <v>-23.721844708268343</v>
      </c>
      <c r="AC220">
        <f>100*LN(LEVERAGE2!U221)</f>
        <v>17.483549597663348</v>
      </c>
      <c r="AD220">
        <v>1725.3063880157388</v>
      </c>
      <c r="AE220">
        <v>1486.6016048914901</v>
      </c>
      <c r="AF220">
        <f>100*LN(DOMESTICC!T341)</f>
        <v>1016.2581506391232</v>
      </c>
      <c r="AG220">
        <f>100*LN(DOMESTICC!U341)</f>
        <v>990.16068273975316</v>
      </c>
      <c r="AH220">
        <f>100*LN(DOMESTICC!V341)</f>
        <v>981.55095479354588</v>
      </c>
      <c r="AI220">
        <f>100*LN(DOMESTICC!W341)</f>
        <v>906.87684701825299</v>
      </c>
      <c r="AJ220">
        <f>100*LN(DOMESTICC!X341)</f>
        <v>885.50628794938268</v>
      </c>
      <c r="AK220">
        <f>100*LN(DOMESTICC!Y341)</f>
        <v>742.12054667536177</v>
      </c>
      <c r="AL220">
        <f>100*LN(CBCREDIT!T221)</f>
        <v>897.03614831094603</v>
      </c>
      <c r="AM220">
        <f>100*LN(CBCREDIT!U221)</f>
        <v>861.36314359667404</v>
      </c>
      <c r="AN220">
        <f>100*LN(CBCREDIT!V221)</f>
        <v>776.56513921543285</v>
      </c>
      <c r="AO220">
        <f>100*LN('CREDIT EA &amp; UK'!X246)</f>
        <v>817.02685553406593</v>
      </c>
      <c r="AP220">
        <f>100*LN('CREDIT EA &amp; UK'!Y246)</f>
        <v>788.72086360353728</v>
      </c>
      <c r="AQ220">
        <f>100*LN('CREDIT EA &amp; UK'!Z246)</f>
        <v>676.94218213032957</v>
      </c>
      <c r="AR220">
        <f>100*LN('CREDIT EA &amp; UK'!AA246)</f>
        <v>775.14457678258862</v>
      </c>
      <c r="AS220">
        <f>100*LN('CREDIT EA &amp; UK'!AB246)</f>
        <v>739.70744083004706</v>
      </c>
      <c r="AT220">
        <f>100*LN('CREDIT EA &amp; UK'!AC246)</f>
        <v>654.3682950775509</v>
      </c>
      <c r="AU220">
        <f>100*LN('CREDIT EA &amp; UK'!AD246)</f>
        <v>709.6905947049471</v>
      </c>
      <c r="AV220">
        <f>100*LN('CREDIT EA &amp; UK'!AE246)</f>
        <v>693.8201055699999</v>
      </c>
      <c r="AW220">
        <f>100*LN('CREDIT EA &amp; UK'!AF246)</f>
        <v>517.23633727505205</v>
      </c>
      <c r="AX220">
        <f>100*LN('CREDIT FLOATERS'!R246)</f>
        <v>851.16791870868076</v>
      </c>
      <c r="AY220">
        <f>100*LN('CREDIT FLOATERS'!S246)</f>
        <v>816.84251956300727</v>
      </c>
      <c r="AZ220">
        <f>100*LN('CREDIT FLOATERS'!T246)</f>
        <v>727.58160199502379</v>
      </c>
      <c r="BA220">
        <f>100*LN('GLOBAL GROWTH'!P488)</f>
        <v>437.98698103997242</v>
      </c>
      <c r="BB220">
        <f>'GLOBAL GROWTH'!F476</f>
        <v>-1.8387515721307399</v>
      </c>
      <c r="BC220">
        <v>437.98698103997242</v>
      </c>
      <c r="BD220">
        <v>-43.576177000000001</v>
      </c>
      <c r="BE220">
        <v>3.563340084223432</v>
      </c>
      <c r="BF220">
        <v>428.38112310369286</v>
      </c>
      <c r="BG220">
        <v>448.89752056486117</v>
      </c>
      <c r="BH220">
        <v>466.90835117317437</v>
      </c>
      <c r="BI220">
        <f>'CORPORATE SPREADS'!C329/100</f>
        <v>0.38999999999999901</v>
      </c>
      <c r="BJ220">
        <f>'CORPORATE SPREADS'!D329/100</f>
        <v>-0.14999999999999947</v>
      </c>
      <c r="BK220">
        <f>POLICYRATES!F281</f>
        <v>2.5</v>
      </c>
      <c r="BL220">
        <f>POLICYRATES!C281</f>
        <v>7.25</v>
      </c>
      <c r="BM220">
        <f>100*LN(1/'BILATERAL FX'!G340)</f>
        <v>-7.6217666579472318</v>
      </c>
      <c r="BN220">
        <f>100*LN(1/'BILATERAL FX'!B340)</f>
        <v>-49.518392777603388</v>
      </c>
      <c r="BO220">
        <f>100*LN('STOCK MARKET INDICES'!C221)</f>
        <v>845.74070929408208</v>
      </c>
      <c r="BP220">
        <f>100*LN('STOCK MARKET INDICES'!D221)</f>
        <v>789.48399261563713</v>
      </c>
    </row>
    <row r="221" spans="1:68" x14ac:dyDescent="0.2">
      <c r="A221" s="1">
        <v>35855</v>
      </c>
      <c r="B221">
        <f>100*LN('FRED-MD+'!B473)</f>
        <v>443.21183324332674</v>
      </c>
      <c r="C221">
        <f>'FRED-MD+'!C473</f>
        <v>82.271199999999993</v>
      </c>
      <c r="D221">
        <f>100*LN('FRED-MD+'!D473)</f>
        <v>735.6918242356021</v>
      </c>
      <c r="E221">
        <f>100*LN('FRED-MD+'!E473)</f>
        <v>448.27765377740246</v>
      </c>
      <c r="F221">
        <f>'FRED-MD+'!F473</f>
        <v>4.7</v>
      </c>
      <c r="G221">
        <f>100*LN('FRED-MD+'!G473)</f>
        <v>508.75963352323834</v>
      </c>
      <c r="H221">
        <f>100*LN('FRED-MD+'!H473)</f>
        <v>437.75792597466017</v>
      </c>
      <c r="I221">
        <f>100*LN('FRED-MD+'!I473)</f>
        <v>472.5439018379036</v>
      </c>
      <c r="J221">
        <f>100*LN('FRED-MD+'!J473)</f>
        <v>667.38741607757663</v>
      </c>
      <c r="K221">
        <f>100*LN('FRED-MD+'!K473)</f>
        <v>698.17768188292655</v>
      </c>
      <c r="L221">
        <f>'FRED-MD+'!L473</f>
        <v>5.38954545454546</v>
      </c>
      <c r="M221">
        <f>'FRED-MD+'!N473</f>
        <v>0.25772727272727303</v>
      </c>
      <c r="N221">
        <f>'FRED-MD+'!O473</f>
        <v>-0.36659999999999998</v>
      </c>
      <c r="O221">
        <f>'FRED-MD+'!P473</f>
        <v>1.3281000000000001</v>
      </c>
      <c r="P221">
        <f>'FRED-MD+'!R473</f>
        <v>1.48</v>
      </c>
      <c r="Q221">
        <f>FACTOR!C282</f>
        <v>109.10379026810767</v>
      </c>
      <c r="R221">
        <f>100*LN(REALIZEDVARIANCE!D222)</f>
        <v>110.87846067469194</v>
      </c>
      <c r="S221">
        <v>-59.215200743000104</v>
      </c>
      <c r="T221" s="5">
        <v>-5.9485159999999997</v>
      </c>
      <c r="U221">
        <v>107.25851137752376</v>
      </c>
      <c r="V221" s="5">
        <v>30.50423</v>
      </c>
      <c r="W221">
        <v>25.2</v>
      </c>
      <c r="X221">
        <v>24.22</v>
      </c>
      <c r="Y221">
        <f>100*LN(LEVERAGE3!O222)</f>
        <v>329.08987677153982</v>
      </c>
      <c r="Z221">
        <f>100*LN(LEVERAGE1!O222)</f>
        <v>351.90568203256805</v>
      </c>
      <c r="AA221">
        <f>100*LN(LEVERAGE1!N222)</f>
        <v>329.11273982938536</v>
      </c>
      <c r="AB221">
        <f>100*LN(LEVERAGE2!V222)</f>
        <v>-24.132619192268123</v>
      </c>
      <c r="AC221">
        <f>100*LN(LEVERAGE2!U222)</f>
        <v>18.329564138614558</v>
      </c>
      <c r="AD221">
        <v>1724.6230171620002</v>
      </c>
      <c r="AE221">
        <v>1487.9311916079801</v>
      </c>
      <c r="AF221">
        <f>100*LN(DOMESTICC!T342)</f>
        <v>1016.187855558556</v>
      </c>
      <c r="AG221">
        <f>100*LN(DOMESTICC!U342)</f>
        <v>989.9097086533709</v>
      </c>
      <c r="AH221">
        <f>100*LN(DOMESTICC!V342)</f>
        <v>981.270967924724</v>
      </c>
      <c r="AI221">
        <f>100*LN(DOMESTICC!W342)</f>
        <v>906.8182379463849</v>
      </c>
      <c r="AJ221">
        <f>100*LN(DOMESTICC!X342)</f>
        <v>885.19928977408176</v>
      </c>
      <c r="AK221">
        <f>100*LN(DOMESTICC!Y342)</f>
        <v>743.04342672083953</v>
      </c>
      <c r="AL221">
        <f>100*LN(CBCREDIT!T222)</f>
        <v>896.48717095769359</v>
      </c>
      <c r="AM221">
        <f>100*LN(CBCREDIT!U222)</f>
        <v>860.50857467208618</v>
      </c>
      <c r="AN221">
        <f>100*LN(CBCREDIT!V222)</f>
        <v>776.81205307587186</v>
      </c>
      <c r="AO221">
        <f>100*LN('CREDIT EA &amp; UK'!X247)</f>
        <v>818.49072599790645</v>
      </c>
      <c r="AP221">
        <f>100*LN('CREDIT EA &amp; UK'!Y247)</f>
        <v>790.05525042568047</v>
      </c>
      <c r="AQ221">
        <f>100*LN('CREDIT EA &amp; UK'!Z247)</f>
        <v>678.856400221954</v>
      </c>
      <c r="AR221">
        <f>100*LN('CREDIT EA &amp; UK'!AA247)</f>
        <v>777.51775636228206</v>
      </c>
      <c r="AS221">
        <f>100*LN('CREDIT EA &amp; UK'!AB247)</f>
        <v>742.21118615694093</v>
      </c>
      <c r="AT221">
        <f>100*LN('CREDIT EA &amp; UK'!AC247)</f>
        <v>656.27321877838517</v>
      </c>
      <c r="AU221">
        <f>100*LN('CREDIT EA &amp; UK'!AD247)</f>
        <v>709.47699724285678</v>
      </c>
      <c r="AV221">
        <f>100*LN('CREDIT EA &amp; UK'!AE247)</f>
        <v>693.36286576084728</v>
      </c>
      <c r="AW221">
        <f>100*LN('CREDIT EA &amp; UK'!AF247)</f>
        <v>518.98074522922343</v>
      </c>
      <c r="AX221">
        <f>100*LN('CREDIT FLOATERS'!R247)</f>
        <v>851.47008882071771</v>
      </c>
      <c r="AY221">
        <f>100*LN('CREDIT FLOATERS'!S247)</f>
        <v>817.339865204891</v>
      </c>
      <c r="AZ221">
        <f>100*LN('CREDIT FLOATERS'!T247)</f>
        <v>727.39118300788618</v>
      </c>
      <c r="BA221">
        <f>100*LN('GLOBAL GROWTH'!P489)</f>
        <v>437.67594121807622</v>
      </c>
      <c r="BB221">
        <f>'GLOBAL GROWTH'!F477</f>
        <v>-2.78727190004067</v>
      </c>
      <c r="BC221">
        <v>437.67594121807622</v>
      </c>
      <c r="BD221">
        <v>-36.550021999999998</v>
      </c>
      <c r="BE221">
        <v>3.4555765764116453</v>
      </c>
      <c r="BF221">
        <v>428.3129632610752</v>
      </c>
      <c r="BG221">
        <v>448.85594421508006</v>
      </c>
      <c r="BH221">
        <v>467.18938180309993</v>
      </c>
      <c r="BI221">
        <f>'CORPORATE SPREADS'!C330/100</f>
        <v>0.50999999999999901</v>
      </c>
      <c r="BJ221">
        <f>'CORPORATE SPREADS'!D330/100</f>
        <v>-8.9999999999999858E-2</v>
      </c>
      <c r="BK221">
        <f>POLICYRATES!F282</f>
        <v>2.5</v>
      </c>
      <c r="BL221">
        <f>POLICYRATES!C282</f>
        <v>7.25</v>
      </c>
      <c r="BM221">
        <f>100*LN(1/'BILATERAL FX'!G341)</f>
        <v>-6.8029682930586741</v>
      </c>
      <c r="BN221">
        <f>100*LN(1/'BILATERAL FX'!B341)</f>
        <v>-50.796152615134041</v>
      </c>
      <c r="BO221">
        <f>100*LN('STOCK MARKET INDICES'!C222)</f>
        <v>853.74564968976506</v>
      </c>
      <c r="BP221">
        <f>100*LN('STOCK MARKET INDICES'!D222)</f>
        <v>793.08031507802559</v>
      </c>
    </row>
    <row r="222" spans="1:68" x14ac:dyDescent="0.2">
      <c r="A222" s="1">
        <v>35886</v>
      </c>
      <c r="B222">
        <f>100*LN('FRED-MD+'!B474)</f>
        <v>443.5591098003614</v>
      </c>
      <c r="C222">
        <f>'FRED-MD+'!C474</f>
        <v>82.060599999999994</v>
      </c>
      <c r="D222">
        <f>100*LN('FRED-MD+'!D474)</f>
        <v>733.95376954076744</v>
      </c>
      <c r="E222">
        <f>100*LN('FRED-MD+'!E474)</f>
        <v>448.77370890959958</v>
      </c>
      <c r="F222">
        <f>'FRED-MD+'!F474</f>
        <v>4.3</v>
      </c>
      <c r="G222">
        <f>100*LN('FRED-MD+'!G474)</f>
        <v>508.88301416813124</v>
      </c>
      <c r="H222">
        <f>100*LN('FRED-MD+'!H474)</f>
        <v>437.88465836672509</v>
      </c>
      <c r="I222">
        <f>100*LN('FRED-MD+'!I474)</f>
        <v>472.57936283118295</v>
      </c>
      <c r="J222">
        <f>100*LN('FRED-MD+'!J474)</f>
        <v>668.40484440534954</v>
      </c>
      <c r="K222">
        <f>100*LN('FRED-MD+'!K474)</f>
        <v>701.4095314753464</v>
      </c>
      <c r="L222">
        <f>'FRED-MD+'!L474</f>
        <v>5.3790476190476202</v>
      </c>
      <c r="M222">
        <f>'FRED-MD+'!N474</f>
        <v>0.25857142857142801</v>
      </c>
      <c r="N222">
        <f>'FRED-MD+'!O474</f>
        <v>-0.44640000000000002</v>
      </c>
      <c r="O222">
        <f>'FRED-MD+'!P474</f>
        <v>1.2202</v>
      </c>
      <c r="P222">
        <f>'FRED-MD+'!R474</f>
        <v>1.5</v>
      </c>
      <c r="Q222">
        <f>FACTOR!C283</f>
        <v>114.26208803021261</v>
      </c>
      <c r="R222">
        <f>100*LN(REALIZEDVARIANCE!D223)</f>
        <v>134.94609230490789</v>
      </c>
      <c r="S222">
        <v>-71.249470262634304</v>
      </c>
      <c r="T222" s="5">
        <v>-11.6426</v>
      </c>
      <c r="U222">
        <v>100.4317906275314</v>
      </c>
      <c r="V222" s="5">
        <v>21.4343</v>
      </c>
      <c r="W222">
        <v>24</v>
      </c>
      <c r="X222">
        <v>21.18</v>
      </c>
      <c r="Y222">
        <f>100*LN(LEVERAGE3!O223)</f>
        <v>327.91746495733247</v>
      </c>
      <c r="Z222">
        <f>100*LN(LEVERAGE1!O223)</f>
        <v>351.87940587623342</v>
      </c>
      <c r="AA222">
        <f>100*LN(LEVERAGE1!N223)</f>
        <v>329.01773840769511</v>
      </c>
      <c r="AB222">
        <f>100*LN(LEVERAGE2!V223)</f>
        <v>-24.014722293238503</v>
      </c>
      <c r="AC222">
        <f>100*LN(LEVERAGE2!U223)</f>
        <v>18.305225844227003</v>
      </c>
      <c r="AD222">
        <v>1725.8059617839508</v>
      </c>
      <c r="AE222">
        <v>1488.1389577765742</v>
      </c>
      <c r="AF222">
        <f>100*LN(DOMESTICC!T343)</f>
        <v>1016.1314988261473</v>
      </c>
      <c r="AG222">
        <f>100*LN(DOMESTICC!U343)</f>
        <v>989.70742975256542</v>
      </c>
      <c r="AH222">
        <f>100*LN(DOMESTICC!V343)</f>
        <v>981.12595660125487</v>
      </c>
      <c r="AI222">
        <f>100*LN(DOMESTICC!W343)</f>
        <v>907.27925765894906</v>
      </c>
      <c r="AJ222">
        <f>100*LN(DOMESTICC!X343)</f>
        <v>885.75192682820432</v>
      </c>
      <c r="AK222">
        <f>100*LN(DOMESTICC!Y343)</f>
        <v>743.32714244109661</v>
      </c>
      <c r="AL222">
        <f>100*LN(CBCREDIT!T223)</f>
        <v>896.8021215787752</v>
      </c>
      <c r="AM222">
        <f>100*LN(CBCREDIT!U223)</f>
        <v>860.6913173958352</v>
      </c>
      <c r="AN222">
        <f>100*LN(CBCREDIT!V223)</f>
        <v>777.68444769445659</v>
      </c>
      <c r="AO222">
        <f>100*LN('CREDIT EA &amp; UK'!X248)</f>
        <v>820.1051572795908</v>
      </c>
      <c r="AP222">
        <f>100*LN('CREDIT EA &amp; UK'!Y248)</f>
        <v>791.44533827255862</v>
      </c>
      <c r="AQ222">
        <f>100*LN('CREDIT EA &amp; UK'!Z248)</f>
        <v>681.19135221747001</v>
      </c>
      <c r="AR222">
        <f>100*LN('CREDIT EA &amp; UK'!AA248)</f>
        <v>779.58628707151638</v>
      </c>
      <c r="AS222">
        <f>100*LN('CREDIT EA &amp; UK'!AB248)</f>
        <v>743.98798119598382</v>
      </c>
      <c r="AT222">
        <f>100*LN('CREDIT EA &amp; UK'!AC248)</f>
        <v>658.92932820087617</v>
      </c>
      <c r="AU222">
        <f>100*LN('CREDIT EA &amp; UK'!AD248)</f>
        <v>710.04854876769843</v>
      </c>
      <c r="AV222">
        <f>100*LN('CREDIT EA &amp; UK'!AE248)</f>
        <v>693.94848193219809</v>
      </c>
      <c r="AW222">
        <f>100*LN('CREDIT EA &amp; UK'!AF248)</f>
        <v>520.01958300764204</v>
      </c>
      <c r="AX222">
        <f>100*LN('CREDIT FLOATERS'!R248)</f>
        <v>852.1992577111256</v>
      </c>
      <c r="AY222">
        <f>100*LN('CREDIT FLOATERS'!S248)</f>
        <v>818.12829720573677</v>
      </c>
      <c r="AZ222">
        <f>100*LN('CREDIT FLOATERS'!T248)</f>
        <v>728.06806240339461</v>
      </c>
      <c r="BA222">
        <f>100*LN('GLOBAL GROWTH'!P490)</f>
        <v>437.60139697783666</v>
      </c>
      <c r="BB222">
        <f>'GLOBAL GROWTH'!F478</f>
        <v>-2.9340436452877099</v>
      </c>
      <c r="BC222">
        <v>437.60139697783666</v>
      </c>
      <c r="BD222">
        <v>-43.479703000000001</v>
      </c>
      <c r="BE222">
        <v>3.3365676524149901</v>
      </c>
      <c r="BF222">
        <v>428.45220425448088</v>
      </c>
      <c r="BG222">
        <v>449.11580178720925</v>
      </c>
      <c r="BH222">
        <v>466.62652853479017</v>
      </c>
      <c r="BI222">
        <f>'CORPORATE SPREADS'!C331/100</f>
        <v>0.5</v>
      </c>
      <c r="BJ222">
        <f>'CORPORATE SPREADS'!D331/100</f>
        <v>-0.20999999999999996</v>
      </c>
      <c r="BK222">
        <f>POLICYRATES!F283</f>
        <v>2.5</v>
      </c>
      <c r="BL222">
        <f>POLICYRATES!C283</f>
        <v>7.25</v>
      </c>
      <c r="BM222">
        <f>100*LN(1/'BILATERAL FX'!G342)</f>
        <v>-7.572118332558345</v>
      </c>
      <c r="BN222">
        <f>100*LN(1/'BILATERAL FX'!B342)</f>
        <v>-51.419992440494013</v>
      </c>
      <c r="BO222">
        <f>100*LN('STOCK MARKET INDICES'!C223)</f>
        <v>853.84535791925259</v>
      </c>
      <c r="BP222">
        <f>100*LN('STOCK MARKET INDICES'!D223)</f>
        <v>793.34348021065398</v>
      </c>
    </row>
    <row r="223" spans="1:68" x14ac:dyDescent="0.2">
      <c r="A223" s="1">
        <v>35916</v>
      </c>
      <c r="B223">
        <f>100*LN('FRED-MD+'!B475)</f>
        <v>444.17484961836482</v>
      </c>
      <c r="C223">
        <f>'FRED-MD+'!C475</f>
        <v>81.884799999999998</v>
      </c>
      <c r="D223">
        <f>100*LN('FRED-MD+'!D475)</f>
        <v>733.69369137076183</v>
      </c>
      <c r="E223">
        <f>100*LN('FRED-MD+'!E475)</f>
        <v>449.31206821794689</v>
      </c>
      <c r="F223">
        <f>'FRED-MD+'!F475</f>
        <v>4.4000000000000004</v>
      </c>
      <c r="G223">
        <f>100*LN('FRED-MD+'!G475)</f>
        <v>509.12931971137107</v>
      </c>
      <c r="H223">
        <f>100*LN('FRED-MD+'!H475)</f>
        <v>438.02500574947771</v>
      </c>
      <c r="I223">
        <f>100*LN('FRED-MD+'!I475)</f>
        <v>473.14503518984213</v>
      </c>
      <c r="J223">
        <f>100*LN('FRED-MD+'!J475)</f>
        <v>668.86618896775383</v>
      </c>
      <c r="K223">
        <f>100*LN('FRED-MD+'!K475)</f>
        <v>701.06908568534584</v>
      </c>
      <c r="L223">
        <f>'FRED-MD+'!L475</f>
        <v>5.44</v>
      </c>
      <c r="M223">
        <f>'FRED-MD+'!N475</f>
        <v>0.21249999999999999</v>
      </c>
      <c r="N223">
        <f>'FRED-MD+'!O475</f>
        <v>-0.3962</v>
      </c>
      <c r="O223">
        <f>'FRED-MD+'!P475</f>
        <v>1.2289000000000001</v>
      </c>
      <c r="P223">
        <f>'FRED-MD+'!R475</f>
        <v>1.49</v>
      </c>
      <c r="Q223">
        <f>FACTOR!C284</f>
        <v>104.59901593179339</v>
      </c>
      <c r="R223">
        <f>100*LN(REALIZEDVARIANCE!D224)</f>
        <v>105.14990503009318</v>
      </c>
      <c r="S223">
        <v>-53.073813825475597</v>
      </c>
      <c r="T223" s="5">
        <v>4.7790220000000003</v>
      </c>
      <c r="U223">
        <v>100.57000786152048</v>
      </c>
      <c r="V223" s="5">
        <v>21.711410000000001</v>
      </c>
      <c r="W223">
        <v>19.899999999999999</v>
      </c>
      <c r="X223">
        <v>21.32</v>
      </c>
      <c r="Y223">
        <f>100*LN(LEVERAGE3!O224)</f>
        <v>325.61389530555761</v>
      </c>
      <c r="Z223">
        <f>100*LN(LEVERAGE1!O224)</f>
        <v>351.82864730466855</v>
      </c>
      <c r="AA223">
        <f>100*LN(LEVERAGE1!N224)</f>
        <v>328.83403570856922</v>
      </c>
      <c r="AB223">
        <f>100*LN(LEVERAGE2!V224)</f>
        <v>-23.77991834074389</v>
      </c>
      <c r="AC223">
        <f>100*LN(LEVERAGE2!U224)</f>
        <v>18.233747354689914</v>
      </c>
      <c r="AD223">
        <v>1725.3417457494688</v>
      </c>
      <c r="AE223">
        <v>1488.4551560979589</v>
      </c>
      <c r="AF223">
        <f>100*LN(DOMESTICC!T344)</f>
        <v>1016.0865860357552</v>
      </c>
      <c r="AG223">
        <f>100*LN(DOMESTICC!U344)</f>
        <v>989.54309843201622</v>
      </c>
      <c r="AH223">
        <f>100*LN(DOMESTICC!V344)</f>
        <v>981.02022974640204</v>
      </c>
      <c r="AI223">
        <f>100*LN(DOMESTICC!W344)</f>
        <v>908.42836216139915</v>
      </c>
      <c r="AJ223">
        <f>100*LN(DOMESTICC!X344)</f>
        <v>887.11464327659598</v>
      </c>
      <c r="AK223">
        <f>100*LN(DOMESTICC!Y344)</f>
        <v>743.50736169290633</v>
      </c>
      <c r="AL223">
        <f>100*LN(CBCREDIT!T224)</f>
        <v>897.59694585243381</v>
      </c>
      <c r="AM223">
        <f>100*LN(CBCREDIT!U224)</f>
        <v>861.18554704699443</v>
      </c>
      <c r="AN223">
        <f>100*LN(CBCREDIT!V224)</f>
        <v>779.19284241320702</v>
      </c>
      <c r="AO223">
        <f>100*LN('CREDIT EA &amp; UK'!X249)</f>
        <v>821.94520566701522</v>
      </c>
      <c r="AP223">
        <f>100*LN('CREDIT EA &amp; UK'!Y249)</f>
        <v>792.97696305948205</v>
      </c>
      <c r="AQ223">
        <f>100*LN('CREDIT EA &amp; UK'!Z249)</f>
        <v>684.01981860077444</v>
      </c>
      <c r="AR223">
        <f>100*LN('CREDIT EA &amp; UK'!AA249)</f>
        <v>781.67916877307164</v>
      </c>
      <c r="AS223">
        <f>100*LN('CREDIT EA &amp; UK'!AB249)</f>
        <v>745.60966152141589</v>
      </c>
      <c r="AT223">
        <f>100*LN('CREDIT EA &amp; UK'!AC249)</f>
        <v>662.25587639119794</v>
      </c>
      <c r="AU223">
        <f>100*LN('CREDIT EA &amp; UK'!AD249)</f>
        <v>711.49724629511354</v>
      </c>
      <c r="AV223">
        <f>100*LN('CREDIT EA &amp; UK'!AE249)</f>
        <v>695.43440483711368</v>
      </c>
      <c r="AW223">
        <f>100*LN('CREDIT EA &amp; UK'!AF249)</f>
        <v>520.97438559443367</v>
      </c>
      <c r="AX223">
        <f>100*LN('CREDIT FLOATERS'!R249)</f>
        <v>853.42836489123124</v>
      </c>
      <c r="AY223">
        <f>100*LN('CREDIT FLOATERS'!S249)</f>
        <v>819.23651391930491</v>
      </c>
      <c r="AZ223">
        <f>100*LN('CREDIT FLOATERS'!T249)</f>
        <v>729.6025887265547</v>
      </c>
      <c r="BA223">
        <f>100*LN('GLOBAL GROWTH'!P491)</f>
        <v>437.84441000532411</v>
      </c>
      <c r="BB223">
        <f>'GLOBAL GROWTH'!F479</f>
        <v>-3.29167064923422</v>
      </c>
      <c r="BC223">
        <v>437.84441000532411</v>
      </c>
      <c r="BD223">
        <v>-43.870638</v>
      </c>
      <c r="BE223">
        <v>3.2045264822644137</v>
      </c>
      <c r="BF223">
        <v>428.48759475025145</v>
      </c>
      <c r="BG223">
        <v>449.36379414321897</v>
      </c>
      <c r="BH223">
        <v>466.24952526073605</v>
      </c>
      <c r="BI223">
        <f>'CORPORATE SPREADS'!C332/100</f>
        <v>0.55999999999999905</v>
      </c>
      <c r="BJ223">
        <f>'CORPORATE SPREADS'!D332/100</f>
        <v>0.30999999999999961</v>
      </c>
      <c r="BK223">
        <f>POLICYRATES!F284</f>
        <v>2.5</v>
      </c>
      <c r="BL223">
        <f>POLICYRATES!C284</f>
        <v>7.25</v>
      </c>
      <c r="BM223">
        <f>100*LN(1/'BILATERAL FX'!G343)</f>
        <v>-9.6845000679525715</v>
      </c>
      <c r="BN223">
        <f>100*LN(1/'BILATERAL FX'!B343)</f>
        <v>-49.35980780993647</v>
      </c>
      <c r="BO223">
        <f>100*LN('STOCK MARKET INDICES'!C224)</f>
        <v>862.49851487226192</v>
      </c>
      <c r="BP223">
        <f>100*LN('STOCK MARKET INDICES'!D224)</f>
        <v>793.81529646623562</v>
      </c>
    </row>
    <row r="224" spans="1:68" x14ac:dyDescent="0.2">
      <c r="A224" s="1">
        <v>35947</v>
      </c>
      <c r="B224">
        <f>100*LN('FRED-MD+'!B476)</f>
        <v>443.52095176638801</v>
      </c>
      <c r="C224">
        <f>'FRED-MD+'!C476</f>
        <v>80.682199999999995</v>
      </c>
      <c r="D224">
        <f>100*LN('FRED-MD+'!D476)</f>
        <v>740.30610910900907</v>
      </c>
      <c r="E224">
        <f>100*LN('FRED-MD+'!E476)</f>
        <v>449.84754473171284</v>
      </c>
      <c r="F224">
        <f>'FRED-MD+'!F476</f>
        <v>4.5</v>
      </c>
      <c r="G224">
        <f>100*LN('FRED-MD+'!G476)</f>
        <v>509.25224535684401</v>
      </c>
      <c r="H224">
        <f>100*LN('FRED-MD+'!H476)</f>
        <v>437.9448313659081</v>
      </c>
      <c r="I224">
        <f>100*LN('FRED-MD+'!I476)</f>
        <v>475.12598918599861</v>
      </c>
      <c r="J224">
        <f>100*LN('FRED-MD+'!J476)</f>
        <v>669.99828591986216</v>
      </c>
      <c r="K224">
        <f>100*LN('FRED-MD+'!K476)</f>
        <v>701.06637909344113</v>
      </c>
      <c r="L224">
        <f>'FRED-MD+'!L476</f>
        <v>5.4086363636363597</v>
      </c>
      <c r="M224">
        <f>'FRED-MD+'!N476</f>
        <v>8.7727272727272598E-2</v>
      </c>
      <c r="N224">
        <f>'FRED-MD+'!O476</f>
        <v>-0.37869999999999998</v>
      </c>
      <c r="O224">
        <f>'FRED-MD+'!P476</f>
        <v>1.3231999999999999</v>
      </c>
      <c r="P224">
        <f>'FRED-MD+'!R476</f>
        <v>1.5</v>
      </c>
      <c r="Q224">
        <f>FACTOR!C285</f>
        <v>103.25761216158045</v>
      </c>
      <c r="R224">
        <f>100*LN(REALIZEDVARIANCE!D225)</f>
        <v>147.3834050789682</v>
      </c>
      <c r="S224">
        <v>-63.798256927682999</v>
      </c>
      <c r="T224" s="5">
        <v>6.11038E-2</v>
      </c>
      <c r="U224">
        <v>95.128031695548316</v>
      </c>
      <c r="V224" s="5">
        <v>15.03079</v>
      </c>
      <c r="W224">
        <v>19.399999999999999</v>
      </c>
      <c r="X224">
        <v>19.71</v>
      </c>
      <c r="Y224">
        <f>100*LN(LEVERAGE3!O225)</f>
        <v>324.39976136419807</v>
      </c>
      <c r="Z224">
        <f>100*LN(LEVERAGE1!O225)</f>
        <v>351.8023508961071</v>
      </c>
      <c r="AA224">
        <f>100*LN(LEVERAGE1!N225)</f>
        <v>328.73876901835632</v>
      </c>
      <c r="AB224">
        <f>100*LN(LEVERAGE2!V225)</f>
        <v>-23.636995964129802</v>
      </c>
      <c r="AC224">
        <f>100*LN(LEVERAGE2!U225)</f>
        <v>18.126651042821877</v>
      </c>
      <c r="AD224">
        <v>1725.5626107017356</v>
      </c>
      <c r="AE224">
        <v>1488.5192366954868</v>
      </c>
      <c r="AF224">
        <f>100*LN(DOMESTICC!T345)</f>
        <v>1016.0693173062466</v>
      </c>
      <c r="AG224">
        <f>100*LN(DOMESTICC!U345)</f>
        <v>989.47919861594244</v>
      </c>
      <c r="AH224">
        <f>100*LN(DOMESTICC!V345)</f>
        <v>980.98181837176992</v>
      </c>
      <c r="AI224">
        <f>100*LN(DOMESTICC!W345)</f>
        <v>909.76784041093276</v>
      </c>
      <c r="AJ224">
        <f>100*LN(DOMESTICC!X345)</f>
        <v>888.67229743090127</v>
      </c>
      <c r="AK224">
        <f>100*LN(DOMESTICC!Y345)</f>
        <v>743.79458591038826</v>
      </c>
      <c r="AL224">
        <f>100*LN(CBCREDIT!T225)</f>
        <v>898.54399031859305</v>
      </c>
      <c r="AM224">
        <f>100*LN(CBCREDIT!U225)</f>
        <v>861.84554406407085</v>
      </c>
      <c r="AN224">
        <f>100*LN(CBCREDIT!V225)</f>
        <v>780.51171856838164</v>
      </c>
      <c r="AO224">
        <f>100*LN('CREDIT EA &amp; UK'!X250)</f>
        <v>823.97528924925962</v>
      </c>
      <c r="AP224">
        <f>100*LN('CREDIT EA &amp; UK'!Y250)</f>
        <v>794.77955669316839</v>
      </c>
      <c r="AQ224">
        <f>100*LN('CREDIT EA &amp; UK'!Z250)</f>
        <v>686.61757059050319</v>
      </c>
      <c r="AR224">
        <f>100*LN('CREDIT EA &amp; UK'!AA250)</f>
        <v>783.86370421313302</v>
      </c>
      <c r="AS224">
        <f>100*LN('CREDIT EA &amp; UK'!AB250)</f>
        <v>747.46156188094756</v>
      </c>
      <c r="AT224">
        <f>100*LN('CREDIT EA &amp; UK'!AC250)</f>
        <v>665.15990050046128</v>
      </c>
      <c r="AU224">
        <f>100*LN('CREDIT EA &amp; UK'!AD250)</f>
        <v>713.23849255096502</v>
      </c>
      <c r="AV224">
        <f>100*LN('CREDIT EA &amp; UK'!AE250)</f>
        <v>697.22378610551482</v>
      </c>
      <c r="AW224">
        <f>100*LN('CREDIT EA &amp; UK'!AF250)</f>
        <v>522.17170603392401</v>
      </c>
      <c r="AX224">
        <f>100*LN('CREDIT FLOATERS'!R250)</f>
        <v>854.84610178804803</v>
      </c>
      <c r="AY224">
        <f>100*LN('CREDIT FLOATERS'!S250)</f>
        <v>820.59359284920492</v>
      </c>
      <c r="AZ224">
        <f>100*LN('CREDIT FLOATERS'!T250)</f>
        <v>731.06718088887283</v>
      </c>
      <c r="BA224">
        <f>100*LN('GLOBAL GROWTH'!P492)</f>
        <v>437.64287456887121</v>
      </c>
      <c r="BB224">
        <f>'GLOBAL GROWTH'!F480</f>
        <v>-2.6904428099812501</v>
      </c>
      <c r="BC224">
        <v>437.64287456887121</v>
      </c>
      <c r="BD224">
        <v>-52.784509</v>
      </c>
      <c r="BE224">
        <v>3.0737681729885891</v>
      </c>
      <c r="BF224">
        <v>428.41925863923888</v>
      </c>
      <c r="BG224">
        <v>449.06813081695202</v>
      </c>
      <c r="BH224">
        <v>466.1550519424199</v>
      </c>
      <c r="BI224">
        <f>'CORPORATE SPREADS'!C333/100</f>
        <v>0.189999999999999</v>
      </c>
      <c r="BJ224">
        <f>'CORPORATE SPREADS'!D333/100</f>
        <v>0.29999999999999982</v>
      </c>
      <c r="BK224">
        <f>POLICYRATES!F285</f>
        <v>2.5</v>
      </c>
      <c r="BL224">
        <f>POLICYRATES!C285</f>
        <v>7.5</v>
      </c>
      <c r="BM224">
        <f>100*LN(1/'BILATERAL FX'!G344)</f>
        <v>-8.7035779905560435</v>
      </c>
      <c r="BN224">
        <f>100*LN(1/'BILATERAL FX'!B344)</f>
        <v>-50.101768277490507</v>
      </c>
      <c r="BO224">
        <f>100*LN('STOCK MARKET INDICES'!C225)</f>
        <v>868.38679733840002</v>
      </c>
      <c r="BP224">
        <f>100*LN('STOCK MARKET INDICES'!D225)</f>
        <v>791.69751764765761</v>
      </c>
    </row>
    <row r="225" spans="1:68" x14ac:dyDescent="0.2">
      <c r="A225" s="1">
        <v>35977</v>
      </c>
      <c r="B225">
        <f>100*LN('FRED-MD+'!B477)</f>
        <v>443.14213779532895</v>
      </c>
      <c r="C225">
        <f>'FRED-MD+'!C477</f>
        <v>79.851399999999998</v>
      </c>
      <c r="D225">
        <f>100*LN('FRED-MD+'!D477)</f>
        <v>743.72063668712917</v>
      </c>
      <c r="E225">
        <f>100*LN('FRED-MD+'!E477)</f>
        <v>450.36910170382373</v>
      </c>
      <c r="F225">
        <f>'FRED-MD+'!F477</f>
        <v>4.5</v>
      </c>
      <c r="G225">
        <f>100*LN('FRED-MD+'!G477)</f>
        <v>509.49764425300066</v>
      </c>
      <c r="H225">
        <f>100*LN('FRED-MD+'!H477)</f>
        <v>438.18516193595951</v>
      </c>
      <c r="I225">
        <f>100*LN('FRED-MD+'!I477)</f>
        <v>475.44518887038458</v>
      </c>
      <c r="J225">
        <f>100*LN('FRED-MD+'!J477)</f>
        <v>670.95078561329046</v>
      </c>
      <c r="K225">
        <f>100*LN('FRED-MD+'!K477)</f>
        <v>705.32226535116649</v>
      </c>
      <c r="L225">
        <f>'FRED-MD+'!L477</f>
        <v>5.3581818181818202</v>
      </c>
      <c r="M225">
        <f>'FRED-MD+'!N477</f>
        <v>0.103181818181818</v>
      </c>
      <c r="N225">
        <f>'FRED-MD+'!O477</f>
        <v>-0.32950000000000002</v>
      </c>
      <c r="O225">
        <f>'FRED-MD+'!P477</f>
        <v>1.3838999999999999</v>
      </c>
      <c r="P225">
        <f>'FRED-MD+'!R477</f>
        <v>1.49</v>
      </c>
      <c r="Q225">
        <f>FACTOR!C286</f>
        <v>96.419277023364273</v>
      </c>
      <c r="R225">
        <f>100*LN(REALIZEDVARIANCE!D226)</f>
        <v>133.45337460048165</v>
      </c>
      <c r="S225">
        <v>-52.9801991678466</v>
      </c>
      <c r="T225" s="5">
        <v>12.951930000000001</v>
      </c>
      <c r="U225">
        <v>105.7430888137478</v>
      </c>
      <c r="V225" s="5">
        <v>29.834350000000001</v>
      </c>
      <c r="W225">
        <v>24.1</v>
      </c>
      <c r="X225">
        <v>24.8</v>
      </c>
      <c r="Y225">
        <f>100*LN(LEVERAGE3!O226)</f>
        <v>327.45856566929393</v>
      </c>
      <c r="Z225">
        <f>100*LN(LEVERAGE1!O226)</f>
        <v>351.80507416481845</v>
      </c>
      <c r="AA225">
        <f>100*LN(LEVERAGE1!N226)</f>
        <v>328.74595243802906</v>
      </c>
      <c r="AB225">
        <f>100*LN(LEVERAGE2!V226)</f>
        <v>-23.602399233198131</v>
      </c>
      <c r="AC225">
        <f>100*LN(LEVERAGE2!U226)</f>
        <v>17.414292447544412</v>
      </c>
      <c r="AD225">
        <v>1726.0167636349588</v>
      </c>
      <c r="AE225">
        <v>1489.2757218486522</v>
      </c>
      <c r="AF225">
        <f>100*LN(DOMESTICC!T346)</f>
        <v>1016.7334658629879</v>
      </c>
      <c r="AG225">
        <f>100*LN(DOMESTICC!U346)</f>
        <v>990.23484600806171</v>
      </c>
      <c r="AH225">
        <f>100*LN(DOMESTICC!V346)</f>
        <v>981.77132631955521</v>
      </c>
      <c r="AI225">
        <f>100*LN(DOMESTICC!W346)</f>
        <v>911.87923481820781</v>
      </c>
      <c r="AJ225">
        <f>100*LN(DOMESTICC!X346)</f>
        <v>890.90828555834673</v>
      </c>
      <c r="AK225">
        <f>100*LN(DOMESTICC!Y346)</f>
        <v>745.04739031596262</v>
      </c>
      <c r="AL225">
        <f>100*LN(CBCREDIT!T226)</f>
        <v>900.04451833477879</v>
      </c>
      <c r="AM225">
        <f>100*LN(CBCREDIT!U226)</f>
        <v>863.49501511270944</v>
      </c>
      <c r="AN225">
        <f>100*LN(CBCREDIT!V226)</f>
        <v>781.49992527676204</v>
      </c>
      <c r="AO225">
        <f>100*LN('CREDIT EA &amp; UK'!X251)</f>
        <v>827.07811855159525</v>
      </c>
      <c r="AP225">
        <f>100*LN('CREDIT EA &amp; UK'!Y251)</f>
        <v>798.02968103900196</v>
      </c>
      <c r="AQ225">
        <f>100*LN('CREDIT EA &amp; UK'!Z251)</f>
        <v>689.2172697538067</v>
      </c>
      <c r="AR225">
        <f>100*LN('CREDIT EA &amp; UK'!AA251)</f>
        <v>786.73439998441097</v>
      </c>
      <c r="AS225">
        <f>100*LN('CREDIT EA &amp; UK'!AB251)</f>
        <v>750.48857498568941</v>
      </c>
      <c r="AT225">
        <f>100*LN('CREDIT EA &amp; UK'!AC251)</f>
        <v>667.62038639174204</v>
      </c>
      <c r="AU225">
        <f>100*LN('CREDIT EA &amp; UK'!AD251)</f>
        <v>716.51702577510946</v>
      </c>
      <c r="AV225">
        <f>100*LN('CREDIT EA &amp; UK'!AE251)</f>
        <v>700.61699604282842</v>
      </c>
      <c r="AW225">
        <f>100*LN('CREDIT EA &amp; UK'!AF251)</f>
        <v>524.78641127158937</v>
      </c>
      <c r="AX225">
        <f>100*LN('CREDIT FLOATERS'!R251)</f>
        <v>856.92326610505563</v>
      </c>
      <c r="AY225">
        <f>100*LN('CREDIT FLOATERS'!S251)</f>
        <v>823.02663128282938</v>
      </c>
      <c r="AZ225">
        <f>100*LN('CREDIT FLOATERS'!T251)</f>
        <v>732.26957104042719</v>
      </c>
      <c r="BA225">
        <f>100*LN('GLOBAL GROWTH'!P493)</f>
        <v>437.53891552636014</v>
      </c>
      <c r="BB225">
        <f>'GLOBAL GROWTH'!F481</f>
        <v>-2.99007347353179</v>
      </c>
      <c r="BC225">
        <v>437.53891552636014</v>
      </c>
      <c r="BD225">
        <v>-59.434590999999998</v>
      </c>
      <c r="BE225">
        <v>2.9415376512335056</v>
      </c>
      <c r="BF225">
        <v>428.45451572789619</v>
      </c>
      <c r="BG225">
        <v>449.6042123034569</v>
      </c>
      <c r="BH225">
        <v>466.53241088078386</v>
      </c>
      <c r="BI225">
        <f>'CORPORATE SPREADS'!C334/100</f>
        <v>0.34</v>
      </c>
      <c r="BJ225">
        <f>'CORPORATE SPREADS'!D334/100</f>
        <v>0.41999999999999993</v>
      </c>
      <c r="BK225">
        <f>POLICYRATES!F286</f>
        <v>2.5</v>
      </c>
      <c r="BL225">
        <f>POLICYRATES!C286</f>
        <v>7.5</v>
      </c>
      <c r="BM225">
        <f>100*LN(1/'BILATERAL FX'!G345)</f>
        <v>-8.4361981521158285</v>
      </c>
      <c r="BN225">
        <f>100*LN(1/'BILATERAL FX'!B345)</f>
        <v>-49.694979823034267</v>
      </c>
      <c r="BO225">
        <f>100*LN('STOCK MARKET INDICES'!C226)</f>
        <v>867.82774923263582</v>
      </c>
      <c r="BP225">
        <f>100*LN('STOCK MARKET INDICES'!D226)</f>
        <v>791.37843330156045</v>
      </c>
    </row>
    <row r="226" spans="1:68" x14ac:dyDescent="0.2">
      <c r="A226" s="1">
        <v>36008</v>
      </c>
      <c r="B226">
        <f>100*LN('FRED-MD+'!B478)</f>
        <v>445.20120134624727</v>
      </c>
      <c r="C226">
        <f>'FRED-MD+'!C478</f>
        <v>81.332800000000006</v>
      </c>
      <c r="D226">
        <f>100*LN('FRED-MD+'!D478)</f>
        <v>738.64708488298947</v>
      </c>
      <c r="E226">
        <f>100*LN('FRED-MD+'!E478)</f>
        <v>450.88795256698052</v>
      </c>
      <c r="F226">
        <f>'FRED-MD+'!F478</f>
        <v>4.5</v>
      </c>
      <c r="G226">
        <f>100*LN('FRED-MD+'!G478)</f>
        <v>509.62011824259025</v>
      </c>
      <c r="H226">
        <f>100*LN('FRED-MD+'!H478)</f>
        <v>438.32134301534467</v>
      </c>
      <c r="I226">
        <f>100*LN('FRED-MD+'!I478)</f>
        <v>477.52504563596921</v>
      </c>
      <c r="J226">
        <f>100*LN('FRED-MD+'!J478)</f>
        <v>671.20396203568168</v>
      </c>
      <c r="K226">
        <f>100*LN('FRED-MD+'!K478)</f>
        <v>697.97223896979278</v>
      </c>
      <c r="L226">
        <f>'FRED-MD+'!L478</f>
        <v>5.2052380952380997</v>
      </c>
      <c r="M226">
        <f>'FRED-MD+'!N478</f>
        <v>0.13666666666666699</v>
      </c>
      <c r="N226">
        <f>'FRED-MD+'!O478</f>
        <v>4.2799999999999998E-2</v>
      </c>
      <c r="O226">
        <f>'FRED-MD+'!P478</f>
        <v>2.0257999999999998</v>
      </c>
      <c r="P226">
        <f>'FRED-MD+'!R478</f>
        <v>1.58</v>
      </c>
      <c r="Q226">
        <f>FACTOR!C287</f>
        <v>68.248056818447367</v>
      </c>
      <c r="R226">
        <f>100*LN(REALIZEDVARIANCE!D227)</f>
        <v>198.34052778197838</v>
      </c>
      <c r="S226">
        <v>-43.346832777685002</v>
      </c>
      <c r="T226" s="5">
        <v>28.284649999999999</v>
      </c>
      <c r="U226">
        <v>160.02685964657144</v>
      </c>
      <c r="V226" s="5">
        <v>93.423929999999999</v>
      </c>
      <c r="W226">
        <v>-5.4</v>
      </c>
      <c r="X226">
        <v>44.28</v>
      </c>
      <c r="Y226">
        <f>100*LN(LEVERAGE3!O227)</f>
        <v>332.85658681992129</v>
      </c>
      <c r="Z226">
        <f>100*LN(LEVERAGE1!O227)</f>
        <v>351.81242828054968</v>
      </c>
      <c r="AA226">
        <f>100*LN(LEVERAGE1!N227)</f>
        <v>328.76683963643035</v>
      </c>
      <c r="AB226">
        <f>100*LN(LEVERAGE2!V227)</f>
        <v>-23.57934014154544</v>
      </c>
      <c r="AC226">
        <f>100*LN(LEVERAGE2!U227)</f>
        <v>16.224193750436456</v>
      </c>
      <c r="AD226">
        <v>1727.0346963970326</v>
      </c>
      <c r="AE226">
        <v>1488.926783752308</v>
      </c>
      <c r="AF226">
        <f>100*LN(DOMESTICC!T347)</f>
        <v>1018.2894240662996</v>
      </c>
      <c r="AG226">
        <f>100*LN(DOMESTICC!U347)</f>
        <v>992.00493938085583</v>
      </c>
      <c r="AH226">
        <f>100*LN(DOMESTICC!V347)</f>
        <v>983.62057643655237</v>
      </c>
      <c r="AI226">
        <f>100*LN(DOMESTICC!W347)</f>
        <v>914.45572758245282</v>
      </c>
      <c r="AJ226">
        <f>100*LN(DOMESTICC!X347)</f>
        <v>893.5993099816958</v>
      </c>
      <c r="AK226">
        <f>100*LN(DOMESTICC!Y347)</f>
        <v>746.88331783310139</v>
      </c>
      <c r="AL226">
        <f>100*LN(CBCREDIT!T227)</f>
        <v>901.95559945003174</v>
      </c>
      <c r="AM226">
        <f>100*LN(CBCREDIT!U227)</f>
        <v>865.9112237041212</v>
      </c>
      <c r="AN226">
        <f>100*LN(CBCREDIT!V227)</f>
        <v>782.38835457458026</v>
      </c>
      <c r="AO226">
        <f>100*LN('CREDIT EA &amp; UK'!X252)</f>
        <v>830.51394335190685</v>
      </c>
      <c r="AP226">
        <f>100*LN('CREDIT EA &amp; UK'!Y252)</f>
        <v>801.82198565650197</v>
      </c>
      <c r="AQ226">
        <f>100*LN('CREDIT EA &amp; UK'!Z252)</f>
        <v>691.68434905992979</v>
      </c>
      <c r="AR226">
        <f>100*LN('CREDIT EA &amp; UK'!AA252)</f>
        <v>789.77816964769283</v>
      </c>
      <c r="AS226">
        <f>100*LN('CREDIT EA &amp; UK'!AB252)</f>
        <v>753.93385280276459</v>
      </c>
      <c r="AT226">
        <f>100*LN('CREDIT EA &amp; UK'!AC252)</f>
        <v>669.85262556193368</v>
      </c>
      <c r="AU226">
        <f>100*LN('CREDIT EA &amp; UK'!AD252)</f>
        <v>720.55729396644404</v>
      </c>
      <c r="AV226">
        <f>100*LN('CREDIT EA &amp; UK'!AE252)</f>
        <v>704.80450553328649</v>
      </c>
      <c r="AW226">
        <f>100*LN('CREDIT EA &amp; UK'!AF252)</f>
        <v>527.96852895968448</v>
      </c>
      <c r="AX226">
        <f>100*LN('CREDIT FLOATERS'!R252)</f>
        <v>859.42836218690923</v>
      </c>
      <c r="AY226">
        <f>100*LN('CREDIT FLOATERS'!S252)</f>
        <v>826.10051321461219</v>
      </c>
      <c r="AZ226">
        <f>100*LN('CREDIT FLOATERS'!T252)</f>
        <v>733.46011397582845</v>
      </c>
      <c r="BA226">
        <f>100*LN('GLOBAL GROWTH'!P494)</f>
        <v>437.88041981979865</v>
      </c>
      <c r="BB226">
        <f>'GLOBAL GROWTH'!F482</f>
        <v>-3.9813301633436899</v>
      </c>
      <c r="BC226">
        <v>437.88041981979865</v>
      </c>
      <c r="BD226">
        <v>-64.400445000000005</v>
      </c>
      <c r="BE226">
        <v>2.8182074192347306</v>
      </c>
      <c r="BF226">
        <v>428.17835853991267</v>
      </c>
      <c r="BG226">
        <v>448.57964039864424</v>
      </c>
      <c r="BH226">
        <v>465.30075154022512</v>
      </c>
      <c r="BI226">
        <f>'CORPORATE SPREADS'!C335/100</f>
        <v>0.64999999999999902</v>
      </c>
      <c r="BJ226">
        <f>'CORPORATE SPREADS'!D335/100</f>
        <v>0.41000000000000014</v>
      </c>
      <c r="BK226">
        <f>POLICYRATES!F287</f>
        <v>2.5</v>
      </c>
      <c r="BL226">
        <f>POLICYRATES!C287</f>
        <v>7.5</v>
      </c>
      <c r="BM226">
        <f>100*LN(1/'BILATERAL FX'!G346)</f>
        <v>-9.0332148507662016</v>
      </c>
      <c r="BN226">
        <f>100*LN(1/'BILATERAL FX'!B346)</f>
        <v>-49.115338796847013</v>
      </c>
      <c r="BO226">
        <f>100*LN('STOCK MARKET INDICES'!C227)</f>
        <v>848.34068055225168</v>
      </c>
      <c r="BP226">
        <f>100*LN('STOCK MARKET INDICES'!D227)</f>
        <v>780.00975213376614</v>
      </c>
    </row>
    <row r="227" spans="1:68" x14ac:dyDescent="0.2">
      <c r="A227" s="1">
        <v>36039</v>
      </c>
      <c r="B227">
        <f>100*LN('FRED-MD+'!B479)</f>
        <v>444.9448105490589</v>
      </c>
      <c r="C227">
        <f>'FRED-MD+'!C479</f>
        <v>80.647999999999996</v>
      </c>
      <c r="D227">
        <f>100*LN('FRED-MD+'!D479)</f>
        <v>736.64451483275991</v>
      </c>
      <c r="E227">
        <f>100*LN('FRED-MD+'!E479)</f>
        <v>451.41507876009229</v>
      </c>
      <c r="F227">
        <f>'FRED-MD+'!F479</f>
        <v>4.5999999999999996</v>
      </c>
      <c r="G227">
        <f>100*LN('FRED-MD+'!G479)</f>
        <v>509.6812990337308</v>
      </c>
      <c r="H227">
        <f>100*LN('FRED-MD+'!H479)</f>
        <v>438.25764834793171</v>
      </c>
      <c r="I227">
        <f>100*LN('FRED-MD+'!I479)</f>
        <v>475.64309798286752</v>
      </c>
      <c r="J227">
        <f>100*LN('FRED-MD+'!J479)</f>
        <v>671.98268329209122</v>
      </c>
      <c r="K227">
        <f>100*LN('FRED-MD+'!K479)</f>
        <v>692.81851604936446</v>
      </c>
      <c r="L227">
        <f>'FRED-MD+'!L479</f>
        <v>4.7109523809523797</v>
      </c>
      <c r="M227">
        <f>'FRED-MD+'!N479</f>
        <v>9.5714285714285793E-2</v>
      </c>
      <c r="N227">
        <f>'FRED-MD+'!O479</f>
        <v>1.7999999999999999E-2</v>
      </c>
      <c r="O227">
        <f>'FRED-MD+'!P479</f>
        <v>2.1389</v>
      </c>
      <c r="P227">
        <f>'FRED-MD+'!R479</f>
        <v>1.91</v>
      </c>
      <c r="Q227">
        <f>FACTOR!C288</f>
        <v>57.007010583652068</v>
      </c>
      <c r="R227">
        <f>100*LN(REALIZEDVARIANCE!D228)</f>
        <v>197.94741823649153</v>
      </c>
      <c r="S227">
        <v>-31.993477599980299</v>
      </c>
      <c r="T227" s="5">
        <v>36.07253</v>
      </c>
      <c r="U227">
        <v>149.20278059443379</v>
      </c>
      <c r="V227" s="5">
        <v>64.013180000000006</v>
      </c>
      <c r="W227">
        <v>-15.9</v>
      </c>
      <c r="X227">
        <v>40.950000000000003</v>
      </c>
      <c r="Y227">
        <f>100*LN(LEVERAGE3!O228)</f>
        <v>335.51883465655794</v>
      </c>
      <c r="Z227">
        <f>100*LN(LEVERAGE1!O228)</f>
        <v>351.82280170030646</v>
      </c>
      <c r="AA227">
        <f>100*LN(LEVERAGE1!N228)</f>
        <v>328.79916070946513</v>
      </c>
      <c r="AB227">
        <f>100*LN(LEVERAGE2!V228)</f>
        <v>-23.571270318769479</v>
      </c>
      <c r="AC227">
        <f>100*LN(LEVERAGE2!U228)</f>
        <v>15.620198988001665</v>
      </c>
      <c r="AD227">
        <v>1730.6918380262157</v>
      </c>
      <c r="AE227">
        <v>1488.8354680841983</v>
      </c>
      <c r="AF227">
        <f>100*LN(DOMESTICC!T348)</f>
        <v>1020.036607376373</v>
      </c>
      <c r="AG227">
        <f>100*LN(DOMESTICC!U348)</f>
        <v>993.99338642362011</v>
      </c>
      <c r="AH227">
        <f>100*LN(DOMESTICC!V348)</f>
        <v>985.69809721231229</v>
      </c>
      <c r="AI227">
        <f>100*LN(DOMESTICC!W348)</f>
        <v>916.01721714738801</v>
      </c>
      <c r="AJ227">
        <f>100*LN(DOMESTICC!X348)</f>
        <v>895.4475512016902</v>
      </c>
      <c r="AK227">
        <f>100*LN(DOMESTICC!Y348)</f>
        <v>747.77334613757102</v>
      </c>
      <c r="AL227">
        <f>100*LN(CBCREDIT!T228)</f>
        <v>903.33747664340046</v>
      </c>
      <c r="AM227">
        <f>100*LN(CBCREDIT!U228)</f>
        <v>867.56108120328008</v>
      </c>
      <c r="AN227">
        <f>100*LN(CBCREDIT!V228)</f>
        <v>783.19383839821921</v>
      </c>
      <c r="AO227">
        <f>100*LN('CREDIT EA &amp; UK'!X253)</f>
        <v>832.38688453289762</v>
      </c>
      <c r="AP227">
        <f>100*LN('CREDIT EA &amp; UK'!Y253)</f>
        <v>803.75128130904284</v>
      </c>
      <c r="AQ227">
        <f>100*LN('CREDIT EA &amp; UK'!Z253)</f>
        <v>693.35857805166256</v>
      </c>
      <c r="AR227">
        <f>100*LN('CREDIT EA &amp; UK'!AA253)</f>
        <v>791.89750271179321</v>
      </c>
      <c r="AS227">
        <f>100*LN('CREDIT EA &amp; UK'!AB253)</f>
        <v>756.11122242418469</v>
      </c>
      <c r="AT227">
        <f>100*LN('CREDIT EA &amp; UK'!AC253)</f>
        <v>671.77684186704289</v>
      </c>
      <c r="AU227">
        <f>100*LN('CREDIT EA &amp; UK'!AD253)</f>
        <v>722.41129968169332</v>
      </c>
      <c r="AV227">
        <f>100*LN('CREDIT EA &amp; UK'!AE253)</f>
        <v>706.72550554205941</v>
      </c>
      <c r="AW227">
        <f>100*LN('CREDIT EA &amp; UK'!AF253)</f>
        <v>529.42942847961274</v>
      </c>
      <c r="AX227">
        <f>100*LN('CREDIT FLOATERS'!R253)</f>
        <v>861.30908349935601</v>
      </c>
      <c r="AY227">
        <f>100*LN('CREDIT FLOATERS'!S253)</f>
        <v>828.20347495113128</v>
      </c>
      <c r="AZ227">
        <f>100*LN('CREDIT FLOATERS'!T253)</f>
        <v>734.66577421545151</v>
      </c>
      <c r="BA227">
        <f>100*LN('GLOBAL GROWTH'!P495)</f>
        <v>438.1154754696974</v>
      </c>
      <c r="BB227">
        <f>'GLOBAL GROWTH'!F483</f>
        <v>-3.6752330250572398</v>
      </c>
      <c r="BC227">
        <v>438.1154754696974</v>
      </c>
      <c r="BD227">
        <v>-55.558064000000002</v>
      </c>
      <c r="BE227">
        <v>2.7129280622126828</v>
      </c>
      <c r="BF227">
        <v>428.73175551895895</v>
      </c>
      <c r="BG227">
        <v>449.20329839888342</v>
      </c>
      <c r="BH227">
        <v>465.39603501575232</v>
      </c>
      <c r="BI227">
        <f>'CORPORATE SPREADS'!C336/100</f>
        <v>0.63999999999999901</v>
      </c>
      <c r="BJ227">
        <f>'CORPORATE SPREADS'!D336/100</f>
        <v>0.5</v>
      </c>
      <c r="BK227">
        <f>POLICYRATES!F288</f>
        <v>2.5</v>
      </c>
      <c r="BL227">
        <f>POLICYRATES!C288</f>
        <v>7.5</v>
      </c>
      <c r="BM227">
        <f>100*LN(1/'BILATERAL FX'!G347)</f>
        <v>-14.077458072034544</v>
      </c>
      <c r="BN227">
        <f>100*LN(1/'BILATERAL FX'!B347)</f>
        <v>-52.016190474297765</v>
      </c>
      <c r="BO227">
        <f>100*LN('STOCK MARKET INDICES'!C228)</f>
        <v>840.61521275069958</v>
      </c>
      <c r="BP227">
        <f>100*LN('STOCK MARKET INDICES'!D228)</f>
        <v>775.99639188724188</v>
      </c>
    </row>
    <row r="228" spans="1:68" x14ac:dyDescent="0.2">
      <c r="A228" s="1">
        <v>36069</v>
      </c>
      <c r="B228">
        <f>100*LN('FRED-MD+'!B480)</f>
        <v>445.71457026407694</v>
      </c>
      <c r="C228">
        <f>'FRED-MD+'!C480</f>
        <v>80.971000000000004</v>
      </c>
      <c r="D228">
        <f>100*LN('FRED-MD+'!D480)</f>
        <v>744.716835960004</v>
      </c>
      <c r="E228">
        <f>100*LN('FRED-MD+'!E480)</f>
        <v>451.90674869346799</v>
      </c>
      <c r="F228">
        <f>'FRED-MD+'!F480</f>
        <v>4.5</v>
      </c>
      <c r="G228">
        <f>100*LN('FRED-MD+'!G480)</f>
        <v>509.92564857497837</v>
      </c>
      <c r="H228">
        <f>100*LN('FRED-MD+'!H480)</f>
        <v>438.47105298030391</v>
      </c>
      <c r="I228">
        <f>100*LN('FRED-MD+'!I480)</f>
        <v>472.25086784053241</v>
      </c>
      <c r="J228">
        <f>100*LN('FRED-MD+'!J480)</f>
        <v>672.51624453959607</v>
      </c>
      <c r="K228">
        <f>100*LN('FRED-MD+'!K480)</f>
        <v>693.97092687229906</v>
      </c>
      <c r="L228">
        <f>'FRED-MD+'!L480</f>
        <v>4.1214285714285701</v>
      </c>
      <c r="M228">
        <f>'FRED-MD+'!N480</f>
        <v>0.40857142857142897</v>
      </c>
      <c r="N228">
        <f>'FRED-MD+'!O480</f>
        <v>0.1477</v>
      </c>
      <c r="O228">
        <f>'FRED-MD+'!P480</f>
        <v>2.2877000000000001</v>
      </c>
      <c r="P228">
        <f>'FRED-MD+'!R480</f>
        <v>2.1800000000000002</v>
      </c>
      <c r="Q228">
        <f>FACTOR!C289</f>
        <v>83.104252800491068</v>
      </c>
      <c r="R228">
        <f>100*LN(REALIZEDVARIANCE!D229)</f>
        <v>187.44048618737477</v>
      </c>
      <c r="S228">
        <v>-55.088955054413297</v>
      </c>
      <c r="T228" s="5">
        <v>7.2463870000000004</v>
      </c>
      <c r="U228">
        <v>117.84135240791778</v>
      </c>
      <c r="V228" s="5">
        <v>22.03979</v>
      </c>
      <c r="W228">
        <v>-2.1</v>
      </c>
      <c r="X228">
        <v>28.05</v>
      </c>
      <c r="Y228">
        <f>100*LN(LEVERAGE3!O229)</f>
        <v>333.65580133504164</v>
      </c>
      <c r="Z228">
        <f>100*LN(LEVERAGE1!O229)</f>
        <v>351.86412594089967</v>
      </c>
      <c r="AA228">
        <f>100*LN(LEVERAGE1!N229)</f>
        <v>329.24604010611603</v>
      </c>
      <c r="AB228">
        <f>100*LN(LEVERAGE2!V229)</f>
        <v>-23.774642702411903</v>
      </c>
      <c r="AC228">
        <f>100*LN(LEVERAGE2!U229)</f>
        <v>16.380602365645931</v>
      </c>
      <c r="AD228">
        <v>1734.0814907376657</v>
      </c>
      <c r="AE228">
        <v>1489.7728863302973</v>
      </c>
      <c r="AF228">
        <f>100*LN(DOMESTICC!T349)</f>
        <v>1022.7590720336357</v>
      </c>
      <c r="AG228">
        <f>100*LN(DOMESTICC!U349)</f>
        <v>997.10599279676853</v>
      </c>
      <c r="AH228">
        <f>100*LN(DOMESTICC!V349)</f>
        <v>988.95494181135336</v>
      </c>
      <c r="AI228">
        <f>100*LN(DOMESTICC!W349)</f>
        <v>916.65605622821965</v>
      </c>
      <c r="AJ228">
        <f>100*LN(DOMESTICC!X349)</f>
        <v>896.55620851138542</v>
      </c>
      <c r="AK228">
        <f>100*LN(DOMESTICC!Y349)</f>
        <v>747.00469337850143</v>
      </c>
      <c r="AL228">
        <f>100*LN(CBCREDIT!T229)</f>
        <v>904.24001404405635</v>
      </c>
      <c r="AM228">
        <f>100*LN(CBCREDIT!U229)</f>
        <v>868.42164692989581</v>
      </c>
      <c r="AN228">
        <f>100*LN(CBCREDIT!V229)</f>
        <v>784.04234934845726</v>
      </c>
      <c r="AO228">
        <f>100*LN('CREDIT EA &amp; UK'!X254)</f>
        <v>832.89562536995641</v>
      </c>
      <c r="AP228">
        <f>100*LN('CREDIT EA &amp; UK'!Y254)</f>
        <v>804.09654338950054</v>
      </c>
      <c r="AQ228">
        <f>100*LN('CREDIT EA &amp; UK'!Z254)</f>
        <v>694.26624420595556</v>
      </c>
      <c r="AR228">
        <f>100*LN('CREDIT EA &amp; UK'!AA254)</f>
        <v>793.08712353962983</v>
      </c>
      <c r="AS228">
        <f>100*LN('CREDIT EA &amp; UK'!AB254)</f>
        <v>757.03013689083537</v>
      </c>
      <c r="AT228">
        <f>100*LN('CREDIT EA &amp; UK'!AC254)</f>
        <v>673.48359324625221</v>
      </c>
      <c r="AU228">
        <f>100*LN('CREDIT EA &amp; UK'!AD254)</f>
        <v>721.94350528100745</v>
      </c>
      <c r="AV228">
        <f>100*LN('CREDIT EA &amp; UK'!AE254)</f>
        <v>706.43734621907151</v>
      </c>
      <c r="AW228">
        <f>100*LN('CREDIT EA &amp; UK'!AF254)</f>
        <v>527.33401457030186</v>
      </c>
      <c r="AX228">
        <f>100*LN('CREDIT FLOATERS'!R254)</f>
        <v>862.69234926248794</v>
      </c>
      <c r="AY228">
        <f>100*LN('CREDIT FLOATERS'!S254)</f>
        <v>829.41991260238285</v>
      </c>
      <c r="AZ228">
        <f>100*LN('CREDIT FLOATERS'!T254)</f>
        <v>736.3311328207302</v>
      </c>
      <c r="BA228">
        <f>100*LN('GLOBAL GROWTH'!P496)</f>
        <v>438.41092145981202</v>
      </c>
      <c r="BB228">
        <f>'GLOBAL GROWTH'!F484</f>
        <v>-4.2037201957256896</v>
      </c>
      <c r="BC228">
        <v>438.41092145981202</v>
      </c>
      <c r="BD228">
        <v>-43.558050999999999</v>
      </c>
      <c r="BE228">
        <v>2.6243884557465957</v>
      </c>
      <c r="BF228">
        <v>428.9731214619004</v>
      </c>
      <c r="BG228">
        <v>448.97182876082604</v>
      </c>
      <c r="BH228">
        <v>465.30075154022512</v>
      </c>
      <c r="BI228">
        <f>'CORPORATE SPREADS'!C337/100</f>
        <v>0.62</v>
      </c>
      <c r="BJ228">
        <f>'CORPORATE SPREADS'!D337/100</f>
        <v>0.25999999999999979</v>
      </c>
      <c r="BK228">
        <f>POLICYRATES!F289</f>
        <v>2.5</v>
      </c>
      <c r="BL228">
        <f>POLICYRATES!C289</f>
        <v>7.25</v>
      </c>
      <c r="BM228">
        <f>100*LN(1/'BILATERAL FX'!G348)</f>
        <v>-17.727738978169199</v>
      </c>
      <c r="BN228">
        <f>100*LN(1/'BILATERAL FX'!B348)</f>
        <v>-52.732869586500485</v>
      </c>
      <c r="BO228">
        <f>100*LN('STOCK MARKET INDICES'!C229)</f>
        <v>844.91541506024305</v>
      </c>
      <c r="BP228">
        <f>100*LN('STOCK MARKET INDICES'!D229)</f>
        <v>782.59841314865514</v>
      </c>
    </row>
    <row r="229" spans="1:68" x14ac:dyDescent="0.2">
      <c r="A229" s="1">
        <v>36100</v>
      </c>
      <c r="B229">
        <f>100*LN('FRED-MD+'!B481)</f>
        <v>445.67397808157381</v>
      </c>
      <c r="C229">
        <f>'FRED-MD+'!C481</f>
        <v>80.702699999999993</v>
      </c>
      <c r="D229">
        <f>100*LN('FRED-MD+'!D481)</f>
        <v>741.45728813505889</v>
      </c>
      <c r="E229">
        <f>100*LN('FRED-MD+'!E481)</f>
        <v>452.42854572476273</v>
      </c>
      <c r="F229">
        <f>'FRED-MD+'!F481</f>
        <v>4.4000000000000004</v>
      </c>
      <c r="G229">
        <f>100*LN('FRED-MD+'!G481)</f>
        <v>510.04759980960455</v>
      </c>
      <c r="H229">
        <f>100*LN('FRED-MD+'!H481)</f>
        <v>438.47354624847998</v>
      </c>
      <c r="I229">
        <f>100*LN('FRED-MD+'!I481)</f>
        <v>472.15299871042868</v>
      </c>
      <c r="J229">
        <f>100*LN('FRED-MD+'!J481)</f>
        <v>673.01046762772785</v>
      </c>
      <c r="K229">
        <f>100*LN('FRED-MD+'!K481)</f>
        <v>704.26619754426338</v>
      </c>
      <c r="L229">
        <f>'FRED-MD+'!L481</f>
        <v>4.5252631578947398</v>
      </c>
      <c r="M229">
        <f>'FRED-MD+'!N481</f>
        <v>0.30210526315789499</v>
      </c>
      <c r="N229">
        <f>'FRED-MD+'!O481</f>
        <v>0.15809999999999999</v>
      </c>
      <c r="O229">
        <f>'FRED-MD+'!P481</f>
        <v>2.0209999999999999</v>
      </c>
      <c r="P229">
        <f>'FRED-MD+'!R481</f>
        <v>2.04</v>
      </c>
      <c r="Q229">
        <f>FACTOR!C290</f>
        <v>85.69910573346975</v>
      </c>
      <c r="R229">
        <f>100*LN(REALIZEDVARIANCE!D230)</f>
        <v>155.61704280529591</v>
      </c>
      <c r="S229">
        <v>-48.592049259503</v>
      </c>
      <c r="T229" s="5">
        <v>3.7429380000000001</v>
      </c>
      <c r="U229">
        <v>112.65112871386518</v>
      </c>
      <c r="V229" s="5">
        <v>33.159689999999998</v>
      </c>
      <c r="W229">
        <v>8.4</v>
      </c>
      <c r="X229">
        <v>26.01</v>
      </c>
      <c r="Y229">
        <f>100*LN(LEVERAGE3!O230)</f>
        <v>329.74940827757945</v>
      </c>
      <c r="Z229">
        <f>100*LN(LEVERAGE1!O230)</f>
        <v>351.92591367605417</v>
      </c>
      <c r="AA229">
        <f>100*LN(LEVERAGE1!N230)</f>
        <v>330.00059012523042</v>
      </c>
      <c r="AB229">
        <f>100*LN(LEVERAGE2!V230)</f>
        <v>-24.215952863469777</v>
      </c>
      <c r="AC229">
        <f>100*LN(LEVERAGE2!U230)</f>
        <v>17.724759888618149</v>
      </c>
      <c r="AD229">
        <v>1733.0857805529479</v>
      </c>
      <c r="AE229">
        <v>1491.527884487554</v>
      </c>
      <c r="AF229">
        <f>100*LN(DOMESTICC!T350)</f>
        <v>1025.8219676760384</v>
      </c>
      <c r="AG229">
        <f>100*LN(DOMESTICC!U350)</f>
        <v>1000.6038556713003</v>
      </c>
      <c r="AH229">
        <f>100*LN(DOMESTICC!V350)</f>
        <v>992.6130607534933</v>
      </c>
      <c r="AI229">
        <f>100*LN(DOMESTICC!W350)</f>
        <v>917.09403500941016</v>
      </c>
      <c r="AJ229">
        <f>100*LN(DOMESTICC!X350)</f>
        <v>897.38340287493475</v>
      </c>
      <c r="AK229">
        <f>100*LN(DOMESTICC!Y350)</f>
        <v>745.52025773891353</v>
      </c>
      <c r="AL229">
        <f>100*LN(CBCREDIT!T230)</f>
        <v>904.93504867650131</v>
      </c>
      <c r="AM229">
        <f>100*LN(CBCREDIT!U230)</f>
        <v>869.05288956875233</v>
      </c>
      <c r="AN229">
        <f>100*LN(CBCREDIT!V230)</f>
        <v>784.81729200514587</v>
      </c>
      <c r="AO229">
        <f>100*LN('CREDIT EA &amp; UK'!X255)</f>
        <v>833.20908206231366</v>
      </c>
      <c r="AP229">
        <f>100*LN('CREDIT EA &amp; UK'!Y255)</f>
        <v>804.31099117027748</v>
      </c>
      <c r="AQ229">
        <f>100*LN('CREDIT EA &amp; UK'!Z255)</f>
        <v>694.90125905009108</v>
      </c>
      <c r="AR229">
        <f>100*LN('CREDIT EA &amp; UK'!AA255)</f>
        <v>793.94558071543577</v>
      </c>
      <c r="AS229">
        <f>100*LN('CREDIT EA &amp; UK'!AB255)</f>
        <v>757.63925234791407</v>
      </c>
      <c r="AT229">
        <f>100*LN('CREDIT EA &amp; UK'!AC255)</f>
        <v>674.96880048370758</v>
      </c>
      <c r="AU229">
        <f>100*LN('CREDIT EA &amp; UK'!AD255)</f>
        <v>720.87712130407022</v>
      </c>
      <c r="AV229">
        <f>100*LN('CREDIT EA &amp; UK'!AE255)</f>
        <v>705.73599917500133</v>
      </c>
      <c r="AW229">
        <f>100*LN('CREDIT EA &amp; UK'!AF255)</f>
        <v>523.4778741063335</v>
      </c>
      <c r="AX229">
        <f>100*LN('CREDIT FLOATERS'!R255)</f>
        <v>863.79056403586958</v>
      </c>
      <c r="AY229">
        <f>100*LN('CREDIT FLOATERS'!S255)</f>
        <v>830.32296404208682</v>
      </c>
      <c r="AZ229">
        <f>100*LN('CREDIT FLOATERS'!T255)</f>
        <v>737.99291140449168</v>
      </c>
      <c r="BA229">
        <f>100*LN('GLOBAL GROWTH'!P497)</f>
        <v>438.5734252954922</v>
      </c>
      <c r="BB229">
        <f>'GLOBAL GROWTH'!F485</f>
        <v>-3.9213450746402998</v>
      </c>
      <c r="BC229">
        <v>438.5734252954922</v>
      </c>
      <c r="BD229">
        <v>-46.092770999999999</v>
      </c>
      <c r="BE229">
        <v>2.5637021763754486</v>
      </c>
      <c r="BF229">
        <v>428.9047422580287</v>
      </c>
      <c r="BG229">
        <v>448.56336335598598</v>
      </c>
      <c r="BH229">
        <v>464.82296754485384</v>
      </c>
      <c r="BI229">
        <f>'CORPORATE SPREADS'!C338/100</f>
        <v>0.79</v>
      </c>
      <c r="BJ229">
        <f>'CORPORATE SPREADS'!D338/100</f>
        <v>0.54</v>
      </c>
      <c r="BK229">
        <f>POLICYRATES!F290</f>
        <v>2.5</v>
      </c>
      <c r="BL229">
        <f>POLICYRATES!C290</f>
        <v>6.75</v>
      </c>
      <c r="BM229">
        <f>100*LN(1/'BILATERAL FX'!G349)</f>
        <v>-15.041477720987665</v>
      </c>
      <c r="BN229">
        <f>100*LN(1/'BILATERAL FX'!B349)</f>
        <v>-50.748003351489416</v>
      </c>
      <c r="BO229">
        <f>100*LN('STOCK MARKET INDICES'!C230)</f>
        <v>852.17229167026346</v>
      </c>
      <c r="BP229">
        <f>100*LN('STOCK MARKET INDICES'!D230)</f>
        <v>787.35444955360833</v>
      </c>
    </row>
    <row r="230" spans="1:68" x14ac:dyDescent="0.2">
      <c r="A230" s="1">
        <v>36130</v>
      </c>
      <c r="B230">
        <f>100*LN('FRED-MD+'!B482)</f>
        <v>446.02426750060101</v>
      </c>
      <c r="C230">
        <f>'FRED-MD+'!C482</f>
        <v>80.720399999999998</v>
      </c>
      <c r="D230">
        <f>100*LN('FRED-MD+'!D482)</f>
        <v>749.10875935348759</v>
      </c>
      <c r="E230">
        <f>100*LN('FRED-MD+'!E482)</f>
        <v>452.97998789633152</v>
      </c>
      <c r="F230">
        <f>'FRED-MD+'!F482</f>
        <v>4.4000000000000004</v>
      </c>
      <c r="G230">
        <f>100*LN('FRED-MD+'!G482)</f>
        <v>510.23024826220802</v>
      </c>
      <c r="H230">
        <f>100*LN('FRED-MD+'!H482)</f>
        <v>438.57945272428015</v>
      </c>
      <c r="I230">
        <f>100*LN('FRED-MD+'!I482)</f>
        <v>470.97103652620154</v>
      </c>
      <c r="J230">
        <f>100*LN('FRED-MD+'!J482)</f>
        <v>673.29037916155619</v>
      </c>
      <c r="K230">
        <f>100*LN('FRED-MD+'!K482)</f>
        <v>708.17506020296173</v>
      </c>
      <c r="L230">
        <f>'FRED-MD+'!L482</f>
        <v>4.5186363636363698</v>
      </c>
      <c r="M230">
        <f>'FRED-MD+'!N482</f>
        <v>0.12636363636363601</v>
      </c>
      <c r="N230">
        <f>'FRED-MD+'!O482</f>
        <v>1.43E-2</v>
      </c>
      <c r="O230">
        <f>'FRED-MD+'!P482</f>
        <v>1.9851000000000001</v>
      </c>
      <c r="P230">
        <f>'FRED-MD+'!R482</f>
        <v>2.0699999999999998</v>
      </c>
      <c r="Q230">
        <f>FACTOR!C291</f>
        <v>88.060391807864747</v>
      </c>
      <c r="R230">
        <f>100*LN(REALIZEDVARIANCE!D231)</f>
        <v>133.95209079386018</v>
      </c>
      <c r="S230">
        <v>-44.763794053153603</v>
      </c>
      <c r="T230" s="5">
        <v>-0.23923639999999999</v>
      </c>
      <c r="U230">
        <v>105.91544527959161</v>
      </c>
      <c r="V230" s="5">
        <v>27.452380000000002</v>
      </c>
      <c r="W230">
        <v>14.1</v>
      </c>
      <c r="X230">
        <v>24.42</v>
      </c>
      <c r="Y230">
        <f>100*LN(LEVERAGE3!O231)</f>
        <v>325.94417866148626</v>
      </c>
      <c r="Z230">
        <f>100*LN(LEVERAGE1!O231)</f>
        <v>351.95925940482704</v>
      </c>
      <c r="AA230">
        <f>100*LN(LEVERAGE1!N231)</f>
        <v>330.41655141036767</v>
      </c>
      <c r="AB230">
        <f>100*LN(LEVERAGE2!V231)</f>
        <v>-24.700752560139918</v>
      </c>
      <c r="AC230">
        <f>100*LN(LEVERAGE2!U231)</f>
        <v>18.469386148603721</v>
      </c>
      <c r="AD230">
        <v>1735.1793020485393</v>
      </c>
      <c r="AE230">
        <v>1491.8846340018786</v>
      </c>
      <c r="AF230">
        <f>100*LN(DOMESTICC!T351)</f>
        <v>1027.3317803348775</v>
      </c>
      <c r="AG230">
        <f>100*LN(DOMESTICC!U351)</f>
        <v>1002.3241474715431</v>
      </c>
      <c r="AH230">
        <f>100*LN(DOMESTICC!V351)</f>
        <v>994.41061135271627</v>
      </c>
      <c r="AI230">
        <f>100*LN(DOMESTICC!W351)</f>
        <v>917.26741489422568</v>
      </c>
      <c r="AJ230">
        <f>100*LN(DOMESTICC!X351)</f>
        <v>897.72847764809501</v>
      </c>
      <c r="AK230">
        <f>100*LN(DOMESTICC!Y351)</f>
        <v>744.38087360823204</v>
      </c>
      <c r="AL230">
        <f>100*LN(CBCREDIT!T231)</f>
        <v>905.23019781058667</v>
      </c>
      <c r="AM230">
        <f>100*LN(CBCREDIT!U231)</f>
        <v>869.31362823121697</v>
      </c>
      <c r="AN230">
        <f>100*LN(CBCREDIT!V231)</f>
        <v>785.41169149610005</v>
      </c>
      <c r="AO230">
        <f>100*LN('CREDIT EA &amp; UK'!X256)</f>
        <v>833.45834330962111</v>
      </c>
      <c r="AP230">
        <f>100*LN('CREDIT EA &amp; UK'!Y256)</f>
        <v>804.38996764261151</v>
      </c>
      <c r="AQ230">
        <f>100*LN('CREDIT EA &amp; UK'!Z256)</f>
        <v>695.72404396807599</v>
      </c>
      <c r="AR230">
        <f>100*LN('CREDIT EA &amp; UK'!AA256)</f>
        <v>794.8626866666981</v>
      </c>
      <c r="AS230">
        <f>100*LN('CREDIT EA &amp; UK'!AB256)</f>
        <v>758.2998638371995</v>
      </c>
      <c r="AT230">
        <f>100*LN('CREDIT EA &amp; UK'!AC256)</f>
        <v>676.52384955143407</v>
      </c>
      <c r="AU230">
        <f>100*LN('CREDIT EA &amp; UK'!AD256)</f>
        <v>719.57737948304907</v>
      </c>
      <c r="AV230">
        <f>100*LN('CREDIT EA &amp; UK'!AE256)</f>
        <v>704.77128543938181</v>
      </c>
      <c r="AW230">
        <f>100*LN('CREDIT EA &amp; UK'!AF256)</f>
        <v>521.25252459631361</v>
      </c>
      <c r="AX230">
        <f>100*LN('CREDIT FLOATERS'!R256)</f>
        <v>864.26436460334719</v>
      </c>
      <c r="AY230">
        <f>100*LN('CREDIT FLOATERS'!S256)</f>
        <v>830.6985855297105</v>
      </c>
      <c r="AZ230">
        <f>100*LN('CREDIT FLOATERS'!T256)</f>
        <v>738.78416560561004</v>
      </c>
      <c r="BA230">
        <f>100*LN('GLOBAL GROWTH'!P498)</f>
        <v>438.45389760995772</v>
      </c>
      <c r="BB230">
        <f>'GLOBAL GROWTH'!F486</f>
        <v>-4.40130156284701</v>
      </c>
      <c r="BC230">
        <v>438.45389760995772</v>
      </c>
      <c r="BD230">
        <v>-58.297893000000002</v>
      </c>
      <c r="BE230">
        <v>2.5324163514200748</v>
      </c>
      <c r="BF230">
        <v>429.04256684234758</v>
      </c>
      <c r="BG230">
        <v>447.86953121438745</v>
      </c>
      <c r="BH230">
        <v>465.30075154022512</v>
      </c>
      <c r="BI230">
        <f>'CORPORATE SPREADS'!C339/100</f>
        <v>0.78</v>
      </c>
      <c r="BJ230">
        <f>'CORPORATE SPREADS'!D339/100</f>
        <v>0.79999999999999982</v>
      </c>
      <c r="BK230">
        <f>POLICYRATES!F291</f>
        <v>2.5</v>
      </c>
      <c r="BL230">
        <f>POLICYRATES!C291</f>
        <v>6.25</v>
      </c>
      <c r="BM230">
        <f>100*LN(1/'BILATERAL FX'!G350)</f>
        <v>-15.811056463237749</v>
      </c>
      <c r="BN230">
        <f>100*LN(1/'BILATERAL FX'!B350)</f>
        <v>-51.33025536408833</v>
      </c>
      <c r="BO230">
        <f>100*LN('STOCK MARKET INDICES'!C231)</f>
        <v>851.76710772106287</v>
      </c>
      <c r="BP230">
        <f>100*LN('STOCK MARKET INDICES'!D231)</f>
        <v>789.13008394880922</v>
      </c>
    </row>
    <row r="231" spans="1:68" x14ac:dyDescent="0.2">
      <c r="A231" s="1">
        <v>36161</v>
      </c>
      <c r="B231">
        <f>100*LN('FRED-MD+'!B483)</f>
        <v>446.48926607229134</v>
      </c>
      <c r="C231">
        <f>'FRED-MD+'!C483</f>
        <v>80.565200000000004</v>
      </c>
      <c r="D231">
        <f>100*LN('FRED-MD+'!D483)</f>
        <v>746.62275562154809</v>
      </c>
      <c r="E231">
        <f>100*LN('FRED-MD+'!E483)</f>
        <v>453.5284058523925</v>
      </c>
      <c r="F231">
        <f>'FRED-MD+'!F483</f>
        <v>4.3</v>
      </c>
      <c r="G231">
        <f>100*LN('FRED-MD+'!G483)</f>
        <v>510.41256371835948</v>
      </c>
      <c r="H231">
        <f>100*LN('FRED-MD+'!H483)</f>
        <v>438.76110129677824</v>
      </c>
      <c r="I231">
        <f>100*LN('FRED-MD+'!I483)</f>
        <v>470.53774464051168</v>
      </c>
      <c r="J231">
        <f>100*LN('FRED-MD+'!J483)</f>
        <v>674.05901608822592</v>
      </c>
      <c r="K231">
        <f>100*LN('FRED-MD+'!K483)</f>
        <v>712.9914345850525</v>
      </c>
      <c r="L231">
        <f>'FRED-MD+'!L483</f>
        <v>4.5142105263157903</v>
      </c>
      <c r="M231">
        <f>'FRED-MD+'!N483</f>
        <v>0.20789473684210499</v>
      </c>
      <c r="N231">
        <f>'FRED-MD+'!O483</f>
        <v>1.66E-2</v>
      </c>
      <c r="O231">
        <f>'FRED-MD+'!P483</f>
        <v>1.9484999999999999</v>
      </c>
      <c r="P231">
        <f>'FRED-MD+'!R483</f>
        <v>2.0699999999999998</v>
      </c>
      <c r="Q231">
        <f>FACTOR!C292</f>
        <v>94.484829034743413</v>
      </c>
      <c r="R231">
        <f>100*LN(REALIZEDVARIANCE!D232)</f>
        <v>153.6658647981732</v>
      </c>
      <c r="S231">
        <v>-56.820333204028799</v>
      </c>
      <c r="T231" s="5">
        <v>-11.948079999999999</v>
      </c>
      <c r="U231">
        <v>110.17028963637956</v>
      </c>
      <c r="V231" s="5">
        <v>28.803149999999999</v>
      </c>
      <c r="W231">
        <v>11.9</v>
      </c>
      <c r="X231">
        <v>26.25</v>
      </c>
      <c r="Y231">
        <f>100*LN(LEVERAGE3!O232)</f>
        <v>323.42917457907805</v>
      </c>
      <c r="Z231">
        <f>100*LN(LEVERAGE1!O232)</f>
        <v>350.68951936113325</v>
      </c>
      <c r="AA231">
        <f>100*LN(LEVERAGE1!N232)</f>
        <v>329.19547422320841</v>
      </c>
      <c r="AB231">
        <f>100*LN(LEVERAGE2!V232)</f>
        <v>-25.260216165425359</v>
      </c>
      <c r="AC231">
        <f>100*LN(LEVERAGE2!U232)</f>
        <v>16.621790548925173</v>
      </c>
      <c r="AD231">
        <v>1734.3642571390712</v>
      </c>
      <c r="AE231">
        <v>1491.370709355238</v>
      </c>
      <c r="AF231">
        <f>100*LN(DOMESTICC!T352)</f>
        <v>1026.5697599859886</v>
      </c>
      <c r="AG231">
        <f>100*LN(DOMESTICC!U352)</f>
        <v>1001.293987797517</v>
      </c>
      <c r="AH231">
        <f>100*LN(DOMESTICC!V352)</f>
        <v>993.37899339874514</v>
      </c>
      <c r="AI231">
        <f>100*LN(DOMESTICC!W352)</f>
        <v>916.74421036156821</v>
      </c>
      <c r="AJ231">
        <f>100*LN(DOMESTICC!X352)</f>
        <v>897.14548240139379</v>
      </c>
      <c r="AK231">
        <f>100*LN(DOMESTICC!Y352)</f>
        <v>743.89026545646834</v>
      </c>
      <c r="AL231">
        <f>100*LN(CBCREDIT!T232)</f>
        <v>904.5766246833075</v>
      </c>
      <c r="AM231">
        <f>100*LN(CBCREDIT!U232)</f>
        <v>868.39082831455858</v>
      </c>
      <c r="AN231">
        <f>100*LN(CBCREDIT!V232)</f>
        <v>785.73687405204225</v>
      </c>
      <c r="AO231">
        <f>100*LN('CREDIT EA &amp; UK'!X257)</f>
        <v>833.67741442764861</v>
      </c>
      <c r="AP231">
        <f>100*LN('CREDIT EA &amp; UK'!Y257)</f>
        <v>804.25132276385284</v>
      </c>
      <c r="AQ231">
        <f>100*LN('CREDIT EA &amp; UK'!Z257)</f>
        <v>697.01154691436886</v>
      </c>
      <c r="AR231">
        <f>100*LN('CREDIT EA &amp; UK'!AA257)</f>
        <v>796.09999368464423</v>
      </c>
      <c r="AS231">
        <f>100*LN('CREDIT EA &amp; UK'!AB257)</f>
        <v>759.30211058131715</v>
      </c>
      <c r="AT231">
        <f>100*LN('CREDIT EA &amp; UK'!AC257)</f>
        <v>678.12686294502805</v>
      </c>
      <c r="AU231">
        <f>100*LN('CREDIT EA &amp; UK'!AD257)</f>
        <v>717.62658685658744</v>
      </c>
      <c r="AV231">
        <f>100*LN('CREDIT EA &amp; UK'!AE257)</f>
        <v>702.6004765050393</v>
      </c>
      <c r="AW231">
        <f>100*LN('CREDIT EA &amp; UK'!AF257)</f>
        <v>521.80436045431838</v>
      </c>
      <c r="AX231">
        <f>100*LN('CREDIT FLOATERS'!R257)</f>
        <v>863.51608151786047</v>
      </c>
      <c r="AY231">
        <f>100*LN('CREDIT FLOATERS'!S257)</f>
        <v>829.78950505467458</v>
      </c>
      <c r="AZ231">
        <f>100*LN('CREDIT FLOATERS'!T257)</f>
        <v>738.62131934551132</v>
      </c>
      <c r="BA231">
        <f>100*LN('GLOBAL GROWTH'!P499)</f>
        <v>439.40251141626845</v>
      </c>
      <c r="BB231">
        <f>'GLOBAL GROWTH'!F487</f>
        <v>-3.9733399742823701</v>
      </c>
      <c r="BC231">
        <v>439.40251141626845</v>
      </c>
      <c r="BD231">
        <v>-63.889941999999998</v>
      </c>
      <c r="BE231">
        <v>2.5301848123944426</v>
      </c>
      <c r="BF231">
        <v>429.6933267841635</v>
      </c>
      <c r="BG231">
        <v>449.34894049496955</v>
      </c>
      <c r="BH231">
        <v>465.20537718869417</v>
      </c>
      <c r="BI231">
        <f>'CORPORATE SPREADS'!C340/100</f>
        <v>0.88999999999999901</v>
      </c>
      <c r="BJ231">
        <f>'CORPORATE SPREADS'!D340/100</f>
        <v>0.4700000000000002</v>
      </c>
      <c r="BK231">
        <f>POLICYRATES!F292</f>
        <v>2.5</v>
      </c>
      <c r="BL231">
        <f>POLICYRATES!C292</f>
        <v>6</v>
      </c>
      <c r="BM231">
        <f>100*LN(1/'BILATERAL FX'!G351)</f>
        <v>-14.764384191256225</v>
      </c>
      <c r="BN231">
        <f>100*LN(1/'BILATERAL FX'!B351)</f>
        <v>-50.06540684444942</v>
      </c>
      <c r="BO231">
        <f>100*LN('STOCK MARKET INDICES'!C232)</f>
        <v>854.86841065075771</v>
      </c>
      <c r="BP231">
        <f>100*LN('STOCK MARKET INDICES'!D232)</f>
        <v>789.95022165916691</v>
      </c>
    </row>
    <row r="232" spans="1:68" x14ac:dyDescent="0.2">
      <c r="A232" s="1">
        <v>36192</v>
      </c>
      <c r="B232">
        <f>100*LN('FRED-MD+'!B484)</f>
        <v>446.94100257910077</v>
      </c>
      <c r="C232">
        <f>'FRED-MD+'!C484</f>
        <v>80.790400000000005</v>
      </c>
      <c r="D232">
        <f>100*LN('FRED-MD+'!D484)</f>
        <v>742.05789054108004</v>
      </c>
      <c r="E232">
        <f>100*LN('FRED-MD+'!E484)</f>
        <v>454.02049071357322</v>
      </c>
      <c r="F232">
        <f>'FRED-MD+'!F484</f>
        <v>4.4000000000000004</v>
      </c>
      <c r="G232">
        <f>100*LN('FRED-MD+'!G484)</f>
        <v>510.41256371835948</v>
      </c>
      <c r="H232">
        <f>100*LN('FRED-MD+'!H484)</f>
        <v>438.7362374263401</v>
      </c>
      <c r="I232">
        <f>100*LN('FRED-MD+'!I484)</f>
        <v>471.2857991405009</v>
      </c>
      <c r="J232">
        <f>100*LN('FRED-MD+'!J484)</f>
        <v>675.21075124128754</v>
      </c>
      <c r="K232">
        <f>100*LN('FRED-MD+'!K484)</f>
        <v>712.81590806073518</v>
      </c>
      <c r="L232">
        <f>'FRED-MD+'!L484</f>
        <v>4.7026315789473703</v>
      </c>
      <c r="M232">
        <f>'FRED-MD+'!N484</f>
        <v>0.29631578947368398</v>
      </c>
      <c r="N232">
        <f>'FRED-MD+'!O484</f>
        <v>-0.2258</v>
      </c>
      <c r="O232">
        <f>'FRED-MD+'!P484</f>
        <v>1.8098000000000001</v>
      </c>
      <c r="P232">
        <f>'FRED-MD+'!R484</f>
        <v>1.81</v>
      </c>
      <c r="Q232">
        <f>FACTOR!C293</f>
        <v>94.458445463052797</v>
      </c>
      <c r="R232">
        <f>100*LN(REALIZEDVARIANCE!D233)</f>
        <v>130.98983353661765</v>
      </c>
      <c r="S232">
        <v>-50.315549332739103</v>
      </c>
      <c r="T232" s="5">
        <v>-2.787128</v>
      </c>
      <c r="U232">
        <v>114.98144330034212</v>
      </c>
      <c r="V232" s="5">
        <v>32.970889999999997</v>
      </c>
      <c r="W232">
        <v>18.399999999999999</v>
      </c>
      <c r="X232">
        <v>27.88</v>
      </c>
      <c r="Y232">
        <f>100*LN(LEVERAGE3!O233)</f>
        <v>321.36045542150481</v>
      </c>
      <c r="Z232">
        <f>100*LN(LEVERAGE1!O233)</f>
        <v>348.54810177065644</v>
      </c>
      <c r="AA232">
        <f>100*LN(LEVERAGE1!N233)</f>
        <v>327.12311840811566</v>
      </c>
      <c r="AB232">
        <f>100*LN(LEVERAGE2!V233)</f>
        <v>-25.79780822423643</v>
      </c>
      <c r="AC232">
        <f>100*LN(LEVERAGE2!U233)</f>
        <v>13.502281991975471</v>
      </c>
      <c r="AD232">
        <v>1732.2545091675081</v>
      </c>
      <c r="AE232">
        <v>1492.4722801417724</v>
      </c>
      <c r="AF232">
        <f>100*LN(DOMESTICC!T353)</f>
        <v>1025.2997383443333</v>
      </c>
      <c r="AG232">
        <f>100*LN(DOMESTICC!U353)</f>
        <v>999.56327530548367</v>
      </c>
      <c r="AH232">
        <f>100*LN(DOMESTICC!V353)</f>
        <v>991.64708344651854</v>
      </c>
      <c r="AI232">
        <f>100*LN(DOMESTICC!W353)</f>
        <v>915.76931266482723</v>
      </c>
      <c r="AJ232">
        <f>100*LN(DOMESTICC!X353)</f>
        <v>896.05220575392207</v>
      </c>
      <c r="AK232">
        <f>100*LN(DOMESTICC!Y353)</f>
        <v>743.55643447031662</v>
      </c>
      <c r="AL232">
        <f>100*LN(CBCREDIT!T233)</f>
        <v>903.43747414477934</v>
      </c>
      <c r="AM232">
        <f>100*LN(CBCREDIT!U233)</f>
        <v>866.6826394043577</v>
      </c>
      <c r="AN232">
        <f>100*LN(CBCREDIT!V233)</f>
        <v>785.95542766326309</v>
      </c>
      <c r="AO232">
        <f>100*LN('CREDIT EA &amp; UK'!X258)</f>
        <v>833.84051070303769</v>
      </c>
      <c r="AP232">
        <f>100*LN('CREDIT EA &amp; UK'!Y258)</f>
        <v>803.96667471066223</v>
      </c>
      <c r="AQ232">
        <f>100*LN('CREDIT EA &amp; UK'!Z258)</f>
        <v>698.44991865574343</v>
      </c>
      <c r="AR232">
        <f>100*LN('CREDIT EA &amp; UK'!AA258)</f>
        <v>797.24118136050504</v>
      </c>
      <c r="AS232">
        <f>100*LN('CREDIT EA &amp; UK'!AB258)</f>
        <v>760.23404837665453</v>
      </c>
      <c r="AT232">
        <f>100*LN('CREDIT EA &amp; UK'!AC258)</f>
        <v>679.59330533695891</v>
      </c>
      <c r="AU232">
        <f>100*LN('CREDIT EA &amp; UK'!AD258)</f>
        <v>715.52118594404953</v>
      </c>
      <c r="AV232">
        <f>100*LN('CREDIT EA &amp; UK'!AE258)</f>
        <v>699.88831885813181</v>
      </c>
      <c r="AW232">
        <f>100*LN('CREDIT EA &amp; UK'!AF258)</f>
        <v>522.78861148713372</v>
      </c>
      <c r="AX232">
        <f>100*LN('CREDIT FLOATERS'!R258)</f>
        <v>862.18237031426281</v>
      </c>
      <c r="AY232">
        <f>100*LN('CREDIT FLOATERS'!S258)</f>
        <v>828.09331401495353</v>
      </c>
      <c r="AZ232">
        <f>100*LN('CREDIT FLOATERS'!T258)</f>
        <v>738.35252522428516</v>
      </c>
      <c r="BA232">
        <f>100*LN('GLOBAL GROWTH'!P500)</f>
        <v>438.82569359772816</v>
      </c>
      <c r="BB232">
        <f>'GLOBAL GROWTH'!F488</f>
        <v>-4.6292521906830197</v>
      </c>
      <c r="BC232">
        <v>438.82569359772816</v>
      </c>
      <c r="BD232">
        <v>-59.701838000000002</v>
      </c>
      <c r="BE232">
        <v>2.5459272920753673</v>
      </c>
      <c r="BF232">
        <v>429.72759748503904</v>
      </c>
      <c r="BG232">
        <v>448.11804956711984</v>
      </c>
      <c r="BH232">
        <v>464.63121293192665</v>
      </c>
      <c r="BI232">
        <f>'CORPORATE SPREADS'!C341/100</f>
        <v>0.55999999999999905</v>
      </c>
      <c r="BJ232">
        <f>'CORPORATE SPREADS'!D341/100</f>
        <v>0.24000000000000021</v>
      </c>
      <c r="BK232">
        <f>POLICYRATES!F293</f>
        <v>2.5</v>
      </c>
      <c r="BL232">
        <f>POLICYRATES!C293</f>
        <v>5.5</v>
      </c>
      <c r="BM232">
        <f>100*LN(1/'BILATERAL FX'!G352)</f>
        <v>-11.359650658254065</v>
      </c>
      <c r="BN232">
        <f>100*LN(1/'BILATERAL FX'!B352)</f>
        <v>-48.710653714539781</v>
      </c>
      <c r="BO232">
        <f>100*LN('STOCK MARKET INDICES'!C233)</f>
        <v>849.93977882970989</v>
      </c>
      <c r="BP232">
        <f>100*LN('STOCK MARKET INDICES'!D233)</f>
        <v>794.64016871494346</v>
      </c>
    </row>
    <row r="233" spans="1:68" x14ac:dyDescent="0.2">
      <c r="A233" s="1">
        <v>36220</v>
      </c>
      <c r="B233">
        <f>100*LN('FRED-MD+'!B485)</f>
        <v>447.13278878946153</v>
      </c>
      <c r="C233">
        <f>'FRED-MD+'!C485</f>
        <v>80.367500000000007</v>
      </c>
      <c r="D233">
        <f>100*LN('FRED-MD+'!D485)</f>
        <v>744.42486494967056</v>
      </c>
      <c r="E233">
        <f>100*LN('FRED-MD+'!E485)</f>
        <v>454.60569214955848</v>
      </c>
      <c r="F233">
        <f>'FRED-MD+'!F485</f>
        <v>4.2</v>
      </c>
      <c r="G233">
        <f>100*LN('FRED-MD+'!G485)</f>
        <v>510.47326174753715</v>
      </c>
      <c r="H233">
        <f>100*LN('FRED-MD+'!H485)</f>
        <v>438.8058406905601</v>
      </c>
      <c r="I233">
        <f>100*LN('FRED-MD+'!I485)</f>
        <v>472.65910411924307</v>
      </c>
      <c r="J233">
        <f>100*LN('FRED-MD+'!J485)</f>
        <v>676.35633788172402</v>
      </c>
      <c r="K233">
        <f>100*LN('FRED-MD+'!K485)</f>
        <v>715.59113916976389</v>
      </c>
      <c r="L233">
        <f>'FRED-MD+'!L485</f>
        <v>4.7813043478260902</v>
      </c>
      <c r="M233">
        <f>'FRED-MD+'!N485</f>
        <v>0.45130434782608703</v>
      </c>
      <c r="N233">
        <f>'FRED-MD+'!O485</f>
        <v>-0.18609999999999999</v>
      </c>
      <c r="O233">
        <f>'FRED-MD+'!P485</f>
        <v>1.7064999999999999</v>
      </c>
      <c r="P233">
        <f>'FRED-MD+'!R485</f>
        <v>1.81</v>
      </c>
      <c r="Q233">
        <f>FACTOR!C294</f>
        <v>101.8460939661466</v>
      </c>
      <c r="R233">
        <f>100*LN(REALIZEDVARIANCE!D234)</f>
        <v>147.68037969990959</v>
      </c>
      <c r="S233">
        <v>-62.471582519320201</v>
      </c>
      <c r="T233" s="5">
        <v>-13.00949</v>
      </c>
      <c r="U233">
        <v>103.01218221892398</v>
      </c>
      <c r="V233" s="5">
        <v>22.951630000000002</v>
      </c>
      <c r="W233">
        <v>21.4</v>
      </c>
      <c r="X233">
        <v>23.26</v>
      </c>
      <c r="Y233">
        <f>100*LN(LEVERAGE3!O234)</f>
        <v>318.81691640890386</v>
      </c>
      <c r="Z233">
        <f>100*LN(LEVERAGE1!O234)</f>
        <v>347.17741787874445</v>
      </c>
      <c r="AA233">
        <f>100*LN(LEVERAGE1!N234)</f>
        <v>325.74971730535646</v>
      </c>
      <c r="AB233">
        <f>100*LN(LEVERAGE2!V234)</f>
        <v>-26.081872233327946</v>
      </c>
      <c r="AC233">
        <f>100*LN(LEVERAGE2!U234)</f>
        <v>11.5596772857883</v>
      </c>
      <c r="AD233">
        <v>1732.6537324994895</v>
      </c>
      <c r="AE233">
        <v>1494.0771593524416</v>
      </c>
      <c r="AF233">
        <f>100*LN(DOMESTICC!T354)</f>
        <v>1024.513579900273</v>
      </c>
      <c r="AG233">
        <f>100*LN(DOMESTICC!U354)</f>
        <v>998.46263361633874</v>
      </c>
      <c r="AH233">
        <f>100*LN(DOMESTICC!V354)</f>
        <v>990.54993114956687</v>
      </c>
      <c r="AI233">
        <f>100*LN(DOMESTICC!W354)</f>
        <v>914.81664638078564</v>
      </c>
      <c r="AJ233">
        <f>100*LN(DOMESTICC!X354)</f>
        <v>894.96469467186068</v>
      </c>
      <c r="AK233">
        <f>100*LN(DOMESTICC!Y354)</f>
        <v>743.36803887700398</v>
      </c>
      <c r="AL233">
        <f>100*LN(CBCREDIT!T234)</f>
        <v>902.56238294922184</v>
      </c>
      <c r="AM233">
        <f>100*LN(CBCREDIT!U234)</f>
        <v>865.06448308605604</v>
      </c>
      <c r="AN233">
        <f>100*LN(CBCREDIT!V234)</f>
        <v>786.31009410375668</v>
      </c>
      <c r="AO233">
        <f>100*LN('CREDIT EA &amp; UK'!X259)</f>
        <v>834.00778984805015</v>
      </c>
      <c r="AP233">
        <f>100*LN('CREDIT EA &amp; UK'!Y259)</f>
        <v>803.60875219546438</v>
      </c>
      <c r="AQ233">
        <f>100*LN('CREDIT EA &amp; UK'!Z259)</f>
        <v>700.1170938042078</v>
      </c>
      <c r="AR233">
        <f>100*LN('CREDIT EA &amp; UK'!AA259)</f>
        <v>798.0194351173368</v>
      </c>
      <c r="AS233">
        <f>100*LN('CREDIT EA &amp; UK'!AB259)</f>
        <v>760.71782256617473</v>
      </c>
      <c r="AT233">
        <f>100*LN('CREDIT EA &amp; UK'!AC259)</f>
        <v>681.33434954989593</v>
      </c>
      <c r="AU233">
        <f>100*LN('CREDIT EA &amp; UK'!AD259)</f>
        <v>714.35520397334324</v>
      </c>
      <c r="AV233">
        <f>100*LN('CREDIT EA &amp; UK'!AE259)</f>
        <v>698.27764768754116</v>
      </c>
      <c r="AW233">
        <f>100*LN('CREDIT EA &amp; UK'!AF259)</f>
        <v>523.64951529046937</v>
      </c>
      <c r="AX233">
        <f>100*LN('CREDIT FLOATERS'!R259)</f>
        <v>861.06778878573971</v>
      </c>
      <c r="AY233">
        <f>100*LN('CREDIT FLOATERS'!S259)</f>
        <v>826.44524321229915</v>
      </c>
      <c r="AZ233">
        <f>100*LN('CREDIT FLOATERS'!T259)</f>
        <v>738.18897395839599</v>
      </c>
      <c r="BA233">
        <f>100*LN('GLOBAL GROWTH'!P501)</f>
        <v>439.62773590311838</v>
      </c>
      <c r="BB233">
        <f>'GLOBAL GROWTH'!F489</f>
        <v>-4.3092645546617598</v>
      </c>
      <c r="BC233">
        <v>439.62773590311838</v>
      </c>
      <c r="BD233">
        <v>-45.044832999999997</v>
      </c>
      <c r="BE233">
        <v>2.5804916999162097</v>
      </c>
      <c r="BF233">
        <v>430.17018951607628</v>
      </c>
      <c r="BG233">
        <v>448.48681579989761</v>
      </c>
      <c r="BH233">
        <v>465.68134191399292</v>
      </c>
      <c r="BI233">
        <f>'CORPORATE SPREADS'!C342/100</f>
        <v>0.79999999999999905</v>
      </c>
      <c r="BJ233">
        <f>'CORPORATE SPREADS'!D342/100</f>
        <v>0.16999999999999993</v>
      </c>
      <c r="BK233">
        <f>POLICYRATES!F294</f>
        <v>2.5</v>
      </c>
      <c r="BL233">
        <f>POLICYRATES!C294</f>
        <v>5.5</v>
      </c>
      <c r="BM233">
        <f>100*LN(1/'BILATERAL FX'!G353)</f>
        <v>-8.4892467017962616</v>
      </c>
      <c r="BN233">
        <f>100*LN(1/'BILATERAL FX'!B353)</f>
        <v>-48.322829657388638</v>
      </c>
      <c r="BO233">
        <f>100*LN('STOCK MARKET INDICES'!C234)</f>
        <v>849.3760784433116</v>
      </c>
      <c r="BP233">
        <f>100*LN('STOCK MARKET INDICES'!D234)</f>
        <v>797.06678485159216</v>
      </c>
    </row>
    <row r="234" spans="1:68" x14ac:dyDescent="0.2">
      <c r="A234" s="1">
        <v>36251</v>
      </c>
      <c r="B234">
        <f>100*LN('FRED-MD+'!B486)</f>
        <v>447.32591940906229</v>
      </c>
      <c r="C234">
        <f>'FRED-MD+'!C486</f>
        <v>80.267300000000006</v>
      </c>
      <c r="D234">
        <f>100*LN('FRED-MD+'!D486)</f>
        <v>734.7943823148687</v>
      </c>
      <c r="E234">
        <f>100*LN('FRED-MD+'!E486)</f>
        <v>455.20858148956364</v>
      </c>
      <c r="F234">
        <f>'FRED-MD+'!F486</f>
        <v>4.3</v>
      </c>
      <c r="G234">
        <f>100*LN('FRED-MD+'!G486)</f>
        <v>511.13851971963993</v>
      </c>
      <c r="H234">
        <f>100*LN('FRED-MD+'!H486)</f>
        <v>439.26697947723613</v>
      </c>
      <c r="I234">
        <f>100*LN('FRED-MD+'!I486)</f>
        <v>472.31309836216565</v>
      </c>
      <c r="J234">
        <f>100*LN('FRED-MD+'!J486)</f>
        <v>677.07162560946654</v>
      </c>
      <c r="K234">
        <f>100*LN('FRED-MD+'!K486)</f>
        <v>719.65067793919377</v>
      </c>
      <c r="L234">
        <f>'FRED-MD+'!L486</f>
        <v>4.6900000000000004</v>
      </c>
      <c r="M234">
        <f>'FRED-MD+'!N486</f>
        <v>0.49454545454545401</v>
      </c>
      <c r="N234">
        <f>'FRED-MD+'!O486</f>
        <v>-0.23680000000000001</v>
      </c>
      <c r="O234">
        <f>'FRED-MD+'!P486</f>
        <v>1.6431</v>
      </c>
      <c r="P234">
        <f>'FRED-MD+'!R486</f>
        <v>1.74</v>
      </c>
      <c r="Q234">
        <f>FACTOR!C295</f>
        <v>120.5661537630443</v>
      </c>
      <c r="R234">
        <f>100*LN(REALIZEDVARIANCE!D235)</f>
        <v>112.48227502478254</v>
      </c>
      <c r="S234">
        <v>-71.135763971625394</v>
      </c>
      <c r="T234" s="5">
        <v>-27.698370000000001</v>
      </c>
      <c r="U234">
        <v>108.86528696009397</v>
      </c>
      <c r="V234" s="5">
        <v>26.153839999999999</v>
      </c>
      <c r="W234">
        <v>34</v>
      </c>
      <c r="X234">
        <v>25.07</v>
      </c>
      <c r="Y234">
        <f>100*LN(LEVERAGE3!O235)</f>
        <v>315.0813630909355</v>
      </c>
      <c r="Z234">
        <f>100*LN(LEVERAGE1!O235)</f>
        <v>347.11346958079616</v>
      </c>
      <c r="AA234">
        <f>100*LN(LEVERAGE1!N235)</f>
        <v>325.62670710633046</v>
      </c>
      <c r="AB234">
        <f>100*LN(LEVERAGE2!V235)</f>
        <v>-25.934343469516936</v>
      </c>
      <c r="AC234">
        <f>100*LN(LEVERAGE2!U235)</f>
        <v>12.550697940348442</v>
      </c>
      <c r="AD234">
        <v>1731.2770260743971</v>
      </c>
      <c r="AE234">
        <v>1496.3954690287526</v>
      </c>
      <c r="AF234">
        <f>100*LN(DOMESTICC!T355)</f>
        <v>1024.5031578540156</v>
      </c>
      <c r="AG234">
        <f>100*LN(DOMESTICC!U355)</f>
        <v>998.41093452374935</v>
      </c>
      <c r="AH234">
        <f>100*LN(DOMESTICC!V355)</f>
        <v>990.50454749849735</v>
      </c>
      <c r="AI234">
        <f>100*LN(DOMESTICC!W355)</f>
        <v>914.1482789783995</v>
      </c>
      <c r="AJ234">
        <f>100*LN(DOMESTICC!X355)</f>
        <v>894.16856127956498</v>
      </c>
      <c r="AK234">
        <f>100*LN(DOMESTICC!Y355)</f>
        <v>743.30636014118375</v>
      </c>
      <c r="AL234">
        <f>100*LN(CBCREDIT!T235)</f>
        <v>902.27862691273833</v>
      </c>
      <c r="AM234">
        <f>100*LN(CBCREDIT!U235)</f>
        <v>864.02974651869147</v>
      </c>
      <c r="AN234">
        <f>100*LN(CBCREDIT!V235)</f>
        <v>787.08818367626895</v>
      </c>
      <c r="AO234">
        <f>100*LN('CREDIT EA &amp; UK'!X260)</f>
        <v>834.13401665627055</v>
      </c>
      <c r="AP234">
        <f>100*LN('CREDIT EA &amp; UK'!Y260)</f>
        <v>803.13551468137541</v>
      </c>
      <c r="AQ234">
        <f>100*LN('CREDIT EA &amp; UK'!Z260)</f>
        <v>701.73129714955439</v>
      </c>
      <c r="AR234">
        <f>100*LN('CREDIT EA &amp; UK'!AA260)</f>
        <v>798.2459588283474</v>
      </c>
      <c r="AS234">
        <f>100*LN('CREDIT EA &amp; UK'!AB260)</f>
        <v>760.22867888722146</v>
      </c>
      <c r="AT234">
        <f>100*LN('CREDIT EA &amp; UK'!AC260)</f>
        <v>683.21619779232435</v>
      </c>
      <c r="AU234">
        <f>100*LN('CREDIT EA &amp; UK'!AD260)</f>
        <v>714.36204749498074</v>
      </c>
      <c r="AV234">
        <f>100*LN('CREDIT EA &amp; UK'!AE260)</f>
        <v>698.22132894077436</v>
      </c>
      <c r="AW234">
        <f>100*LN('CREDIT EA &amp; UK'!AF260)</f>
        <v>523.98952044627731</v>
      </c>
      <c r="AX234">
        <f>100*LN('CREDIT FLOATERS'!R260)</f>
        <v>860.57108318401379</v>
      </c>
      <c r="AY234">
        <f>100*LN('CREDIT FLOATERS'!S260)</f>
        <v>825.31939793611673</v>
      </c>
      <c r="AZ234">
        <f>100*LN('CREDIT FLOATERS'!T260)</f>
        <v>738.58399140816073</v>
      </c>
      <c r="BA234">
        <f>100*LN('GLOBAL GROWTH'!P502)</f>
        <v>439.68823648536153</v>
      </c>
      <c r="BB234">
        <f>'GLOBAL GROWTH'!F490</f>
        <v>-4.8613075567009103</v>
      </c>
      <c r="BC234">
        <v>439.68823648536153</v>
      </c>
      <c r="BD234">
        <v>-50.098019000000001</v>
      </c>
      <c r="BE234">
        <v>2.6286171560721883</v>
      </c>
      <c r="BF234">
        <v>430.20415123031876</v>
      </c>
      <c r="BG234">
        <v>448.78158798867184</v>
      </c>
      <c r="BH234">
        <v>464.43908991413724</v>
      </c>
      <c r="BI234">
        <f>'CORPORATE SPREADS'!C343/100</f>
        <v>0.76999999999999902</v>
      </c>
      <c r="BJ234">
        <f>'CORPORATE SPREADS'!D343/100</f>
        <v>0.27000000000000046</v>
      </c>
      <c r="BK234">
        <f>POLICYRATES!F295</f>
        <v>2.5</v>
      </c>
      <c r="BL234">
        <f>POLICYRATES!C295</f>
        <v>5.25</v>
      </c>
      <c r="BM234">
        <f>100*LN(1/'BILATERAL FX'!G354)</f>
        <v>-6.7752102050818479</v>
      </c>
      <c r="BN234">
        <f>100*LN(1/'BILATERAL FX'!B354)</f>
        <v>-47.555071567485214</v>
      </c>
      <c r="BO234">
        <f>100*LN('STOCK MARKET INDICES'!C235)</f>
        <v>859.2877491939895</v>
      </c>
      <c r="BP234">
        <f>100*LN('STOCK MARKET INDICES'!D235)</f>
        <v>801.57897062291511</v>
      </c>
    </row>
    <row r="235" spans="1:68" x14ac:dyDescent="0.2">
      <c r="A235" s="1">
        <v>36281</v>
      </c>
      <c r="B235">
        <f>100*LN('FRED-MD+'!B487)</f>
        <v>448.09269531203626</v>
      </c>
      <c r="C235">
        <f>'FRED-MD+'!C487</f>
        <v>80.682000000000002</v>
      </c>
      <c r="D235">
        <f>100*LN('FRED-MD+'!D487)</f>
        <v>738.46103831769744</v>
      </c>
      <c r="E235">
        <f>100*LN('FRED-MD+'!E487)</f>
        <v>455.78689128700785</v>
      </c>
      <c r="F235">
        <f>'FRED-MD+'!F487</f>
        <v>4.2</v>
      </c>
      <c r="G235">
        <f>100*LN('FRED-MD+'!G487)</f>
        <v>511.19877883565437</v>
      </c>
      <c r="H235">
        <f>100*LN('FRED-MD+'!H487)</f>
        <v>439.3077844485897</v>
      </c>
      <c r="I235">
        <f>100*LN('FRED-MD+'!I487)</f>
        <v>472.00155776571319</v>
      </c>
      <c r="J235">
        <f>100*LN('FRED-MD+'!J487)</f>
        <v>677.96592593468893</v>
      </c>
      <c r="K235">
        <f>100*LN('FRED-MD+'!K487)</f>
        <v>719.44894022720507</v>
      </c>
      <c r="L235">
        <f>'FRED-MD+'!L487</f>
        <v>4.8490000000000002</v>
      </c>
      <c r="M235">
        <f>'FRED-MD+'!N487</f>
        <v>0.6905</v>
      </c>
      <c r="N235">
        <f>'FRED-MD+'!O487</f>
        <v>-0.23330000000000001</v>
      </c>
      <c r="O235">
        <f>'FRED-MD+'!P487</f>
        <v>1.6838</v>
      </c>
      <c r="P235">
        <f>'FRED-MD+'!R487</f>
        <v>1.61</v>
      </c>
      <c r="Q235">
        <f>FACTOR!C296</f>
        <v>112.25661347417297</v>
      </c>
      <c r="R235">
        <f>100*LN(REALIZEDVARIANCE!D236)</f>
        <v>119.96754423150546</v>
      </c>
      <c r="S235">
        <v>-64.964718265897105</v>
      </c>
      <c r="T235" s="5">
        <v>-17.949259999999999</v>
      </c>
      <c r="U235">
        <v>108.67939466328968</v>
      </c>
      <c r="V235" s="5">
        <v>25.923680000000001</v>
      </c>
      <c r="W235">
        <v>38.4</v>
      </c>
      <c r="X235">
        <v>25.39</v>
      </c>
      <c r="Y235">
        <f>100*LN(LEVERAGE3!O236)</f>
        <v>310.78198052205528</v>
      </c>
      <c r="Z235">
        <f>100*LN(LEVERAGE1!O236)</f>
        <v>347.07561498371001</v>
      </c>
      <c r="AA235">
        <f>100*LN(LEVERAGE1!N236)</f>
        <v>325.55344480812209</v>
      </c>
      <c r="AB235">
        <f>100*LN(LEVERAGE2!V236)</f>
        <v>-25.606419336531932</v>
      </c>
      <c r="AC235">
        <f>100*LN(LEVERAGE2!U236)</f>
        <v>14.605035426602267</v>
      </c>
      <c r="AD235">
        <v>1730.7916537614226</v>
      </c>
      <c r="AE235">
        <v>1498.1094966664577</v>
      </c>
      <c r="AF235">
        <f>100*LN(DOMESTICC!T356)</f>
        <v>1024.4966799511224</v>
      </c>
      <c r="AG235">
        <f>100*LN(DOMESTICC!U356)</f>
        <v>998.3782531898861</v>
      </c>
      <c r="AH235">
        <f>100*LN(DOMESTICC!V356)</f>
        <v>990.47593951266015</v>
      </c>
      <c r="AI235">
        <f>100*LN(DOMESTICC!W356)</f>
        <v>913.53956661375332</v>
      </c>
      <c r="AJ235">
        <f>100*LN(DOMESTICC!X356)</f>
        <v>893.43108379389071</v>
      </c>
      <c r="AK235">
        <f>100*LN(DOMESTICC!Y356)</f>
        <v>743.26414955449081</v>
      </c>
      <c r="AL235">
        <f>100*LN(CBCREDIT!T236)</f>
        <v>902.07024104106881</v>
      </c>
      <c r="AM235">
        <f>100*LN(CBCREDIT!U236)</f>
        <v>863.11720308337669</v>
      </c>
      <c r="AN235">
        <f>100*LN(CBCREDIT!V236)</f>
        <v>788.29296451331481</v>
      </c>
      <c r="AO235">
        <f>100*LN('CREDIT EA &amp; UK'!X261)</f>
        <v>834.25352104006458</v>
      </c>
      <c r="AP235">
        <f>100*LN('CREDIT EA &amp; UK'!Y261)</f>
        <v>802.57385850560024</v>
      </c>
      <c r="AQ235">
        <f>100*LN('CREDIT EA &amp; UK'!Z261)</f>
        <v>703.49218532760403</v>
      </c>
      <c r="AR235">
        <f>100*LN('CREDIT EA &amp; UK'!AA261)</f>
        <v>798.38503041334343</v>
      </c>
      <c r="AS235">
        <f>100*LN('CREDIT EA &amp; UK'!AB261)</f>
        <v>759.27732186617061</v>
      </c>
      <c r="AT235">
        <f>100*LN('CREDIT EA &amp; UK'!AC261)</f>
        <v>685.30803813944055</v>
      </c>
      <c r="AU235">
        <f>100*LN('CREDIT EA &amp; UK'!AD261)</f>
        <v>714.38325795932997</v>
      </c>
      <c r="AV235">
        <f>100*LN('CREDIT EA &amp; UK'!AE261)</f>
        <v>698.18601812643124</v>
      </c>
      <c r="AW235">
        <f>100*LN('CREDIT EA &amp; UK'!AF261)</f>
        <v>524.24619759372024</v>
      </c>
      <c r="AX235">
        <f>100*LN('CREDIT FLOATERS'!R261)</f>
        <v>860.17971563572041</v>
      </c>
      <c r="AY235">
        <f>100*LN('CREDIT FLOATERS'!S261)</f>
        <v>824.30190832519554</v>
      </c>
      <c r="AZ235">
        <f>100*LN('CREDIT FLOATERS'!T261)</f>
        <v>739.5752002156454</v>
      </c>
      <c r="BA235">
        <f>100*LN('GLOBAL GROWTH'!P503)</f>
        <v>440.61302933771503</v>
      </c>
      <c r="BB235">
        <f>'GLOBAL GROWTH'!F491</f>
        <v>-4.24738756457515</v>
      </c>
      <c r="BC235">
        <v>440.61302933771503</v>
      </c>
      <c r="BD235">
        <v>-35.983733000000001</v>
      </c>
      <c r="BE235">
        <v>2.6909001908605124</v>
      </c>
      <c r="BF235">
        <v>430.74585757072106</v>
      </c>
      <c r="BG235">
        <v>448.68774046329906</v>
      </c>
      <c r="BH235">
        <v>465.49122778829053</v>
      </c>
      <c r="BI235">
        <f>'CORPORATE SPREADS'!C344/100</f>
        <v>0.59999999999999898</v>
      </c>
      <c r="BJ235">
        <f>'CORPORATE SPREADS'!D344/100</f>
        <v>0.12000000000000011</v>
      </c>
      <c r="BK235">
        <f>POLICYRATES!F296</f>
        <v>2.5</v>
      </c>
      <c r="BL235">
        <f>POLICYRATES!C296</f>
        <v>5.25</v>
      </c>
      <c r="BM235">
        <f>100*LN(1/'BILATERAL FX'!G355)</f>
        <v>-6.1095099359810803</v>
      </c>
      <c r="BN235">
        <f>100*LN(1/'BILATERAL FX'!B355)</f>
        <v>-47.958260402605887</v>
      </c>
      <c r="BO235">
        <f>100*LN('STOCK MARKET INDICES'!C236)</f>
        <v>853.1062565451075</v>
      </c>
      <c r="BP235">
        <f>100*LN('STOCK MARKET INDICES'!D236)</f>
        <v>796.88906665059653</v>
      </c>
    </row>
    <row r="236" spans="1:68" x14ac:dyDescent="0.2">
      <c r="A236" s="1">
        <v>36312</v>
      </c>
      <c r="B236">
        <f>100*LN('FRED-MD+'!B488)</f>
        <v>447.93552306505416</v>
      </c>
      <c r="C236">
        <f>'FRED-MD+'!C488</f>
        <v>80.074299999999994</v>
      </c>
      <c r="D236">
        <f>100*LN('FRED-MD+'!D488)</f>
        <v>735.1799869057777</v>
      </c>
      <c r="E236">
        <f>100*LN('FRED-MD+'!E488)</f>
        <v>456.45565031027945</v>
      </c>
      <c r="F236">
        <f>'FRED-MD+'!F488</f>
        <v>4.3</v>
      </c>
      <c r="G236">
        <f>100*LN('FRED-MD+'!G488)</f>
        <v>511.19877883565437</v>
      </c>
      <c r="H236">
        <f>100*LN('FRED-MD+'!H488)</f>
        <v>439.32879869508997</v>
      </c>
      <c r="I236">
        <f>100*LN('FRED-MD+'!I488)</f>
        <v>472.61481125409938</v>
      </c>
      <c r="J236">
        <f>100*LN('FRED-MD+'!J488)</f>
        <v>678.52538039784793</v>
      </c>
      <c r="K236">
        <f>100*LN('FRED-MD+'!K488)</f>
        <v>718.73169702011467</v>
      </c>
      <c r="L236">
        <f>'FRED-MD+'!L488</f>
        <v>5.0968181818181799</v>
      </c>
      <c r="M236">
        <f>'FRED-MD+'!N488</f>
        <v>0.80272727272727296</v>
      </c>
      <c r="N236">
        <f>'FRED-MD+'!O488</f>
        <v>-0.1827</v>
      </c>
      <c r="O236">
        <f>'FRED-MD+'!P488</f>
        <v>1.7152000000000001</v>
      </c>
      <c r="P236">
        <f>'FRED-MD+'!R488</f>
        <v>1.65</v>
      </c>
      <c r="Q236">
        <f>FACTOR!C297</f>
        <v>123.30508512466207</v>
      </c>
      <c r="R236">
        <f>100*LN(REALIZEDVARIANCE!D237)</f>
        <v>106.42543271206846</v>
      </c>
      <c r="S236">
        <v>-72.144293307414301</v>
      </c>
      <c r="T236" s="5">
        <v>-31.02936</v>
      </c>
      <c r="U236">
        <v>100.47079887150457</v>
      </c>
      <c r="V236" s="5">
        <v>18.652709999999999</v>
      </c>
      <c r="W236">
        <v>47.1</v>
      </c>
      <c r="X236">
        <v>21.09</v>
      </c>
      <c r="Y236">
        <f>100*LN(LEVERAGE3!O237)</f>
        <v>308.79467575418016</v>
      </c>
      <c r="Z236">
        <f>100*LN(LEVERAGE1!O237)</f>
        <v>347.04749426656451</v>
      </c>
      <c r="AA236">
        <f>100*LN(LEVERAGE1!N237)</f>
        <v>325.48722845443478</v>
      </c>
      <c r="AB236">
        <f>100*LN(LEVERAGE2!V237)</f>
        <v>-25.312406282510995</v>
      </c>
      <c r="AC236">
        <f>100*LN(LEVERAGE2!U237)</f>
        <v>16.126827951100719</v>
      </c>
      <c r="AD236">
        <v>1731.9686069655916</v>
      </c>
      <c r="AE236">
        <v>1500.4526463465002</v>
      </c>
      <c r="AF236">
        <f>100*LN(DOMESTICC!T357)</f>
        <v>1024.494604443579</v>
      </c>
      <c r="AG236">
        <f>100*LN(DOMESTICC!U357)</f>
        <v>998.36762405742365</v>
      </c>
      <c r="AH236">
        <f>100*LN(DOMESTICC!V357)</f>
        <v>990.46665822925399</v>
      </c>
      <c r="AI236">
        <f>100*LN(DOMESTICC!W357)</f>
        <v>913.28794215447499</v>
      </c>
      <c r="AJ236">
        <f>100*LN(DOMESTICC!X357)</f>
        <v>893.12364333566256</v>
      </c>
      <c r="AK236">
        <f>100*LN(DOMESTICC!Y357)</f>
        <v>743.24949856061278</v>
      </c>
      <c r="AL236">
        <f>100*LN(CBCREDIT!T237)</f>
        <v>901.99416827968287</v>
      </c>
      <c r="AM236">
        <f>100*LN(CBCREDIT!U237)</f>
        <v>862.74582600670249</v>
      </c>
      <c r="AN236">
        <f>100*LN(CBCREDIT!V237)</f>
        <v>789.48492426516918</v>
      </c>
      <c r="AO236">
        <f>100*LN('CREDIT EA &amp; UK'!X262)</f>
        <v>834.45542860881631</v>
      </c>
      <c r="AP236">
        <f>100*LN('CREDIT EA &amp; UK'!Y262)</f>
        <v>802.31538857503062</v>
      </c>
      <c r="AQ236">
        <f>100*LN('CREDIT EA &amp; UK'!Z262)</f>
        <v>705.3086899256059</v>
      </c>
      <c r="AR236">
        <f>100*LN('CREDIT EA &amp; UK'!AA262)</f>
        <v>798.63369543672366</v>
      </c>
      <c r="AS236">
        <f>100*LN('CREDIT EA &amp; UK'!AB262)</f>
        <v>758.78106343587729</v>
      </c>
      <c r="AT236">
        <f>100*LN('CREDIT EA &amp; UK'!AC262)</f>
        <v>687.37009570169801</v>
      </c>
      <c r="AU236">
        <f>100*LN('CREDIT EA &amp; UK'!AD262)</f>
        <v>714.41711619421847</v>
      </c>
      <c r="AV236">
        <f>100*LN('CREDIT EA &amp; UK'!AE262)</f>
        <v>698.17461728538933</v>
      </c>
      <c r="AW236">
        <f>100*LN('CREDIT EA &amp; UK'!AF262)</f>
        <v>524.65186813141486</v>
      </c>
      <c r="AX236">
        <f>100*LN('CREDIT FLOATERS'!R262)</f>
        <v>860.03025152890746</v>
      </c>
      <c r="AY236">
        <f>100*LN('CREDIT FLOATERS'!S262)</f>
        <v>823.88257362434081</v>
      </c>
      <c r="AZ236">
        <f>100*LN('CREDIT FLOATERS'!T262)</f>
        <v>740.74451295357289</v>
      </c>
      <c r="BA236">
        <f>100*LN('GLOBAL GROWTH'!P504)</f>
        <v>440.67504662891298</v>
      </c>
      <c r="BB236">
        <f>'GLOBAL GROWTH'!F492</f>
        <v>-4.6655339640968299</v>
      </c>
      <c r="BC236">
        <v>440.67504662891298</v>
      </c>
      <c r="BD236">
        <v>-43.038623000000001</v>
      </c>
      <c r="BE236">
        <v>2.7608411912891428</v>
      </c>
      <c r="BF236">
        <v>430.98181141416359</v>
      </c>
      <c r="BG236">
        <v>449.85458038923883</v>
      </c>
      <c r="BH236">
        <v>466.1550519424199</v>
      </c>
      <c r="BI236">
        <f>'CORPORATE SPREADS'!C345/100</f>
        <v>0.36</v>
      </c>
      <c r="BJ236">
        <f>'CORPORATE SPREADS'!D345/100</f>
        <v>0.20000000000000018</v>
      </c>
      <c r="BK236">
        <f>POLICYRATES!F297</f>
        <v>2.5</v>
      </c>
      <c r="BL236">
        <f>POLICYRATES!C297</f>
        <v>5</v>
      </c>
      <c r="BM236">
        <f>100*LN(1/'BILATERAL FX'!G356)</f>
        <v>-3.7006725629095794</v>
      </c>
      <c r="BN236">
        <f>100*LN(1/'BILATERAL FX'!B356)</f>
        <v>-46.687373623680784</v>
      </c>
      <c r="BO236">
        <f>100*LN('STOCK MARKET INDICES'!C237)</f>
        <v>859.01685223740253</v>
      </c>
      <c r="BP236">
        <f>100*LN('STOCK MARKET INDICES'!D237)</f>
        <v>798.82613007208897</v>
      </c>
    </row>
    <row r="237" spans="1:68" x14ac:dyDescent="0.2">
      <c r="A237" s="1">
        <v>36342</v>
      </c>
      <c r="B237">
        <f>100*LN('FRED-MD+'!B489)</f>
        <v>448.56769387532074</v>
      </c>
      <c r="C237">
        <f>'FRED-MD+'!C489</f>
        <v>80.087900000000005</v>
      </c>
      <c r="D237">
        <f>100*LN('FRED-MD+'!D489)</f>
        <v>741.99799236618344</v>
      </c>
      <c r="E237">
        <f>100*LN('FRED-MD+'!E489)</f>
        <v>457.08892520112175</v>
      </c>
      <c r="F237">
        <f>'FRED-MD+'!F489</f>
        <v>4.3</v>
      </c>
      <c r="G237">
        <f>100*LN('FRED-MD+'!G489)</f>
        <v>511.61957897567481</v>
      </c>
      <c r="H237">
        <f>100*LN('FRED-MD+'!H489)</f>
        <v>439.59295398428731</v>
      </c>
      <c r="I237">
        <f>100*LN('FRED-MD+'!I489)</f>
        <v>472.91561657690823</v>
      </c>
      <c r="J237">
        <f>100*LN('FRED-MD+'!J489)</f>
        <v>679.27732917243441</v>
      </c>
      <c r="K237">
        <f>100*LN('FRED-MD+'!K489)</f>
        <v>723.05559122534589</v>
      </c>
      <c r="L237">
        <f>'FRED-MD+'!L489</f>
        <v>5.0319047619047597</v>
      </c>
      <c r="M237">
        <f>'FRED-MD+'!N489</f>
        <v>0.76</v>
      </c>
      <c r="N237">
        <f>'FRED-MD+'!O489</f>
        <v>-0.1323</v>
      </c>
      <c r="O237">
        <f>'FRED-MD+'!P489</f>
        <v>1.7786999999999999</v>
      </c>
      <c r="P237">
        <f>'FRED-MD+'!R489</f>
        <v>1.84</v>
      </c>
      <c r="Q237">
        <f>FACTOR!C298</f>
        <v>120.70220798836981</v>
      </c>
      <c r="R237">
        <f>100*LN(REALIZEDVARIANCE!D238)</f>
        <v>113.74435946794155</v>
      </c>
      <c r="S237">
        <v>-71.632387803136098</v>
      </c>
      <c r="T237" s="5">
        <v>-31.085819999999998</v>
      </c>
      <c r="U237">
        <v>108.94773737936096</v>
      </c>
      <c r="V237" s="5">
        <v>28.79487</v>
      </c>
      <c r="W237">
        <v>45.3</v>
      </c>
      <c r="X237">
        <v>24.64</v>
      </c>
      <c r="Y237">
        <f>100*LN(LEVERAGE3!O238)</f>
        <v>308.84661280355408</v>
      </c>
      <c r="Z237">
        <f>100*LN(LEVERAGE1!O238)</f>
        <v>347.01787093661898</v>
      </c>
      <c r="AA237">
        <f>100*LN(LEVERAGE1!N238)</f>
        <v>325.3914430272427</v>
      </c>
      <c r="AB237">
        <f>100*LN(LEVERAGE2!V238)</f>
        <v>-25.056112213086084</v>
      </c>
      <c r="AC237">
        <f>100*LN(LEVERAGE2!U238)</f>
        <v>16.972354003209485</v>
      </c>
      <c r="AD237">
        <v>1734.3711945974753</v>
      </c>
      <c r="AE237">
        <v>1502.1269366434881</v>
      </c>
      <c r="AF237">
        <f>100*LN(DOMESTICC!T358)</f>
        <v>1025.9408888084022</v>
      </c>
      <c r="AG237">
        <f>100*LN(DOMESTICC!U358)</f>
        <v>1000.1757380250657</v>
      </c>
      <c r="AH237">
        <f>100*LN(DOMESTICC!V358)</f>
        <v>992.42225057735834</v>
      </c>
      <c r="AI237">
        <f>100*LN(DOMESTICC!W358)</f>
        <v>914.41530319125445</v>
      </c>
      <c r="AJ237">
        <f>100*LN(DOMESTICC!X358)</f>
        <v>894.13788425343751</v>
      </c>
      <c r="AK237">
        <f>100*LN(DOMESTICC!Y358)</f>
        <v>744.88162877317734</v>
      </c>
      <c r="AL237">
        <f>100*LN(CBCREDIT!T238)</f>
        <v>903.23683810177238</v>
      </c>
      <c r="AM237">
        <f>100*LN(CBCREDIT!U238)</f>
        <v>864.13747602792114</v>
      </c>
      <c r="AN237">
        <f>100*LN(CBCREDIT!V238)</f>
        <v>790.9060423485156</v>
      </c>
      <c r="AO237">
        <f>100*LN('CREDIT EA &amp; UK'!X263)</f>
        <v>836.39642120737869</v>
      </c>
      <c r="AP237">
        <f>100*LN('CREDIT EA &amp; UK'!Y263)</f>
        <v>804.16747530459349</v>
      </c>
      <c r="AQ237">
        <f>100*LN('CREDIT EA &amp; UK'!Z263)</f>
        <v>707.87173771385915</v>
      </c>
      <c r="AR237">
        <f>100*LN('CREDIT EA &amp; UK'!AA263)</f>
        <v>800.75000919601007</v>
      </c>
      <c r="AS237">
        <f>100*LN('CREDIT EA &amp; UK'!AB263)</f>
        <v>760.82935280905122</v>
      </c>
      <c r="AT237">
        <f>100*LN('CREDIT EA &amp; UK'!AC263)</f>
        <v>689.97715084598849</v>
      </c>
      <c r="AU237">
        <f>100*LN('CREDIT EA &amp; UK'!AD263)</f>
        <v>715.94433161421966</v>
      </c>
      <c r="AV237">
        <f>100*LN('CREDIT EA &amp; UK'!AE263)</f>
        <v>699.66602207259325</v>
      </c>
      <c r="AW237">
        <f>100*LN('CREDIT EA &amp; UK'!AF263)</f>
        <v>526.51368678879908</v>
      </c>
      <c r="AX237">
        <f>100*LN('CREDIT FLOATERS'!R263)</f>
        <v>861.56541273632217</v>
      </c>
      <c r="AY237">
        <f>100*LN('CREDIT FLOATERS'!S263)</f>
        <v>825.41665054407906</v>
      </c>
      <c r="AZ237">
        <f>100*LN('CREDIT FLOATERS'!T263)</f>
        <v>742.79915534420888</v>
      </c>
      <c r="BA237">
        <f>100*LN('GLOBAL GROWTH'!P505)</f>
        <v>441.36707611147636</v>
      </c>
      <c r="BB237">
        <f>'GLOBAL GROWTH'!F493</f>
        <v>-4.1956399973873397</v>
      </c>
      <c r="BC237">
        <v>441.36707611147636</v>
      </c>
      <c r="BD237">
        <v>-44.519477000000002</v>
      </c>
      <c r="BE237">
        <v>2.8405257674442463</v>
      </c>
      <c r="BF237">
        <v>431.72001381774476</v>
      </c>
      <c r="BG237">
        <v>450.43666274847476</v>
      </c>
      <c r="BH237">
        <v>466.1550519424199</v>
      </c>
      <c r="BI237">
        <f>'CORPORATE SPREADS'!C346/100</f>
        <v>0.16999999999999901</v>
      </c>
      <c r="BJ237">
        <f>'CORPORATE SPREADS'!D346/100</f>
        <v>0.13999999999999968</v>
      </c>
      <c r="BK237">
        <f>POLICYRATES!F298</f>
        <v>2.5</v>
      </c>
      <c r="BL237">
        <f>POLICYRATES!C298</f>
        <v>5</v>
      </c>
      <c r="BM237">
        <f>100*LN(1/'BILATERAL FX'!G357)</f>
        <v>-3.6331929247390211</v>
      </c>
      <c r="BN237">
        <f>100*LN(1/'BILATERAL FX'!B357)</f>
        <v>-45.431876232555261</v>
      </c>
      <c r="BO237">
        <f>100*LN('STOCK MARKET INDICES'!C238)</f>
        <v>853.73624181732896</v>
      </c>
      <c r="BP237">
        <f>100*LN('STOCK MARKET INDICES'!D238)</f>
        <v>798.10976217684106</v>
      </c>
    </row>
    <row r="238" spans="1:68" x14ac:dyDescent="0.2">
      <c r="A238" s="1">
        <v>36373</v>
      </c>
      <c r="B238">
        <f>100*LN('FRED-MD+'!B490)</f>
        <v>448.97290309873148</v>
      </c>
      <c r="C238">
        <f>'FRED-MD+'!C490</f>
        <v>80.236400000000003</v>
      </c>
      <c r="D238">
        <f>100*LN('FRED-MD+'!D490)</f>
        <v>740.73177104694173</v>
      </c>
      <c r="E238">
        <f>100*LN('FRED-MD+'!E490)</f>
        <v>457.73878049756399</v>
      </c>
      <c r="F238">
        <f>'FRED-MD+'!F490</f>
        <v>4.2</v>
      </c>
      <c r="G238">
        <f>100*LN('FRED-MD+'!G490)</f>
        <v>511.85924356013481</v>
      </c>
      <c r="H238">
        <f>100*LN('FRED-MD+'!H490)</f>
        <v>439.76908084112125</v>
      </c>
      <c r="I238">
        <f>100*LN('FRED-MD+'!I490)</f>
        <v>471.25885827553617</v>
      </c>
      <c r="J238">
        <f>100*LN('FRED-MD+'!J490)</f>
        <v>680.20588180121138</v>
      </c>
      <c r="K238">
        <f>100*LN('FRED-MD+'!K490)</f>
        <v>719.10452201310363</v>
      </c>
      <c r="L238">
        <f>'FRED-MD+'!L490</f>
        <v>5.1977272727272696</v>
      </c>
      <c r="M238">
        <f>'FRED-MD+'!N490</f>
        <v>0.741363636363636</v>
      </c>
      <c r="N238">
        <f>'FRED-MD+'!O490</f>
        <v>-8.6400000000000005E-2</v>
      </c>
      <c r="O238">
        <f>'FRED-MD+'!P490</f>
        <v>1.9899</v>
      </c>
      <c r="P238">
        <f>'FRED-MD+'!R490</f>
        <v>2</v>
      </c>
      <c r="Q238">
        <f>FACTOR!C299</f>
        <v>120.0181207469725</v>
      </c>
      <c r="R238">
        <f>100*LN(REALIZEDVARIANCE!D239)</f>
        <v>127.16333307175856</v>
      </c>
      <c r="S238">
        <v>-74.782017328877998</v>
      </c>
      <c r="T238" s="5">
        <v>-33.150509999999997</v>
      </c>
      <c r="U238">
        <v>107.51735371095521</v>
      </c>
      <c r="V238" s="5">
        <v>26.230699999999999</v>
      </c>
      <c r="W238">
        <v>44.8</v>
      </c>
      <c r="X238">
        <v>24.45</v>
      </c>
      <c r="Y238">
        <f>100*LN(LEVERAGE3!O239)</f>
        <v>308.99769318120821</v>
      </c>
      <c r="Z238">
        <f>100*LN(LEVERAGE1!O239)</f>
        <v>346.99308737101558</v>
      </c>
      <c r="AA238">
        <f>100*LN(LEVERAGE1!N239)</f>
        <v>325.30027654011792</v>
      </c>
      <c r="AB238">
        <f>100*LN(LEVERAGE2!V239)</f>
        <v>-24.819492793619638</v>
      </c>
      <c r="AC238">
        <f>100*LN(LEVERAGE2!U239)</f>
        <v>17.635108470303791</v>
      </c>
      <c r="AD238">
        <v>1734.7407814786311</v>
      </c>
      <c r="AE238">
        <v>1503.2235309503144</v>
      </c>
      <c r="AF238">
        <f>100*LN(DOMESTICC!T359)</f>
        <v>1028.7537032150901</v>
      </c>
      <c r="AG238">
        <f>100*LN(DOMESTICC!U359)</f>
        <v>1003.5933129902263</v>
      </c>
      <c r="AH238">
        <f>100*LN(DOMESTICC!V359)</f>
        <v>996.10070483829759</v>
      </c>
      <c r="AI238">
        <f>100*LN(DOMESTICC!W359)</f>
        <v>916.45824497832734</v>
      </c>
      <c r="AJ238">
        <f>100*LN(DOMESTICC!X359)</f>
        <v>895.97873909286193</v>
      </c>
      <c r="AK238">
        <f>100*LN(DOMESTICC!Y359)</f>
        <v>747.81863395261064</v>
      </c>
      <c r="AL238">
        <f>100*LN(CBCREDIT!T239)</f>
        <v>905.48512296161437</v>
      </c>
      <c r="AM238">
        <f>100*LN(CBCREDIT!U239)</f>
        <v>866.65009449921411</v>
      </c>
      <c r="AN238">
        <f>100*LN(CBCREDIT!V239)</f>
        <v>792.34339546975173</v>
      </c>
      <c r="AO238">
        <f>100*LN('CREDIT EA &amp; UK'!X264)</f>
        <v>839.59393201422131</v>
      </c>
      <c r="AP238">
        <f>100*LN('CREDIT EA &amp; UK'!Y264)</f>
        <v>807.49019005075388</v>
      </c>
      <c r="AQ238">
        <f>100*LN('CREDIT EA &amp; UK'!Z264)</f>
        <v>710.53389256482365</v>
      </c>
      <c r="AR238">
        <f>100*LN('CREDIT EA &amp; UK'!AA264)</f>
        <v>804.15648148153207</v>
      </c>
      <c r="AS238">
        <f>100*LN('CREDIT EA &amp; UK'!AB264)</f>
        <v>764.49416071410383</v>
      </c>
      <c r="AT238">
        <f>100*LN('CREDIT EA &amp; UK'!AC264)</f>
        <v>692.59081736529447</v>
      </c>
      <c r="AU238">
        <f>100*LN('CREDIT EA &amp; UK'!AD264)</f>
        <v>718.6551792080445</v>
      </c>
      <c r="AV238">
        <f>100*LN('CREDIT EA &amp; UK'!AE264)</f>
        <v>702.35502504169108</v>
      </c>
      <c r="AW238">
        <f>100*LN('CREDIT EA &amp; UK'!AF264)</f>
        <v>529.27821475869098</v>
      </c>
      <c r="AX238">
        <f>100*LN('CREDIT FLOATERS'!R264)</f>
        <v>864.33163152002146</v>
      </c>
      <c r="AY238">
        <f>100*LN('CREDIT FLOATERS'!S264)</f>
        <v>828.18095704188522</v>
      </c>
      <c r="AZ238">
        <f>100*LN('CREDIT FLOATERS'!T264)</f>
        <v>745.29636305590714</v>
      </c>
      <c r="BA238">
        <f>100*LN('GLOBAL GROWTH'!P506)</f>
        <v>441.79819259818566</v>
      </c>
      <c r="BB238">
        <f>'GLOBAL GROWTH'!F494</f>
        <v>-3.8450400180585298</v>
      </c>
      <c r="BC238">
        <v>441.79819259818566</v>
      </c>
      <c r="BD238">
        <v>-37.774228000000001</v>
      </c>
      <c r="BE238">
        <v>2.92513709404294</v>
      </c>
      <c r="BF238">
        <v>432.053539060346</v>
      </c>
      <c r="BG238">
        <v>450.45796454868486</v>
      </c>
      <c r="BH238">
        <v>467.84206477276837</v>
      </c>
      <c r="BI238">
        <f>'CORPORATE SPREADS'!C347/100</f>
        <v>0.219999999999999</v>
      </c>
      <c r="BJ238">
        <f>'CORPORATE SPREADS'!D347/100</f>
        <v>0.12000000000000011</v>
      </c>
      <c r="BK238">
        <f>POLICYRATES!F299</f>
        <v>2.5</v>
      </c>
      <c r="BL238">
        <f>POLICYRATES!C299</f>
        <v>5</v>
      </c>
      <c r="BM238">
        <f>100*LN(1/'BILATERAL FX'!G358)</f>
        <v>-5.874049502260009</v>
      </c>
      <c r="BN238">
        <f>100*LN(1/'BILATERAL FX'!B358)</f>
        <v>-47.362207476844652</v>
      </c>
      <c r="BO238">
        <f>100*LN('STOCK MARKET INDICES'!C239)</f>
        <v>856.99317409192997</v>
      </c>
      <c r="BP238">
        <f>100*LN('STOCK MARKET INDICES'!D239)</f>
        <v>798.58620934150144</v>
      </c>
    </row>
    <row r="239" spans="1:68" x14ac:dyDescent="0.2">
      <c r="A239" s="1">
        <v>36404</v>
      </c>
      <c r="B239">
        <f>100*LN('FRED-MD+'!B491)</f>
        <v>448.61782949603872</v>
      </c>
      <c r="C239">
        <f>'FRED-MD+'!C491</f>
        <v>79.600899999999996</v>
      </c>
      <c r="D239">
        <f>100*LN('FRED-MD+'!D491)</f>
        <v>739.93980833313537</v>
      </c>
      <c r="E239">
        <f>100*LN('FRED-MD+'!E491)</f>
        <v>458.39465495364647</v>
      </c>
      <c r="F239">
        <f>'FRED-MD+'!F491</f>
        <v>4.2</v>
      </c>
      <c r="G239">
        <f>100*LN('FRED-MD+'!G491)</f>
        <v>512.27727940331067</v>
      </c>
      <c r="H239">
        <f>100*LN('FRED-MD+'!H491)</f>
        <v>440.11795411432678</v>
      </c>
      <c r="I239">
        <f>100*LN('FRED-MD+'!I491)</f>
        <v>470.28412131615374</v>
      </c>
      <c r="J239">
        <f>100*LN('FRED-MD+'!J491)</f>
        <v>680.70203819694029</v>
      </c>
      <c r="K239">
        <f>100*LN('FRED-MD+'!K491)</f>
        <v>718.39996900528638</v>
      </c>
      <c r="L239">
        <f>'FRED-MD+'!L491</f>
        <v>5.25142857142857</v>
      </c>
      <c r="M239">
        <f>'FRED-MD+'!N491</f>
        <v>0.66380952380952396</v>
      </c>
      <c r="N239">
        <f>'FRED-MD+'!O491</f>
        <v>5.1299999999999998E-2</v>
      </c>
      <c r="O239">
        <f>'FRED-MD+'!P491</f>
        <v>2.0402</v>
      </c>
      <c r="P239">
        <f>'FRED-MD+'!R491</f>
        <v>1.9</v>
      </c>
      <c r="Q239">
        <f>FACTOR!C300</f>
        <v>113.14212135795154</v>
      </c>
      <c r="R239">
        <f>100*LN(REALIZEDVARIANCE!D240)</f>
        <v>124.8011937820968</v>
      </c>
      <c r="S239">
        <v>-67.231169605488901</v>
      </c>
      <c r="T239" s="5">
        <v>-28.1144</v>
      </c>
      <c r="U239">
        <v>109.85131080452058</v>
      </c>
      <c r="V239" s="5">
        <v>27.129359999999998</v>
      </c>
      <c r="W239">
        <v>33.200000000000003</v>
      </c>
      <c r="X239">
        <v>25.41</v>
      </c>
      <c r="Y239">
        <f>100*LN(LEVERAGE3!O240)</f>
        <v>309.2314371400235</v>
      </c>
      <c r="Z239">
        <f>100*LN(LEVERAGE1!O240)</f>
        <v>346.97624995422427</v>
      </c>
      <c r="AA239">
        <f>100*LN(LEVERAGE1!N240)</f>
        <v>325.26136165492795</v>
      </c>
      <c r="AB239">
        <f>100*LN(LEVERAGE2!V240)</f>
        <v>-24.719889116224671</v>
      </c>
      <c r="AC239">
        <f>100*LN(LEVERAGE2!U240)</f>
        <v>17.892354257729053</v>
      </c>
      <c r="AD239">
        <v>1736.4451940443203</v>
      </c>
      <c r="AE239">
        <v>1504.16514250309</v>
      </c>
      <c r="AF239">
        <f>100*LN(DOMESTICC!T360)</f>
        <v>1030.7312989131171</v>
      </c>
      <c r="AG239">
        <f>100*LN(DOMESTICC!U360)</f>
        <v>1005.7781828927792</v>
      </c>
      <c r="AH239">
        <f>100*LN(DOMESTICC!V360)</f>
        <v>998.42093260807906</v>
      </c>
      <c r="AI239">
        <f>100*LN(DOMESTICC!W360)</f>
        <v>917.49114706432943</v>
      </c>
      <c r="AJ239">
        <f>100*LN(DOMESTICC!X360)</f>
        <v>896.91087509335682</v>
      </c>
      <c r="AK239">
        <f>100*LN(DOMESTICC!Y360)</f>
        <v>749.2937029594641</v>
      </c>
      <c r="AL239">
        <f>100*LN(CBCREDIT!T240)</f>
        <v>906.62010277419256</v>
      </c>
      <c r="AM239">
        <f>100*LN(CBCREDIT!U240)</f>
        <v>867.91601586108436</v>
      </c>
      <c r="AN239">
        <f>100*LN(CBCREDIT!V240)</f>
        <v>792.96895264658542</v>
      </c>
      <c r="AO239">
        <f>100*LN('CREDIT EA &amp; UK'!X265)</f>
        <v>841.17108905651185</v>
      </c>
      <c r="AP239">
        <f>100*LN('CREDIT EA &amp; UK'!Y265)</f>
        <v>809.15420085052926</v>
      </c>
      <c r="AQ239">
        <f>100*LN('CREDIT EA &amp; UK'!Z265)</f>
        <v>711.69873122902652</v>
      </c>
      <c r="AR239">
        <f>100*LN('CREDIT EA &amp; UK'!AA265)</f>
        <v>805.82697099855966</v>
      </c>
      <c r="AS239">
        <f>100*LN('CREDIT EA &amp; UK'!AB265)</f>
        <v>766.3248422529789</v>
      </c>
      <c r="AT239">
        <f>100*LN('CREDIT EA &amp; UK'!AC265)</f>
        <v>693.8436751764084</v>
      </c>
      <c r="AU239">
        <f>100*LN('CREDIT EA &amp; UK'!AD265)</f>
        <v>720.01517213086242</v>
      </c>
      <c r="AV239">
        <f>100*LN('CREDIT EA &amp; UK'!AE265)</f>
        <v>703.70803373737397</v>
      </c>
      <c r="AW239">
        <f>100*LN('CREDIT EA &amp; UK'!AF265)</f>
        <v>530.61565596261244</v>
      </c>
      <c r="AX239">
        <f>100*LN('CREDIT FLOATERS'!R265)</f>
        <v>865.72269229403355</v>
      </c>
      <c r="AY239">
        <f>100*LN('CREDIT FLOATERS'!S265)</f>
        <v>829.57107596786614</v>
      </c>
      <c r="AZ239">
        <f>100*LN('CREDIT FLOATERS'!T265)</f>
        <v>746.44599766601152</v>
      </c>
      <c r="BA239">
        <f>100*LN('GLOBAL GROWTH'!P507)</f>
        <v>442.44520630067939</v>
      </c>
      <c r="BB239">
        <f>'GLOBAL GROWTH'!F495</f>
        <v>-2.9110759156877299</v>
      </c>
      <c r="BC239">
        <v>442.44520630067939</v>
      </c>
      <c r="BD239">
        <v>-28.901123999999999</v>
      </c>
      <c r="BE239">
        <v>3.0092379264462732</v>
      </c>
      <c r="BF239">
        <v>432.78371168157344</v>
      </c>
      <c r="BG239">
        <v>451.2957035098695</v>
      </c>
      <c r="BH239">
        <v>468.49051540069445</v>
      </c>
      <c r="BI239">
        <f>'CORPORATE SPREADS'!C348/100</f>
        <v>0.13999999999999901</v>
      </c>
      <c r="BJ239">
        <f>'CORPORATE SPREADS'!D348/100</f>
        <v>0.14000000000000057</v>
      </c>
      <c r="BK239">
        <f>POLICYRATES!F300</f>
        <v>2.5</v>
      </c>
      <c r="BL239">
        <f>POLICYRATES!C300</f>
        <v>5.25</v>
      </c>
      <c r="BM239">
        <f>100*LN(1/'BILATERAL FX'!G359)</f>
        <v>-4.8504409059615048</v>
      </c>
      <c r="BN239">
        <f>100*LN(1/'BILATERAL FX'!B359)</f>
        <v>-48.53231833535677</v>
      </c>
      <c r="BO239">
        <f>100*LN('STOCK MARKET INDICES'!C240)</f>
        <v>854.67481101550948</v>
      </c>
      <c r="BP239">
        <f>100*LN('STOCK MARKET INDICES'!D240)</f>
        <v>794.66564867615364</v>
      </c>
    </row>
    <row r="240" spans="1:68" x14ac:dyDescent="0.2">
      <c r="A240" s="1">
        <v>36434</v>
      </c>
      <c r="B240">
        <f>100*LN('FRED-MD+'!B492)</f>
        <v>449.94640550566311</v>
      </c>
      <c r="C240">
        <f>'FRED-MD+'!C492</f>
        <v>80.465999999999994</v>
      </c>
      <c r="D240">
        <f>100*LN('FRED-MD+'!D492)</f>
        <v>738.27464497389121</v>
      </c>
      <c r="E240">
        <f>100*LN('FRED-MD+'!E492)</f>
        <v>459.07669556773476</v>
      </c>
      <c r="F240">
        <f>'FRED-MD+'!F492</f>
        <v>4.0999999999999996</v>
      </c>
      <c r="G240">
        <f>100*LN('FRED-MD+'!G492)</f>
        <v>512.45590404145696</v>
      </c>
      <c r="H240">
        <f>100*LN('FRED-MD+'!H492)</f>
        <v>440.27724444845393</v>
      </c>
      <c r="I240">
        <f>100*LN('FRED-MD+'!I492)</f>
        <v>469.81139316308298</v>
      </c>
      <c r="J240">
        <f>100*LN('FRED-MD+'!J492)</f>
        <v>681.24994277019914</v>
      </c>
      <c r="K240">
        <f>100*LN('FRED-MD+'!K492)</f>
        <v>717.01272357277355</v>
      </c>
      <c r="L240">
        <f>'FRED-MD+'!L492</f>
        <v>5.4290000000000003</v>
      </c>
      <c r="M240">
        <f>'FRED-MD+'!N492</f>
        <v>0.68300000000000005</v>
      </c>
      <c r="N240">
        <f>'FRED-MD+'!O492</f>
        <v>6.1100000000000002E-2</v>
      </c>
      <c r="O240">
        <f>'FRED-MD+'!P492</f>
        <v>2.1118999999999999</v>
      </c>
      <c r="P240">
        <f>'FRED-MD+'!R492</f>
        <v>1.74</v>
      </c>
      <c r="Q240">
        <f>FACTOR!C301</f>
        <v>112.44426044254264</v>
      </c>
      <c r="R240">
        <f>100*LN(REALIZEDVARIANCE!D241)</f>
        <v>154.77113514067887</v>
      </c>
      <c r="S240">
        <v>-75.095533399249206</v>
      </c>
      <c r="T240" s="5">
        <v>-30.126239999999999</v>
      </c>
      <c r="U240">
        <v>97.137205805786522</v>
      </c>
      <c r="V240" s="5">
        <v>16.881900000000002</v>
      </c>
      <c r="W240">
        <v>36.5</v>
      </c>
      <c r="X240">
        <v>22.2</v>
      </c>
      <c r="Y240">
        <f>100*LN(LEVERAGE3!O241)</f>
        <v>312.55309168173449</v>
      </c>
      <c r="Z240">
        <f>100*LN(LEVERAGE1!O241)</f>
        <v>346.96663249148071</v>
      </c>
      <c r="AA240">
        <f>100*LN(LEVERAGE1!N241)</f>
        <v>325.45082232625111</v>
      </c>
      <c r="AB240">
        <f>100*LN(LEVERAGE2!V241)</f>
        <v>-25.262129992875636</v>
      </c>
      <c r="AC240">
        <f>100*LN(LEVERAGE2!U241)</f>
        <v>17.804160045798358</v>
      </c>
      <c r="AD240">
        <v>1736.7589538970904</v>
      </c>
      <c r="AE240">
        <v>1505.1256410308333</v>
      </c>
      <c r="AF240">
        <f>100*LN(DOMESTICC!T361)</f>
        <v>1031.709257058496</v>
      </c>
      <c r="AG240">
        <f>100*LN(DOMESTICC!U361)</f>
        <v>1006.5635896673829</v>
      </c>
      <c r="AH240">
        <f>100*LN(DOMESTICC!V361)</f>
        <v>999.21567500882918</v>
      </c>
      <c r="AI240">
        <f>100*LN(DOMESTICC!W361)</f>
        <v>916.79878876027794</v>
      </c>
      <c r="AJ240">
        <f>100*LN(DOMESTICC!X361)</f>
        <v>896.15337536280629</v>
      </c>
      <c r="AK240">
        <f>100*LN(DOMESTICC!Y361)</f>
        <v>749.09989487267433</v>
      </c>
      <c r="AL240">
        <f>100*LN(CBCREDIT!T241)</f>
        <v>906.48237196130901</v>
      </c>
      <c r="AM240">
        <f>100*LN(CBCREDIT!U241)</f>
        <v>867.73715495480803</v>
      </c>
      <c r="AN240">
        <f>100*LN(CBCREDIT!V241)</f>
        <v>792.91819243601515</v>
      </c>
      <c r="AO240">
        <f>100*LN('CREDIT EA &amp; UK'!X266)</f>
        <v>840.44537094749444</v>
      </c>
      <c r="AP240">
        <f>100*LN('CREDIT EA &amp; UK'!Y266)</f>
        <v>808.17707647066857</v>
      </c>
      <c r="AQ240">
        <f>100*LN('CREDIT EA &amp; UK'!Z266)</f>
        <v>711.63619575646726</v>
      </c>
      <c r="AR240">
        <f>100*LN('CREDIT EA &amp; UK'!AA266)</f>
        <v>805.12326638658601</v>
      </c>
      <c r="AS240">
        <f>100*LN('CREDIT EA &amp; UK'!AB266)</f>
        <v>765.2313613189292</v>
      </c>
      <c r="AT240">
        <f>100*LN('CREDIT EA &amp; UK'!AC266)</f>
        <v>693.99869656331146</v>
      </c>
      <c r="AU240">
        <f>100*LN('CREDIT EA &amp; UK'!AD266)</f>
        <v>719.23751120028203</v>
      </c>
      <c r="AV240">
        <f>100*LN('CREDIT EA &amp; UK'!AE266)</f>
        <v>702.94818331021384</v>
      </c>
      <c r="AW240">
        <f>100*LN('CREDIT EA &amp; UK'!AF266)</f>
        <v>529.73737974256233</v>
      </c>
      <c r="AX240">
        <f>100*LN('CREDIT FLOATERS'!R266)</f>
        <v>865.25139163703454</v>
      </c>
      <c r="AY240">
        <f>100*LN('CREDIT FLOATERS'!S266)</f>
        <v>828.98634078257805</v>
      </c>
      <c r="AZ240">
        <f>100*LN('CREDIT FLOATERS'!T266)</f>
        <v>746.23467820456483</v>
      </c>
      <c r="BA240">
        <f>100*LN('GLOBAL GROWTH'!P508)</f>
        <v>443.02240041276207</v>
      </c>
      <c r="BB240">
        <f>'GLOBAL GROWTH'!F496</f>
        <v>-3.28607261553852</v>
      </c>
      <c r="BC240">
        <v>443.02240041276207</v>
      </c>
      <c r="BD240">
        <v>-13.35449</v>
      </c>
      <c r="BE240">
        <v>3.0958909488477682</v>
      </c>
      <c r="BF240">
        <v>433.21241014231157</v>
      </c>
      <c r="BG240">
        <v>452.03934818900063</v>
      </c>
      <c r="BH240">
        <v>467.84206477276837</v>
      </c>
      <c r="BI240">
        <f>'CORPORATE SPREADS'!C349/100</f>
        <v>0.16</v>
      </c>
      <c r="BJ240">
        <f>'CORPORATE SPREADS'!D349/100</f>
        <v>0.49000000000000021</v>
      </c>
      <c r="BK240">
        <f>POLICYRATES!F301</f>
        <v>2.5</v>
      </c>
      <c r="BL240">
        <f>POLICYRATES!C301</f>
        <v>5.25</v>
      </c>
      <c r="BM240">
        <f>100*LN(1/'BILATERAL FX'!G360)</f>
        <v>-6.8219238977143837</v>
      </c>
      <c r="BN240">
        <f>100*LN(1/'BILATERAL FX'!B360)</f>
        <v>-50.512943122110968</v>
      </c>
      <c r="BO240">
        <f>100*LN('STOCK MARKET INDICES'!C241)</f>
        <v>861.71109219553762</v>
      </c>
      <c r="BP240">
        <f>100*LN('STOCK MARKET INDICES'!D241)</f>
        <v>797.39752213785403</v>
      </c>
    </row>
    <row r="241" spans="1:68" x14ac:dyDescent="0.2">
      <c r="A241" s="1">
        <v>36465</v>
      </c>
      <c r="B241">
        <f>100*LN('FRED-MD+'!B493)</f>
        <v>450.43593050288359</v>
      </c>
      <c r="C241">
        <f>'FRED-MD+'!C493</f>
        <v>80.626800000000003</v>
      </c>
      <c r="D241">
        <f>100*LN('FRED-MD+'!D493)</f>
        <v>740.73177104694173</v>
      </c>
      <c r="E241">
        <f>100*LN('FRED-MD+'!E493)</f>
        <v>459.71380142908276</v>
      </c>
      <c r="F241">
        <f>'FRED-MD+'!F493</f>
        <v>4.0999999999999996</v>
      </c>
      <c r="G241">
        <f>100*LN('FRED-MD+'!G493)</f>
        <v>512.63421018082261</v>
      </c>
      <c r="H241">
        <f>100*LN('FRED-MD+'!H493)</f>
        <v>440.36535772866438</v>
      </c>
      <c r="I241">
        <f>100*LN('FRED-MD+'!I493)</f>
        <v>470.13890437286341</v>
      </c>
      <c r="J241">
        <f>100*LN('FRED-MD+'!J493)</f>
        <v>681.9178240620505</v>
      </c>
      <c r="K241">
        <f>100*LN('FRED-MD+'!K493)</f>
        <v>723.77781919234428</v>
      </c>
      <c r="L241">
        <f>'FRED-MD+'!L493</f>
        <v>5.5534999999999997</v>
      </c>
      <c r="M241">
        <f>'FRED-MD+'!N493</f>
        <v>0.48049999999999998</v>
      </c>
      <c r="N241">
        <f>'FRED-MD+'!O493</f>
        <v>2.1100000000000001E-2</v>
      </c>
      <c r="O241">
        <f>'FRED-MD+'!P493</f>
        <v>2.06</v>
      </c>
      <c r="P241">
        <f>'FRED-MD+'!R493</f>
        <v>1.71</v>
      </c>
      <c r="Q241">
        <f>FACTOR!C302</f>
        <v>117.8762730214513</v>
      </c>
      <c r="R241">
        <f>100*LN(REALIZEDVARIANCE!D242)</f>
        <v>93.015148875368752</v>
      </c>
      <c r="S241">
        <v>-62.884246993077603</v>
      </c>
      <c r="T241" s="5">
        <v>-18.917840000000002</v>
      </c>
      <c r="U241">
        <v>107.32523192819284</v>
      </c>
      <c r="V241" s="5">
        <v>27.141549999999999</v>
      </c>
      <c r="W241">
        <v>38.799999999999997</v>
      </c>
      <c r="X241">
        <v>24.18</v>
      </c>
      <c r="Y241">
        <f>100*LN(LEVERAGE3!O242)</f>
        <v>317.96545530293326</v>
      </c>
      <c r="Z241">
        <f>100*LN(LEVERAGE1!O242)</f>
        <v>346.95994421891714</v>
      </c>
      <c r="AA241">
        <f>100*LN(LEVERAGE1!N242)</f>
        <v>325.78838379305364</v>
      </c>
      <c r="AB241">
        <f>100*LN(LEVERAGE2!V242)</f>
        <v>-26.238167055529566</v>
      </c>
      <c r="AC241">
        <f>100*LN(LEVERAGE2!U242)</f>
        <v>17.646416191012808</v>
      </c>
      <c r="AD241">
        <v>1736.2990547194599</v>
      </c>
      <c r="AE241">
        <v>1506.650682390218</v>
      </c>
      <c r="AF241">
        <f>100*LN(DOMESTICC!T362)</f>
        <v>1032.4325156171556</v>
      </c>
      <c r="AG241">
        <f>100*LN(DOMESTICC!U362)</f>
        <v>1007.104998841783</v>
      </c>
      <c r="AH241">
        <f>100*LN(DOMESTICC!V362)</f>
        <v>999.75868650698862</v>
      </c>
      <c r="AI241">
        <f>100*LN(DOMESTICC!W362)</f>
        <v>915.42192372644763</v>
      </c>
      <c r="AJ241">
        <f>100*LN(DOMESTICC!X362)</f>
        <v>894.58735515732451</v>
      </c>
      <c r="AK241">
        <f>100*LN(DOMESTICC!Y362)</f>
        <v>748.75273878784401</v>
      </c>
      <c r="AL241">
        <f>100*LN(CBCREDIT!T242)</f>
        <v>906.23585672683828</v>
      </c>
      <c r="AM241">
        <f>100*LN(CBCREDIT!U242)</f>
        <v>867.41683971987186</v>
      </c>
      <c r="AN241">
        <f>100*LN(CBCREDIT!V242)</f>
        <v>792.82745029499426</v>
      </c>
      <c r="AO241">
        <f>100*LN('CREDIT EA &amp; UK'!X267)</f>
        <v>839.13569467025673</v>
      </c>
      <c r="AP241">
        <f>100*LN('CREDIT EA &amp; UK'!Y267)</f>
        <v>806.40742061945593</v>
      </c>
      <c r="AQ241">
        <f>100*LN('CREDIT EA &amp; UK'!Z267)</f>
        <v>711.52438505884857</v>
      </c>
      <c r="AR241">
        <f>100*LN('CREDIT EA &amp; UK'!AA267)</f>
        <v>803.85371113885549</v>
      </c>
      <c r="AS241">
        <f>100*LN('CREDIT EA &amp; UK'!AB267)</f>
        <v>763.24770455827183</v>
      </c>
      <c r="AT241">
        <f>100*LN('CREDIT EA &amp; UK'!AC267)</f>
        <v>694.07857302230877</v>
      </c>
      <c r="AU241">
        <f>100*LN('CREDIT EA &amp; UK'!AD267)</f>
        <v>717.83306684812067</v>
      </c>
      <c r="AV241">
        <f>100*LN('CREDIT EA &amp; UK'!AE267)</f>
        <v>701.5762493372448</v>
      </c>
      <c r="AW241">
        <f>100*LN('CREDIT EA &amp; UK'!AF267)</f>
        <v>528.14896962588205</v>
      </c>
      <c r="AX241">
        <f>100*LN('CREDIT FLOATERS'!R267)</f>
        <v>864.40389256093283</v>
      </c>
      <c r="AY241">
        <f>100*LN('CREDIT FLOATERS'!S267)</f>
        <v>827.93318449715548</v>
      </c>
      <c r="AZ241">
        <f>100*LN('CREDIT FLOATERS'!T267)</f>
        <v>745.85606243947893</v>
      </c>
      <c r="BA241">
        <f>100*LN('GLOBAL GROWTH'!P509)</f>
        <v>443.96253890497047</v>
      </c>
      <c r="BB241">
        <f>'GLOBAL GROWTH'!F497</f>
        <v>-1.94565486579935</v>
      </c>
      <c r="BC241">
        <v>443.96253890497047</v>
      </c>
      <c r="BD241">
        <v>-13.746193999999999</v>
      </c>
      <c r="BE241">
        <v>3.1770813924483887</v>
      </c>
      <c r="BF241">
        <v>434.1300612730459</v>
      </c>
      <c r="BG241">
        <v>452.60980139573263</v>
      </c>
      <c r="BH241">
        <v>468.21312271242198</v>
      </c>
      <c r="BI241">
        <f>'CORPORATE SPREADS'!C350/100</f>
        <v>0.19</v>
      </c>
      <c r="BJ241">
        <f>'CORPORATE SPREADS'!D350/100</f>
        <v>0.53000000000000025</v>
      </c>
      <c r="BK241">
        <f>POLICYRATES!F302</f>
        <v>3</v>
      </c>
      <c r="BL241">
        <f>POLICYRATES!C302</f>
        <v>5.5</v>
      </c>
      <c r="BM241">
        <f>100*LN(1/'BILATERAL FX'!G361)</f>
        <v>-3.2273560550295595</v>
      </c>
      <c r="BN241">
        <f>100*LN(1/'BILATERAL FX'!B361)</f>
        <v>-48.273474359946498</v>
      </c>
      <c r="BO241">
        <f>100*LN('STOCK MARKET INDICES'!C242)</f>
        <v>868.20362181066764</v>
      </c>
      <c r="BP241">
        <f>100*LN('STOCK MARKET INDICES'!D242)</f>
        <v>803.49226300675195</v>
      </c>
    </row>
    <row r="242" spans="1:68" x14ac:dyDescent="0.2">
      <c r="A242" s="1">
        <v>36495</v>
      </c>
      <c r="B242">
        <f>100*LN('FRED-MD+'!B494)</f>
        <v>451.19665857860821</v>
      </c>
      <c r="C242">
        <f>'FRED-MD+'!C494</f>
        <v>80.811300000000003</v>
      </c>
      <c r="D242">
        <f>100*LN('FRED-MD+'!D494)</f>
        <v>744.30783743485154</v>
      </c>
      <c r="E242">
        <f>100*LN('FRED-MD+'!E494)</f>
        <v>460.39694654115726</v>
      </c>
      <c r="F242">
        <f>'FRED-MD+'!F494</f>
        <v>4</v>
      </c>
      <c r="G242">
        <f>100*LN('FRED-MD+'!G494)</f>
        <v>512.87145821618572</v>
      </c>
      <c r="H242">
        <f>100*LN('FRED-MD+'!H494)</f>
        <v>440.61215076779263</v>
      </c>
      <c r="I242">
        <f>100*LN('FRED-MD+'!I494)</f>
        <v>470.12982130823121</v>
      </c>
      <c r="J242">
        <f>100*LN('FRED-MD+'!J494)</f>
        <v>682.48186797072481</v>
      </c>
      <c r="K242">
        <f>100*LN('FRED-MD+'!K494)</f>
        <v>726.45062200330153</v>
      </c>
      <c r="L242">
        <f>'FRED-MD+'!L494</f>
        <v>5.8422727272727304</v>
      </c>
      <c r="M242">
        <f>'FRED-MD+'!N494</f>
        <v>0.433181818181818</v>
      </c>
      <c r="N242">
        <f>'FRED-MD+'!O494</f>
        <v>-0.2089</v>
      </c>
      <c r="O242">
        <f>'FRED-MD+'!P494</f>
        <v>1.8894</v>
      </c>
      <c r="P242">
        <f>'FRED-MD+'!R494</f>
        <v>1.63</v>
      </c>
      <c r="Q242">
        <f>FACTOR!C303</f>
        <v>127.52044930654867</v>
      </c>
      <c r="R242">
        <f>100*LN(REALIZEDVARIANCE!D243)</f>
        <v>105.05364483269351</v>
      </c>
      <c r="S242">
        <v>-75.967746290488904</v>
      </c>
      <c r="T242" s="5">
        <v>-29.939530000000001</v>
      </c>
      <c r="U242">
        <v>108.76396155675133</v>
      </c>
      <c r="V242" s="5">
        <v>29.534770000000002</v>
      </c>
      <c r="W242">
        <v>44.8</v>
      </c>
      <c r="X242">
        <v>24.64</v>
      </c>
      <c r="Y242">
        <f>100*LN(LEVERAGE3!O243)</f>
        <v>320.8461786519328</v>
      </c>
      <c r="Z242">
        <f>100*LN(LEVERAGE1!O243)</f>
        <v>346.95004455087354</v>
      </c>
      <c r="AA242">
        <f>100*LN(LEVERAGE1!N243)</f>
        <v>325.97684952908554</v>
      </c>
      <c r="AB242">
        <f>100*LN(LEVERAGE2!V243)</f>
        <v>-26.788726348681791</v>
      </c>
      <c r="AC242">
        <f>100*LN(LEVERAGE2!U243)</f>
        <v>17.558004712969922</v>
      </c>
      <c r="AD242">
        <v>1736.6131263091556</v>
      </c>
      <c r="AE242">
        <v>1508.6956199109584</v>
      </c>
      <c r="AF242">
        <f>100*LN(DOMESTICC!T363)</f>
        <v>1032.7327023624184</v>
      </c>
      <c r="AG242">
        <f>100*LN(DOMESTICC!U363)</f>
        <v>1007.3201225777154</v>
      </c>
      <c r="AH242">
        <f>100*LN(DOMESTICC!V363)</f>
        <v>999.97318661357008</v>
      </c>
      <c r="AI242">
        <f>100*LN(DOMESTICC!W363)</f>
        <v>914.24640887760302</v>
      </c>
      <c r="AJ242">
        <f>100*LN(DOMESTICC!X363)</f>
        <v>893.08387865841587</v>
      </c>
      <c r="AK242">
        <f>100*LN(DOMESTICC!Y363)</f>
        <v>748.55787840287974</v>
      </c>
      <c r="AL242">
        <f>100*LN(CBCREDIT!T243)</f>
        <v>906.09759530395365</v>
      </c>
      <c r="AM242">
        <f>100*LN(CBCREDIT!U243)</f>
        <v>867.23708294556377</v>
      </c>
      <c r="AN242">
        <f>100*LN(CBCREDIT!V243)</f>
        <v>792.77661818841852</v>
      </c>
      <c r="AO242">
        <f>100*LN('CREDIT EA &amp; UK'!X268)</f>
        <v>838.39499858332692</v>
      </c>
      <c r="AP242">
        <f>100*LN('CREDIT EA &amp; UK'!Y268)</f>
        <v>805.40294765313649</v>
      </c>
      <c r="AQ242">
        <f>100*LN('CREDIT EA &amp; UK'!Z268)</f>
        <v>711.46174042880227</v>
      </c>
      <c r="AR242">
        <f>100*LN('CREDIT EA &amp; UK'!AA268)</f>
        <v>803.13593224849842</v>
      </c>
      <c r="AS242">
        <f>100*LN('CREDIT EA &amp; UK'!AB268)</f>
        <v>762.11985924952921</v>
      </c>
      <c r="AT242">
        <f>100*LN('CREDIT EA &amp; UK'!AC268)</f>
        <v>694.20726441953855</v>
      </c>
      <c r="AU242">
        <f>100*LN('CREDIT EA &amp; UK'!AD268)</f>
        <v>717.0381816745288</v>
      </c>
      <c r="AV242">
        <f>100*LN('CREDIT EA &amp; UK'!AE268)</f>
        <v>700.79996293572412</v>
      </c>
      <c r="AW242">
        <f>100*LN('CREDIT EA &amp; UK'!AF268)</f>
        <v>527.24866065135143</v>
      </c>
      <c r="AX242">
        <f>100*LN('CREDIT FLOATERS'!R268)</f>
        <v>863.92632026254978</v>
      </c>
      <c r="AY242">
        <f>100*LN('CREDIT FLOATERS'!S268)</f>
        <v>827.3387643653931</v>
      </c>
      <c r="AZ242">
        <f>100*LN('CREDIT FLOATERS'!T268)</f>
        <v>745.64349131577717</v>
      </c>
      <c r="BA242">
        <f>100*LN('GLOBAL GROWTH'!P510)</f>
        <v>444.88971221631226</v>
      </c>
      <c r="BB242">
        <f>'GLOBAL GROWTH'!F498</f>
        <v>-1.23632269784269</v>
      </c>
      <c r="BC242">
        <v>444.88971221631226</v>
      </c>
      <c r="BD242">
        <v>-13.15033</v>
      </c>
      <c r="BE242">
        <v>3.255703302868751</v>
      </c>
      <c r="BF242">
        <v>434.65029522237944</v>
      </c>
      <c r="BG242">
        <v>452.24033832887153</v>
      </c>
      <c r="BH242">
        <v>467.65601820747645</v>
      </c>
      <c r="BI242">
        <f>'CORPORATE SPREADS'!C351/100</f>
        <v>0.13</v>
      </c>
      <c r="BJ242">
        <f>'CORPORATE SPREADS'!D351/100</f>
        <v>0.47000000000000064</v>
      </c>
      <c r="BK242">
        <f>POLICYRATES!F303</f>
        <v>3</v>
      </c>
      <c r="BL242">
        <f>POLICYRATES!C303</f>
        <v>5.5</v>
      </c>
      <c r="BM242">
        <f>100*LN(1/'BILATERAL FX'!G362)</f>
        <v>-1.0939940038334219</v>
      </c>
      <c r="BN242">
        <f>100*LN(1/'BILATERAL FX'!B362)</f>
        <v>-47.821978401707597</v>
      </c>
      <c r="BO242">
        <f>100*LN('STOCK MARKET INDICES'!C243)</f>
        <v>884.76674762338143</v>
      </c>
      <c r="BP242">
        <f>100*LN('STOCK MARKET INDICES'!D243)</f>
        <v>808.39642092187546</v>
      </c>
    </row>
    <row r="243" spans="1:68" x14ac:dyDescent="0.2">
      <c r="A243" s="1">
        <v>36526</v>
      </c>
      <c r="B243">
        <f>100*LN('FRED-MD+'!B495)</f>
        <v>451.2334242734467</v>
      </c>
      <c r="C243">
        <f>'FRED-MD+'!C495</f>
        <v>80.5762</v>
      </c>
      <c r="D243">
        <f>100*LN('FRED-MD+'!D495)</f>
        <v>740.00095171626924</v>
      </c>
      <c r="E243">
        <f>100*LN('FRED-MD+'!E495)</f>
        <v>461.07545642819917</v>
      </c>
      <c r="F243">
        <f>'FRED-MD+'!F495</f>
        <v>4</v>
      </c>
      <c r="G243">
        <f>100*LN('FRED-MD+'!G495)</f>
        <v>513.16722891390896</v>
      </c>
      <c r="H243">
        <f>100*LN('FRED-MD+'!H495)</f>
        <v>440.89849712549631</v>
      </c>
      <c r="I243">
        <f>100*LN('FRED-MD+'!I495)</f>
        <v>470.16614861768522</v>
      </c>
      <c r="J243">
        <f>100*LN('FRED-MD+'!J495)</f>
        <v>682.83587624821052</v>
      </c>
      <c r="K243">
        <f>100*LN('FRED-MD+'!K495)</f>
        <v>726.23410421015944</v>
      </c>
      <c r="L243">
        <f>'FRED-MD+'!L495</f>
        <v>6.1215000000000002</v>
      </c>
      <c r="M243">
        <f>'FRED-MD+'!N495</f>
        <v>0.53949999999999998</v>
      </c>
      <c r="N243">
        <f>'FRED-MD+'!O495</f>
        <v>-3.1699999999999999E-2</v>
      </c>
      <c r="O243">
        <f>'FRED-MD+'!P495</f>
        <v>1.9754</v>
      </c>
      <c r="P243">
        <f>'FRED-MD+'!R495</f>
        <v>1.55</v>
      </c>
      <c r="Q243">
        <f>FACTOR!C304</f>
        <v>115.66058062108227</v>
      </c>
      <c r="R243">
        <f>100*LN(REALIZEDVARIANCE!D244)</f>
        <v>168.01193477889612</v>
      </c>
      <c r="S243">
        <v>-82.094667235814697</v>
      </c>
      <c r="T243" s="5">
        <v>-20.56906</v>
      </c>
      <c r="U243">
        <v>101.62246791998591</v>
      </c>
      <c r="V243" s="5">
        <v>23.744700000000002</v>
      </c>
      <c r="W243">
        <v>42.6</v>
      </c>
      <c r="X243">
        <v>24.95</v>
      </c>
      <c r="Y243">
        <f>100*LN(LEVERAGE3!O244)</f>
        <v>320.34789557324876</v>
      </c>
      <c r="Z243">
        <f>100*LN(LEVERAGE1!O244)</f>
        <v>346.92954269133611</v>
      </c>
      <c r="AA243">
        <f>100*LN(LEVERAGE1!N244)</f>
        <v>325.04948324549338</v>
      </c>
      <c r="AB243">
        <f>100*LN(LEVERAGE2!V244)</f>
        <v>-26.782103948221309</v>
      </c>
      <c r="AC243">
        <f>100*LN(LEVERAGE2!U244)</f>
        <v>17.63610301067159</v>
      </c>
      <c r="AD243">
        <v>1735.4545016142615</v>
      </c>
      <c r="AE243">
        <v>1509.796713237482</v>
      </c>
      <c r="AF243">
        <f>100*LN(DOMESTICC!T364)</f>
        <v>1032.4216461370925</v>
      </c>
      <c r="AG243">
        <f>100*LN(DOMESTICC!U364)</f>
        <v>1006.7321422486407</v>
      </c>
      <c r="AH243">
        <f>100*LN(DOMESTICC!V364)</f>
        <v>999.31621461540681</v>
      </c>
      <c r="AI243">
        <f>100*LN(DOMESTICC!W364)</f>
        <v>913.52472253686244</v>
      </c>
      <c r="AJ243">
        <f>100*LN(DOMESTICC!X364)</f>
        <v>891.84730407989912</v>
      </c>
      <c r="AK243">
        <f>100*LN(DOMESTICC!Y364)</f>
        <v>749.57874420360076</v>
      </c>
      <c r="AL243">
        <f>100*LN(CBCREDIT!T244)</f>
        <v>906.84507081803554</v>
      </c>
      <c r="AM243">
        <f>100*LN(CBCREDIT!U244)</f>
        <v>868.3006148422013</v>
      </c>
      <c r="AN243">
        <f>100*LN(CBCREDIT!V244)</f>
        <v>792.92855866963885</v>
      </c>
      <c r="AO243">
        <f>100*LN('CREDIT EA &amp; UK'!X269)</f>
        <v>839.67215084588952</v>
      </c>
      <c r="AP243">
        <f>100*LN('CREDIT EA &amp; UK'!Y269)</f>
        <v>807.02125261163576</v>
      </c>
      <c r="AQ243">
        <f>100*LN('CREDIT EA &amp; UK'!Z269)</f>
        <v>711.89902348192572</v>
      </c>
      <c r="AR243">
        <f>100*LN('CREDIT EA &amp; UK'!AA269)</f>
        <v>804.35734674352375</v>
      </c>
      <c r="AS243">
        <f>100*LN('CREDIT EA &amp; UK'!AB269)</f>
        <v>763.78011877007191</v>
      </c>
      <c r="AT243">
        <f>100*LN('CREDIT EA &amp; UK'!AC269)</f>
        <v>694.52268332308415</v>
      </c>
      <c r="AU243">
        <f>100*LN('CREDIT EA &amp; UK'!AD269)</f>
        <v>718.44630656751326</v>
      </c>
      <c r="AV243">
        <f>100*LN('CREDIT EA &amp; UK'!AE269)</f>
        <v>702.16119523089935</v>
      </c>
      <c r="AW243">
        <f>100*LN('CREDIT EA &amp; UK'!AF269)</f>
        <v>528.87823212483033</v>
      </c>
      <c r="AX243">
        <f>100*LN('CREDIT FLOATERS'!R269)</f>
        <v>864.72777387388339</v>
      </c>
      <c r="AY243">
        <f>100*LN('CREDIT FLOATERS'!S269)</f>
        <v>828.47907225659958</v>
      </c>
      <c r="AZ243">
        <f>100*LN('CREDIT FLOATERS'!T269)</f>
        <v>745.69802035940813</v>
      </c>
      <c r="BA243">
        <f>100*LN('GLOBAL GROWTH'!P511)</f>
        <v>444.64462815586893</v>
      </c>
      <c r="BB243">
        <f>'GLOBAL GROWTH'!F499</f>
        <v>-0.96878090240794901</v>
      </c>
      <c r="BC243">
        <v>444.64462815586893</v>
      </c>
      <c r="BD243">
        <v>-11.221938</v>
      </c>
      <c r="BE243">
        <v>3.3490318527494845</v>
      </c>
      <c r="BF243">
        <v>434.77930275772661</v>
      </c>
      <c r="BG243">
        <v>452.62120758613059</v>
      </c>
      <c r="BH243">
        <v>467.37629774537027</v>
      </c>
      <c r="BI243">
        <f>'CORPORATE SPREADS'!C352/100</f>
        <v>0.12</v>
      </c>
      <c r="BJ243">
        <f>'CORPORATE SPREADS'!D352/100</f>
        <v>0.39000000000000057</v>
      </c>
      <c r="BK243">
        <f>POLICYRATES!F304</f>
        <v>3</v>
      </c>
      <c r="BL243">
        <f>POLICYRATES!C304</f>
        <v>5.75</v>
      </c>
      <c r="BM243">
        <f>100*LN(1/'BILATERAL FX'!G363)</f>
        <v>-1.3014937077494504</v>
      </c>
      <c r="BN243">
        <f>100*LN(1/'BILATERAL FX'!B363)</f>
        <v>-49.494011453576711</v>
      </c>
      <c r="BO243">
        <f>100*LN('STOCK MARKET INDICES'!C244)</f>
        <v>882.98995287727541</v>
      </c>
      <c r="BP243">
        <f>100*LN('STOCK MARKET INDICES'!D244)</f>
        <v>799.8291712203162</v>
      </c>
    </row>
    <row r="244" spans="1:68" x14ac:dyDescent="0.2">
      <c r="A244" s="1">
        <v>36557</v>
      </c>
      <c r="B244">
        <f>100*LN('FRED-MD+'!B496)</f>
        <v>451.53165919052248</v>
      </c>
      <c r="C244">
        <f>'FRED-MD+'!C496</f>
        <v>80.374899999999997</v>
      </c>
      <c r="D244">
        <f>100*LN('FRED-MD+'!D496)</f>
        <v>745.99147662411042</v>
      </c>
      <c r="E244">
        <f>100*LN('FRED-MD+'!E496)</f>
        <v>461.84812000477632</v>
      </c>
      <c r="F244">
        <f>'FRED-MD+'!F496</f>
        <v>4.0999999999999996</v>
      </c>
      <c r="G244">
        <f>100*LN('FRED-MD+'!G496)</f>
        <v>513.57984370502618</v>
      </c>
      <c r="H244">
        <f>100*LN('FRED-MD+'!H496)</f>
        <v>441.2131404352931</v>
      </c>
      <c r="I244">
        <f>100*LN('FRED-MD+'!I496)</f>
        <v>471.89452002469363</v>
      </c>
      <c r="J244">
        <f>100*LN('FRED-MD+'!J496)</f>
        <v>683.71747549845145</v>
      </c>
      <c r="K244">
        <f>100*LN('FRED-MD+'!K496)</f>
        <v>723.62457458616916</v>
      </c>
      <c r="L244">
        <f>'FRED-MD+'!L496</f>
        <v>6.218</v>
      </c>
      <c r="M244">
        <f>'FRED-MD+'!N496</f>
        <v>0.30149999999999999</v>
      </c>
      <c r="N244">
        <f>'FRED-MD+'!O496</f>
        <v>2.8400000000000002E-2</v>
      </c>
      <c r="O244">
        <f>'FRED-MD+'!P496</f>
        <v>2.1371000000000002</v>
      </c>
      <c r="P244">
        <f>'FRED-MD+'!R496</f>
        <v>1.81</v>
      </c>
      <c r="Q244">
        <f>FACTOR!C305</f>
        <v>112.29841180552197</v>
      </c>
      <c r="R244">
        <f>100*LN(REALIZEDVARIANCE!D245)</f>
        <v>129.18181868362987</v>
      </c>
      <c r="S244">
        <v>-67.638977147330095</v>
      </c>
      <c r="T244" s="5">
        <v>-4.981465</v>
      </c>
      <c r="U244">
        <v>103.23727102204107</v>
      </c>
      <c r="V244" s="5">
        <v>17.492699999999999</v>
      </c>
      <c r="W244">
        <v>42.3</v>
      </c>
      <c r="X244">
        <v>23.37</v>
      </c>
      <c r="Y244">
        <f>100*LN(LEVERAGE3!O245)</f>
        <v>319.37572403312964</v>
      </c>
      <c r="Z244">
        <f>100*LN(LEVERAGE1!O245)</f>
        <v>346.9018467438068</v>
      </c>
      <c r="AA244">
        <f>100*LN(LEVERAGE1!N245)</f>
        <v>323.41581667483035</v>
      </c>
      <c r="AB244">
        <f>100*LN(LEVERAGE2!V245)</f>
        <v>-26.764168692182306</v>
      </c>
      <c r="AC244">
        <f>100*LN(LEVERAGE2!U245)</f>
        <v>17.824868593914182</v>
      </c>
      <c r="AD244">
        <v>1734.7691434948931</v>
      </c>
      <c r="AE244">
        <v>1511.2242290417846</v>
      </c>
      <c r="AF244">
        <f>100*LN(DOMESTICC!T365)</f>
        <v>1031.8854942583664</v>
      </c>
      <c r="AG244">
        <f>100*LN(DOMESTICC!U365)</f>
        <v>1005.7148236065688</v>
      </c>
      <c r="AH244">
        <f>100*LN(DOMESTICC!V365)</f>
        <v>998.17845082619795</v>
      </c>
      <c r="AI244">
        <f>100*LN(DOMESTICC!W365)</f>
        <v>912.96236120108085</v>
      </c>
      <c r="AJ244">
        <f>100*LN(DOMESTICC!X365)</f>
        <v>890.77301411434371</v>
      </c>
      <c r="AK244">
        <f>100*LN(DOMESTICC!Y365)</f>
        <v>751.30698841231208</v>
      </c>
      <c r="AL244">
        <f>100*LN(CBCREDIT!T245)</f>
        <v>908.19347704702659</v>
      </c>
      <c r="AM244">
        <f>100*LN(CBCREDIT!U245)</f>
        <v>870.15825588439293</v>
      </c>
      <c r="AN244">
        <f>100*LN(CBCREDIT!V245)</f>
        <v>793.25350906369579</v>
      </c>
      <c r="AO244">
        <f>100*LN('CREDIT EA &amp; UK'!X270)</f>
        <v>841.89656068205772</v>
      </c>
      <c r="AP244">
        <f>100*LN('CREDIT EA &amp; UK'!Y270)</f>
        <v>809.78972738241032</v>
      </c>
      <c r="AQ244">
        <f>100*LN('CREDIT EA &amp; UK'!Z270)</f>
        <v>712.7356846334884</v>
      </c>
      <c r="AR244">
        <f>100*LN('CREDIT EA &amp; UK'!AA270)</f>
        <v>806.41957777950654</v>
      </c>
      <c r="AS244">
        <f>100*LN('CREDIT EA &amp; UK'!AB270)</f>
        <v>766.56700759263344</v>
      </c>
      <c r="AT244">
        <f>100*LN('CREDIT EA &amp; UK'!AC270)</f>
        <v>694.9713645744207</v>
      </c>
      <c r="AU244">
        <f>100*LN('CREDIT EA &amp; UK'!AD270)</f>
        <v>721.05192268336009</v>
      </c>
      <c r="AV244">
        <f>100*LN('CREDIT EA &amp; UK'!AE270)</f>
        <v>704.73674833041832</v>
      </c>
      <c r="AW244">
        <f>100*LN('CREDIT EA &amp; UK'!AF270)</f>
        <v>531.61471970956597</v>
      </c>
      <c r="AX244">
        <f>100*LN('CREDIT FLOATERS'!R270)</f>
        <v>866.16278474683929</v>
      </c>
      <c r="AY244">
        <f>100*LN('CREDIT FLOATERS'!S270)</f>
        <v>830.49446048022753</v>
      </c>
      <c r="AZ244">
        <f>100*LN('CREDIT FLOATERS'!T270)</f>
        <v>745.81456073169443</v>
      </c>
      <c r="BA244">
        <f>100*LN('GLOBAL GROWTH'!P512)</f>
        <v>445.00885896591581</v>
      </c>
      <c r="BB244">
        <f>'GLOBAL GROWTH'!F500</f>
        <v>-1.5242821521006999</v>
      </c>
      <c r="BC244">
        <v>445.00885896591581</v>
      </c>
      <c r="BD244">
        <v>-9.8819093000000002</v>
      </c>
      <c r="BE244">
        <v>3.4721389701437122</v>
      </c>
      <c r="BF244">
        <v>435.86785606977105</v>
      </c>
      <c r="BG244">
        <v>453.4347689682595</v>
      </c>
      <c r="BH244">
        <v>468.76714074998347</v>
      </c>
      <c r="BI244">
        <f>'CORPORATE SPREADS'!C353/100</f>
        <v>0.4</v>
      </c>
      <c r="BJ244">
        <f>'CORPORATE SPREADS'!D353/100</f>
        <v>0.59999999999999964</v>
      </c>
      <c r="BK244">
        <f>POLICYRATES!F305</f>
        <v>3.25</v>
      </c>
      <c r="BL244">
        <f>POLICYRATES!C305</f>
        <v>6</v>
      </c>
      <c r="BM244">
        <f>100*LN(1/'BILATERAL FX'!G364)</f>
        <v>1.6739324004298044</v>
      </c>
      <c r="BN244">
        <f>100*LN(1/'BILATERAL FX'!B364)</f>
        <v>-47.000362924573558</v>
      </c>
      <c r="BO244">
        <f>100*LN('STOCK MARKET INDICES'!C245)</f>
        <v>894.17482546294184</v>
      </c>
      <c r="BP244">
        <f>100*LN('STOCK MARKET INDICES'!D245)</f>
        <v>800.28380127599803</v>
      </c>
    </row>
    <row r="245" spans="1:68" x14ac:dyDescent="0.2">
      <c r="A245" s="1">
        <v>36586</v>
      </c>
      <c r="B245">
        <f>100*LN('FRED-MD+'!B497)</f>
        <v>451.95926895910713</v>
      </c>
      <c r="C245">
        <f>'FRED-MD+'!C497</f>
        <v>80.579700000000003</v>
      </c>
      <c r="D245">
        <f>100*LN('FRED-MD+'!D497)</f>
        <v>738.02557884264604</v>
      </c>
      <c r="E245">
        <f>100*LN('FRED-MD+'!E497)</f>
        <v>462.62465115900079</v>
      </c>
      <c r="F245">
        <f>'FRED-MD+'!F497</f>
        <v>4</v>
      </c>
      <c r="G245">
        <f>100*LN('FRED-MD+'!G497)</f>
        <v>514.16635565026604</v>
      </c>
      <c r="H245">
        <f>100*LN('FRED-MD+'!H497)</f>
        <v>441.63918288507659</v>
      </c>
      <c r="I245">
        <f>100*LN('FRED-MD+'!I497)</f>
        <v>472.39305217089338</v>
      </c>
      <c r="J245">
        <f>100*LN('FRED-MD+'!J497)</f>
        <v>684.47512598938511</v>
      </c>
      <c r="K245">
        <f>100*LN('FRED-MD+'!K497)</f>
        <v>727.39319383096813</v>
      </c>
      <c r="L245">
        <f>'FRED-MD+'!L497</f>
        <v>6.2221739130434797</v>
      </c>
      <c r="M245">
        <f>'FRED-MD+'!N497</f>
        <v>3.4347826086956398E-2</v>
      </c>
      <c r="N245">
        <f>'FRED-MD+'!O497</f>
        <v>0.26740000000000003</v>
      </c>
      <c r="O245">
        <f>'FRED-MD+'!P497</f>
        <v>2.4901</v>
      </c>
      <c r="P245">
        <f>'FRED-MD+'!R497</f>
        <v>1.98</v>
      </c>
      <c r="Q245">
        <f>FACTOR!C306</f>
        <v>122.1947020264511</v>
      </c>
      <c r="R245">
        <f>100*LN(REALIZEDVARIANCE!D246)</f>
        <v>168.89141250608961</v>
      </c>
      <c r="S245">
        <v>-88.880049923411505</v>
      </c>
      <c r="T245" s="5">
        <v>-18.436330000000002</v>
      </c>
      <c r="U245">
        <v>96.820173624919718</v>
      </c>
      <c r="V245" s="5">
        <v>17.100760000000001</v>
      </c>
      <c r="W245">
        <v>44.7</v>
      </c>
      <c r="X245">
        <v>24.11</v>
      </c>
      <c r="Y245">
        <f>100*LN(LEVERAGE3!O246)</f>
        <v>318.449139800637</v>
      </c>
      <c r="Z245">
        <f>100*LN(LEVERAGE1!O246)</f>
        <v>346.87036284922772</v>
      </c>
      <c r="AA245">
        <f>100*LN(LEVERAGE1!N246)</f>
        <v>322.38210606087409</v>
      </c>
      <c r="AB245">
        <f>100*LN(LEVERAGE2!V246)</f>
        <v>-26.732856162568218</v>
      </c>
      <c r="AC245">
        <f>100*LN(LEVERAGE2!U246)</f>
        <v>18.108568425132802</v>
      </c>
      <c r="AD245">
        <v>1736.1517901891432</v>
      </c>
      <c r="AE245">
        <v>1512.9734369973808</v>
      </c>
      <c r="AF245">
        <f>100*LN(DOMESTICC!T366)</f>
        <v>1031.5717873892556</v>
      </c>
      <c r="AG245">
        <f>100*LN(DOMESTICC!U366)</f>
        <v>1005.1172997839982</v>
      </c>
      <c r="AH245">
        <f>100*LN(DOMESTICC!V366)</f>
        <v>997.50954159344474</v>
      </c>
      <c r="AI245">
        <f>100*LN(DOMESTICC!W366)</f>
        <v>912.70679615446807</v>
      </c>
      <c r="AJ245">
        <f>100*LN(DOMESTICC!X366)</f>
        <v>890.25766275652495</v>
      </c>
      <c r="AK245">
        <f>100*LN(DOMESTICC!Y366)</f>
        <v>752.30030877073659</v>
      </c>
      <c r="AL245">
        <f>100*LN(CBCREDIT!T246)</f>
        <v>909.21734251353303</v>
      </c>
      <c r="AM245">
        <f>100*LN(CBCREDIT!U246)</f>
        <v>871.40753923140687</v>
      </c>
      <c r="AN245">
        <f>100*LN(CBCREDIT!V246)</f>
        <v>793.64721461303805</v>
      </c>
      <c r="AO245">
        <f>100*LN('CREDIT EA &amp; UK'!X271)</f>
        <v>843.38831016587596</v>
      </c>
      <c r="AP245">
        <f>100*LN('CREDIT EA &amp; UK'!Y271)</f>
        <v>811.52581453012112</v>
      </c>
      <c r="AQ245">
        <f>100*LN('CREDIT EA &amp; UK'!Z271)</f>
        <v>713.50565748848101</v>
      </c>
      <c r="AR245">
        <f>100*LN('CREDIT EA &amp; UK'!AA271)</f>
        <v>807.60176897673421</v>
      </c>
      <c r="AS245">
        <f>100*LN('CREDIT EA &amp; UK'!AB271)</f>
        <v>768.15562112594068</v>
      </c>
      <c r="AT245">
        <f>100*LN('CREDIT EA &amp; UK'!AC271)</f>
        <v>695.50281020954526</v>
      </c>
      <c r="AU245">
        <f>100*LN('CREDIT EA &amp; UK'!AD271)</f>
        <v>723.26825568638219</v>
      </c>
      <c r="AV245">
        <f>100*LN('CREDIT EA &amp; UK'!AE271)</f>
        <v>707.08345514584585</v>
      </c>
      <c r="AW245">
        <f>100*LN('CREDIT EA &amp; UK'!AF271)</f>
        <v>533.17521426342739</v>
      </c>
      <c r="AX245">
        <f>100*LN('CREDIT FLOATERS'!R271)</f>
        <v>867.22293647926244</v>
      </c>
      <c r="AY245">
        <f>100*LN('CREDIT FLOATERS'!S271)</f>
        <v>831.92608986601294</v>
      </c>
      <c r="AZ245">
        <f>100*LN('CREDIT FLOATERS'!T271)</f>
        <v>745.95543098049268</v>
      </c>
      <c r="BA245">
        <f>100*LN('GLOBAL GROWTH'!P513)</f>
        <v>445.51036380618945</v>
      </c>
      <c r="BB245">
        <f>'GLOBAL GROWTH'!F501</f>
        <v>-0.93333248321818996</v>
      </c>
      <c r="BC245">
        <v>445.51036380618945</v>
      </c>
      <c r="BD245">
        <v>4.7889385999999998</v>
      </c>
      <c r="BE245">
        <v>3.6156486225380258</v>
      </c>
      <c r="BF245">
        <v>436.20301905423293</v>
      </c>
      <c r="BG245">
        <v>453.73082942761067</v>
      </c>
      <c r="BH245">
        <v>468.67501729805144</v>
      </c>
      <c r="BI245">
        <f>'CORPORATE SPREADS'!C354/100</f>
        <v>0.86</v>
      </c>
      <c r="BJ245">
        <f>'CORPORATE SPREADS'!D354/100</f>
        <v>0.76999999999999957</v>
      </c>
      <c r="BK245">
        <f>POLICYRATES!F306</f>
        <v>3.5</v>
      </c>
      <c r="BL245">
        <f>POLICYRATES!C306</f>
        <v>6</v>
      </c>
      <c r="BM245">
        <f>100*LN(1/'BILATERAL FX'!G365)</f>
        <v>3.6352829465798262</v>
      </c>
      <c r="BN245">
        <f>100*LN(1/'BILATERAL FX'!B365)</f>
        <v>-45.736155389666628</v>
      </c>
      <c r="BO245">
        <f>100*LN('STOCK MARKET INDICES'!C246)</f>
        <v>893.58232598952691</v>
      </c>
      <c r="BP245">
        <f>100*LN('STOCK MARKET INDICES'!D246)</f>
        <v>804.25580532723302</v>
      </c>
    </row>
    <row r="246" spans="1:68" x14ac:dyDescent="0.2">
      <c r="A246" s="1">
        <v>36617</v>
      </c>
      <c r="B246">
        <f>100*LN('FRED-MD+'!B498)</f>
        <v>452.69058959919664</v>
      </c>
      <c r="C246">
        <f>'FRED-MD+'!C498</f>
        <v>80.8369</v>
      </c>
      <c r="D246">
        <f>100*LN('FRED-MD+'!D498)</f>
        <v>739.38782901077559</v>
      </c>
      <c r="E246">
        <f>100*LN('FRED-MD+'!E498)</f>
        <v>463.39519874135436</v>
      </c>
      <c r="F246">
        <f>'FRED-MD+'!F498</f>
        <v>3.8</v>
      </c>
      <c r="G246">
        <f>100*LN('FRED-MD+'!G498)</f>
        <v>514.10785901215456</v>
      </c>
      <c r="H246">
        <f>100*LN('FRED-MD+'!H498)</f>
        <v>441.54614107601191</v>
      </c>
      <c r="I246">
        <f>100*LN('FRED-MD+'!I498)</f>
        <v>472.8272383122075</v>
      </c>
      <c r="J246">
        <f>100*LN('FRED-MD+'!J498)</f>
        <v>685.09645857599685</v>
      </c>
      <c r="K246">
        <f>100*LN('FRED-MD+'!K498)</f>
        <v>728.71227879684284</v>
      </c>
      <c r="L246">
        <f>'FRED-MD+'!L498</f>
        <v>6.1505263157894703</v>
      </c>
      <c r="M246">
        <f>'FRED-MD+'!N498</f>
        <v>-0.16</v>
      </c>
      <c r="N246">
        <f>'FRED-MD+'!O498</f>
        <v>0.42349999999999999</v>
      </c>
      <c r="O246">
        <f>'FRED-MD+'!P498</f>
        <v>2.6471</v>
      </c>
      <c r="P246">
        <f>'FRED-MD+'!R498</f>
        <v>2.16</v>
      </c>
      <c r="Q246">
        <f>FACTOR!C307</f>
        <v>121.00565121591849</v>
      </c>
      <c r="R246">
        <f>100*LN(REALIZEDVARIANCE!D247)</f>
        <v>167.97051785109673</v>
      </c>
      <c r="S246">
        <v>-87.427905280231002</v>
      </c>
      <c r="T246" s="5">
        <v>-15.49953</v>
      </c>
      <c r="U246">
        <v>100.6582469407237</v>
      </c>
      <c r="V246" s="5">
        <v>7.9310970000000003</v>
      </c>
      <c r="W246">
        <v>48.7</v>
      </c>
      <c r="X246">
        <v>26.2</v>
      </c>
      <c r="Y246">
        <f>100*LN(LEVERAGE3!O247)</f>
        <v>317.77905670071971</v>
      </c>
      <c r="Z246">
        <f>100*LN(LEVERAGE1!O247)</f>
        <v>346.83263912093162</v>
      </c>
      <c r="AA246">
        <f>100*LN(LEVERAGE1!N247)</f>
        <v>322.27883362048237</v>
      </c>
      <c r="AB246">
        <f>100*LN(LEVERAGE2!V247)</f>
        <v>-25.848625773652291</v>
      </c>
      <c r="AC246">
        <f>100*LN(LEVERAGE2!U247)</f>
        <v>18.644158899048573</v>
      </c>
      <c r="AD246">
        <v>1734.4537260461443</v>
      </c>
      <c r="AE246">
        <v>1514.8592679435137</v>
      </c>
      <c r="AF246">
        <f>100*LN(DOMESTICC!T367)</f>
        <v>1031.8782877780045</v>
      </c>
      <c r="AG246">
        <f>100*LN(DOMESTICC!U367)</f>
        <v>1005.3977130956387</v>
      </c>
      <c r="AH246">
        <f>100*LN(DOMESTICC!V367)</f>
        <v>997.79843488659969</v>
      </c>
      <c r="AI246">
        <f>100*LN(DOMESTICC!W367)</f>
        <v>912.89999287405601</v>
      </c>
      <c r="AJ246">
        <f>100*LN(DOMESTICC!X367)</f>
        <v>890.65131321131082</v>
      </c>
      <c r="AK246">
        <f>100*LN(DOMESTICC!Y367)</f>
        <v>751.81954098474625</v>
      </c>
      <c r="AL246">
        <f>100*LN(CBCREDIT!T247)</f>
        <v>909.61793589221531</v>
      </c>
      <c r="AM246">
        <f>100*LN(CBCREDIT!U247)</f>
        <v>871.68820926211924</v>
      </c>
      <c r="AN246">
        <f>100*LN(CBCREDIT!V247)</f>
        <v>794.16839825541206</v>
      </c>
      <c r="AO246">
        <f>100*LN('CREDIT EA &amp; UK'!X272)</f>
        <v>843.72345399967321</v>
      </c>
      <c r="AP246">
        <f>100*LN('CREDIT EA &amp; UK'!Y272)</f>
        <v>811.76212437210393</v>
      </c>
      <c r="AQ246">
        <f>100*LN('CREDIT EA &amp; UK'!Z272)</f>
        <v>714.03117801013809</v>
      </c>
      <c r="AR246">
        <f>100*LN('CREDIT EA &amp; UK'!AA272)</f>
        <v>807.5694595925894</v>
      </c>
      <c r="AS246">
        <f>100*LN('CREDIT EA &amp; UK'!AB272)</f>
        <v>767.97198529041555</v>
      </c>
      <c r="AT246">
        <f>100*LN('CREDIT EA &amp; UK'!AC272)</f>
        <v>696.20458171540531</v>
      </c>
      <c r="AU246">
        <f>100*LN('CREDIT EA &amp; UK'!AD272)</f>
        <v>724.5394266995778</v>
      </c>
      <c r="AV246">
        <f>100*LN('CREDIT EA &amp; UK'!AE272)</f>
        <v>708.69015197213173</v>
      </c>
      <c r="AW246">
        <f>100*LN('CREDIT EA &amp; UK'!AF272)</f>
        <v>532.59711234128815</v>
      </c>
      <c r="AX246">
        <f>100*LN('CREDIT FLOATERS'!R272)</f>
        <v>867.59705028638336</v>
      </c>
      <c r="AY246">
        <f>100*LN('CREDIT FLOATERS'!S272)</f>
        <v>832.36043234902036</v>
      </c>
      <c r="AZ246">
        <f>100*LN('CREDIT FLOATERS'!T272)</f>
        <v>746.1401548225075</v>
      </c>
      <c r="BA246">
        <f>100*LN('GLOBAL GROWTH'!P514)</f>
        <v>446.49660658667602</v>
      </c>
      <c r="BB246">
        <f>'GLOBAL GROWTH'!F502</f>
        <v>-0.117315892824154</v>
      </c>
      <c r="BC246">
        <v>446.49660658667602</v>
      </c>
      <c r="BD246">
        <v>7.8680950000000003</v>
      </c>
      <c r="BE246">
        <v>3.7662480048760605</v>
      </c>
      <c r="BF246">
        <v>437.05623555199463</v>
      </c>
      <c r="BG246">
        <v>454.69727033845498</v>
      </c>
      <c r="BH246">
        <v>468.12048722640884</v>
      </c>
      <c r="BI246">
        <f>'CORPORATE SPREADS'!C355/100</f>
        <v>0.97999999999999898</v>
      </c>
      <c r="BJ246">
        <f>'CORPORATE SPREADS'!D355/100</f>
        <v>0.67999999999999972</v>
      </c>
      <c r="BK246">
        <f>POLICYRATES!F307</f>
        <v>3.75</v>
      </c>
      <c r="BL246">
        <f>POLICYRATES!C307</f>
        <v>6</v>
      </c>
      <c r="BM246">
        <f>100*LN(1/'BILATERAL FX'!G366)</f>
        <v>5.6676177193556851</v>
      </c>
      <c r="BN246">
        <f>100*LN(1/'BILATERAL FX'!B366)</f>
        <v>-45.887948474280051</v>
      </c>
      <c r="BO246">
        <f>100*LN('STOCK MARKET INDICES'!C247)</f>
        <v>891.12170978754557</v>
      </c>
      <c r="BP246">
        <f>100*LN('STOCK MARKET INDICES'!D247)</f>
        <v>800.70073629375861</v>
      </c>
    </row>
    <row r="247" spans="1:68" x14ac:dyDescent="0.2">
      <c r="A247" s="1">
        <v>36647</v>
      </c>
      <c r="B247">
        <f>100*LN('FRED-MD+'!B499)</f>
        <v>452.90555865191197</v>
      </c>
      <c r="C247">
        <f>'FRED-MD+'!C499</f>
        <v>80.410499999999999</v>
      </c>
      <c r="D247">
        <f>100*LN('FRED-MD+'!D499)</f>
        <v>736.20105512597331</v>
      </c>
      <c r="E247">
        <f>100*LN('FRED-MD+'!E499)</f>
        <v>464.1309232603964</v>
      </c>
      <c r="F247">
        <f>'FRED-MD+'!F499</f>
        <v>4</v>
      </c>
      <c r="G247">
        <f>100*LN('FRED-MD+'!G499)</f>
        <v>514.28324637076412</v>
      </c>
      <c r="H247">
        <f>100*LN('FRED-MD+'!H499)</f>
        <v>441.62348060036186</v>
      </c>
      <c r="I247">
        <f>100*LN('FRED-MD+'!I499)</f>
        <v>475.34177624482948</v>
      </c>
      <c r="J247">
        <f>100*LN('FRED-MD+'!J499)</f>
        <v>685.81981607786349</v>
      </c>
      <c r="K247">
        <f>100*LN('FRED-MD+'!K499)</f>
        <v>725.73411547487331</v>
      </c>
      <c r="L247">
        <f>'FRED-MD+'!L499</f>
        <v>6.32636363636363</v>
      </c>
      <c r="M247">
        <f>'FRED-MD+'!N499</f>
        <v>0.11409090909090901</v>
      </c>
      <c r="N247">
        <f>'FRED-MD+'!O499</f>
        <v>0.61350000000000005</v>
      </c>
      <c r="O247">
        <f>'FRED-MD+'!P499</f>
        <v>2.8256999999999999</v>
      </c>
      <c r="P247">
        <f>'FRED-MD+'!R499</f>
        <v>2.08</v>
      </c>
      <c r="Q247">
        <f>FACTOR!C308</f>
        <v>112.28864518636496</v>
      </c>
      <c r="R247">
        <f>100*LN(REALIZEDVARIANCE!D248)</f>
        <v>165.65809063096646</v>
      </c>
      <c r="S247">
        <v>-78.050253288131103</v>
      </c>
      <c r="T247" s="5">
        <v>-5.999695</v>
      </c>
      <c r="U247">
        <v>100.37872943217138</v>
      </c>
      <c r="V247" s="5">
        <v>16.377659999999999</v>
      </c>
      <c r="W247">
        <v>42.8</v>
      </c>
      <c r="X247">
        <v>23.65</v>
      </c>
      <c r="Y247">
        <f>100*LN(LEVERAGE3!O248)</f>
        <v>317.16197505940556</v>
      </c>
      <c r="Z247">
        <f>100*LN(LEVERAGE1!O248)</f>
        <v>346.79129743343691</v>
      </c>
      <c r="AA247">
        <f>100*LN(LEVERAGE1!N248)</f>
        <v>322.21167098405527</v>
      </c>
      <c r="AB247">
        <f>100*LN(LEVERAGE2!V248)</f>
        <v>-24.201714521075125</v>
      </c>
      <c r="AC247">
        <f>100*LN(LEVERAGE2!U248)</f>
        <v>19.608192654474486</v>
      </c>
      <c r="AD247">
        <v>1735.2483221181451</v>
      </c>
      <c r="AE247">
        <v>1516.199517248474</v>
      </c>
      <c r="AF247">
        <f>100*LN(DOMESTICC!T368)</f>
        <v>1032.4674920037439</v>
      </c>
      <c r="AG247">
        <f>100*LN(DOMESTICC!U368)</f>
        <v>1005.9369736112917</v>
      </c>
      <c r="AH247">
        <f>100*LN(DOMESTICC!V368)</f>
        <v>998.35393449302717</v>
      </c>
      <c r="AI247">
        <f>100*LN(DOMESTICC!W368)</f>
        <v>913.27200107796125</v>
      </c>
      <c r="AJ247">
        <f>100*LN(DOMESTICC!X368)</f>
        <v>891.40709135967791</v>
      </c>
      <c r="AK247">
        <f>100*LN(DOMESTICC!Y368)</f>
        <v>750.77000091708726</v>
      </c>
      <c r="AL247">
        <f>100*LN(CBCREDIT!T248)</f>
        <v>909.92255106079187</v>
      </c>
      <c r="AM247">
        <f>100*LN(CBCREDIT!U248)</f>
        <v>871.88276312351309</v>
      </c>
      <c r="AN247">
        <f>100*LN(CBCREDIT!V248)</f>
        <v>794.7827018169296</v>
      </c>
      <c r="AO247">
        <f>100*LN('CREDIT EA &amp; UK'!X273)</f>
        <v>843.95570321193316</v>
      </c>
      <c r="AP247">
        <f>100*LN('CREDIT EA &amp; UK'!Y273)</f>
        <v>811.91841590958143</v>
      </c>
      <c r="AQ247">
        <f>100*LN('CREDIT EA &amp; UK'!Z273)</f>
        <v>714.50186853963908</v>
      </c>
      <c r="AR247">
        <f>100*LN('CREDIT EA &amp; UK'!AA273)</f>
        <v>807.47343914570445</v>
      </c>
      <c r="AS247">
        <f>100*LN('CREDIT EA &amp; UK'!AB273)</f>
        <v>767.48000903120999</v>
      </c>
      <c r="AT247">
        <f>100*LN('CREDIT EA &amp; UK'!AC273)</f>
        <v>697.00360924192228</v>
      </c>
      <c r="AU247">
        <f>100*LN('CREDIT EA &amp; UK'!AD273)</f>
        <v>725.60755358617428</v>
      </c>
      <c r="AV247">
        <f>100*LN('CREDIT EA &amp; UK'!AE273)</f>
        <v>710.12335544451139</v>
      </c>
      <c r="AW247">
        <f>100*LN('CREDIT EA &amp; UK'!AF273)</f>
        <v>531.47125567729563</v>
      </c>
      <c r="AX247">
        <f>100*LN('CREDIT FLOATERS'!R273)</f>
        <v>867.87542721644218</v>
      </c>
      <c r="AY247">
        <f>100*LN('CREDIT FLOATERS'!S273)</f>
        <v>832.6746446968516</v>
      </c>
      <c r="AZ247">
        <f>100*LN('CREDIT FLOATERS'!T273)</f>
        <v>746.3575597938443</v>
      </c>
      <c r="BA247">
        <f>100*LN('GLOBAL GROWTH'!P515)</f>
        <v>446.99917234025258</v>
      </c>
      <c r="BB247">
        <f>'GLOBAL GROWTH'!F503</f>
        <v>0.39766801169326499</v>
      </c>
      <c r="BC247">
        <v>446.99917234025258</v>
      </c>
      <c r="BD247">
        <v>3.8761464999999999</v>
      </c>
      <c r="BE247">
        <v>3.9250469559363177</v>
      </c>
      <c r="BF247">
        <v>437.79848955349536</v>
      </c>
      <c r="BG247">
        <v>456.20095516928467</v>
      </c>
      <c r="BH247">
        <v>468.67501729805144</v>
      </c>
      <c r="BI247">
        <f>'CORPORATE SPREADS'!C356/100</f>
        <v>0.96999999999999897</v>
      </c>
      <c r="BJ247">
        <f>'CORPORATE SPREADS'!D356/100</f>
        <v>0.96999999999999975</v>
      </c>
      <c r="BK247">
        <f>POLICYRATES!F308</f>
        <v>3.75</v>
      </c>
      <c r="BL247">
        <f>POLICYRATES!C308</f>
        <v>6</v>
      </c>
      <c r="BM247">
        <f>100*LN(1/'BILATERAL FX'!G367)</f>
        <v>9.8826354306894935</v>
      </c>
      <c r="BN247">
        <f>100*LN(1/'BILATERAL FX'!B367)</f>
        <v>-41.14471797857118</v>
      </c>
      <c r="BO247">
        <f>100*LN('STOCK MARKET INDICES'!C248)</f>
        <v>886.92111082180372</v>
      </c>
      <c r="BP247">
        <f>100*LN('STOCK MARKET INDICES'!D248)</f>
        <v>801.20944709235482</v>
      </c>
    </row>
    <row r="248" spans="1:68" x14ac:dyDescent="0.2">
      <c r="A248" s="1">
        <v>36678</v>
      </c>
      <c r="B248">
        <f>100*LN('FRED-MD+'!B500)</f>
        <v>452.98408528920407</v>
      </c>
      <c r="C248">
        <f>'FRED-MD+'!C500</f>
        <v>80.235900000000001</v>
      </c>
      <c r="D248">
        <f>100*LN('FRED-MD+'!D500)</f>
        <v>735.1799869057777</v>
      </c>
      <c r="E248">
        <f>100*LN('FRED-MD+'!E500)</f>
        <v>464.85169904914574</v>
      </c>
      <c r="F248">
        <f>'FRED-MD+'!F500</f>
        <v>4</v>
      </c>
      <c r="G248">
        <f>100*LN('FRED-MD+'!G500)</f>
        <v>514.86565919936299</v>
      </c>
      <c r="H248">
        <f>100*LN('FRED-MD+'!H500)</f>
        <v>441.95150790848732</v>
      </c>
      <c r="I248">
        <f>100*LN('FRED-MD+'!I500)</f>
        <v>474.23200241353254</v>
      </c>
      <c r="J248">
        <f>100*LN('FRED-MD+'!J500)</f>
        <v>687.76975372910044</v>
      </c>
      <c r="K248">
        <f>100*LN('FRED-MD+'!K500)</f>
        <v>728.75332801543163</v>
      </c>
      <c r="L248">
        <f>'FRED-MD+'!L500</f>
        <v>6.1727272727272702</v>
      </c>
      <c r="M248">
        <f>'FRED-MD+'!N500</f>
        <v>-7.5454545454545496E-2</v>
      </c>
      <c r="N248">
        <f>'FRED-MD+'!O500</f>
        <v>0.66059999999999997</v>
      </c>
      <c r="O248">
        <f>'FRED-MD+'!P500</f>
        <v>2.8311000000000002</v>
      </c>
      <c r="P248">
        <f>'FRED-MD+'!R500</f>
        <v>2.19</v>
      </c>
      <c r="Q248">
        <f>FACTOR!C309</f>
        <v>107.87601149409744</v>
      </c>
      <c r="R248">
        <f>100*LN(REALIZEDVARIANCE!D249)</f>
        <v>132.76934903611212</v>
      </c>
      <c r="S248">
        <v>-64.241511825034294</v>
      </c>
      <c r="T248" s="5">
        <v>5.7775309999999998</v>
      </c>
      <c r="U248">
        <v>96.349564790552307</v>
      </c>
      <c r="V248" s="5">
        <v>14.37513</v>
      </c>
      <c r="W248">
        <v>41.8</v>
      </c>
      <c r="X248">
        <v>19.54</v>
      </c>
      <c r="Y248">
        <f>100*LN(LEVERAGE3!O249)</f>
        <v>316.9055129884245</v>
      </c>
      <c r="Z248">
        <f>100*LN(LEVERAGE1!O249)</f>
        <v>346.77201460114514</v>
      </c>
      <c r="AA248">
        <f>100*LN(LEVERAGE1!N249)</f>
        <v>322.18929172641288</v>
      </c>
      <c r="AB248">
        <f>100*LN(LEVERAGE2!V249)</f>
        <v>-23.362972202891775</v>
      </c>
      <c r="AC248">
        <f>100*LN(LEVERAGE2!U249)</f>
        <v>20.821521937965258</v>
      </c>
      <c r="AD248">
        <v>1736.9712048106194</v>
      </c>
      <c r="AE248">
        <v>1517.3522464464343</v>
      </c>
      <c r="AF248">
        <f>100*LN(DOMESTICC!T369)</f>
        <v>1032.7712634597394</v>
      </c>
      <c r="AG248">
        <f>100*LN(DOMESTICC!U369)</f>
        <v>1006.2151010230388</v>
      </c>
      <c r="AH248">
        <f>100*LN(DOMESTICC!V369)</f>
        <v>998.64040213783051</v>
      </c>
      <c r="AI248">
        <f>100*LN(DOMESTICC!W369)</f>
        <v>913.46410996551435</v>
      </c>
      <c r="AJ248">
        <f>100*LN(DOMESTICC!X369)</f>
        <v>891.79625173088209</v>
      </c>
      <c r="AK248">
        <f>100*LN(DOMESTICC!Y369)</f>
        <v>749.89170665222878</v>
      </c>
      <c r="AL248">
        <f>100*LN(CBCREDIT!T249)</f>
        <v>910.03636625158867</v>
      </c>
      <c r="AM248">
        <f>100*LN(CBCREDIT!U249)</f>
        <v>871.95098406439001</v>
      </c>
      <c r="AN248">
        <f>100*LN(CBCREDIT!V249)</f>
        <v>795.06335506400069</v>
      </c>
      <c r="AO248">
        <f>100*LN('CREDIT EA &amp; UK'!X274)</f>
        <v>844.03713245949154</v>
      </c>
      <c r="AP248">
        <f>100*LN('CREDIT EA &amp; UK'!Y274)</f>
        <v>811.97126218708979</v>
      </c>
      <c r="AQ248">
        <f>100*LN('CREDIT EA &amp; UK'!Z274)</f>
        <v>714.69446055312881</v>
      </c>
      <c r="AR248">
        <f>100*LN('CREDIT EA &amp; UK'!AA274)</f>
        <v>807.32742200502366</v>
      </c>
      <c r="AS248">
        <f>100*LN('CREDIT EA &amp; UK'!AB274)</f>
        <v>766.83190226408306</v>
      </c>
      <c r="AT248">
        <f>100*LN('CREDIT EA &amp; UK'!AC274)</f>
        <v>697.36413292943178</v>
      </c>
      <c r="AU248">
        <f>100*LN('CREDIT EA &amp; UK'!AD274)</f>
        <v>726.03026160600211</v>
      </c>
      <c r="AV248">
        <f>100*LN('CREDIT EA &amp; UK'!AE274)</f>
        <v>710.7075699597018</v>
      </c>
      <c r="AW248">
        <f>100*LN('CREDIT EA &amp; UK'!AF274)</f>
        <v>530.88318946476454</v>
      </c>
      <c r="AX248">
        <f>100*LN('CREDIT FLOATERS'!R274)</f>
        <v>867.9779958612985</v>
      </c>
      <c r="AY248">
        <f>100*LN('CREDIT FLOATERS'!S274)</f>
        <v>832.78825477550959</v>
      </c>
      <c r="AZ248">
        <f>100*LN('CREDIT FLOATERS'!T274)</f>
        <v>746.45700047460411</v>
      </c>
      <c r="BA248">
        <f>100*LN('GLOBAL GROWTH'!P516)</f>
        <v>447.09911551197592</v>
      </c>
      <c r="BB248">
        <f>'GLOBAL GROWTH'!F504</f>
        <v>0.23233599691670301</v>
      </c>
      <c r="BC248">
        <v>447.09911551197592</v>
      </c>
      <c r="BD248">
        <v>2.6396519000000001</v>
      </c>
      <c r="BE248">
        <v>4.0733360690106579</v>
      </c>
      <c r="BF248">
        <v>437.91500155808291</v>
      </c>
      <c r="BG248">
        <v>454.68431993291841</v>
      </c>
      <c r="BH248">
        <v>468.95113344218424</v>
      </c>
      <c r="BI248">
        <f>'CORPORATE SPREADS'!C357/100</f>
        <v>1.3</v>
      </c>
      <c r="BJ248">
        <f>'CORPORATE SPREADS'!D357/100</f>
        <v>0.90000000000000024</v>
      </c>
      <c r="BK248">
        <f>POLICYRATES!F309</f>
        <v>4.25</v>
      </c>
      <c r="BL248">
        <f>POLICYRATES!C309</f>
        <v>6</v>
      </c>
      <c r="BM248">
        <f>100*LN(1/'BILATERAL FX'!G368)</f>
        <v>5.0767117053653221</v>
      </c>
      <c r="BN248">
        <f>100*LN(1/'BILATERAL FX'!B368)</f>
        <v>-41.157970910801836</v>
      </c>
      <c r="BO248">
        <f>100*LN('STOCK MARKET INDICES'!C249)</f>
        <v>883.90172366402317</v>
      </c>
      <c r="BP248">
        <f>100*LN('STOCK MARKET INDICES'!D249)</f>
        <v>801.62320862407887</v>
      </c>
    </row>
    <row r="249" spans="1:68" x14ac:dyDescent="0.2">
      <c r="A249" s="1">
        <v>36708</v>
      </c>
      <c r="B249">
        <f>100*LN('FRED-MD+'!B501)</f>
        <v>452.86616424594774</v>
      </c>
      <c r="C249">
        <f>'FRED-MD+'!C501</f>
        <v>80.027799999999999</v>
      </c>
      <c r="D249">
        <f>100*LN('FRED-MD+'!D501)</f>
        <v>728.82444010201243</v>
      </c>
      <c r="E249">
        <f>100*LN('FRED-MD+'!E501)</f>
        <v>465.45316155258155</v>
      </c>
      <c r="F249">
        <f>'FRED-MD+'!F501</f>
        <v>4</v>
      </c>
      <c r="G249">
        <f>100*LN('FRED-MD+'!G501)</f>
        <v>515.15559851526325</v>
      </c>
      <c r="H249">
        <f>100*LN('FRED-MD+'!H501)</f>
        <v>442.19201983355589</v>
      </c>
      <c r="I249">
        <f>100*LN('FRED-MD+'!I501)</f>
        <v>474.31043720774051</v>
      </c>
      <c r="J249">
        <f>100*LN('FRED-MD+'!J501)</f>
        <v>689.04304673636659</v>
      </c>
      <c r="K249">
        <f>100*LN('FRED-MD+'!K501)</f>
        <v>729.50564164626303</v>
      </c>
      <c r="L249">
        <f>'FRED-MD+'!L501</f>
        <v>6.0824999999999996</v>
      </c>
      <c r="M249">
        <f>'FRED-MD+'!N501</f>
        <v>-2.8500000000000102E-2</v>
      </c>
      <c r="N249">
        <f>'FRED-MD+'!O501</f>
        <v>0.72030000000000005</v>
      </c>
      <c r="O249">
        <f>'FRED-MD+'!P501</f>
        <v>2.9476</v>
      </c>
      <c r="P249">
        <f>'FRED-MD+'!R501</f>
        <v>2.0999989999999999</v>
      </c>
      <c r="Q249">
        <f>FACTOR!C310</f>
        <v>102.76037057308596</v>
      </c>
      <c r="R249">
        <f>100*LN(REALIZEDVARIANCE!D250)</f>
        <v>123.45538931628435</v>
      </c>
      <c r="S249">
        <v>-56.464930893399803</v>
      </c>
      <c r="T249" s="5">
        <v>8.0618970000000001</v>
      </c>
      <c r="U249">
        <v>98.512719347364794</v>
      </c>
      <c r="V249" s="5">
        <v>17.976220000000001</v>
      </c>
      <c r="W249">
        <v>38.9</v>
      </c>
      <c r="X249">
        <v>20.74</v>
      </c>
      <c r="Y249">
        <f>100*LN(LEVERAGE3!O250)</f>
        <v>317.48856308252243</v>
      </c>
      <c r="Z249">
        <f>100*LN(LEVERAGE1!O250)</f>
        <v>346.77106021141071</v>
      </c>
      <c r="AA249">
        <f>100*LN(LEVERAGE1!N250)</f>
        <v>322.25494913765249</v>
      </c>
      <c r="AB249">
        <f>100*LN(LEVERAGE2!V250)</f>
        <v>-23.389664450315866</v>
      </c>
      <c r="AC249">
        <f>100*LN(LEVERAGE2!U250)</f>
        <v>23.46784449207356</v>
      </c>
      <c r="AD249">
        <v>1735.6331205719812</v>
      </c>
      <c r="AE249">
        <v>1519.0825111001111</v>
      </c>
      <c r="AF249">
        <f>100*LN(DOMESTICC!T370)</f>
        <v>1032.3177361063695</v>
      </c>
      <c r="AG249">
        <f>100*LN(DOMESTICC!U370)</f>
        <v>1005.4258259766132</v>
      </c>
      <c r="AH249">
        <f>100*LN(DOMESTICC!V370)</f>
        <v>997.61681445382544</v>
      </c>
      <c r="AI249">
        <f>100*LN(DOMESTICC!W370)</f>
        <v>911.81133478521645</v>
      </c>
      <c r="AJ249">
        <f>100*LN(DOMESTICC!X370)</f>
        <v>889.83085724793364</v>
      </c>
      <c r="AK249">
        <f>100*LN(DOMESTICC!Y370)</f>
        <v>749.25455191440346</v>
      </c>
      <c r="AL249">
        <f>100*LN(CBCREDIT!T250)</f>
        <v>909.69245361151661</v>
      </c>
      <c r="AM249">
        <f>100*LN(CBCREDIT!U250)</f>
        <v>871.48050002234424</v>
      </c>
      <c r="AN249">
        <f>100*LN(CBCREDIT!V250)</f>
        <v>794.99195566813148</v>
      </c>
      <c r="AO249">
        <f>100*LN('CREDIT EA &amp; UK'!X275)</f>
        <v>843.12917610688453</v>
      </c>
      <c r="AP249">
        <f>100*LN('CREDIT EA &amp; UK'!Y275)</f>
        <v>810.87613901933241</v>
      </c>
      <c r="AQ249">
        <f>100*LN('CREDIT EA &amp; UK'!Z275)</f>
        <v>714.27992604840711</v>
      </c>
      <c r="AR249">
        <f>100*LN('CREDIT EA &amp; UK'!AA275)</f>
        <v>806.13040129732974</v>
      </c>
      <c r="AS249">
        <f>100*LN('CREDIT EA &amp; UK'!AB275)</f>
        <v>765.17156975102364</v>
      </c>
      <c r="AT249">
        <f>100*LN('CREDIT EA &amp; UK'!AC275)</f>
        <v>696.68803520374775</v>
      </c>
      <c r="AU249">
        <f>100*LN('CREDIT EA &amp; UK'!AD275)</f>
        <v>725.5966030426714</v>
      </c>
      <c r="AV249">
        <f>100*LN('CREDIT EA &amp; UK'!AE275)</f>
        <v>710.04184061582362</v>
      </c>
      <c r="AW249">
        <f>100*LN('CREDIT EA &amp; UK'!AF275)</f>
        <v>531.50892740737095</v>
      </c>
      <c r="AX249">
        <f>100*LN('CREDIT FLOATERS'!R275)</f>
        <v>867.13505613039229</v>
      </c>
      <c r="AY249">
        <f>100*LN('CREDIT FLOATERS'!S275)</f>
        <v>831.77240059644623</v>
      </c>
      <c r="AZ249">
        <f>100*LN('CREDIT FLOATERS'!T275)</f>
        <v>746.02285026441984</v>
      </c>
      <c r="BA249">
        <f>100*LN('GLOBAL GROWTH'!P517)</f>
        <v>447.46021696522138</v>
      </c>
      <c r="BB249">
        <f>'GLOBAL GROWTH'!F505</f>
        <v>0.53111642988391194</v>
      </c>
      <c r="BC249">
        <v>447.46021696522138</v>
      </c>
      <c r="BD249">
        <v>4.3190200000000001</v>
      </c>
      <c r="BE249">
        <v>4.212250724538058</v>
      </c>
      <c r="BF249">
        <v>438.21429806262603</v>
      </c>
      <c r="BG249">
        <v>455.16333811318577</v>
      </c>
      <c r="BH249">
        <v>467.74908475677171</v>
      </c>
      <c r="BI249">
        <f>'CORPORATE SPREADS'!C358/100</f>
        <v>1.06</v>
      </c>
      <c r="BJ249">
        <f>'CORPORATE SPREADS'!D358/100</f>
        <v>0.99000000000000032</v>
      </c>
      <c r="BK249">
        <f>POLICYRATES!F310</f>
        <v>4.25</v>
      </c>
      <c r="BL249">
        <f>POLICYRATES!C310</f>
        <v>6</v>
      </c>
      <c r="BM249">
        <f>100*LN(1/'BILATERAL FX'!G369)</f>
        <v>6.3365875621819692</v>
      </c>
      <c r="BN249">
        <f>100*LN(1/'BILATERAL FX'!B369)</f>
        <v>-41.051898241084338</v>
      </c>
      <c r="BO249">
        <f>100*LN('STOCK MARKET INDICES'!C250)</f>
        <v>888.04979097526666</v>
      </c>
      <c r="BP249">
        <f>100*LN('STOCK MARKET INDICES'!D250)</f>
        <v>802.69574666660515</v>
      </c>
    </row>
    <row r="250" spans="1:68" x14ac:dyDescent="0.2">
      <c r="A250" s="1">
        <v>36739</v>
      </c>
      <c r="B250">
        <f>100*LN('FRED-MD+'!B502)</f>
        <v>452.52510540120971</v>
      </c>
      <c r="C250">
        <f>'FRED-MD+'!C502</f>
        <v>79.158000000000001</v>
      </c>
      <c r="D250">
        <f>100*LN('FRED-MD+'!D502)</f>
        <v>734.01868353201155</v>
      </c>
      <c r="E250">
        <f>100*LN('FRED-MD+'!E502)</f>
        <v>466.12669253399616</v>
      </c>
      <c r="F250">
        <f>'FRED-MD+'!F502</f>
        <v>4.0999999999999996</v>
      </c>
      <c r="G250">
        <f>100*LN('FRED-MD+'!G502)</f>
        <v>515.15559851526325</v>
      </c>
      <c r="H250">
        <f>100*LN('FRED-MD+'!H502)</f>
        <v>442.17640412412049</v>
      </c>
      <c r="I250">
        <f>100*LN('FRED-MD+'!I502)</f>
        <v>475.03089516543298</v>
      </c>
      <c r="J250">
        <f>100*LN('FRED-MD+'!J502)</f>
        <v>690.33390417457281</v>
      </c>
      <c r="K250">
        <f>100*LN('FRED-MD+'!K502)</f>
        <v>730.34797675795062</v>
      </c>
      <c r="L250">
        <f>'FRED-MD+'!L502</f>
        <v>6.1830434782608696</v>
      </c>
      <c r="M250">
        <f>'FRED-MD+'!N502</f>
        <v>-0.35695652173913001</v>
      </c>
      <c r="N250">
        <f>'FRED-MD+'!O502</f>
        <v>0.88400000000000001</v>
      </c>
      <c r="O250">
        <f>'FRED-MD+'!P502</f>
        <v>3.0775999999999999</v>
      </c>
      <c r="P250">
        <f>'FRED-MD+'!R502</f>
        <v>2.2000000000000002</v>
      </c>
      <c r="Q250">
        <f>FACTOR!C311</f>
        <v>104.12310511853208</v>
      </c>
      <c r="R250">
        <f>100*LN(REALIZEDVARIANCE!D251)</f>
        <v>63.459343407215819</v>
      </c>
      <c r="S250">
        <v>-40.687170337953397</v>
      </c>
      <c r="T250" s="5">
        <v>16.78763</v>
      </c>
      <c r="U250">
        <v>93.007744506879249</v>
      </c>
      <c r="V250" s="5">
        <v>12.25253</v>
      </c>
      <c r="W250">
        <v>42.6</v>
      </c>
      <c r="X250">
        <v>16.84</v>
      </c>
      <c r="Y250">
        <f>100*LN(LEVERAGE3!O251)</f>
        <v>319.07338277830871</v>
      </c>
      <c r="Z250">
        <f>100*LN(LEVERAGE1!O251)</f>
        <v>346.77060534853496</v>
      </c>
      <c r="AA250">
        <f>100*LN(LEVERAGE1!N251)</f>
        <v>322.37571977598179</v>
      </c>
      <c r="AB250">
        <f>100*LN(LEVERAGE2!V251)</f>
        <v>-23.463358773934385</v>
      </c>
      <c r="AC250">
        <f>100*LN(LEVERAGE2!U251)</f>
        <v>26.848844072914591</v>
      </c>
      <c r="AD250">
        <v>1735.1069441781349</v>
      </c>
      <c r="AE250">
        <v>1520.6488931947981</v>
      </c>
      <c r="AF250">
        <f>100*LN(DOMESTICC!T371)</f>
        <v>1031.4773191765851</v>
      </c>
      <c r="AG250">
        <f>100*LN(DOMESTICC!U371)</f>
        <v>1003.9561783144439</v>
      </c>
      <c r="AH250">
        <f>100*LN(DOMESTICC!V371)</f>
        <v>995.7044168575394</v>
      </c>
      <c r="AI250">
        <f>100*LN(DOMESTICC!W371)</f>
        <v>908.69503291632088</v>
      </c>
      <c r="AJ250">
        <f>100*LN(DOMESTICC!X371)</f>
        <v>886.10809092211139</v>
      </c>
      <c r="AK250">
        <f>100*LN(DOMESTICC!Y371)</f>
        <v>748.70463836025806</v>
      </c>
      <c r="AL250">
        <f>100*LN(CBCREDIT!T251)</f>
        <v>909.05615853626273</v>
      </c>
      <c r="AM250">
        <f>100*LN(CBCREDIT!U251)</f>
        <v>870.60844949867032</v>
      </c>
      <c r="AN250">
        <f>100*LN(CBCREDIT!V251)</f>
        <v>794.86036722581946</v>
      </c>
      <c r="AO250">
        <f>100*LN('CREDIT EA &amp; UK'!X276)</f>
        <v>841.43564656537353</v>
      </c>
      <c r="AP250">
        <f>100*LN('CREDIT EA &amp; UK'!Y276)</f>
        <v>808.82797107737861</v>
      </c>
      <c r="AQ250">
        <f>100*LN('CREDIT EA &amp; UK'!Z276)</f>
        <v>713.51219405741574</v>
      </c>
      <c r="AR250">
        <f>100*LN('CREDIT EA &amp; UK'!AA276)</f>
        <v>804.07622666315956</v>
      </c>
      <c r="AS250">
        <f>100*LN('CREDIT EA &amp; UK'!AB276)</f>
        <v>762.81582599211629</v>
      </c>
      <c r="AT250">
        <f>100*LN('CREDIT EA &amp; UK'!AC276)</f>
        <v>695.43117417979624</v>
      </c>
      <c r="AU250">
        <f>100*LN('CREDIT EA &amp; UK'!AD276)</f>
        <v>724.79323283649921</v>
      </c>
      <c r="AV250">
        <f>100*LN('CREDIT EA &amp; UK'!AE276)</f>
        <v>708.8044387206819</v>
      </c>
      <c r="AW250">
        <f>100*LN('CREDIT EA &amp; UK'!AF276)</f>
        <v>532.93667626253898</v>
      </c>
      <c r="AX250">
        <f>100*LN('CREDIT FLOATERS'!R276)</f>
        <v>865.56426972713507</v>
      </c>
      <c r="AY250">
        <f>100*LN('CREDIT FLOATERS'!S276)</f>
        <v>829.87466391289752</v>
      </c>
      <c r="AZ250">
        <f>100*LN('CREDIT FLOATERS'!T276)</f>
        <v>745.21856360330526</v>
      </c>
      <c r="BA250">
        <f>100*LN('GLOBAL GROWTH'!P518)</f>
        <v>447.94409628409221</v>
      </c>
      <c r="BB250">
        <f>'GLOBAL GROWTH'!F506</f>
        <v>2.2032090494126702</v>
      </c>
      <c r="BC250">
        <v>447.94409628409221</v>
      </c>
      <c r="BD250">
        <v>5.7692825000000001</v>
      </c>
      <c r="BE250">
        <v>4.3278184364713201</v>
      </c>
      <c r="BF250">
        <v>438.89584903923821</v>
      </c>
      <c r="BG250">
        <v>458.21545067901582</v>
      </c>
      <c r="BH250">
        <v>469.40963951824932</v>
      </c>
      <c r="BI250">
        <f>'CORPORATE SPREADS'!C359/100</f>
        <v>1.1599999999999999</v>
      </c>
      <c r="BJ250">
        <f>'CORPORATE SPREADS'!D359/100</f>
        <v>1.04</v>
      </c>
      <c r="BK250">
        <f>POLICYRATES!F311</f>
        <v>4.5</v>
      </c>
      <c r="BL250">
        <f>POLICYRATES!C311</f>
        <v>6</v>
      </c>
      <c r="BM250">
        <f>100*LN(1/'BILATERAL FX'!G370)</f>
        <v>10.037297414678729</v>
      </c>
      <c r="BN250">
        <f>100*LN(1/'BILATERAL FX'!B370)</f>
        <v>-39.803759227936766</v>
      </c>
      <c r="BO250">
        <f>100*LN('STOCK MARKET INDICES'!C251)</f>
        <v>888.41184212171368</v>
      </c>
      <c r="BP250">
        <f>100*LN('STOCK MARKET INDICES'!D251)</f>
        <v>807.33998517745636</v>
      </c>
    </row>
    <row r="251" spans="1:68" x14ac:dyDescent="0.2">
      <c r="A251" s="1">
        <v>36770</v>
      </c>
      <c r="B251">
        <f>100*LN('FRED-MD+'!B503)</f>
        <v>452.90437165001435</v>
      </c>
      <c r="C251">
        <f>'FRED-MD+'!C503</f>
        <v>79.169200000000004</v>
      </c>
      <c r="D251">
        <f>100*LN('FRED-MD+'!D503)</f>
        <v>731.78761986264954</v>
      </c>
      <c r="E251">
        <f>100*LN('FRED-MD+'!E503)</f>
        <v>466.85205014888533</v>
      </c>
      <c r="F251">
        <f>'FRED-MD+'!F503</f>
        <v>3.9</v>
      </c>
      <c r="G251">
        <f>100*LN('FRED-MD+'!G503)</f>
        <v>515.67538022262499</v>
      </c>
      <c r="H251">
        <f>100*LN('FRED-MD+'!H503)</f>
        <v>442.60913658359823</v>
      </c>
      <c r="I251">
        <f>100*LN('FRED-MD+'!I503)</f>
        <v>476.20884610595101</v>
      </c>
      <c r="J251">
        <f>100*LN('FRED-MD+'!J503)</f>
        <v>691.47348649053106</v>
      </c>
      <c r="K251">
        <f>100*LN('FRED-MD+'!K503)</f>
        <v>729.16902685399373</v>
      </c>
      <c r="L251">
        <f>'FRED-MD+'!L503</f>
        <v>6.1254999999999997</v>
      </c>
      <c r="M251">
        <f>'FRED-MD+'!N503</f>
        <v>-0.32650000000000001</v>
      </c>
      <c r="N251">
        <f>'FRED-MD+'!O503</f>
        <v>0.98929999999999996</v>
      </c>
      <c r="O251">
        <f>'FRED-MD+'!P503</f>
        <v>3.2254</v>
      </c>
      <c r="P251">
        <f>'FRED-MD+'!R503</f>
        <v>2.11</v>
      </c>
      <c r="Q251">
        <f>FACTOR!C312</f>
        <v>85.037681547509081</v>
      </c>
      <c r="R251">
        <f>100*LN(REALIZEDVARIANCE!D252)</f>
        <v>122.83243513349385</v>
      </c>
      <c r="S251">
        <v>-38.564267723313201</v>
      </c>
      <c r="T251" s="5">
        <v>25.896629999999998</v>
      </c>
      <c r="U251">
        <v>99.038138646097067</v>
      </c>
      <c r="V251" s="5">
        <v>16.240780000000001</v>
      </c>
      <c r="W251">
        <v>28.3</v>
      </c>
      <c r="X251">
        <v>20.57</v>
      </c>
      <c r="Y251">
        <f>100*LN(LEVERAGE3!O252)</f>
        <v>321.31796323233198</v>
      </c>
      <c r="Z251">
        <f>100*LN(LEVERAGE1!O252)</f>
        <v>346.76966533339169</v>
      </c>
      <c r="AA251">
        <f>100*LN(LEVERAGE1!N252)</f>
        <v>322.43766976867539</v>
      </c>
      <c r="AB251">
        <f>100*LN(LEVERAGE2!V252)</f>
        <v>-23.570437925186898</v>
      </c>
      <c r="AC251">
        <f>100*LN(LEVERAGE2!U252)</f>
        <v>28.420483109932299</v>
      </c>
      <c r="AD251">
        <v>1735.1053500725832</v>
      </c>
      <c r="AE251">
        <v>1522.1209427926021</v>
      </c>
      <c r="AF251">
        <f>100*LN(DOMESTICC!T372)</f>
        <v>1031.0430687182618</v>
      </c>
      <c r="AG251">
        <f>100*LN(DOMESTICC!U372)</f>
        <v>1003.1931495161941</v>
      </c>
      <c r="AH251">
        <f>100*LN(DOMESTICC!V372)</f>
        <v>994.70814985297625</v>
      </c>
      <c r="AI251">
        <f>100*LN(DOMESTICC!W372)</f>
        <v>907.05650491353435</v>
      </c>
      <c r="AJ251">
        <f>100*LN(DOMESTICC!X372)</f>
        <v>884.14149652394087</v>
      </c>
      <c r="AK251">
        <f>100*LN(DOMESTICC!Y372)</f>
        <v>748.47988553945515</v>
      </c>
      <c r="AL251">
        <f>100*LN(CBCREDIT!T252)</f>
        <v>908.72788923132327</v>
      </c>
      <c r="AM251">
        <f>100*LN(CBCREDIT!U252)</f>
        <v>870.15774527051394</v>
      </c>
      <c r="AN251">
        <f>100*LN(CBCREDIT!V252)</f>
        <v>794.79273915274109</v>
      </c>
      <c r="AO251">
        <f>100*LN('CREDIT EA &amp; UK'!X277)</f>
        <v>840.55487509722423</v>
      </c>
      <c r="AP251">
        <f>100*LN('CREDIT EA &amp; UK'!Y277)</f>
        <v>807.75986435989205</v>
      </c>
      <c r="AQ251">
        <f>100*LN('CREDIT EA &amp; UK'!Z277)</f>
        <v>713.11571969168176</v>
      </c>
      <c r="AR251">
        <f>100*LN('CREDIT EA &amp; UK'!AA277)</f>
        <v>803.02253603307088</v>
      </c>
      <c r="AS251">
        <f>100*LN('CREDIT EA &amp; UK'!AB277)</f>
        <v>761.65690944210621</v>
      </c>
      <c r="AT251">
        <f>100*LN('CREDIT EA &amp; UK'!AC277)</f>
        <v>694.77968090192053</v>
      </c>
      <c r="AU251">
        <f>100*LN('CREDIT EA &amp; UK'!AD277)</f>
        <v>724.37824165614666</v>
      </c>
      <c r="AV251">
        <f>100*LN('CREDIT EA &amp; UK'!AE277)</f>
        <v>708.16312721925613</v>
      </c>
      <c r="AW251">
        <f>100*LN('CREDIT EA &amp; UK'!AF277)</f>
        <v>534.4575757052969</v>
      </c>
      <c r="AX251">
        <f>100*LN('CREDIT FLOATERS'!R277)</f>
        <v>864.74810043189586</v>
      </c>
      <c r="AY251">
        <f>100*LN('CREDIT FLOATERS'!S277)</f>
        <v>828.88614547133523</v>
      </c>
      <c r="AZ251">
        <f>100*LN('CREDIT FLOATERS'!T277)</f>
        <v>744.80309612132044</v>
      </c>
      <c r="BA251">
        <f>100*LN('GLOBAL GROWTH'!P519)</f>
        <v>447.72148752257363</v>
      </c>
      <c r="BB251">
        <f>'GLOBAL GROWTH'!F507</f>
        <v>1.34040873287925</v>
      </c>
      <c r="BC251">
        <v>447.72148752257363</v>
      </c>
      <c r="BD251">
        <v>9.7678128999999991</v>
      </c>
      <c r="BE251">
        <v>4.4091535798675086</v>
      </c>
      <c r="BF251">
        <v>438.67700953548609</v>
      </c>
      <c r="BG251">
        <v>456.10679846494742</v>
      </c>
      <c r="BH251">
        <v>468.39813664123812</v>
      </c>
      <c r="BI251">
        <f>'CORPORATE SPREADS'!C360/100</f>
        <v>1.39</v>
      </c>
      <c r="BJ251">
        <f>'CORPORATE SPREADS'!D360/100</f>
        <v>1.08</v>
      </c>
      <c r="BK251">
        <f>POLICYRATES!F312</f>
        <v>4.5</v>
      </c>
      <c r="BL251">
        <f>POLICYRATES!C312</f>
        <v>6</v>
      </c>
      <c r="BM251">
        <f>100*LN(1/'BILATERAL FX'!G371)</f>
        <v>13.983694518779927</v>
      </c>
      <c r="BN251">
        <f>100*LN(1/'BILATERAL FX'!B371)</f>
        <v>-36.018876323852886</v>
      </c>
      <c r="BO251">
        <f>100*LN('STOCK MARKET INDICES'!C252)</f>
        <v>882.44013823509238</v>
      </c>
      <c r="BP251">
        <f>100*LN('STOCK MARKET INDICES'!D252)</f>
        <v>801.61066550709791</v>
      </c>
    </row>
    <row r="252" spans="1:68" x14ac:dyDescent="0.2">
      <c r="A252" s="1">
        <v>36800</v>
      </c>
      <c r="B252">
        <f>100*LN('FRED-MD+'!B504)</f>
        <v>452.55705468118765</v>
      </c>
      <c r="C252">
        <f>'FRED-MD+'!C504</f>
        <v>78.645899999999997</v>
      </c>
      <c r="D252">
        <f>100*LN('FRED-MD+'!D504)</f>
        <v>734.53648404168689</v>
      </c>
      <c r="E252">
        <f>100*LN('FRED-MD+'!E504)</f>
        <v>467.63739449944228</v>
      </c>
      <c r="F252">
        <f>'FRED-MD+'!F504</f>
        <v>3.9</v>
      </c>
      <c r="G252">
        <f>100*LN('FRED-MD+'!G504)</f>
        <v>515.84804213602376</v>
      </c>
      <c r="H252">
        <f>100*LN('FRED-MD+'!H504)</f>
        <v>442.74540081381247</v>
      </c>
      <c r="I252">
        <f>100*LN('FRED-MD+'!I504)</f>
        <v>477.86191642784479</v>
      </c>
      <c r="J252">
        <f>100*LN('FRED-MD+'!J504)</f>
        <v>692.42693677028728</v>
      </c>
      <c r="K252">
        <f>100*LN('FRED-MD+'!K504)</f>
        <v>723.71597404773377</v>
      </c>
      <c r="L252">
        <f>'FRED-MD+'!L504</f>
        <v>6.0123809523809504</v>
      </c>
      <c r="M252">
        <f>'FRED-MD+'!N504</f>
        <v>-0.273809523809524</v>
      </c>
      <c r="N252">
        <f>'FRED-MD+'!O504</f>
        <v>1.3712</v>
      </c>
      <c r="O252">
        <f>'FRED-MD+'!P504</f>
        <v>3.6738</v>
      </c>
      <c r="P252">
        <f>'FRED-MD+'!R504</f>
        <v>2.06</v>
      </c>
      <c r="Q252">
        <f>FACTOR!C313</f>
        <v>86.632978312685694</v>
      </c>
      <c r="R252">
        <f>100*LN(REALIZEDVARIANCE!D253)</f>
        <v>168.43312715238272</v>
      </c>
      <c r="S252">
        <v>-53.187396975542804</v>
      </c>
      <c r="T252" s="5">
        <v>13.826499999999999</v>
      </c>
      <c r="U252">
        <v>97.487431412070251</v>
      </c>
      <c r="V252" s="5">
        <v>12.861660000000001</v>
      </c>
      <c r="W252">
        <v>20.3</v>
      </c>
      <c r="X252">
        <v>23.63</v>
      </c>
      <c r="Y252">
        <f>100*LN(LEVERAGE3!O253)</f>
        <v>331.46128846302634</v>
      </c>
      <c r="Z252">
        <f>100*LN(LEVERAGE1!O253)</f>
        <v>346.7546463009038</v>
      </c>
      <c r="AA252">
        <f>100*LN(LEVERAGE1!N253)</f>
        <v>322.41840279772725</v>
      </c>
      <c r="AB252">
        <f>100*LN(LEVERAGE2!V253)</f>
        <v>-23.929871407613163</v>
      </c>
      <c r="AC252">
        <f>100*LN(LEVERAGE2!U253)</f>
        <v>27.95433214238512</v>
      </c>
      <c r="AD252">
        <v>1733.7722134645612</v>
      </c>
      <c r="AE252">
        <v>1523.4137298586234</v>
      </c>
      <c r="AF252">
        <f>100*LN(DOMESTICC!T373)</f>
        <v>1031.3684233002484</v>
      </c>
      <c r="AG252">
        <f>100*LN(DOMESTICC!U373)</f>
        <v>1003.4018378472388</v>
      </c>
      <c r="AH252">
        <f>100*LN(DOMESTICC!V373)</f>
        <v>994.93644833050382</v>
      </c>
      <c r="AI252">
        <f>100*LN(DOMESTICC!W373)</f>
        <v>908.83819694557224</v>
      </c>
      <c r="AJ252">
        <f>100*LN(DOMESTICC!X373)</f>
        <v>886.08204403162313</v>
      </c>
      <c r="AK252">
        <f>100*LN(DOMESTICC!Y373)</f>
        <v>749.64233321986399</v>
      </c>
      <c r="AL252">
        <f>100*LN(CBCREDIT!T253)</f>
        <v>909.77637918338962</v>
      </c>
      <c r="AM252">
        <f>100*LN(CBCREDIT!U253)</f>
        <v>871.45389695924416</v>
      </c>
      <c r="AN252">
        <f>100*LN(CBCREDIT!V253)</f>
        <v>795.36040847212575</v>
      </c>
      <c r="AO252">
        <f>100*LN('CREDIT EA &amp; UK'!X278)</f>
        <v>841.84609854429914</v>
      </c>
      <c r="AP252">
        <f>100*LN('CREDIT EA &amp; UK'!Y278)</f>
        <v>809.05533015949231</v>
      </c>
      <c r="AQ252">
        <f>100*LN('CREDIT EA &amp; UK'!Z278)</f>
        <v>714.45553132545888</v>
      </c>
      <c r="AR252">
        <f>100*LN('CREDIT EA &amp; UK'!AA278)</f>
        <v>804.36199267523898</v>
      </c>
      <c r="AS252">
        <f>100*LN('CREDIT EA &amp; UK'!AB278)</f>
        <v>762.95999648430393</v>
      </c>
      <c r="AT252">
        <f>100*LN('CREDIT EA &amp; UK'!AC278)</f>
        <v>696.40155506263716</v>
      </c>
      <c r="AU252">
        <f>100*LN('CREDIT EA &amp; UK'!AD278)</f>
        <v>725.57749565011977</v>
      </c>
      <c r="AV252">
        <f>100*LN('CREDIT EA &amp; UK'!AE278)</f>
        <v>709.44719900232235</v>
      </c>
      <c r="AW252">
        <f>100*LN('CREDIT EA &amp; UK'!AF278)</f>
        <v>535.9122054661558</v>
      </c>
      <c r="AX252">
        <f>100*LN('CREDIT FLOATERS'!R278)</f>
        <v>866.02420290172051</v>
      </c>
      <c r="AY252">
        <f>100*LN('CREDIT FLOATERS'!S278)</f>
        <v>830.46406913134069</v>
      </c>
      <c r="AZ252">
        <f>100*LN('CREDIT FLOATERS'!T278)</f>
        <v>745.37907179542447</v>
      </c>
      <c r="BA252">
        <f>100*LN('GLOBAL GROWTH'!P520)</f>
        <v>448.05242292702252</v>
      </c>
      <c r="BB252">
        <f>'GLOBAL GROWTH'!F508</f>
        <v>2.0878667803409501</v>
      </c>
      <c r="BC252">
        <v>448.05242292702252</v>
      </c>
      <c r="BD252">
        <v>11.032724999999999</v>
      </c>
      <c r="BE252">
        <v>4.4532357104815734</v>
      </c>
      <c r="BF252">
        <v>438.99691193437837</v>
      </c>
      <c r="BG252">
        <v>456.44606401872056</v>
      </c>
      <c r="BH252">
        <v>468.95113344218424</v>
      </c>
      <c r="BI252">
        <f>'CORPORATE SPREADS'!C361/100</f>
        <v>1.23</v>
      </c>
      <c r="BJ252">
        <f>'CORPORATE SPREADS'!D361/100</f>
        <v>0.89000000000000057</v>
      </c>
      <c r="BK252">
        <f>POLICYRATES!F313</f>
        <v>4.75</v>
      </c>
      <c r="BL252">
        <f>POLICYRATES!C313</f>
        <v>6</v>
      </c>
      <c r="BM252">
        <f>100*LN(1/'BILATERAL FX'!G372)</f>
        <v>15.958206982446507</v>
      </c>
      <c r="BN252">
        <f>100*LN(1/'BILATERAL FX'!B372)</f>
        <v>-37.197726394717485</v>
      </c>
      <c r="BO252">
        <f>100*LN('STOCK MARKET INDICES'!C253)</f>
        <v>886.46675393803559</v>
      </c>
      <c r="BP252">
        <f>100*LN('STOCK MARKET INDICES'!D253)</f>
        <v>802.46985243349707</v>
      </c>
    </row>
    <row r="253" spans="1:68" x14ac:dyDescent="0.2">
      <c r="A253" s="1">
        <v>36831</v>
      </c>
      <c r="B253">
        <f>100*LN('FRED-MD+'!B505)</f>
        <v>452.5500158860533</v>
      </c>
      <c r="C253">
        <f>'FRED-MD+'!C505</f>
        <v>78.111900000000006</v>
      </c>
      <c r="D253">
        <f>100*LN('FRED-MD+'!D505)</f>
        <v>734.6655163176539</v>
      </c>
      <c r="E253">
        <f>100*LN('FRED-MD+'!E505)</f>
        <v>468.49051540069445</v>
      </c>
      <c r="F253">
        <f>'FRED-MD+'!F505</f>
        <v>3.9</v>
      </c>
      <c r="G253">
        <f>100*LN('FRED-MD+'!G505)</f>
        <v>516.02040644184024</v>
      </c>
      <c r="H253">
        <f>100*LN('FRED-MD+'!H505)</f>
        <v>442.8790938649766</v>
      </c>
      <c r="I253">
        <f>100*LN('FRED-MD+'!I505)</f>
        <v>478.41528415165317</v>
      </c>
      <c r="J253">
        <f>100*LN('FRED-MD+'!J505)</f>
        <v>693.43483285001901</v>
      </c>
      <c r="K253">
        <f>100*LN('FRED-MD+'!K505)</f>
        <v>722.84174787285099</v>
      </c>
      <c r="L253">
        <f>'FRED-MD+'!L505</f>
        <v>6.0919047619047602</v>
      </c>
      <c r="M253">
        <f>'FRED-MD+'!N505</f>
        <v>-0.37476190476190502</v>
      </c>
      <c r="N253">
        <f>'FRED-MD+'!O505</f>
        <v>1.4523999999999999</v>
      </c>
      <c r="O253">
        <f>'FRED-MD+'!P505</f>
        <v>3.7896999999999998</v>
      </c>
      <c r="P253">
        <f>'FRED-MD+'!R505</f>
        <v>2.0299999999999998</v>
      </c>
      <c r="Q253">
        <f>FACTOR!C314</f>
        <v>78.424482499045766</v>
      </c>
      <c r="R253">
        <f>100*LN(REALIZEDVARIANCE!D254)</f>
        <v>159.89676950784701</v>
      </c>
      <c r="S253">
        <v>-42.540117175073902</v>
      </c>
      <c r="T253" s="5">
        <v>19.427019999999999</v>
      </c>
      <c r="U253">
        <v>119.2160508817542</v>
      </c>
      <c r="V253" s="5">
        <v>34.977049999999998</v>
      </c>
      <c r="W253">
        <v>3.7</v>
      </c>
      <c r="X253">
        <v>29.65</v>
      </c>
      <c r="Y253">
        <f>100*LN(LEVERAGE3!O254)</f>
        <v>345.33311912243028</v>
      </c>
      <c r="Z253">
        <f>100*LN(LEVERAGE1!O254)</f>
        <v>346.71403755250844</v>
      </c>
      <c r="AA253">
        <f>100*LN(LEVERAGE1!N254)</f>
        <v>322.36376543851554</v>
      </c>
      <c r="AB253">
        <f>100*LN(LEVERAGE2!V254)</f>
        <v>-24.599855532620289</v>
      </c>
      <c r="AC253">
        <f>100*LN(LEVERAGE2!U254)</f>
        <v>27.116153914607359</v>
      </c>
      <c r="AD253">
        <v>1734.7971963712548</v>
      </c>
      <c r="AE253">
        <v>1524.7613977503404</v>
      </c>
      <c r="AF253">
        <f>100*LN(DOMESTICC!T374)</f>
        <v>1031.9470146922433</v>
      </c>
      <c r="AG253">
        <f>100*LN(DOMESTICC!U374)</f>
        <v>1003.7735579106971</v>
      </c>
      <c r="AH253">
        <f>100*LN(DOMESTICC!V374)</f>
        <v>995.34298771604529</v>
      </c>
      <c r="AI253">
        <f>100*LN(DOMESTICC!W374)</f>
        <v>911.94408662891567</v>
      </c>
      <c r="AJ253">
        <f>100*LN(DOMESTICC!X374)</f>
        <v>889.45759800268559</v>
      </c>
      <c r="AK253">
        <f>100*LN(DOMESTICC!Y374)</f>
        <v>751.68588158367106</v>
      </c>
      <c r="AL253">
        <f>100*LN(CBCREDIT!T254)</f>
        <v>911.91708761109783</v>
      </c>
      <c r="AM253">
        <f>100*LN(CBCREDIT!U254)</f>
        <v>874.02576214646729</v>
      </c>
      <c r="AN253">
        <f>100*LN(CBCREDIT!V254)</f>
        <v>796.61635114775186</v>
      </c>
      <c r="AO253">
        <f>100*LN('CREDIT EA &amp; UK'!X279)</f>
        <v>844.5296183837238</v>
      </c>
      <c r="AP253">
        <f>100*LN('CREDIT EA &amp; UK'!Y279)</f>
        <v>811.79814892407444</v>
      </c>
      <c r="AQ253">
        <f>100*LN('CREDIT EA &amp; UK'!Z279)</f>
        <v>717.0407223695621</v>
      </c>
      <c r="AR253">
        <f>100*LN('CREDIT EA &amp; UK'!AA279)</f>
        <v>807.10443473830708</v>
      </c>
      <c r="AS253">
        <f>100*LN('CREDIT EA &amp; UK'!AB279)</f>
        <v>765.7331193596558</v>
      </c>
      <c r="AT253">
        <f>100*LN('CREDIT EA &amp; UK'!AC279)</f>
        <v>699.27739099174073</v>
      </c>
      <c r="AU253">
        <f>100*LN('CREDIT EA &amp; UK'!AD279)</f>
        <v>728.14418834948481</v>
      </c>
      <c r="AV253">
        <f>100*LN('CREDIT EA &amp; UK'!AE279)</f>
        <v>712.13972888959415</v>
      </c>
      <c r="AW253">
        <f>100*LN('CREDIT EA &amp; UK'!AF279)</f>
        <v>537.5484946062063</v>
      </c>
      <c r="AX253">
        <f>100*LN('CREDIT FLOATERS'!R279)</f>
        <v>868.61904346098947</v>
      </c>
      <c r="AY253">
        <f>100*LN('CREDIT FLOATERS'!S279)</f>
        <v>833.66892649014767</v>
      </c>
      <c r="AZ253">
        <f>100*LN('CREDIT FLOATERS'!T279)</f>
        <v>746.53363653352142</v>
      </c>
      <c r="BA253">
        <f>100*LN('GLOBAL GROWTH'!P521)</f>
        <v>448.41564622744778</v>
      </c>
      <c r="BB253">
        <f>'GLOBAL GROWTH'!F509</f>
        <v>2.2672009998761</v>
      </c>
      <c r="BC253">
        <v>448.41564622744778</v>
      </c>
      <c r="BD253">
        <v>10.326627999999999</v>
      </c>
      <c r="BE253">
        <v>4.4492473893521511</v>
      </c>
      <c r="BF253">
        <v>439.36231690643035</v>
      </c>
      <c r="BG253">
        <v>457.36512258054375</v>
      </c>
      <c r="BH253">
        <v>469.86605290754301</v>
      </c>
      <c r="BI253">
        <f>'CORPORATE SPREADS'!C362/100</f>
        <v>1.1099999999999901</v>
      </c>
      <c r="BJ253">
        <f>'CORPORATE SPREADS'!D362/100</f>
        <v>1.0600000000000005</v>
      </c>
      <c r="BK253">
        <f>POLICYRATES!F314</f>
        <v>4.75</v>
      </c>
      <c r="BL253">
        <f>POLICYRATES!C314</f>
        <v>6</v>
      </c>
      <c r="BM253">
        <f>100*LN(1/'BILATERAL FX'!G373)</f>
        <v>15.641991927130155</v>
      </c>
      <c r="BN253">
        <f>100*LN(1/'BILATERAL FX'!B373)</f>
        <v>-35.473305970139108</v>
      </c>
      <c r="BO253">
        <f>100*LN('STOCK MARKET INDICES'!C254)</f>
        <v>875.97204587661452</v>
      </c>
      <c r="BP253">
        <f>100*LN('STOCK MARKET INDICES'!D254)</f>
        <v>798.78844693925805</v>
      </c>
    </row>
    <row r="254" spans="1:68" x14ac:dyDescent="0.2">
      <c r="A254" s="1">
        <v>36861</v>
      </c>
      <c r="B254">
        <f>100*LN('FRED-MD+'!B506)</f>
        <v>452.2516572865336</v>
      </c>
      <c r="C254">
        <f>'FRED-MD+'!C506</f>
        <v>77.391300000000001</v>
      </c>
      <c r="D254">
        <f>100*LN('FRED-MD+'!D506)</f>
        <v>733.43293503005361</v>
      </c>
      <c r="E254">
        <f>100*LN('FRED-MD+'!E506)</f>
        <v>469.2539832124998</v>
      </c>
      <c r="F254">
        <f>'FRED-MD+'!F506</f>
        <v>3.9</v>
      </c>
      <c r="G254">
        <f>100*LN('FRED-MD+'!G506)</f>
        <v>516.2497643405502</v>
      </c>
      <c r="H254">
        <f>100*LN('FRED-MD+'!H506)</f>
        <v>443.00784310788197</v>
      </c>
      <c r="I254">
        <f>100*LN('FRED-MD+'!I506)</f>
        <v>477.18703618790892</v>
      </c>
      <c r="J254">
        <f>100*LN('FRED-MD+'!J506)</f>
        <v>694.15027721247452</v>
      </c>
      <c r="K254">
        <f>100*LN('FRED-MD+'!K506)</f>
        <v>719.36332249760392</v>
      </c>
      <c r="L254">
        <f>'FRED-MD+'!L506</f>
        <v>5.6025</v>
      </c>
      <c r="M254">
        <f>'FRED-MD+'!N506</f>
        <v>-0.36199999999999999</v>
      </c>
      <c r="N254">
        <f>'FRED-MD+'!O506</f>
        <v>1.4511000000000001</v>
      </c>
      <c r="O254">
        <f>'FRED-MD+'!P506</f>
        <v>3.8058999999999998</v>
      </c>
      <c r="P254">
        <f>'FRED-MD+'!R506</f>
        <v>2.14</v>
      </c>
      <c r="Q254">
        <f>FACTOR!C315</f>
        <v>82.537021545804762</v>
      </c>
      <c r="R254">
        <f>100*LN(REALIZEDVARIANCE!D255)</f>
        <v>163.83973545114083</v>
      </c>
      <c r="S254">
        <v>-47.779136936186703</v>
      </c>
      <c r="T254" s="5">
        <v>5.463851</v>
      </c>
      <c r="U254">
        <v>108.39792556174798</v>
      </c>
      <c r="V254" s="5">
        <v>24.11215</v>
      </c>
      <c r="W254">
        <v>-2.6</v>
      </c>
      <c r="X254">
        <v>26.85</v>
      </c>
      <c r="Y254">
        <f>100*LN(LEVERAGE3!O255)</f>
        <v>352.13775419182605</v>
      </c>
      <c r="Z254">
        <f>100*LN(LEVERAGE1!O255)</f>
        <v>346.64443948849259</v>
      </c>
      <c r="AA254">
        <f>100*LN(LEVERAGE1!N255)</f>
        <v>322.27117315620535</v>
      </c>
      <c r="AB254">
        <f>100*LN(LEVERAGE2!V255)</f>
        <v>-25.432413490749074</v>
      </c>
      <c r="AC254">
        <f>100*LN(LEVERAGE2!U255)</f>
        <v>26.643868503901739</v>
      </c>
      <c r="AD254">
        <v>1738.0005006296933</v>
      </c>
      <c r="AE254">
        <v>1525.9278935894035</v>
      </c>
      <c r="AF254">
        <f>100*LN(DOMESTICC!T375)</f>
        <v>1032.2694462122276</v>
      </c>
      <c r="AG254">
        <f>100*LN(DOMESTICC!U375)</f>
        <v>1003.9810397574902</v>
      </c>
      <c r="AH254">
        <f>100*LN(DOMESTICC!V375)</f>
        <v>995.5698430965956</v>
      </c>
      <c r="AI254">
        <f>100*LN(DOMESTICC!W375)</f>
        <v>913.64150798550429</v>
      </c>
      <c r="AJ254">
        <f>100*LN(DOMESTICC!X375)</f>
        <v>891.29859716853377</v>
      </c>
      <c r="AK254">
        <f>100*LN(DOMESTICC!Y375)</f>
        <v>752.81185801136314</v>
      </c>
      <c r="AL254">
        <f>100*LN(CBCREDIT!T255)</f>
        <v>913.98298136707194</v>
      </c>
      <c r="AM254">
        <f>100*LN(CBCREDIT!U255)</f>
        <v>876.33068971313048</v>
      </c>
      <c r="AN254">
        <f>100*LN(CBCREDIT!V255)</f>
        <v>798.06920888717764</v>
      </c>
      <c r="AO254">
        <f>100*LN('CREDIT EA &amp; UK'!X280)</f>
        <v>847.25179493302619</v>
      </c>
      <c r="AP254">
        <f>100*LN('CREDIT EA &amp; UK'!Y280)</f>
        <v>814.70598018074691</v>
      </c>
      <c r="AQ254">
        <f>100*LN('CREDIT EA &amp; UK'!Z280)</f>
        <v>719.16770403175099</v>
      </c>
      <c r="AR254">
        <f>100*LN('CREDIT EA &amp; UK'!AA280)</f>
        <v>809.78601667269743</v>
      </c>
      <c r="AS254">
        <f>100*LN('CREDIT EA &amp; UK'!AB280)</f>
        <v>768.70783209190665</v>
      </c>
      <c r="AT254">
        <f>100*LN('CREDIT EA &amp; UK'!AC280)</f>
        <v>700.97972945041374</v>
      </c>
      <c r="AU254">
        <f>100*LN('CREDIT EA &amp; UK'!AD280)</f>
        <v>730.92886680025504</v>
      </c>
      <c r="AV254">
        <f>100*LN('CREDIT EA &amp; UK'!AE280)</f>
        <v>714.93004766768979</v>
      </c>
      <c r="AW254">
        <f>100*LN('CREDIT EA &amp; UK'!AF280)</f>
        <v>539.77055834805606</v>
      </c>
      <c r="AX254">
        <f>100*LN('CREDIT FLOATERS'!R280)</f>
        <v>871.10786280778586</v>
      </c>
      <c r="AY254">
        <f>100*LN('CREDIT FLOATERS'!S280)</f>
        <v>836.75233575873472</v>
      </c>
      <c r="AZ254">
        <f>100*LN('CREDIT FLOATERS'!T280)</f>
        <v>747.58068143100536</v>
      </c>
      <c r="BA254">
        <f>100*LN('GLOBAL GROWTH'!P522)</f>
        <v>448.77248308112365</v>
      </c>
      <c r="BB254">
        <f>'GLOBAL GROWTH'!F510</f>
        <v>3.1569812411915099</v>
      </c>
      <c r="BC254">
        <v>448.77248308112365</v>
      </c>
      <c r="BD254">
        <v>3.4706309000000002</v>
      </c>
      <c r="BE254">
        <v>4.3887119417720166</v>
      </c>
      <c r="BF254">
        <v>439.35884515803502</v>
      </c>
      <c r="BG254">
        <v>459.55903815586953</v>
      </c>
      <c r="BH254">
        <v>469.77493672811852</v>
      </c>
      <c r="BI254">
        <f>'CORPORATE SPREADS'!C363/100</f>
        <v>1.1399999999999999</v>
      </c>
      <c r="BJ254">
        <f>'CORPORATE SPREADS'!D363/100</f>
        <v>0.96999999999999975</v>
      </c>
      <c r="BK254">
        <f>POLICYRATES!F315</f>
        <v>4.75</v>
      </c>
      <c r="BL254">
        <f>POLICYRATES!C315</f>
        <v>6</v>
      </c>
      <c r="BM254">
        <f>100*LN(1/'BILATERAL FX'!G374)</f>
        <v>10.725119074697608</v>
      </c>
      <c r="BN254">
        <f>100*LN(1/'BILATERAL FX'!B374)</f>
        <v>-38.042076700190343</v>
      </c>
      <c r="BO254">
        <f>100*LN('STOCK MARKET INDICES'!C255)</f>
        <v>876.92910904815187</v>
      </c>
      <c r="BP254">
        <f>100*LN('STOCK MARKET INDICES'!D255)</f>
        <v>800.09562863741928</v>
      </c>
    </row>
    <row r="255" spans="1:68" x14ac:dyDescent="0.2">
      <c r="A255" s="1">
        <v>36892</v>
      </c>
      <c r="B255">
        <f>100*LN('FRED-MD+'!B507)</f>
        <v>451.51973372575719</v>
      </c>
      <c r="C255">
        <f>'FRED-MD+'!C507</f>
        <v>76.640600000000006</v>
      </c>
      <c r="D255">
        <f>100*LN('FRED-MD+'!D507)</f>
        <v>737.77589082278723</v>
      </c>
      <c r="E255">
        <f>100*LN('FRED-MD+'!E507)</f>
        <v>469.91157988306196</v>
      </c>
      <c r="F255">
        <f>'FRED-MD+'!F507</f>
        <v>4.2</v>
      </c>
      <c r="G255">
        <f>100*LN('FRED-MD+'!G507)</f>
        <v>516.82086812010164</v>
      </c>
      <c r="H255">
        <f>100*LN('FRED-MD+'!H507)</f>
        <v>443.45123428534504</v>
      </c>
      <c r="I255">
        <f>100*LN('FRED-MD+'!I507)</f>
        <v>477.77780505944065</v>
      </c>
      <c r="J255">
        <f>100*LN('FRED-MD+'!J507)</f>
        <v>694.99429325654103</v>
      </c>
      <c r="K255">
        <f>100*LN('FRED-MD+'!K507)</f>
        <v>719.71583696321511</v>
      </c>
      <c r="L255">
        <f>'FRED-MD+'!L507</f>
        <v>4.8147619047618999</v>
      </c>
      <c r="M255">
        <f>'FRED-MD+'!N507</f>
        <v>0.34619047619047599</v>
      </c>
      <c r="N255">
        <f>'FRED-MD+'!O507</f>
        <v>1.0366</v>
      </c>
      <c r="O255">
        <f>'FRED-MD+'!P507</f>
        <v>3.4116</v>
      </c>
      <c r="P255">
        <f>'FRED-MD+'!R507</f>
        <v>1.87</v>
      </c>
      <c r="Q255">
        <f>FACTOR!C316</f>
        <v>92.010992367687265</v>
      </c>
      <c r="R255">
        <f>100*LN(REALIZEDVARIANCE!D256)</f>
        <v>127.51333747676085</v>
      </c>
      <c r="S255">
        <v>-46.874883070713999</v>
      </c>
      <c r="T255" s="5">
        <v>-7.2701380000000002</v>
      </c>
      <c r="U255">
        <v>100.10387154748881</v>
      </c>
      <c r="V255" s="5">
        <v>12.64879</v>
      </c>
      <c r="W255">
        <v>17.399999999999999</v>
      </c>
      <c r="X255">
        <v>22.02</v>
      </c>
      <c r="Y255">
        <f>100*LN(LEVERAGE3!O256)</f>
        <v>351.15959468198497</v>
      </c>
      <c r="Z255">
        <f>100*LN(LEVERAGE1!O256)</f>
        <v>343.3035855869465</v>
      </c>
      <c r="AA255">
        <f>100*LN(LEVERAGE1!N256)</f>
        <v>319.83922130242826</v>
      </c>
      <c r="AB255">
        <f>100*LN(LEVERAGE2!V256)</f>
        <v>-26.674150359787586</v>
      </c>
      <c r="AC255">
        <f>100*LN(LEVERAGE2!U256)</f>
        <v>27.100206193765569</v>
      </c>
      <c r="AD255">
        <v>1737.9184378221478</v>
      </c>
      <c r="AE255">
        <v>1527.3780637456791</v>
      </c>
      <c r="AF255">
        <f>100*LN(DOMESTICC!T376)</f>
        <v>1031.4801136410767</v>
      </c>
      <c r="AG255">
        <f>100*LN(DOMESTICC!U376)</f>
        <v>1002.7416097662405</v>
      </c>
      <c r="AH255">
        <f>100*LN(DOMESTICC!V376)</f>
        <v>994.24864282195904</v>
      </c>
      <c r="AI255">
        <f>100*LN(DOMESTICC!W376)</f>
        <v>913.06312944899889</v>
      </c>
      <c r="AJ255">
        <f>100*LN(DOMESTICC!X376)</f>
        <v>890.65040860016859</v>
      </c>
      <c r="AK255">
        <f>100*LN(DOMESTICC!Y376)</f>
        <v>752.4939892538855</v>
      </c>
      <c r="AL255">
        <f>100*LN(CBCREDIT!T256)</f>
        <v>915.79836808981611</v>
      </c>
      <c r="AM255">
        <f>100*LN(CBCREDIT!U256)</f>
        <v>878.04024319555617</v>
      </c>
      <c r="AN255">
        <f>100*LN(CBCREDIT!V256)</f>
        <v>800.02864737000471</v>
      </c>
      <c r="AO255">
        <f>100*LN('CREDIT EA &amp; UK'!X281)</f>
        <v>849.96061557315841</v>
      </c>
      <c r="AP255">
        <f>100*LN('CREDIT EA &amp; UK'!Y281)</f>
        <v>817.92230073106782</v>
      </c>
      <c r="AQ255">
        <f>100*LN('CREDIT EA &amp; UK'!Z281)</f>
        <v>720.4372649014507</v>
      </c>
      <c r="AR255">
        <f>100*LN('CREDIT EA &amp; UK'!AA281)</f>
        <v>812.236388195892</v>
      </c>
      <c r="AS255">
        <f>100*LN('CREDIT EA &amp; UK'!AB281)</f>
        <v>772.09467561044085</v>
      </c>
      <c r="AT255">
        <f>100*LN('CREDIT EA &amp; UK'!AC281)</f>
        <v>701.17395965901994</v>
      </c>
      <c r="AU255">
        <f>100*LN('CREDIT EA &amp; UK'!AD281)</f>
        <v>734.17927364099546</v>
      </c>
      <c r="AV255">
        <f>100*LN('CREDIT EA &amp; UK'!AE281)</f>
        <v>717.85085844306775</v>
      </c>
      <c r="AW255">
        <f>100*LN('CREDIT EA &amp; UK'!AF281)</f>
        <v>544.70267257401406</v>
      </c>
      <c r="AX255">
        <f>100*LN('CREDIT FLOATERS'!R281)</f>
        <v>873.27738824792812</v>
      </c>
      <c r="AY255">
        <f>100*LN('CREDIT FLOATERS'!S281)</f>
        <v>839.48276234295247</v>
      </c>
      <c r="AZ255">
        <f>100*LN('CREDIT FLOATERS'!T281)</f>
        <v>748.36284944690658</v>
      </c>
      <c r="BA255">
        <f>100*LN('GLOBAL GROWTH'!P523)</f>
        <v>447.41898224345186</v>
      </c>
      <c r="BB255">
        <f>'GLOBAL GROWTH'!F511</f>
        <v>1.6177247149150999</v>
      </c>
      <c r="BC255">
        <v>447.41898224345186</v>
      </c>
      <c r="BD255">
        <v>0.35141443</v>
      </c>
      <c r="BE255">
        <v>4.2645168488557372</v>
      </c>
      <c r="BF255">
        <v>438.42895147762152</v>
      </c>
      <c r="BG255">
        <v>457.36877767730942</v>
      </c>
      <c r="BH255">
        <v>469.40963951824932</v>
      </c>
      <c r="BI255">
        <f>'CORPORATE SPREADS'!C364/100</f>
        <v>1.0900000000000001</v>
      </c>
      <c r="BJ255">
        <f>'CORPORATE SPREADS'!D364/100</f>
        <v>0.94000000000000039</v>
      </c>
      <c r="BK255">
        <f>POLICYRATES!F316</f>
        <v>4.75</v>
      </c>
      <c r="BL255">
        <f>POLICYRATES!C316</f>
        <v>6</v>
      </c>
      <c r="BM255">
        <f>100*LN(1/'BILATERAL FX'!G375)</f>
        <v>6.4431860159388874</v>
      </c>
      <c r="BN255">
        <f>100*LN(1/'BILATERAL FX'!B375)</f>
        <v>-39.035147029811625</v>
      </c>
      <c r="BO255">
        <f>100*LN('STOCK MARKET INDICES'!C256)</f>
        <v>882.39629297578381</v>
      </c>
      <c r="BP255">
        <f>100*LN('STOCK MARKET INDICES'!D256)</f>
        <v>801.633440001743</v>
      </c>
    </row>
    <row r="256" spans="1:68" x14ac:dyDescent="0.2">
      <c r="A256" s="1">
        <v>36923</v>
      </c>
      <c r="B256">
        <f>100*LN('FRED-MD+'!B508)</f>
        <v>450.89588002196336</v>
      </c>
      <c r="C256">
        <f>'FRED-MD+'!C508</f>
        <v>75.937200000000004</v>
      </c>
      <c r="D256">
        <f>100*LN('FRED-MD+'!D508)</f>
        <v>739.32630947638381</v>
      </c>
      <c r="E256">
        <f>100*LN('FRED-MD+'!E508)</f>
        <v>470.5106014600691</v>
      </c>
      <c r="F256">
        <f>'FRED-MD+'!F508</f>
        <v>4.2</v>
      </c>
      <c r="G256">
        <f>100*LN('FRED-MD+'!G508)</f>
        <v>517.04839950381518</v>
      </c>
      <c r="H256">
        <f>100*LN('FRED-MD+'!H508)</f>
        <v>443.5851721368789</v>
      </c>
      <c r="I256">
        <f>100*LN('FRED-MD+'!I508)</f>
        <v>478.71583538808079</v>
      </c>
      <c r="J256">
        <f>100*LN('FRED-MD+'!J508)</f>
        <v>695.72304465783793</v>
      </c>
      <c r="K256">
        <f>100*LN('FRED-MD+'!K508)</f>
        <v>717.45328673164079</v>
      </c>
      <c r="L256">
        <f>'FRED-MD+'!L508</f>
        <v>4.6842105263157903</v>
      </c>
      <c r="M256">
        <f>'FRED-MD+'!N508</f>
        <v>0.41473684210526301</v>
      </c>
      <c r="N256">
        <f>'FRED-MD+'!O508</f>
        <v>1.0725</v>
      </c>
      <c r="O256">
        <f>'FRED-MD+'!P508</f>
        <v>3.32</v>
      </c>
      <c r="P256">
        <f>'FRED-MD+'!R508</f>
        <v>1.95</v>
      </c>
      <c r="Q256">
        <f>FACTOR!C317</f>
        <v>80.022789128403872</v>
      </c>
      <c r="R256">
        <f>100*LN(REALIZEDVARIANCE!D257)</f>
        <v>141.78967608234893</v>
      </c>
      <c r="S256">
        <v>-38.965340467746699</v>
      </c>
      <c r="T256" s="5">
        <v>-3.8157390000000002</v>
      </c>
      <c r="U256">
        <v>118.8498852870967</v>
      </c>
      <c r="V256" s="5">
        <v>35.915460000000003</v>
      </c>
      <c r="W256">
        <v>-0.5</v>
      </c>
      <c r="X256">
        <v>28.35</v>
      </c>
      <c r="Y256">
        <f>100*LN(LEVERAGE3!O257)</f>
        <v>349.5273707843993</v>
      </c>
      <c r="Z256">
        <f>100*LN(LEVERAGE1!O257)</f>
        <v>337.62589616012508</v>
      </c>
      <c r="AA256">
        <f>100*LN(LEVERAGE1!N257)</f>
        <v>315.79692975265544</v>
      </c>
      <c r="AB256">
        <f>100*LN(LEVERAGE2!V257)</f>
        <v>-28.049068076334077</v>
      </c>
      <c r="AC256">
        <f>100*LN(LEVERAGE2!U257)</f>
        <v>27.847303627703145</v>
      </c>
      <c r="AD256">
        <v>1737.9243907312386</v>
      </c>
      <c r="AE256">
        <v>1528.483937777354</v>
      </c>
      <c r="AF256">
        <f>100*LN(DOMESTICC!T377)</f>
        <v>1030.115336420504</v>
      </c>
      <c r="AG256">
        <f>100*LN(DOMESTICC!U377)</f>
        <v>1000.5849845878092</v>
      </c>
      <c r="AH256">
        <f>100*LN(DOMESTICC!V377)</f>
        <v>991.9531241008292</v>
      </c>
      <c r="AI256">
        <f>100*LN(DOMESTICC!W377)</f>
        <v>911.9576527118744</v>
      </c>
      <c r="AJ256">
        <f>100*LN(DOMESTICC!X377)</f>
        <v>889.40150008952992</v>
      </c>
      <c r="AK256">
        <f>100*LN(DOMESTICC!Y377)</f>
        <v>751.94109432679056</v>
      </c>
      <c r="AL256">
        <f>100*LN(CBCREDIT!T257)</f>
        <v>917.33879199710623</v>
      </c>
      <c r="AM256">
        <f>100*LN(CBCREDIT!U257)</f>
        <v>879.4005057013909</v>
      </c>
      <c r="AN256">
        <f>100*LN(CBCREDIT!V257)</f>
        <v>802.00286010188734</v>
      </c>
      <c r="AO256">
        <f>100*LN('CREDIT EA &amp; UK'!X282)</f>
        <v>852.36563526162513</v>
      </c>
      <c r="AP256">
        <f>100*LN('CREDIT EA &amp; UK'!Y282)</f>
        <v>820.89425873917924</v>
      </c>
      <c r="AQ256">
        <f>100*LN('CREDIT EA &amp; UK'!Z282)</f>
        <v>721.37702003326172</v>
      </c>
      <c r="AR256">
        <f>100*LN('CREDIT EA &amp; UK'!AA282)</f>
        <v>814.34154325048189</v>
      </c>
      <c r="AS256">
        <f>100*LN('CREDIT EA &amp; UK'!AB282)</f>
        <v>775.25770140355962</v>
      </c>
      <c r="AT256">
        <f>100*LN('CREDIT EA &amp; UK'!AC282)</f>
        <v>701.28607029297166</v>
      </c>
      <c r="AU256">
        <f>100*LN('CREDIT EA &amp; UK'!AD282)</f>
        <v>737.24767241396535</v>
      </c>
      <c r="AV256">
        <f>100*LN('CREDIT EA &amp; UK'!AE282)</f>
        <v>720.4946936983323</v>
      </c>
      <c r="AW256">
        <f>100*LN('CREDIT EA &amp; UK'!AF282)</f>
        <v>550.23063428067553</v>
      </c>
      <c r="AX256">
        <f>100*LN('CREDIT FLOATERS'!R282)</f>
        <v>875.10931798818649</v>
      </c>
      <c r="AY256">
        <f>100*LN('CREDIT FLOATERS'!S282)</f>
        <v>841.79631709345927</v>
      </c>
      <c r="AZ256">
        <f>100*LN('CREDIT FLOATERS'!T282)</f>
        <v>748.98951587423403</v>
      </c>
      <c r="BA256">
        <f>100*LN('GLOBAL GROWTH'!P524)</f>
        <v>448.24733724750638</v>
      </c>
      <c r="BB256">
        <f>'GLOBAL GROWTH'!F512</f>
        <v>3.7084247742695302</v>
      </c>
      <c r="BC256">
        <v>448.24733724750638</v>
      </c>
      <c r="BD256">
        <v>-5.4312440000000004</v>
      </c>
      <c r="BE256">
        <v>4.0912645080489085</v>
      </c>
      <c r="BF256">
        <v>438.52044139134756</v>
      </c>
      <c r="BG256">
        <v>457.71855697908802</v>
      </c>
      <c r="BH256">
        <v>468.8591794127164</v>
      </c>
      <c r="BI256">
        <f>'CORPORATE SPREADS'!C365/100</f>
        <v>1.1100000000000001</v>
      </c>
      <c r="BJ256">
        <f>'CORPORATE SPREADS'!D365/100</f>
        <v>0.99000000000000032</v>
      </c>
      <c r="BK256">
        <f>POLICYRATES!F317</f>
        <v>4.75</v>
      </c>
      <c r="BL256">
        <f>POLICYRATES!C317</f>
        <v>5.75</v>
      </c>
      <c r="BM256">
        <f>100*LN(1/'BILATERAL FX'!G376)</f>
        <v>8.2838278309004512</v>
      </c>
      <c r="BN256">
        <f>100*LN(1/'BILATERAL FX'!B376)</f>
        <v>-37.328620974392912</v>
      </c>
      <c r="BO256">
        <f>100*LN('STOCK MARKET INDICES'!C257)</f>
        <v>873.36327209095987</v>
      </c>
      <c r="BP256">
        <f>100*LN('STOCK MARKET INDICES'!D257)</f>
        <v>796.13702017195112</v>
      </c>
    </row>
    <row r="257" spans="1:68" x14ac:dyDescent="0.2">
      <c r="A257" s="1">
        <v>36951</v>
      </c>
      <c r="B257">
        <f>100*LN('FRED-MD+'!B509)</f>
        <v>450.60004677379925</v>
      </c>
      <c r="C257">
        <f>'FRED-MD+'!C509</f>
        <v>75.467799999999997</v>
      </c>
      <c r="D257">
        <f>100*LN('FRED-MD+'!D509)</f>
        <v>737.1489295214277</v>
      </c>
      <c r="E257">
        <f>100*LN('FRED-MD+'!E509)</f>
        <v>471.05207015959172</v>
      </c>
      <c r="F257">
        <f>'FRED-MD+'!F509</f>
        <v>4.3</v>
      </c>
      <c r="G257">
        <f>100*LN('FRED-MD+'!G509)</f>
        <v>517.10520155021595</v>
      </c>
      <c r="H257">
        <f>100*LN('FRED-MD+'!H509)</f>
        <v>443.58872556564188</v>
      </c>
      <c r="I257">
        <f>100*LN('FRED-MD+'!I509)</f>
        <v>480.35291204796698</v>
      </c>
      <c r="J257">
        <f>100*LN('FRED-MD+'!J509)</f>
        <v>696.41177483645436</v>
      </c>
      <c r="K257">
        <f>100*LN('FRED-MD+'!K509)</f>
        <v>707.82150960109038</v>
      </c>
      <c r="L257">
        <f>'FRED-MD+'!L509</f>
        <v>4.2986363636363603</v>
      </c>
      <c r="M257">
        <f>'FRED-MD+'!N509</f>
        <v>0.58681818181818202</v>
      </c>
      <c r="N257">
        <f>'FRED-MD+'!O509</f>
        <v>1.0209999999999999</v>
      </c>
      <c r="O257">
        <f>'FRED-MD+'!P509</f>
        <v>3.2810999999999999</v>
      </c>
      <c r="P257">
        <f>'FRED-MD+'!R509</f>
        <v>2.06</v>
      </c>
      <c r="Q257">
        <f>FACTOR!C318</f>
        <v>72.39865723566264</v>
      </c>
      <c r="R257">
        <f>100*LN(REALIZEDVARIANCE!D258)</f>
        <v>203.45394105604674</v>
      </c>
      <c r="S257">
        <v>-48.958303387467502</v>
      </c>
      <c r="T257" s="5">
        <v>-6.5400179999999999</v>
      </c>
      <c r="U257">
        <v>110.13370839526166</v>
      </c>
      <c r="V257" s="5">
        <v>21.333880000000001</v>
      </c>
      <c r="W257">
        <v>-10.3</v>
      </c>
      <c r="X257">
        <v>28.64</v>
      </c>
      <c r="Y257">
        <f>100*LN(LEVERAGE3!O258)</f>
        <v>348.52321106052295</v>
      </c>
      <c r="Z257">
        <f>100*LN(LEVERAGE1!O258)</f>
        <v>334.01294270465894</v>
      </c>
      <c r="AA257">
        <f>100*LN(LEVERAGE1!N258)</f>
        <v>313.23627471250592</v>
      </c>
      <c r="AB257">
        <f>100*LN(LEVERAGE2!V258)</f>
        <v>-29.077745286923211</v>
      </c>
      <c r="AC257">
        <f>100*LN(LEVERAGE2!U258)</f>
        <v>28.298194790127983</v>
      </c>
      <c r="AD257">
        <v>1736.0483728773463</v>
      </c>
      <c r="AE257">
        <v>1529.5791723613579</v>
      </c>
      <c r="AF257">
        <f>100*LN(DOMESTICC!T378)</f>
        <v>1029.1079162909436</v>
      </c>
      <c r="AG257">
        <f>100*LN(DOMESTICC!U378)</f>
        <v>998.98103563393533</v>
      </c>
      <c r="AH257">
        <f>100*LN(DOMESTICC!V378)</f>
        <v>990.26312190494559</v>
      </c>
      <c r="AI257">
        <f>100*LN(DOMESTICC!W378)</f>
        <v>910.79607103663557</v>
      </c>
      <c r="AJ257">
        <f>100*LN(DOMESTICC!X378)</f>
        <v>888.06190898315742</v>
      </c>
      <c r="AK257">
        <f>100*LN(DOMESTICC!Y378)</f>
        <v>751.51410256843224</v>
      </c>
      <c r="AL257">
        <f>100*LN(CBCREDIT!T258)</f>
        <v>918.10855935147254</v>
      </c>
      <c r="AM257">
        <f>100*LN(CBCREDIT!U258)</f>
        <v>880.06169099350848</v>
      </c>
      <c r="AN257">
        <f>100*LN(CBCREDIT!V258)</f>
        <v>803.05241016167963</v>
      </c>
      <c r="AO257">
        <f>100*LN('CREDIT EA &amp; UK'!X283)</f>
        <v>853.58612537683246</v>
      </c>
      <c r="AP257">
        <f>100*LN('CREDIT EA &amp; UK'!Y283)</f>
        <v>822.42192751581695</v>
      </c>
      <c r="AQ257">
        <f>100*LN('CREDIT EA &amp; UK'!Z283)</f>
        <v>721.81834366221085</v>
      </c>
      <c r="AR257">
        <f>100*LN('CREDIT EA &amp; UK'!AA283)</f>
        <v>815.39711476301727</v>
      </c>
      <c r="AS257">
        <f>100*LN('CREDIT EA &amp; UK'!AB283)</f>
        <v>776.88858814683397</v>
      </c>
      <c r="AT257">
        <f>100*LN('CREDIT EA &amp; UK'!AC283)</f>
        <v>701.33091759405943</v>
      </c>
      <c r="AU257">
        <f>100*LN('CREDIT EA &amp; UK'!AD283)</f>
        <v>738.8363109419646</v>
      </c>
      <c r="AV257">
        <f>100*LN('CREDIT EA &amp; UK'!AE283)</f>
        <v>721.84509943676142</v>
      </c>
      <c r="AW257">
        <f>100*LN('CREDIT EA &amp; UK'!AF283)</f>
        <v>553.21357386844136</v>
      </c>
      <c r="AX257">
        <f>100*LN('CREDIT FLOATERS'!R283)</f>
        <v>876.02212490273917</v>
      </c>
      <c r="AY257">
        <f>100*LN('CREDIT FLOATERS'!S283)</f>
        <v>842.94916126557916</v>
      </c>
      <c r="AZ257">
        <f>100*LN('CREDIT FLOATERS'!T283)</f>
        <v>749.2955824981791</v>
      </c>
      <c r="BA257">
        <f>100*LN('GLOBAL GROWTH'!P525)</f>
        <v>447.31311649372287</v>
      </c>
      <c r="BB257">
        <f>'GLOBAL GROWTH'!F513</f>
        <v>2.2829458940516298</v>
      </c>
      <c r="BC257">
        <v>447.31311649372287</v>
      </c>
      <c r="BD257">
        <v>-3.7841947</v>
      </c>
      <c r="BE257">
        <v>3.8710059302469624</v>
      </c>
      <c r="BF257">
        <v>438.09593043410564</v>
      </c>
      <c r="BG257">
        <v>457.36776178099899</v>
      </c>
      <c r="BH257">
        <v>468.76714074998347</v>
      </c>
      <c r="BI257">
        <f>'CORPORATE SPREADS'!C366/100</f>
        <v>1.38</v>
      </c>
      <c r="BJ257">
        <f>'CORPORATE SPREADS'!D366/100</f>
        <v>0.96999999999999975</v>
      </c>
      <c r="BK257">
        <f>POLICYRATES!F318</f>
        <v>4.75</v>
      </c>
      <c r="BL257">
        <f>POLICYRATES!C318</f>
        <v>5.75</v>
      </c>
      <c r="BM257">
        <f>100*LN(1/'BILATERAL FX'!G377)</f>
        <v>9.6180558473969242</v>
      </c>
      <c r="BN257">
        <f>100*LN(1/'BILATERAL FX'!B377)</f>
        <v>-36.776324092415273</v>
      </c>
      <c r="BO257">
        <f>100*LN('STOCK MARKET INDICES'!C258)</f>
        <v>867.07637029784303</v>
      </c>
      <c r="BP257">
        <f>100*LN('STOCK MARKET INDICES'!D258)</f>
        <v>790.52203856452888</v>
      </c>
    </row>
    <row r="258" spans="1:68" x14ac:dyDescent="0.2">
      <c r="A258" s="1">
        <v>36982</v>
      </c>
      <c r="B258">
        <f>100*LN('FRED-MD+'!B510)</f>
        <v>450.30089914845587</v>
      </c>
      <c r="C258">
        <f>'FRED-MD+'!C510</f>
        <v>75.050600000000003</v>
      </c>
      <c r="D258">
        <f>100*LN('FRED-MD+'!D510)</f>
        <v>740.79243225595985</v>
      </c>
      <c r="E258">
        <f>100*LN('FRED-MD+'!E510)</f>
        <v>471.53689782861665</v>
      </c>
      <c r="F258">
        <f>'FRED-MD+'!F510</f>
        <v>4.4000000000000004</v>
      </c>
      <c r="G258">
        <f>100*LN('FRED-MD+'!G510)</f>
        <v>517.27541435726914</v>
      </c>
      <c r="H258">
        <f>100*LN('FRED-MD+'!H510)</f>
        <v>443.77451234302259</v>
      </c>
      <c r="I258">
        <f>100*LN('FRED-MD+'!I510)</f>
        <v>480.87638780575855</v>
      </c>
      <c r="J258">
        <f>100*LN('FRED-MD+'!J510)</f>
        <v>697.13414405192339</v>
      </c>
      <c r="K258">
        <f>100*LN('FRED-MD+'!K510)</f>
        <v>708.15741232843425</v>
      </c>
      <c r="L258">
        <f>'FRED-MD+'!L510</f>
        <v>3.9765000000000001</v>
      </c>
      <c r="M258">
        <f>'FRED-MD+'!N510</f>
        <v>1.1645000000000001</v>
      </c>
      <c r="N258">
        <f>'FRED-MD+'!O510</f>
        <v>0.84099999999999997</v>
      </c>
      <c r="O258">
        <f>'FRED-MD+'!P510</f>
        <v>3.2008999999999999</v>
      </c>
      <c r="P258">
        <f>'FRED-MD+'!R510</f>
        <v>1.94</v>
      </c>
      <c r="Q258">
        <f>FACTOR!C319</f>
        <v>84.716141590807638</v>
      </c>
      <c r="R258">
        <f>100*LN(REALIZEDVARIANCE!D259)</f>
        <v>181.23495954736381</v>
      </c>
      <c r="S258">
        <v>-54.9279636956594</v>
      </c>
      <c r="T258" s="5">
        <v>-20.223379999999999</v>
      </c>
      <c r="U258">
        <v>101.76686484033124</v>
      </c>
      <c r="V258" s="5">
        <v>18.052610000000001</v>
      </c>
      <c r="W258">
        <v>5.0999999999999996</v>
      </c>
      <c r="X258">
        <v>25.48</v>
      </c>
      <c r="Y258">
        <f>100*LN(LEVERAGE3!O259)</f>
        <v>350.16260442225098</v>
      </c>
      <c r="Z258">
        <f>100*LN(LEVERAGE1!O259)</f>
        <v>334.00003595852229</v>
      </c>
      <c r="AA258">
        <f>100*LN(LEVERAGE1!N259)</f>
        <v>313.1933942416498</v>
      </c>
      <c r="AB258">
        <f>100*LN(LEVERAGE2!V259)</f>
        <v>-29.427242775346695</v>
      </c>
      <c r="AC258">
        <f>100*LN(LEVERAGE2!U259)</f>
        <v>27.993022788100035</v>
      </c>
      <c r="AD258">
        <v>1736.5993346039029</v>
      </c>
      <c r="AE258">
        <v>1530.3588871457832</v>
      </c>
      <c r="AF258">
        <f>100*LN(DOMESTICC!T379)</f>
        <v>1028.8414963478995</v>
      </c>
      <c r="AG258">
        <f>100*LN(DOMESTICC!U379)</f>
        <v>998.55391836632441</v>
      </c>
      <c r="AH258">
        <f>100*LN(DOMESTICC!V379)</f>
        <v>989.84034414717485</v>
      </c>
      <c r="AI258">
        <f>100*LN(DOMESTICC!W379)</f>
        <v>909.82418314449967</v>
      </c>
      <c r="AJ258">
        <f>100*LN(DOMESTICC!X379)</f>
        <v>886.88668885435152</v>
      </c>
      <c r="AK258">
        <f>100*LN(DOMESTICC!Y379)</f>
        <v>751.36959674510467</v>
      </c>
      <c r="AL258">
        <f>100*LN(CBCREDIT!T259)</f>
        <v>917.44112259946837</v>
      </c>
      <c r="AM258">
        <f>100*LN(CBCREDIT!U259)</f>
        <v>879.12031017345168</v>
      </c>
      <c r="AN258">
        <f>100*LN(CBCREDIT!V259)</f>
        <v>802.97413476963834</v>
      </c>
      <c r="AO258">
        <f>100*LN('CREDIT EA &amp; UK'!X284)</f>
        <v>852.82499109330433</v>
      </c>
      <c r="AP258">
        <f>100*LN('CREDIT EA &amp; UK'!Y284)</f>
        <v>821.53373961877458</v>
      </c>
      <c r="AQ258">
        <f>100*LN('CREDIT EA &amp; UK'!Z284)</f>
        <v>721.40384567976753</v>
      </c>
      <c r="AR258">
        <f>100*LN('CREDIT EA &amp; UK'!AA284)</f>
        <v>814.84506532282842</v>
      </c>
      <c r="AS258">
        <f>100*LN('CREDIT EA &amp; UK'!AB284)</f>
        <v>776.20172383074703</v>
      </c>
      <c r="AT258">
        <f>100*LN('CREDIT EA &amp; UK'!AC284)</f>
        <v>701.06526342870302</v>
      </c>
      <c r="AU258">
        <f>100*LN('CREDIT EA &amp; UK'!AD284)</f>
        <v>737.62409502726507</v>
      </c>
      <c r="AV258">
        <f>100*LN('CREDIT EA &amp; UK'!AE284)</f>
        <v>720.60685141205215</v>
      </c>
      <c r="AW258">
        <f>100*LN('CREDIT EA &amp; UK'!AF284)</f>
        <v>552.14180261889203</v>
      </c>
      <c r="AX258">
        <f>100*LN('CREDIT FLOATERS'!R284)</f>
        <v>875.21998956942275</v>
      </c>
      <c r="AY258">
        <f>100*LN('CREDIT FLOATERS'!S284)</f>
        <v>841.8644761624297</v>
      </c>
      <c r="AZ258">
        <f>100*LN('CREDIT FLOATERS'!T284)</f>
        <v>749.21067231898121</v>
      </c>
      <c r="BA258">
        <f>100*LN('GLOBAL GROWTH'!P526)</f>
        <v>446.8716928871948</v>
      </c>
      <c r="BB258">
        <f>'GLOBAL GROWTH'!F514</f>
        <v>2.0947751602939002</v>
      </c>
      <c r="BC258">
        <v>446.8716928871948</v>
      </c>
      <c r="BD258">
        <v>-8.0786057000000007</v>
      </c>
      <c r="BE258">
        <v>3.6278568716336279</v>
      </c>
      <c r="BF258">
        <v>437.34653835367124</v>
      </c>
      <c r="BG258">
        <v>456.10503710970062</v>
      </c>
      <c r="BH258">
        <v>466.62652853479017</v>
      </c>
      <c r="BI258">
        <f>'CORPORATE SPREADS'!C367/100</f>
        <v>1.4</v>
      </c>
      <c r="BJ258">
        <f>'CORPORATE SPREADS'!D367/100</f>
        <v>0.71999999999999975</v>
      </c>
      <c r="BK258">
        <f>POLICYRATES!F319</f>
        <v>4.75</v>
      </c>
      <c r="BL258">
        <f>POLICYRATES!C319</f>
        <v>5.5</v>
      </c>
      <c r="BM258">
        <f>100*LN(1/'BILATERAL FX'!G378)</f>
        <v>11.372876532834292</v>
      </c>
      <c r="BN258">
        <f>100*LN(1/'BILATERAL FX'!B378)</f>
        <v>-36.102546667599043</v>
      </c>
      <c r="BO258">
        <f>100*LN('STOCK MARKET INDICES'!C259)</f>
        <v>874.26556519809253</v>
      </c>
      <c r="BP258">
        <f>100*LN('STOCK MARKET INDICES'!D259)</f>
        <v>796.17327580242932</v>
      </c>
    </row>
    <row r="259" spans="1:68" x14ac:dyDescent="0.2">
      <c r="A259" s="1">
        <v>37012</v>
      </c>
      <c r="B259">
        <f>100*LN('FRED-MD+'!B511)</f>
        <v>449.57068206972696</v>
      </c>
      <c r="C259">
        <f>'FRED-MD+'!C511</f>
        <v>74.275099999999995</v>
      </c>
      <c r="D259">
        <f>100*LN('FRED-MD+'!D511)</f>
        <v>738.08790355641167</v>
      </c>
      <c r="E259">
        <f>100*LN('FRED-MD+'!E511)</f>
        <v>471.99264232862799</v>
      </c>
      <c r="F259">
        <f>'FRED-MD+'!F511</f>
        <v>4.3</v>
      </c>
      <c r="G259">
        <f>100*LN('FRED-MD+'!G511)</f>
        <v>517.78432130801627</v>
      </c>
      <c r="H259">
        <f>100*LN('FRED-MD+'!H511)</f>
        <v>444.04606235109094</v>
      </c>
      <c r="I259">
        <f>100*LN('FRED-MD+'!I511)</f>
        <v>480.55772103284306</v>
      </c>
      <c r="J259">
        <f>100*LN('FRED-MD+'!J511)</f>
        <v>697.68960062045574</v>
      </c>
      <c r="K259">
        <f>100*LN('FRED-MD+'!K511)</f>
        <v>714.70634756044694</v>
      </c>
      <c r="L259">
        <f>'FRED-MD+'!L511</f>
        <v>3.7813636363636398</v>
      </c>
      <c r="M259">
        <f>'FRED-MD+'!N511</f>
        <v>1.61</v>
      </c>
      <c r="N259">
        <f>'FRED-MD+'!O511</f>
        <v>0.68840000000000001</v>
      </c>
      <c r="O259">
        <f>'FRED-MD+'!P511</f>
        <v>2.9946999999999999</v>
      </c>
      <c r="P259">
        <f>'FRED-MD+'!R511</f>
        <v>1.76</v>
      </c>
      <c r="Q259">
        <f>FACTOR!C320</f>
        <v>84.796062891683988</v>
      </c>
      <c r="R259">
        <f>100*LN(REALIZEDVARIANCE!D260)</f>
        <v>135.40325161302241</v>
      </c>
      <c r="S259">
        <v>-41.914052707656602</v>
      </c>
      <c r="T259" s="5">
        <v>-17.531040000000001</v>
      </c>
      <c r="U259">
        <v>104.56733319942693</v>
      </c>
      <c r="V259" s="5">
        <v>21.17773</v>
      </c>
      <c r="W259">
        <v>0.9</v>
      </c>
      <c r="X259">
        <v>22.64</v>
      </c>
      <c r="Y259">
        <f>100*LN(LEVERAGE3!O260)</f>
        <v>353.97236914811259</v>
      </c>
      <c r="Z259">
        <f>100*LN(LEVERAGE1!O260)</f>
        <v>333.99352835809168</v>
      </c>
      <c r="AA259">
        <f>100*LN(LEVERAGE1!N260)</f>
        <v>313.17102711081094</v>
      </c>
      <c r="AB259">
        <f>100*LN(LEVERAGE2!V260)</f>
        <v>-29.662667431736402</v>
      </c>
      <c r="AC259">
        <f>100*LN(LEVERAGE2!U260)</f>
        <v>27.318203657305745</v>
      </c>
      <c r="AD259">
        <v>1735.7071671904209</v>
      </c>
      <c r="AE259">
        <v>1531.4321444321301</v>
      </c>
      <c r="AF259">
        <f>100*LN(DOMESTICC!T380)</f>
        <v>1028.6523103141676</v>
      </c>
      <c r="AG259">
        <f>100*LN(DOMESTICC!U380)</f>
        <v>998.25006397267157</v>
      </c>
      <c r="AH259">
        <f>100*LN(DOMESTICC!V380)</f>
        <v>989.5422584643868</v>
      </c>
      <c r="AI259">
        <f>100*LN(DOMESTICC!W380)</f>
        <v>908.87324126043154</v>
      </c>
      <c r="AJ259">
        <f>100*LN(DOMESTICC!X380)</f>
        <v>885.71238262784425</v>
      </c>
      <c r="AK259">
        <f>100*LN(DOMESTICC!Y380)</f>
        <v>751.26269219549511</v>
      </c>
      <c r="AL259">
        <f>100*LN(CBCREDIT!T260)</f>
        <v>916.13956390885642</v>
      </c>
      <c r="AM259">
        <f>100*LN(CBCREDIT!U260)</f>
        <v>877.2770448086153</v>
      </c>
      <c r="AN259">
        <f>100*LN(CBCREDIT!V260)</f>
        <v>802.82281207498625</v>
      </c>
      <c r="AO259">
        <f>100*LN('CREDIT EA &amp; UK'!X285)</f>
        <v>851.33864841444813</v>
      </c>
      <c r="AP259">
        <f>100*LN('CREDIT EA &amp; UK'!Y285)</f>
        <v>819.79600597448882</v>
      </c>
      <c r="AQ259">
        <f>100*LN('CREDIT EA &amp; UK'!Z285)</f>
        <v>720.59855890515848</v>
      </c>
      <c r="AR259">
        <f>100*LN('CREDIT EA &amp; UK'!AA285)</f>
        <v>813.77036057773535</v>
      </c>
      <c r="AS259">
        <f>100*LN('CREDIT EA &amp; UK'!AB285)</f>
        <v>774.86189366888232</v>
      </c>
      <c r="AT259">
        <f>100*LN('CREDIT EA &amp; UK'!AC285)</f>
        <v>700.55028185988374</v>
      </c>
      <c r="AU259">
        <f>100*LN('CREDIT EA &amp; UK'!AD285)</f>
        <v>735.24089781274358</v>
      </c>
      <c r="AV259">
        <f>100*LN('CREDIT EA &amp; UK'!AE285)</f>
        <v>718.17152583888344</v>
      </c>
      <c r="AW259">
        <f>100*LN('CREDIT EA &amp; UK'!AF285)</f>
        <v>550.03913969637188</v>
      </c>
      <c r="AX259">
        <f>100*LN('CREDIT FLOATERS'!R285)</f>
        <v>873.65262527770381</v>
      </c>
      <c r="AY259">
        <f>100*LN('CREDIT FLOATERS'!S285)</f>
        <v>839.73606743477217</v>
      </c>
      <c r="AZ259">
        <f>100*LN('CREDIT FLOATERS'!T285)</f>
        <v>749.04650720931534</v>
      </c>
      <c r="BA259">
        <f>100*LN('GLOBAL GROWTH'!P527)</f>
        <v>446.85128842248963</v>
      </c>
      <c r="BB259">
        <f>'GLOBAL GROWTH'!F515</f>
        <v>2.1036860636605601</v>
      </c>
      <c r="BC259">
        <v>446.85128842248963</v>
      </c>
      <c r="BD259">
        <v>-7.8033117000000001</v>
      </c>
      <c r="BE259">
        <v>3.3576803600257943</v>
      </c>
      <c r="BF259">
        <v>437.20706450273565</v>
      </c>
      <c r="BG259">
        <v>456.78039558600068</v>
      </c>
      <c r="BH259">
        <v>467.00211583077078</v>
      </c>
      <c r="BI259">
        <f>'CORPORATE SPREADS'!C368/100</f>
        <v>1.46</v>
      </c>
      <c r="BJ259">
        <f>'CORPORATE SPREADS'!D368/100</f>
        <v>0.55000000000000071</v>
      </c>
      <c r="BK259">
        <f>POLICYRATES!F320</f>
        <v>4.5</v>
      </c>
      <c r="BL259">
        <f>POLICYRATES!C320</f>
        <v>5.25</v>
      </c>
      <c r="BM259">
        <f>100*LN(1/'BILATERAL FX'!G379)</f>
        <v>13.318859424374473</v>
      </c>
      <c r="BN259">
        <f>100*LN(1/'BILATERAL FX'!B379)</f>
        <v>-35.522389167141775</v>
      </c>
      <c r="BO259">
        <f>100*LN('STOCK MARKET INDICES'!C260)</f>
        <v>871.98499134214433</v>
      </c>
      <c r="BP259">
        <f>100*LN('STOCK MARKET INDICES'!D260)</f>
        <v>794.13738318070705</v>
      </c>
    </row>
    <row r="260" spans="1:68" x14ac:dyDescent="0.2">
      <c r="A260" s="1">
        <v>37043</v>
      </c>
      <c r="B260">
        <f>100*LN('FRED-MD+'!B512)</f>
        <v>448.90475211528661</v>
      </c>
      <c r="C260">
        <f>'FRED-MD+'!C512</f>
        <v>73.582999999999998</v>
      </c>
      <c r="D260">
        <f>100*LN('FRED-MD+'!D512)</f>
        <v>740.00095171626924</v>
      </c>
      <c r="E260">
        <f>100*LN('FRED-MD+'!E512)</f>
        <v>472.56163390639585</v>
      </c>
      <c r="F260">
        <f>'FRED-MD+'!F512</f>
        <v>4.5</v>
      </c>
      <c r="G260">
        <f>100*LN('FRED-MD+'!G512)</f>
        <v>518.00967351606062</v>
      </c>
      <c r="H260">
        <f>100*LN('FRED-MD+'!H512)</f>
        <v>444.23453273458267</v>
      </c>
      <c r="I260">
        <f>100*LN('FRED-MD+'!I512)</f>
        <v>481.27532991842452</v>
      </c>
      <c r="J260">
        <f>100*LN('FRED-MD+'!J512)</f>
        <v>698.50547813523178</v>
      </c>
      <c r="K260">
        <f>100*LN('FRED-MD+'!K512)</f>
        <v>712.18257945073049</v>
      </c>
      <c r="L260">
        <f>'FRED-MD+'!L512</f>
        <v>3.5761904761904799</v>
      </c>
      <c r="M260">
        <f>'FRED-MD+'!N512</f>
        <v>1.7080952380952401</v>
      </c>
      <c r="N260">
        <f>'FRED-MD+'!O512</f>
        <v>0.90569999999999995</v>
      </c>
      <c r="O260">
        <f>'FRED-MD+'!P512</f>
        <v>3.0617000000000001</v>
      </c>
      <c r="P260">
        <f>'FRED-MD+'!R512</f>
        <v>1.88</v>
      </c>
      <c r="Q260">
        <f>FACTOR!C321</f>
        <v>75.754540535284178</v>
      </c>
      <c r="R260">
        <f>100*LN(REALIZEDVARIANCE!D261)</f>
        <v>101.94222821221051</v>
      </c>
      <c r="S260">
        <v>-23.3129252633737</v>
      </c>
      <c r="T260" s="5">
        <v>-4.4211410000000004</v>
      </c>
      <c r="U260">
        <v>97.940121909475792</v>
      </c>
      <c r="V260" s="5">
        <v>12.85554</v>
      </c>
      <c r="W260">
        <v>-5.2</v>
      </c>
      <c r="X260">
        <v>19.059999999999999</v>
      </c>
      <c r="Y260">
        <f>100*LN(LEVERAGE3!O261)</f>
        <v>357.87855313168626</v>
      </c>
      <c r="Z260">
        <f>100*LN(LEVERAGE1!O261)</f>
        <v>333.98300885503198</v>
      </c>
      <c r="AA260">
        <f>100*LN(LEVERAGE1!N261)</f>
        <v>313.13849688741556</v>
      </c>
      <c r="AB260">
        <f>100*LN(LEVERAGE2!V261)</f>
        <v>-29.978697539597537</v>
      </c>
      <c r="AC260">
        <f>100*LN(LEVERAGE2!U261)</f>
        <v>26.728559023866993</v>
      </c>
      <c r="AD260">
        <v>1735.6866991548952</v>
      </c>
      <c r="AE260">
        <v>1532.2148229992524</v>
      </c>
      <c r="AF260">
        <f>100*LN(DOMESTICC!T381)</f>
        <v>1028.5848475125456</v>
      </c>
      <c r="AG260">
        <f>100*LN(DOMESTICC!U381)</f>
        <v>998.14159115186578</v>
      </c>
      <c r="AH260">
        <f>100*LN(DOMESTICC!V381)</f>
        <v>989.43653175771647</v>
      </c>
      <c r="AI260">
        <f>100*LN(DOMESTICC!W381)</f>
        <v>908.46649601568834</v>
      </c>
      <c r="AJ260">
        <f>100*LN(DOMESTICC!X381)</f>
        <v>885.20514748868936</v>
      </c>
      <c r="AK260">
        <f>100*LN(DOMESTICC!Y381)</f>
        <v>751.22346805120787</v>
      </c>
      <c r="AL260">
        <f>100*LN(CBCREDIT!T261)</f>
        <v>915.45880984691405</v>
      </c>
      <c r="AM260">
        <f>100*LN(CBCREDIT!U261)</f>
        <v>876.3089523844219</v>
      </c>
      <c r="AN260">
        <f>100*LN(CBCREDIT!V261)</f>
        <v>802.74435668706997</v>
      </c>
      <c r="AO260">
        <f>100*LN('CREDIT EA &amp; UK'!X286)</f>
        <v>850.56014662120936</v>
      </c>
      <c r="AP260">
        <f>100*LN('CREDIT EA &amp; UK'!Y286)</f>
        <v>818.88407796106412</v>
      </c>
      <c r="AQ260">
        <f>100*LN('CREDIT EA &amp; UK'!Z286)</f>
        <v>720.17896329053826</v>
      </c>
      <c r="AR260">
        <f>100*LN('CREDIT EA &amp; UK'!AA286)</f>
        <v>813.20923175794121</v>
      </c>
      <c r="AS260">
        <f>100*LN('CREDIT EA &amp; UK'!AB286)</f>
        <v>774.16091728718845</v>
      </c>
      <c r="AT260">
        <f>100*LN('CREDIT EA &amp; UK'!AC286)</f>
        <v>700.28254299818536</v>
      </c>
      <c r="AU260">
        <f>100*LN('CREDIT EA &amp; UK'!AD286)</f>
        <v>733.98402470369115</v>
      </c>
      <c r="AV260">
        <f>100*LN('CREDIT EA &amp; UK'!AE286)</f>
        <v>716.88664509647731</v>
      </c>
      <c r="AW260">
        <f>100*LN('CREDIT EA &amp; UK'!AF286)</f>
        <v>548.93260804894453</v>
      </c>
      <c r="AX260">
        <f>100*LN('CREDIT FLOATERS'!R286)</f>
        <v>872.83117716988272</v>
      </c>
      <c r="AY260">
        <f>100*LN('CREDIT FLOATERS'!S286)</f>
        <v>838.61576529833621</v>
      </c>
      <c r="AZ260">
        <f>100*LN('CREDIT FLOATERS'!T286)</f>
        <v>748.96138518608927</v>
      </c>
      <c r="BA260">
        <f>100*LN('GLOBAL GROWTH'!P528)</f>
        <v>446.6076840052512</v>
      </c>
      <c r="BB260">
        <f>'GLOBAL GROWTH'!F516</f>
        <v>2.1223209928269302</v>
      </c>
      <c r="BC260">
        <v>446.6076840052512</v>
      </c>
      <c r="BD260">
        <v>-12.895557</v>
      </c>
      <c r="BE260">
        <v>3.0892111663008093</v>
      </c>
      <c r="BF260">
        <v>436.63063770185363</v>
      </c>
      <c r="BG260">
        <v>456.72300283449357</v>
      </c>
      <c r="BH260">
        <v>467.74908475677171</v>
      </c>
      <c r="BI260">
        <f>'CORPORATE SPREADS'!C369/100</f>
        <v>1.25</v>
      </c>
      <c r="BJ260">
        <f>'CORPORATE SPREADS'!D369/100</f>
        <v>0.58999999999999986</v>
      </c>
      <c r="BK260">
        <f>POLICYRATES!F321</f>
        <v>4.5</v>
      </c>
      <c r="BL260">
        <f>POLICYRATES!C321</f>
        <v>5.25</v>
      </c>
      <c r="BM260">
        <f>100*LN(1/'BILATERAL FX'!G380)</f>
        <v>15.899573149045798</v>
      </c>
      <c r="BN260">
        <f>100*LN(1/'BILATERAL FX'!B380)</f>
        <v>-33.789978861239831</v>
      </c>
      <c r="BO260">
        <f>100*LN('STOCK MARKET INDICES'!C261)</f>
        <v>870.91977165925277</v>
      </c>
      <c r="BP260">
        <f>100*LN('STOCK MARKET INDICES'!D261)</f>
        <v>791.1368006265692</v>
      </c>
    </row>
    <row r="261" spans="1:68" x14ac:dyDescent="0.2">
      <c r="A261" s="1">
        <v>37073</v>
      </c>
      <c r="B261">
        <f>100*LN('FRED-MD+'!B513)</f>
        <v>448.37028717045462</v>
      </c>
      <c r="C261">
        <f>'FRED-MD+'!C513</f>
        <v>73.1023</v>
      </c>
      <c r="D261">
        <f>100*LN('FRED-MD+'!D513)</f>
        <v>742.05789054108004</v>
      </c>
      <c r="E261">
        <f>100*LN('FRED-MD+'!E513)</f>
        <v>473.17147273130473</v>
      </c>
      <c r="F261">
        <f>'FRED-MD+'!F513</f>
        <v>4.5999999999999996</v>
      </c>
      <c r="G261">
        <f>100*LN('FRED-MD+'!G513)</f>
        <v>517.84070698754783</v>
      </c>
      <c r="H261">
        <f>100*LN('FRED-MD+'!H513)</f>
        <v>444.20510764182842</v>
      </c>
      <c r="I261">
        <f>100*LN('FRED-MD+'!I513)</f>
        <v>481.5593172892921</v>
      </c>
      <c r="J261">
        <f>100*LN('FRED-MD+'!J513)</f>
        <v>699.3437990353068</v>
      </c>
      <c r="K261">
        <f>100*LN('FRED-MD+'!K513)</f>
        <v>709.37783101929051</v>
      </c>
      <c r="L261">
        <f>'FRED-MD+'!L513</f>
        <v>3.6171428571428601</v>
      </c>
      <c r="M261">
        <f>'FRED-MD+'!N513</f>
        <v>1.61904761904762</v>
      </c>
      <c r="N261">
        <f>'FRED-MD+'!O513</f>
        <v>0.66549999999999998</v>
      </c>
      <c r="O261">
        <f>'FRED-MD+'!P513</f>
        <v>3.0144000000000002</v>
      </c>
      <c r="P261">
        <f>'FRED-MD+'!R513</f>
        <v>1.89</v>
      </c>
      <c r="Q261">
        <f>FACTOR!C322</f>
        <v>72.37391059976872</v>
      </c>
      <c r="R261">
        <f>100*LN(REALIZEDVARIANCE!D262)</f>
        <v>140.13775772151732</v>
      </c>
      <c r="S261">
        <v>-30.844519194691401</v>
      </c>
      <c r="T261" s="5">
        <v>-4.2687600000000003</v>
      </c>
      <c r="U261">
        <v>100.61937692413269</v>
      </c>
      <c r="V261" s="5">
        <v>19.974360000000001</v>
      </c>
      <c r="W261">
        <v>-14.1</v>
      </c>
      <c r="X261">
        <v>21.62</v>
      </c>
      <c r="Y261">
        <f>100*LN(LEVERAGE3!O262)</f>
        <v>362.75605343223287</v>
      </c>
      <c r="Z261">
        <f>100*LN(LEVERAGE1!O262)</f>
        <v>333.93924083337862</v>
      </c>
      <c r="AA261">
        <f>100*LN(LEVERAGE1!N262)</f>
        <v>313.03707400962952</v>
      </c>
      <c r="AB261">
        <f>100*LN(LEVERAGE2!V262)</f>
        <v>-30.797938128304025</v>
      </c>
      <c r="AC261">
        <f>100*LN(LEVERAGE2!U262)</f>
        <v>26.365578310646182</v>
      </c>
      <c r="AD261">
        <v>1737.069040530648</v>
      </c>
      <c r="AE261">
        <v>1532.9830652091391</v>
      </c>
      <c r="AF261">
        <f>100*LN(DOMESTICC!T382)</f>
        <v>1029.6709724696843</v>
      </c>
      <c r="AG261">
        <f>100*LN(DOMESTICC!U382)</f>
        <v>999.40676202783015</v>
      </c>
      <c r="AH261">
        <f>100*LN(DOMESTICC!V382)</f>
        <v>990.67937675527128</v>
      </c>
      <c r="AI261">
        <f>100*LN(DOMESTICC!W382)</f>
        <v>910.48735670926283</v>
      </c>
      <c r="AJ261">
        <f>100*LN(DOMESTICC!X382)</f>
        <v>887.24992193666617</v>
      </c>
      <c r="AK261">
        <f>100*LN(DOMESTICC!Y382)</f>
        <v>753.03964343322582</v>
      </c>
      <c r="AL261">
        <f>100*LN(CBCREDIT!T262)</f>
        <v>916.16163587210235</v>
      </c>
      <c r="AM261">
        <f>100*LN(CBCREDIT!U262)</f>
        <v>876.9074618780088</v>
      </c>
      <c r="AN261">
        <f>100*LN(CBCREDIT!V262)</f>
        <v>803.66909416392002</v>
      </c>
      <c r="AO261">
        <f>100*LN('CREDIT EA &amp; UK'!X287)</f>
        <v>852.0566514855567</v>
      </c>
      <c r="AP261">
        <f>100*LN('CREDIT EA &amp; UK'!Y287)</f>
        <v>820.09220754414241</v>
      </c>
      <c r="AQ261">
        <f>100*LN('CREDIT EA &amp; UK'!Z287)</f>
        <v>722.39544213086447</v>
      </c>
      <c r="AR261">
        <f>100*LN('CREDIT EA &amp; UK'!AA287)</f>
        <v>814.73824950238713</v>
      </c>
      <c r="AS261">
        <f>100*LN('CREDIT EA &amp; UK'!AB287)</f>
        <v>775.33650405471008</v>
      </c>
      <c r="AT261">
        <f>100*LN('CREDIT EA &amp; UK'!AC287)</f>
        <v>702.35980707957754</v>
      </c>
      <c r="AU261">
        <f>100*LN('CREDIT EA &amp; UK'!AD287)</f>
        <v>735.18503390372632</v>
      </c>
      <c r="AV261">
        <f>100*LN('CREDIT EA &amp; UK'!AE287)</f>
        <v>717.85472963682889</v>
      </c>
      <c r="AW261">
        <f>100*LN('CREDIT EA &amp; UK'!AF287)</f>
        <v>550.9289885321964</v>
      </c>
      <c r="AX261">
        <f>100*LN('CREDIT FLOATERS'!R287)</f>
        <v>874.10036147222047</v>
      </c>
      <c r="AY261">
        <f>100*LN('CREDIT FLOATERS'!S287)</f>
        <v>839.74601298389098</v>
      </c>
      <c r="AZ261">
        <f>100*LN('CREDIT FLOATERS'!T287)</f>
        <v>750.5704371830484</v>
      </c>
      <c r="BA261">
        <f>100*LN('GLOBAL GROWTH'!P529)</f>
        <v>445.90966976446913</v>
      </c>
      <c r="BB261">
        <f>'GLOBAL GROWTH'!F517</f>
        <v>1.47583236871297</v>
      </c>
      <c r="BC261">
        <v>445.90966976446913</v>
      </c>
      <c r="BD261">
        <v>-25.742804</v>
      </c>
      <c r="BE261">
        <v>2.8160845523730549</v>
      </c>
      <c r="BF261">
        <v>436.0482897629775</v>
      </c>
      <c r="BG261">
        <v>454.54831414191705</v>
      </c>
      <c r="BH261">
        <v>466.24952526073605</v>
      </c>
      <c r="BI261">
        <f>'CORPORATE SPREADS'!C370/100</f>
        <v>1.37</v>
      </c>
      <c r="BJ261">
        <f>'CORPORATE SPREADS'!D370/100</f>
        <v>0.62999999999999989</v>
      </c>
      <c r="BK261">
        <f>POLICYRATES!F322</f>
        <v>4.5</v>
      </c>
      <c r="BL261">
        <f>POLICYRATES!C322</f>
        <v>5.25</v>
      </c>
      <c r="BM261">
        <f>100*LN(1/'BILATERAL FX'!G381)</f>
        <v>14.908022301415274</v>
      </c>
      <c r="BN261">
        <f>100*LN(1/'BILATERAL FX'!B381)</f>
        <v>-34.698817834918849</v>
      </c>
      <c r="BO261">
        <f>100*LN('STOCK MARKET INDICES'!C262)</f>
        <v>867.6107933627153</v>
      </c>
      <c r="BP261">
        <f>100*LN('STOCK MARKET INDICES'!D262)</f>
        <v>788.75540011793396</v>
      </c>
    </row>
    <row r="262" spans="1:68" x14ac:dyDescent="0.2">
      <c r="A262" s="1">
        <v>37104</v>
      </c>
      <c r="B262">
        <f>100*LN('FRED-MD+'!B514)</f>
        <v>448.16932206372718</v>
      </c>
      <c r="C262">
        <f>'FRED-MD+'!C514</f>
        <v>72.591399999999993</v>
      </c>
      <c r="D262">
        <f>100*LN('FRED-MD+'!D514)</f>
        <v>735.6918242356021</v>
      </c>
      <c r="E262">
        <f>100*LN('FRED-MD+'!E514)</f>
        <v>473.76885656882359</v>
      </c>
      <c r="F262">
        <f>'FRED-MD+'!F514</f>
        <v>4.9000000000000004</v>
      </c>
      <c r="G262">
        <f>100*LN('FRED-MD+'!G514)</f>
        <v>517.84070698754783</v>
      </c>
      <c r="H262">
        <f>100*LN('FRED-MD+'!H514)</f>
        <v>444.20157604878528</v>
      </c>
      <c r="I262">
        <f>100*LN('FRED-MD+'!I514)</f>
        <v>479.58731868099613</v>
      </c>
      <c r="J262">
        <f>100*LN('FRED-MD+'!J514)</f>
        <v>700.27633222387203</v>
      </c>
      <c r="K262">
        <f>100*LN('FRED-MD+'!K514)</f>
        <v>707.19977223761862</v>
      </c>
      <c r="L262">
        <f>'FRED-MD+'!L514</f>
        <v>3.4704347826087001</v>
      </c>
      <c r="M262">
        <f>'FRED-MD+'!N514</f>
        <v>1.50086956521739</v>
      </c>
      <c r="N262">
        <f>'FRED-MD+'!O514</f>
        <v>0.65390000000000004</v>
      </c>
      <c r="O262">
        <f>'FRED-MD+'!P514</f>
        <v>3.0070000000000001</v>
      </c>
      <c r="P262">
        <f>'FRED-MD+'!R514</f>
        <v>1.98</v>
      </c>
      <c r="Q262">
        <f>FACTOR!C323</f>
        <v>62.792452793374899</v>
      </c>
      <c r="R262">
        <f>100*LN(REALIZEDVARIANCE!D263)</f>
        <v>135.70267180028412</v>
      </c>
      <c r="S262">
        <v>-19.9959850847697</v>
      </c>
      <c r="T262" s="5">
        <v>5.0641389999999999</v>
      </c>
      <c r="U262">
        <v>109.85660549521714</v>
      </c>
      <c r="V262" s="5">
        <v>28.608930000000001</v>
      </c>
      <c r="W262">
        <v>-23.5</v>
      </c>
      <c r="X262">
        <v>24.92</v>
      </c>
      <c r="Y262">
        <f>100*LN(LEVERAGE3!O263)</f>
        <v>367.85017809212138</v>
      </c>
      <c r="Z262">
        <f>100*LN(LEVERAGE1!O263)</f>
        <v>333.87594242480645</v>
      </c>
      <c r="AA262">
        <f>100*LN(LEVERAGE1!N263)</f>
        <v>312.90212878391827</v>
      </c>
      <c r="AB262">
        <f>100*LN(LEVERAGE2!V263)</f>
        <v>-31.854596488407505</v>
      </c>
      <c r="AC262">
        <f>100*LN(LEVERAGE2!U263)</f>
        <v>26.047692552299772</v>
      </c>
      <c r="AD262">
        <v>1739.2985350649615</v>
      </c>
      <c r="AE262">
        <v>1533.920080368137</v>
      </c>
      <c r="AF262">
        <f>100*LN(DOMESTICC!T383)</f>
        <v>1031.6403205444044</v>
      </c>
      <c r="AG262">
        <f>100*LN(DOMESTICC!U383)</f>
        <v>1001.6950403107485</v>
      </c>
      <c r="AH262">
        <f>100*LN(DOMESTICC!V383)</f>
        <v>992.92797306892351</v>
      </c>
      <c r="AI262">
        <f>100*LN(DOMESTICC!W383)</f>
        <v>914.104451380809</v>
      </c>
      <c r="AJ262">
        <f>100*LN(DOMESTICC!X383)</f>
        <v>890.90861749790952</v>
      </c>
      <c r="AK262">
        <f>100*LN(DOMESTICC!Y383)</f>
        <v>756.39540930103783</v>
      </c>
      <c r="AL262">
        <f>100*LN(CBCREDIT!T263)</f>
        <v>917.59011164831679</v>
      </c>
      <c r="AM262">
        <f>100*LN(CBCREDIT!U263)</f>
        <v>878.14189067673067</v>
      </c>
      <c r="AN262">
        <f>100*LN(CBCREDIT!V263)</f>
        <v>805.5042675473951</v>
      </c>
      <c r="AO262">
        <f>100*LN('CREDIT EA &amp; UK'!X288)</f>
        <v>854.75465923835225</v>
      </c>
      <c r="AP262">
        <f>100*LN('CREDIT EA &amp; UK'!Y288)</f>
        <v>822.29506478731537</v>
      </c>
      <c r="AQ262">
        <f>100*LN('CREDIT EA &amp; UK'!Z288)</f>
        <v>726.35204019512412</v>
      </c>
      <c r="AR262">
        <f>100*LN('CREDIT EA &amp; UK'!AA288)</f>
        <v>817.49363271247887</v>
      </c>
      <c r="AS262">
        <f>100*LN('CREDIT EA &amp; UK'!AB288)</f>
        <v>777.46540683471176</v>
      </c>
      <c r="AT262">
        <f>100*LN('CREDIT EA &amp; UK'!AC288)</f>
        <v>706.23296974733535</v>
      </c>
      <c r="AU262">
        <f>100*LN('CREDIT EA &amp; UK'!AD288)</f>
        <v>737.55048885054168</v>
      </c>
      <c r="AV262">
        <f>100*LN('CREDIT EA &amp; UK'!AE288)</f>
        <v>719.91322743672549</v>
      </c>
      <c r="AW262">
        <f>100*LN('CREDIT EA &amp; UK'!AF288)</f>
        <v>554.50346864886956</v>
      </c>
      <c r="AX262">
        <f>100*LN('CREDIT FLOATERS'!R288)</f>
        <v>876.4097544242768</v>
      </c>
      <c r="AY262">
        <f>100*LN('CREDIT FLOATERS'!S288)</f>
        <v>841.80965153109412</v>
      </c>
      <c r="AZ262">
        <f>100*LN('CREDIT FLOATERS'!T288)</f>
        <v>753.4769251795301</v>
      </c>
      <c r="BA262">
        <f>100*LN('GLOBAL GROWTH'!P530)</f>
        <v>446.45694068877606</v>
      </c>
      <c r="BB262">
        <f>'GLOBAL GROWTH'!F518</f>
        <v>1.9783319122470699</v>
      </c>
      <c r="BC262">
        <v>446.45694068877606</v>
      </c>
      <c r="BD262">
        <v>-46.416153999999999</v>
      </c>
      <c r="BE262">
        <v>2.5587662855991899</v>
      </c>
      <c r="BF262">
        <v>436.7163376742339</v>
      </c>
      <c r="BG262">
        <v>458.44952283476562</v>
      </c>
      <c r="BH262">
        <v>468.67501729805144</v>
      </c>
      <c r="BI262">
        <f>'CORPORATE SPREADS'!C371/100</f>
        <v>1.1100000000000001</v>
      </c>
      <c r="BJ262">
        <f>'CORPORATE SPREADS'!D371/100</f>
        <v>0.58999999999999986</v>
      </c>
      <c r="BK262">
        <f>POLICYRATES!F323</f>
        <v>4.25</v>
      </c>
      <c r="BL262">
        <f>POLICYRATES!C323</f>
        <v>5</v>
      </c>
      <c r="BM262">
        <f>100*LN(1/'BILATERAL FX'!G382)</f>
        <v>10.380616872558919</v>
      </c>
      <c r="BN262">
        <f>100*LN(1/'BILATERAL FX'!B382)</f>
        <v>-36.269677625722672</v>
      </c>
      <c r="BO262">
        <f>100*LN('STOCK MARKET INDICES'!C263)</f>
        <v>855.41363128254613</v>
      </c>
      <c r="BP262">
        <f>100*LN('STOCK MARKET INDICES'!D263)</f>
        <v>785.94787896052026</v>
      </c>
    </row>
    <row r="263" spans="1:68" x14ac:dyDescent="0.2">
      <c r="A263" s="1">
        <v>37135</v>
      </c>
      <c r="B263">
        <f>100*LN('FRED-MD+'!B515)</f>
        <v>447.81716931427331</v>
      </c>
      <c r="C263">
        <f>'FRED-MD+'!C515</f>
        <v>72.3078</v>
      </c>
      <c r="D263">
        <f>100*LN('FRED-MD+'!D515)</f>
        <v>735.37223303996313</v>
      </c>
      <c r="E263">
        <f>100*LN('FRED-MD+'!E515)</f>
        <v>474.32785881057208</v>
      </c>
      <c r="F263">
        <f>'FRED-MD+'!F515</f>
        <v>5</v>
      </c>
      <c r="G263">
        <f>100*LN('FRED-MD+'!G515)</f>
        <v>518.23451902956162</v>
      </c>
      <c r="H263">
        <f>100*LN('FRED-MD+'!H515)</f>
        <v>443.87613476541856</v>
      </c>
      <c r="I263">
        <f>100*LN('FRED-MD+'!I515)</f>
        <v>479.91732475558837</v>
      </c>
      <c r="J263">
        <f>100*LN('FRED-MD+'!J515)</f>
        <v>700.93997185740454</v>
      </c>
      <c r="K263">
        <f>100*LN('FRED-MD+'!K515)</f>
        <v>695.14276074383235</v>
      </c>
      <c r="L263">
        <f>'FRED-MD+'!L515</f>
        <v>2.8247058823529398</v>
      </c>
      <c r="M263">
        <f>'FRED-MD+'!N515</f>
        <v>1.9070588235294099</v>
      </c>
      <c r="N263">
        <f>'FRED-MD+'!O515</f>
        <v>1.1103000000000001</v>
      </c>
      <c r="O263">
        <f>'FRED-MD+'!P515</f>
        <v>3.4948999999999999</v>
      </c>
      <c r="P263">
        <f>'FRED-MD+'!R515</f>
        <v>2.09</v>
      </c>
      <c r="Q263">
        <f>FACTOR!C324</f>
        <v>35.149658996866201</v>
      </c>
      <c r="R263">
        <f>100*LN(REALIZEDVARIANCE!D264)</f>
        <v>201.5105399622488</v>
      </c>
      <c r="S263">
        <v>-11.154087609781</v>
      </c>
      <c r="T263" s="5">
        <v>15.007669999999999</v>
      </c>
      <c r="U263">
        <v>124.10877545847698</v>
      </c>
      <c r="V263" s="5">
        <v>34.317590000000003</v>
      </c>
      <c r="W263">
        <v>-31.6</v>
      </c>
      <c r="X263">
        <v>31.93</v>
      </c>
      <c r="Y263">
        <f>100*LN(LEVERAGE3!O264)</f>
        <v>370.06350851247896</v>
      </c>
      <c r="Z263">
        <f>100*LN(LEVERAGE1!O264)</f>
        <v>333.84503623819597</v>
      </c>
      <c r="AA263">
        <f>100*LN(LEVERAGE1!N264)</f>
        <v>312.83760469861267</v>
      </c>
      <c r="AB263">
        <f>100*LN(LEVERAGE2!V264)</f>
        <v>-32.357805582271823</v>
      </c>
      <c r="AC263">
        <f>100*LN(LEVERAGE2!U264)</f>
        <v>25.643177584991417</v>
      </c>
      <c r="AD263">
        <v>1740.2324091056225</v>
      </c>
      <c r="AE263">
        <v>1535.6554847897307</v>
      </c>
      <c r="AF263">
        <f>100*LN(DOMESTICC!T384)</f>
        <v>1032.636562115264</v>
      </c>
      <c r="AG263">
        <f>100*LN(DOMESTICC!U384)</f>
        <v>1002.8498647056391</v>
      </c>
      <c r="AH263">
        <f>100*LN(DOMESTICC!V384)</f>
        <v>994.0631074695649</v>
      </c>
      <c r="AI263">
        <f>100*LN(DOMESTICC!W384)</f>
        <v>915.91193746593456</v>
      </c>
      <c r="AJ263">
        <f>100*LN(DOMESTICC!X384)</f>
        <v>892.73632848216857</v>
      </c>
      <c r="AK263">
        <f>100*LN(DOMESTICC!Y384)</f>
        <v>758.34084851907028</v>
      </c>
      <c r="AL263">
        <f>100*LN(CBCREDIT!T264)</f>
        <v>918.72671200133539</v>
      </c>
      <c r="AM263">
        <f>100*LN(CBCREDIT!U264)</f>
        <v>879.16596206804002</v>
      </c>
      <c r="AN263">
        <f>100*LN(CBCREDIT!V264)</f>
        <v>806.86432179256599</v>
      </c>
      <c r="AO263">
        <f>100*LN('CREDIT EA &amp; UK'!X289)</f>
        <v>856.11210776573921</v>
      </c>
      <c r="AP263">
        <f>100*LN('CREDIT EA &amp; UK'!Y289)</f>
        <v>823.45212141183413</v>
      </c>
      <c r="AQ263">
        <f>100*LN('CREDIT EA &amp; UK'!Z289)</f>
        <v>728.32421635706157</v>
      </c>
      <c r="AR263">
        <f>100*LN('CREDIT EA &amp; UK'!AA289)</f>
        <v>818.87935634347036</v>
      </c>
      <c r="AS263">
        <f>100*LN('CREDIT EA &amp; UK'!AB289)</f>
        <v>778.54107902687826</v>
      </c>
      <c r="AT263">
        <f>100*LN('CREDIT EA &amp; UK'!AC289)</f>
        <v>708.60035512047807</v>
      </c>
      <c r="AU263">
        <f>100*LN('CREDIT EA &amp; UK'!AD289)</f>
        <v>739.27454223330449</v>
      </c>
      <c r="AV263">
        <f>100*LN('CREDIT EA &amp; UK'!AE289)</f>
        <v>721.78696064617748</v>
      </c>
      <c r="AW263">
        <f>100*LN('CREDIT EA &amp; UK'!AF289)</f>
        <v>556.2902240559207</v>
      </c>
      <c r="AX263">
        <f>100*LN('CREDIT FLOATERS'!R289)</f>
        <v>877.61400848557241</v>
      </c>
      <c r="AY263">
        <f>100*LN('CREDIT FLOATERS'!S289)</f>
        <v>842.89622346778265</v>
      </c>
      <c r="AZ263">
        <f>100*LN('CREDIT FLOATERS'!T289)</f>
        <v>754.96502169434746</v>
      </c>
      <c r="BA263">
        <f>100*LN('GLOBAL GROWTH'!P531)</f>
        <v>445.77240305242753</v>
      </c>
      <c r="BB263">
        <f>'GLOBAL GROWTH'!F519</f>
        <v>0.64491896808715898</v>
      </c>
      <c r="BC263">
        <v>445.77240305242753</v>
      </c>
      <c r="BD263">
        <v>-50.286017000000001</v>
      </c>
      <c r="BE263">
        <v>2.3354619487129913</v>
      </c>
      <c r="BF263">
        <v>435.7365912521135</v>
      </c>
      <c r="BG263">
        <v>455.67880514800737</v>
      </c>
      <c r="BH263">
        <v>466.53241088078386</v>
      </c>
      <c r="BI263">
        <f>'CORPORATE SPREADS'!C372/100</f>
        <v>1.43</v>
      </c>
      <c r="BJ263">
        <f>'CORPORATE SPREADS'!D372/100</f>
        <v>0.67999999999999972</v>
      </c>
      <c r="BK263">
        <f>POLICYRATES!F324</f>
        <v>3.75</v>
      </c>
      <c r="BL263">
        <f>POLICYRATES!C324</f>
        <v>4.75</v>
      </c>
      <c r="BM263">
        <f>100*LN(1/'BILATERAL FX'!G383)</f>
        <v>9.2773400152354863</v>
      </c>
      <c r="BN263">
        <f>100*LN(1/'BILATERAL FX'!B383)</f>
        <v>-38.103579418498974</v>
      </c>
      <c r="BO263">
        <f>100*LN('STOCK MARKET INDICES'!C264)</f>
        <v>836.82638566116179</v>
      </c>
      <c r="BP263">
        <f>100*LN('STOCK MARKET INDICES'!D264)</f>
        <v>773.10224148255963</v>
      </c>
    </row>
    <row r="264" spans="1:68" x14ac:dyDescent="0.2">
      <c r="A264" s="1">
        <v>37165</v>
      </c>
      <c r="B264">
        <f>100*LN('FRED-MD+'!B516)</f>
        <v>447.31930135088948</v>
      </c>
      <c r="C264">
        <f>'FRED-MD+'!C516</f>
        <v>71.744</v>
      </c>
      <c r="D264">
        <f>100*LN('FRED-MD+'!D516)</f>
        <v>733.95376954076744</v>
      </c>
      <c r="E264">
        <f>100*LN('FRED-MD+'!E516)</f>
        <v>474.76241537830248</v>
      </c>
      <c r="F264">
        <f>'FRED-MD+'!F516</f>
        <v>5.3</v>
      </c>
      <c r="G264">
        <f>100*LN('FRED-MD+'!G516)</f>
        <v>517.95338305580697</v>
      </c>
      <c r="H264">
        <f>100*LN('FRED-MD+'!H516)</f>
        <v>444.23923994603143</v>
      </c>
      <c r="I264">
        <f>100*LN('FRED-MD+'!I516)</f>
        <v>480.15589999934821</v>
      </c>
      <c r="J264">
        <f>100*LN('FRED-MD+'!J516)</f>
        <v>702.50330314489122</v>
      </c>
      <c r="K264">
        <f>100*LN('FRED-MD+'!K516)</f>
        <v>698.15539175828826</v>
      </c>
      <c r="L264">
        <f>'FRED-MD+'!L516</f>
        <v>2.33045454545455</v>
      </c>
      <c r="M264">
        <f>'FRED-MD+'!N516</f>
        <v>2.2363636363636399</v>
      </c>
      <c r="N264">
        <f>'FRED-MD+'!O516</f>
        <v>0.92030000000000001</v>
      </c>
      <c r="O264">
        <f>'FRED-MD+'!P516</f>
        <v>3.3954</v>
      </c>
      <c r="P264">
        <f>'FRED-MD+'!R516</f>
        <v>2.0499999999999998</v>
      </c>
      <c r="Q264">
        <f>FACTOR!C325</f>
        <v>45.322916758294703</v>
      </c>
      <c r="R264">
        <f>100*LN(REALIZEDVARIANCE!D265)</f>
        <v>148.15088737310273</v>
      </c>
      <c r="S264">
        <v>-6.0828263791535502</v>
      </c>
      <c r="T264" s="5">
        <v>-3.1170810000000002</v>
      </c>
      <c r="U264">
        <v>134.83445894299368</v>
      </c>
      <c r="V264" s="5">
        <v>49.915709999999997</v>
      </c>
      <c r="W264">
        <v>-32.200000000000003</v>
      </c>
      <c r="X264">
        <v>33.56</v>
      </c>
      <c r="Y264">
        <f>100*LN(LEVERAGE3!O265)</f>
        <v>367.63359505926041</v>
      </c>
      <c r="Z264">
        <f>100*LN(LEVERAGE1!O265)</f>
        <v>333.84832167122568</v>
      </c>
      <c r="AA264">
        <f>100*LN(LEVERAGE1!N265)</f>
        <v>312.90007587189223</v>
      </c>
      <c r="AB264">
        <f>100*LN(LEVERAGE2!V265)</f>
        <v>-31.033091031969068</v>
      </c>
      <c r="AC264">
        <f>100*LN(LEVERAGE2!U265)</f>
        <v>24.739840953178359</v>
      </c>
      <c r="AD264">
        <v>1739.6481865072867</v>
      </c>
      <c r="AE264">
        <v>1536.4476124487376</v>
      </c>
      <c r="AF264">
        <f>100*LN(DOMESTICC!T385)</f>
        <v>1032.4080390845443</v>
      </c>
      <c r="AG264">
        <f>100*LN(DOMESTICC!U385)</f>
        <v>1001.7357101867339</v>
      </c>
      <c r="AH264">
        <f>100*LN(DOMESTICC!V385)</f>
        <v>992.47260848336134</v>
      </c>
      <c r="AI264">
        <f>100*LN(DOMESTICC!W385)</f>
        <v>915.53078304332041</v>
      </c>
      <c r="AJ264">
        <f>100*LN(DOMESTICC!X385)</f>
        <v>892.19652668164736</v>
      </c>
      <c r="AK264">
        <f>100*LN(DOMESTICC!Y385)</f>
        <v>758.76205972098501</v>
      </c>
      <c r="AL264">
        <f>100*LN(CBCREDIT!T265)</f>
        <v>919.49647846110577</v>
      </c>
      <c r="AM264">
        <f>100*LN(CBCREDIT!U265)</f>
        <v>879.93163539994248</v>
      </c>
      <c r="AN264">
        <f>100*LN(CBCREDIT!V265)</f>
        <v>807.51078294105434</v>
      </c>
      <c r="AO264">
        <f>100*LN('CREDIT EA &amp; UK'!X290)</f>
        <v>856.0969018770038</v>
      </c>
      <c r="AP264">
        <f>100*LN('CREDIT EA &amp; UK'!Y290)</f>
        <v>823.52038433583755</v>
      </c>
      <c r="AQ264">
        <f>100*LN('CREDIT EA &amp; UK'!Z290)</f>
        <v>728.16437854134779</v>
      </c>
      <c r="AR264">
        <f>100*LN('CREDIT EA &amp; UK'!AA290)</f>
        <v>818.61335746876614</v>
      </c>
      <c r="AS264">
        <f>100*LN('CREDIT EA &amp; UK'!AB290)</f>
        <v>778.05596610563055</v>
      </c>
      <c r="AT264">
        <f>100*LN('CREDIT EA &amp; UK'!AC290)</f>
        <v>709.15902867584327</v>
      </c>
      <c r="AU264">
        <f>100*LN('CREDIT EA &amp; UK'!AD290)</f>
        <v>740.21453706303566</v>
      </c>
      <c r="AV264">
        <f>100*LN('CREDIT EA &amp; UK'!AE290)</f>
        <v>723.54356676919792</v>
      </c>
      <c r="AW264">
        <f>100*LN('CREDIT EA &amp; UK'!AF290)</f>
        <v>553.70128510755569</v>
      </c>
      <c r="AX264">
        <f>100*LN('CREDIT FLOATERS'!R290)</f>
        <v>877.67346650667332</v>
      </c>
      <c r="AY264">
        <f>100*LN('CREDIT FLOATERS'!S290)</f>
        <v>842.96258363795516</v>
      </c>
      <c r="AZ264">
        <f>100*LN('CREDIT FLOATERS'!T290)</f>
        <v>754.99634518311007</v>
      </c>
      <c r="BA264">
        <f>100*LN('GLOBAL GROWTH'!P532)</f>
        <v>445.44393850364611</v>
      </c>
      <c r="BB264">
        <f>'GLOBAL GROWTH'!F520</f>
        <v>0.90334406084956298</v>
      </c>
      <c r="BC264">
        <v>445.44393850364611</v>
      </c>
      <c r="BD264">
        <v>-54.945652000000003</v>
      </c>
      <c r="BE264">
        <v>2.142096288303752</v>
      </c>
      <c r="BF264">
        <v>435.31981454952688</v>
      </c>
      <c r="BG264">
        <v>454.76891337755256</v>
      </c>
      <c r="BH264">
        <v>466.1550519424199</v>
      </c>
      <c r="BI264">
        <f>'CORPORATE SPREADS'!C373/100</f>
        <v>1.21</v>
      </c>
      <c r="BJ264">
        <f>'CORPORATE SPREADS'!D373/100</f>
        <v>1.8100000000000005</v>
      </c>
      <c r="BK264">
        <f>POLICYRATES!F325</f>
        <v>3.75</v>
      </c>
      <c r="BL264">
        <f>POLICYRATES!C325</f>
        <v>4.5</v>
      </c>
      <c r="BM264">
        <f>100*LN(1/'BILATERAL FX'!G384)</f>
        <v>9.9820335282210984</v>
      </c>
      <c r="BN264">
        <f>100*LN(1/'BILATERAL FX'!B384)</f>
        <v>-37.163251957171241</v>
      </c>
      <c r="BO264">
        <f>100*LN('STOCK MARKET INDICES'!C265)</f>
        <v>842.48870948321212</v>
      </c>
      <c r="BP264">
        <f>100*LN('STOCK MARKET INDICES'!D265)</f>
        <v>778.88332551005476</v>
      </c>
    </row>
    <row r="265" spans="1:68" x14ac:dyDescent="0.2">
      <c r="A265" s="1">
        <v>37196</v>
      </c>
      <c r="B265">
        <f>100*LN('FRED-MD+'!B517)</f>
        <v>446.77592777650307</v>
      </c>
      <c r="C265">
        <f>'FRED-MD+'!C517</f>
        <v>71.433199999999999</v>
      </c>
      <c r="D265">
        <f>100*LN('FRED-MD+'!D517)</f>
        <v>737.90081276283047</v>
      </c>
      <c r="E265">
        <f>100*LN('FRED-MD+'!E517)</f>
        <v>475.23825656684784</v>
      </c>
      <c r="F265">
        <f>'FRED-MD+'!F517</f>
        <v>5.5</v>
      </c>
      <c r="G265">
        <f>100*LN('FRED-MD+'!G517)</f>
        <v>517.89706089154708</v>
      </c>
      <c r="H265">
        <f>100*LN('FRED-MD+'!H517)</f>
        <v>444.17214125546991</v>
      </c>
      <c r="I265">
        <f>100*LN('FRED-MD+'!I517)</f>
        <v>481.02312297515351</v>
      </c>
      <c r="J265">
        <f>100*LN('FRED-MD+'!J517)</f>
        <v>704.33206890898532</v>
      </c>
      <c r="K265">
        <f>100*LN('FRED-MD+'!K517)</f>
        <v>702.96896857609966</v>
      </c>
      <c r="L265">
        <f>'FRED-MD+'!L517</f>
        <v>2.1819999999999999</v>
      </c>
      <c r="M265">
        <f>'FRED-MD+'!N517</f>
        <v>2.4695</v>
      </c>
      <c r="N265">
        <f>'FRED-MD+'!O517</f>
        <v>-0.26829999999999998</v>
      </c>
      <c r="O265">
        <f>'FRED-MD+'!P517</f>
        <v>2.9489000000000001</v>
      </c>
      <c r="P265">
        <f>'FRED-MD+'!R517</f>
        <v>2.0099999999999998</v>
      </c>
      <c r="Q265">
        <f>FACTOR!C326</f>
        <v>58.431140773470602</v>
      </c>
      <c r="R265">
        <f>100*LN(REALIZEDVARIANCE!D266)</f>
        <v>133.18834277853759</v>
      </c>
      <c r="S265">
        <v>-14.9163449876526</v>
      </c>
      <c r="T265" s="5">
        <v>-26.83276</v>
      </c>
      <c r="U265">
        <v>112.91961951076995</v>
      </c>
      <c r="V265" s="5">
        <v>22.250499999999999</v>
      </c>
      <c r="W265">
        <v>-22.1</v>
      </c>
      <c r="X265">
        <v>23.84</v>
      </c>
      <c r="Y265">
        <f>100*LN(LEVERAGE3!O266)</f>
        <v>362.53083213280848</v>
      </c>
      <c r="Z265">
        <f>100*LN(LEVERAGE1!O266)</f>
        <v>333.85770068497027</v>
      </c>
      <c r="AA265">
        <f>100*LN(LEVERAGE1!N266)</f>
        <v>313.03397428133508</v>
      </c>
      <c r="AB265">
        <f>100*LN(LEVERAGE2!V266)</f>
        <v>-28.709435613741558</v>
      </c>
      <c r="AC265">
        <f>100*LN(LEVERAGE2!U266)</f>
        <v>23.633089966743196</v>
      </c>
      <c r="AD265">
        <v>1739.850316348706</v>
      </c>
      <c r="AE265">
        <v>1536.8698279293387</v>
      </c>
      <c r="AF265">
        <f>100*LN(DOMESTICC!T386)</f>
        <v>1031.9770153774741</v>
      </c>
      <c r="AG265">
        <f>100*LN(DOMESTICC!U386)</f>
        <v>999.66571873647206</v>
      </c>
      <c r="AH265">
        <f>100*LN(DOMESTICC!V386)</f>
        <v>989.50804086675464</v>
      </c>
      <c r="AI265">
        <f>100*LN(DOMESTICC!W386)</f>
        <v>914.8437614199006</v>
      </c>
      <c r="AJ265">
        <f>100*LN(DOMESTICC!X386)</f>
        <v>891.22491328775141</v>
      </c>
      <c r="AK265">
        <f>100*LN(DOMESTICC!Y386)</f>
        <v>759.03253317980341</v>
      </c>
      <c r="AL265">
        <f>100*LN(CBCREDIT!T266)</f>
        <v>920.12370899382393</v>
      </c>
      <c r="AM265">
        <f>100*LN(CBCREDIT!U266)</f>
        <v>880.57821772362672</v>
      </c>
      <c r="AN265">
        <f>100*LN(CBCREDIT!V266)</f>
        <v>807.98456815100735</v>
      </c>
      <c r="AO265">
        <f>100*LN('CREDIT EA &amp; UK'!X291)</f>
        <v>856.06502834991124</v>
      </c>
      <c r="AP265">
        <f>100*LN('CREDIT EA &amp; UK'!Y291)</f>
        <v>823.56114398969544</v>
      </c>
      <c r="AQ265">
        <f>100*LN('CREDIT EA &amp; UK'!Z291)</f>
        <v>727.87820710743028</v>
      </c>
      <c r="AR265">
        <f>100*LN('CREDIT EA &amp; UK'!AA291)</f>
        <v>818.13640933531622</v>
      </c>
      <c r="AS265">
        <f>100*LN('CREDIT EA &amp; UK'!AB291)</f>
        <v>777.10549071230605</v>
      </c>
      <c r="AT265">
        <f>100*LN('CREDIT EA &amp; UK'!AC291)</f>
        <v>709.48905129443483</v>
      </c>
      <c r="AU265">
        <f>100*LN('CREDIT EA &amp; UK'!AD291)</f>
        <v>740.92879256627009</v>
      </c>
      <c r="AV265">
        <f>100*LN('CREDIT EA &amp; UK'!AE291)</f>
        <v>725.15783698958217</v>
      </c>
      <c r="AW265">
        <f>100*LN('CREDIT EA &amp; UK'!AF291)</f>
        <v>548.90270879934678</v>
      </c>
      <c r="AX265">
        <f>100*LN('CREDIT FLOATERS'!R291)</f>
        <v>877.70881693866943</v>
      </c>
      <c r="AY265">
        <f>100*LN('CREDIT FLOATERS'!S291)</f>
        <v>843.00224479074859</v>
      </c>
      <c r="AZ265">
        <f>100*LN('CREDIT FLOATERS'!T291)</f>
        <v>755.01054139268285</v>
      </c>
      <c r="BA265">
        <f>100*LN('GLOBAL GROWTH'!P533)</f>
        <v>445.17442601298819</v>
      </c>
      <c r="BB265">
        <f>'GLOBAL GROWTH'!F521</f>
        <v>0.35201080539011798</v>
      </c>
      <c r="BC265">
        <v>445.17442601298819</v>
      </c>
      <c r="BD265">
        <v>-59.635475999999997</v>
      </c>
      <c r="BE265">
        <v>2.0013529601321967</v>
      </c>
      <c r="BF265">
        <v>435.17748854888509</v>
      </c>
      <c r="BG265">
        <v>453.79074248572857</v>
      </c>
      <c r="BH265">
        <v>465.10991178764914</v>
      </c>
      <c r="BI265">
        <f>'CORPORATE SPREADS'!C374/100</f>
        <v>1.23</v>
      </c>
      <c r="BJ265">
        <f>'CORPORATE SPREADS'!D374/100</f>
        <v>1.5099999999999998</v>
      </c>
      <c r="BK265">
        <f>POLICYRATES!F326</f>
        <v>3.25</v>
      </c>
      <c r="BL265">
        <f>POLICYRATES!C326</f>
        <v>4</v>
      </c>
      <c r="BM265">
        <f>100*LN(1/'BILATERAL FX'!G385)</f>
        <v>11.844575520648174</v>
      </c>
      <c r="BN265">
        <f>100*LN(1/'BILATERAL FX'!B385)</f>
        <v>-36.158288029131512</v>
      </c>
      <c r="BO265">
        <f>100*LN('STOCK MARKET INDICES'!C266)</f>
        <v>851.51731525107675</v>
      </c>
      <c r="BP265">
        <f>100*LN('STOCK MARKET INDICES'!D266)</f>
        <v>782.96582328357442</v>
      </c>
    </row>
    <row r="266" spans="1:68" x14ac:dyDescent="0.2">
      <c r="A266" s="1">
        <v>37226</v>
      </c>
      <c r="B266">
        <f>100*LN('FRED-MD+'!B518)</f>
        <v>446.79336520828895</v>
      </c>
      <c r="C266">
        <f>'FRED-MD+'!C518</f>
        <v>71.565600000000003</v>
      </c>
      <c r="D266">
        <f>100*LN('FRED-MD+'!D518)</f>
        <v>735.75562009103533</v>
      </c>
      <c r="E266">
        <f>100*LN('FRED-MD+'!E518)</f>
        <v>475.74619963303502</v>
      </c>
      <c r="F266">
        <f>'FRED-MD+'!F518</f>
        <v>5.7</v>
      </c>
      <c r="G266">
        <f>100*LN('FRED-MD+'!G518)</f>
        <v>517.84070698754783</v>
      </c>
      <c r="H266">
        <f>100*LN('FRED-MD+'!H518)</f>
        <v>444.0684618041663</v>
      </c>
      <c r="I266">
        <f>100*LN('FRED-MD+'!I518)</f>
        <v>480.81110299847819</v>
      </c>
      <c r="J266">
        <f>100*LN('FRED-MD+'!J518)</f>
        <v>705.01330145765269</v>
      </c>
      <c r="K266">
        <f>100*LN('FRED-MD+'!K518)</f>
        <v>704.30987787483184</v>
      </c>
      <c r="L266">
        <f>'FRED-MD+'!L518</f>
        <v>2.2155</v>
      </c>
      <c r="M266">
        <f>'FRED-MD+'!N518</f>
        <v>2.8719999999999999</v>
      </c>
      <c r="N266">
        <f>'FRED-MD+'!O518</f>
        <v>0.3296</v>
      </c>
      <c r="O266">
        <f>'FRED-MD+'!P518</f>
        <v>2.8653</v>
      </c>
      <c r="P266">
        <f>'FRED-MD+'!R518</f>
        <v>1.98</v>
      </c>
      <c r="Q266">
        <f>FACTOR!C327</f>
        <v>61.412611927922725</v>
      </c>
      <c r="R266">
        <f>100*LN(REALIZEDVARIANCE!D267)</f>
        <v>144.55815928958859</v>
      </c>
      <c r="S266">
        <v>-21.1461016072532</v>
      </c>
      <c r="T266" s="5">
        <v>-34.668030000000002</v>
      </c>
      <c r="U266">
        <v>111.21148926239124</v>
      </c>
      <c r="V266" s="5">
        <v>27.281929999999999</v>
      </c>
      <c r="W266">
        <v>-19.2</v>
      </c>
      <c r="X266">
        <v>23.8</v>
      </c>
      <c r="Y266">
        <f>100*LN(LEVERAGE3!O267)</f>
        <v>357.60746315668734</v>
      </c>
      <c r="Z266">
        <f>100*LN(LEVERAGE1!O267)</f>
        <v>333.87370916832145</v>
      </c>
      <c r="AA266">
        <f>100*LN(LEVERAGE1!N267)</f>
        <v>313.17742266451216</v>
      </c>
      <c r="AB266">
        <f>100*LN(LEVERAGE2!V267)</f>
        <v>-27.431878688150334</v>
      </c>
      <c r="AC266">
        <f>100*LN(LEVERAGE2!U267)</f>
        <v>23.062268314991748</v>
      </c>
      <c r="AD266">
        <v>1739.5986760880983</v>
      </c>
      <c r="AE266">
        <v>1537.1740713016511</v>
      </c>
      <c r="AF266">
        <f>100*LN(DOMESTICC!T387)</f>
        <v>1031.6688696051192</v>
      </c>
      <c r="AG266">
        <f>100*LN(DOMESTICC!U387)</f>
        <v>998.3382163428596</v>
      </c>
      <c r="AH266">
        <f>100*LN(DOMESTICC!V387)</f>
        <v>987.62585367892586</v>
      </c>
      <c r="AI266">
        <f>100*LN(DOMESTICC!W387)</f>
        <v>914.4494400027844</v>
      </c>
      <c r="AJ266">
        <f>100*LN(DOMESTICC!X387)</f>
        <v>890.67686830625735</v>
      </c>
      <c r="AK266">
        <f>100*LN(DOMESTICC!Y387)</f>
        <v>759.13474438255889</v>
      </c>
      <c r="AL266">
        <f>100*LN(CBCREDIT!T267)</f>
        <v>920.39810945654972</v>
      </c>
      <c r="AM266">
        <f>100*LN(CBCREDIT!U267)</f>
        <v>880.86607399041748</v>
      </c>
      <c r="AN266">
        <f>100*LN(CBCREDIT!V267)</f>
        <v>808.47652306717953</v>
      </c>
      <c r="AO266">
        <f>100*LN('CREDIT EA &amp; UK'!X292)</f>
        <v>856.03275822860633</v>
      </c>
      <c r="AP266">
        <f>100*LN('CREDIT EA &amp; UK'!Y292)</f>
        <v>823.57566416878831</v>
      </c>
      <c r="AQ266">
        <f>100*LN('CREDIT EA &amp; UK'!Z292)</f>
        <v>727.7176542342587</v>
      </c>
      <c r="AR266">
        <f>100*LN('CREDIT EA &amp; UK'!AA292)</f>
        <v>817.8684242103127</v>
      </c>
      <c r="AS266">
        <f>100*LN('CREDIT EA &amp; UK'!AB292)</f>
        <v>776.32878551246006</v>
      </c>
      <c r="AT266">
        <f>100*LN('CREDIT EA &amp; UK'!AC292)</f>
        <v>709.96434296453037</v>
      </c>
      <c r="AU266">
        <f>100*LN('CREDIT EA &amp; UK'!AD292)</f>
        <v>741.2298610408867</v>
      </c>
      <c r="AV266">
        <f>100*LN('CREDIT EA &amp; UK'!AE292)</f>
        <v>725.9022527657603</v>
      </c>
      <c r="AW266">
        <f>100*LN('CREDIT EA &amp; UK'!AF292)</f>
        <v>546.11247544376886</v>
      </c>
      <c r="AX266">
        <f>100*LN('CREDIT FLOATERS'!R292)</f>
        <v>877.72136343556804</v>
      </c>
      <c r="AY266">
        <f>100*LN('CREDIT FLOATERS'!S292)</f>
        <v>843.01638506288953</v>
      </c>
      <c r="AZ266">
        <f>100*LN('CREDIT FLOATERS'!T292)</f>
        <v>755.04151560460639</v>
      </c>
      <c r="BA266">
        <f>100*LN('GLOBAL GROWTH'!P534)</f>
        <v>445.25173671401024</v>
      </c>
      <c r="BB266">
        <f>'GLOBAL GROWTH'!F522</f>
        <v>-2.4115639802819999E-2</v>
      </c>
      <c r="BC266">
        <v>445.25173671401024</v>
      </c>
      <c r="BD266">
        <v>-57.679233000000004</v>
      </c>
      <c r="BE266">
        <v>1.9144384893718946</v>
      </c>
      <c r="BF266">
        <v>434.74331837386558</v>
      </c>
      <c r="BG266">
        <v>455.35269493328138</v>
      </c>
      <c r="BH266">
        <v>465.10991178764914</v>
      </c>
      <c r="BI266">
        <f>'CORPORATE SPREADS'!C375/100</f>
        <v>0.92</v>
      </c>
      <c r="BJ266">
        <f>'CORPORATE SPREADS'!D375/100</f>
        <v>2.4000000000000004</v>
      </c>
      <c r="BK266">
        <f>POLICYRATES!F327</f>
        <v>3.25</v>
      </c>
      <c r="BL266">
        <f>POLICYRATES!C327</f>
        <v>4</v>
      </c>
      <c r="BM266">
        <f>100*LN(1/'BILATERAL FX'!G386)</f>
        <v>11.518640980911753</v>
      </c>
      <c r="BN266">
        <f>100*LN(1/'BILATERAL FX'!B386)</f>
        <v>-36.554548410692014</v>
      </c>
      <c r="BO266">
        <f>100*LN('STOCK MARKET INDICES'!C267)</f>
        <v>854.87112381327836</v>
      </c>
      <c r="BP266">
        <f>100*LN('STOCK MARKET INDICES'!D267)</f>
        <v>783.35526789492553</v>
      </c>
    </row>
    <row r="267" spans="1:68" x14ac:dyDescent="0.2">
      <c r="A267" s="1">
        <v>37257</v>
      </c>
      <c r="B267">
        <f>100*LN('FRED-MD+'!B519)</f>
        <v>447.40952024902737</v>
      </c>
      <c r="C267">
        <f>'FRED-MD+'!C519</f>
        <v>71.873900000000006</v>
      </c>
      <c r="D267">
        <f>100*LN('FRED-MD+'!D519)</f>
        <v>743.72063668712917</v>
      </c>
      <c r="E267">
        <f>100*LN('FRED-MD+'!E519)</f>
        <v>476.34551649538048</v>
      </c>
      <c r="F267">
        <f>'FRED-MD+'!F519</f>
        <v>5.7</v>
      </c>
      <c r="G267">
        <f>100*LN('FRED-MD+'!G519)</f>
        <v>518.00967351606062</v>
      </c>
      <c r="H267">
        <f>100*LN('FRED-MD+'!H519)</f>
        <v>444.13916399770113</v>
      </c>
      <c r="I267">
        <f>100*LN('FRED-MD+'!I519)</f>
        <v>482.28588866193371</v>
      </c>
      <c r="J267">
        <f>100*LN('FRED-MD+'!J519)</f>
        <v>704.98078133385889</v>
      </c>
      <c r="K267">
        <f>100*LN('FRED-MD+'!K519)</f>
        <v>703.89677349501812</v>
      </c>
      <c r="L267">
        <f>'FRED-MD+'!L519</f>
        <v>2.1585714285714301</v>
      </c>
      <c r="M267">
        <f>'FRED-MD+'!N519</f>
        <v>2.8771428571428599</v>
      </c>
      <c r="N267">
        <f>'FRED-MD+'!O519</f>
        <v>0.49349999999999999</v>
      </c>
      <c r="O267">
        <f>'FRED-MD+'!P519</f>
        <v>2.9022999999999999</v>
      </c>
      <c r="P267">
        <f>'FRED-MD+'!R519</f>
        <v>1.96</v>
      </c>
      <c r="Q267">
        <f>FACTOR!C328</f>
        <v>59.018175871096595</v>
      </c>
      <c r="R267">
        <f>100*LN(REALIZEDVARIANCE!D268)</f>
        <v>136.02901120538922</v>
      </c>
      <c r="S267">
        <v>-16.314941288570601</v>
      </c>
      <c r="T267" s="5">
        <v>-24.682639999999999</v>
      </c>
      <c r="U267">
        <v>102.87652017539639</v>
      </c>
      <c r="V267" s="5">
        <v>18.678840000000001</v>
      </c>
      <c r="W267">
        <v>-18.899999999999999</v>
      </c>
      <c r="X267">
        <v>21.09</v>
      </c>
      <c r="Y267">
        <f>100*LN(LEVERAGE3!O268)</f>
        <v>353.802868679455</v>
      </c>
      <c r="Z267">
        <f>100*LN(LEVERAGE1!O268)</f>
        <v>334.611265096831</v>
      </c>
      <c r="AA267">
        <f>100*LN(LEVERAGE1!N268)</f>
        <v>313.33439485930472</v>
      </c>
      <c r="AB267">
        <f>100*LN(LEVERAGE2!V268)</f>
        <v>-27.844042584822571</v>
      </c>
      <c r="AC267">
        <f>100*LN(LEVERAGE2!U268)</f>
        <v>23.207119280874181</v>
      </c>
      <c r="AD267">
        <v>1738.1193741894497</v>
      </c>
      <c r="AE267">
        <v>1538.1356183826751</v>
      </c>
      <c r="AF267">
        <f>100*LN(DOMESTICC!T388)</f>
        <v>1031.5608092353709</v>
      </c>
      <c r="AG267">
        <f>100*LN(DOMESTICC!U388)</f>
        <v>998.10626806196808</v>
      </c>
      <c r="AH267">
        <f>100*LN(DOMESTICC!V388)</f>
        <v>987.34356114356137</v>
      </c>
      <c r="AI267">
        <f>100*LN(DOMESTICC!W388)</f>
        <v>914.43802459466713</v>
      </c>
      <c r="AJ267">
        <f>100*LN(DOMESTICC!X388)</f>
        <v>890.68494318220758</v>
      </c>
      <c r="AK267">
        <f>100*LN(DOMESTICC!Y388)</f>
        <v>759.03954678235948</v>
      </c>
      <c r="AL267">
        <f>100*LN(CBCREDIT!T268)</f>
        <v>920.34684247423331</v>
      </c>
      <c r="AM267">
        <f>100*LN(CBCREDIT!U268)</f>
        <v>880.57600156732667</v>
      </c>
      <c r="AN267">
        <f>100*LN(CBCREDIT!V268)</f>
        <v>808.94143115264546</v>
      </c>
      <c r="AO267">
        <f>100*LN('CREDIT EA &amp; UK'!X293)</f>
        <v>856.00196377361362</v>
      </c>
      <c r="AP267">
        <f>100*LN('CREDIT EA &amp; UK'!Y293)</f>
        <v>823.17215075569106</v>
      </c>
      <c r="AQ267">
        <f>100*LN('CREDIT EA &amp; UK'!Z293)</f>
        <v>728.2645868723074</v>
      </c>
      <c r="AR267">
        <f>100*LN('CREDIT EA &amp; UK'!AA293)</f>
        <v>817.94372591468675</v>
      </c>
      <c r="AS267">
        <f>100*LN('CREDIT EA &amp; UK'!AB293)</f>
        <v>775.90337082233088</v>
      </c>
      <c r="AT267">
        <f>100*LN('CREDIT EA &amp; UK'!AC293)</f>
        <v>710.76518560455361</v>
      </c>
      <c r="AU267">
        <f>100*LN('CREDIT EA &amp; UK'!AD293)</f>
        <v>740.81584945850057</v>
      </c>
      <c r="AV267">
        <f>100*LN('CREDIT EA &amp; UK'!AE293)</f>
        <v>725.22757251533653</v>
      </c>
      <c r="AW267">
        <f>100*LN('CREDIT EA &amp; UK'!AF293)</f>
        <v>546.83783352057958</v>
      </c>
      <c r="AX267">
        <f>100*LN('CREDIT FLOATERS'!R293)</f>
        <v>877.58301147152645</v>
      </c>
      <c r="AY267">
        <f>100*LN('CREDIT FLOATERS'!S293)</f>
        <v>842.50267531412192</v>
      </c>
      <c r="AZ267">
        <f>100*LN('CREDIT FLOATERS'!T293)</f>
        <v>755.48253699999077</v>
      </c>
      <c r="BA267">
        <f>100*LN('GLOBAL GROWTH'!P535)</f>
        <v>446.30636171231617</v>
      </c>
      <c r="BB267">
        <f>'GLOBAL GROWTH'!F523</f>
        <v>0.90631971763367303</v>
      </c>
      <c r="BC267">
        <v>446.30636171231617</v>
      </c>
      <c r="BD267">
        <v>-50.910879000000001</v>
      </c>
      <c r="BE267">
        <v>1.8716797773568272</v>
      </c>
      <c r="BF267">
        <v>435.36303611701186</v>
      </c>
      <c r="BG267">
        <v>454.870692355541</v>
      </c>
      <c r="BH267">
        <v>464.91870714048656</v>
      </c>
      <c r="BI267">
        <f>'CORPORATE SPREADS'!C376/100</f>
        <v>1.04</v>
      </c>
      <c r="BJ267">
        <f>'CORPORATE SPREADS'!D376/100</f>
        <v>1.41</v>
      </c>
      <c r="BK267">
        <f>POLICYRATES!F328</f>
        <v>3.25</v>
      </c>
      <c r="BL267">
        <f>POLICYRATES!C328</f>
        <v>4</v>
      </c>
      <c r="BM267">
        <f>100*LN(1/'BILATERAL FX'!G387)</f>
        <v>12.420360345930622</v>
      </c>
      <c r="BN267">
        <f>100*LN(1/'BILATERAL FX'!B387)</f>
        <v>-35.921172359070226</v>
      </c>
      <c r="BO267">
        <f>100*LN('STOCK MARKET INDICES'!C268)</f>
        <v>853.8486863415319</v>
      </c>
      <c r="BP267">
        <f>100*LN('STOCK MARKET INDICES'!D268)</f>
        <v>782.24527422777282</v>
      </c>
    </row>
    <row r="268" spans="1:68" x14ac:dyDescent="0.2">
      <c r="A268" s="1">
        <v>37288</v>
      </c>
      <c r="B268">
        <f>100*LN('FRED-MD+'!B520)</f>
        <v>447.42354192108348</v>
      </c>
      <c r="C268">
        <f>'FRED-MD+'!C520</f>
        <v>71.833799999999997</v>
      </c>
      <c r="D268">
        <f>100*LN('FRED-MD+'!D520)</f>
        <v>751.15246483908663</v>
      </c>
      <c r="E268">
        <f>100*LN('FRED-MD+'!E520)</f>
        <v>476.94126293821404</v>
      </c>
      <c r="F268">
        <f>'FRED-MD+'!F520</f>
        <v>5.7</v>
      </c>
      <c r="G268">
        <f>100*LN('FRED-MD+'!G520)</f>
        <v>518.17835502920855</v>
      </c>
      <c r="H268">
        <f>100*LN('FRED-MD+'!H520)</f>
        <v>444.30629364443763</v>
      </c>
      <c r="I268">
        <f>100*LN('FRED-MD+'!I520)</f>
        <v>482.89535325896401</v>
      </c>
      <c r="J268">
        <f>100*LN('FRED-MD+'!J520)</f>
        <v>706.226300934498</v>
      </c>
      <c r="K268">
        <f>100*LN('FRED-MD+'!K520)</f>
        <v>700.3674364274973</v>
      </c>
      <c r="L268">
        <f>'FRED-MD+'!L520</f>
        <v>2.2326315789473701</v>
      </c>
      <c r="M268">
        <f>'FRED-MD+'!N520</f>
        <v>2.6789473684210501</v>
      </c>
      <c r="N268">
        <f>'FRED-MD+'!O520</f>
        <v>0.69259999999999999</v>
      </c>
      <c r="O268">
        <f>'FRED-MD+'!P520</f>
        <v>2.9167000000000001</v>
      </c>
      <c r="P268">
        <f>'FRED-MD+'!R520</f>
        <v>1.98</v>
      </c>
      <c r="Q268">
        <f>FACTOR!C329</f>
        <v>64.317032874559473</v>
      </c>
      <c r="R268">
        <f>100*LN(REALIZEDVARIANCE!D269)</f>
        <v>132.86806895770732</v>
      </c>
      <c r="S268">
        <v>-20.710736862971402</v>
      </c>
      <c r="T268" s="5">
        <v>-20.177070000000001</v>
      </c>
      <c r="U268">
        <v>103.03757706814656</v>
      </c>
      <c r="V268" s="5">
        <v>16.568380000000001</v>
      </c>
      <c r="W268">
        <v>-18.100000000000001</v>
      </c>
      <c r="X268">
        <v>21.59</v>
      </c>
      <c r="Y268">
        <f>100*LN(LEVERAGE3!O269)</f>
        <v>350.62968765507463</v>
      </c>
      <c r="Z268">
        <f>100*LN(LEVERAGE1!O269)</f>
        <v>335.79715574463501</v>
      </c>
      <c r="AA268">
        <f>100*LN(LEVERAGE1!N269)</f>
        <v>313.48132116242778</v>
      </c>
      <c r="AB268">
        <f>100*LN(LEVERAGE2!V269)</f>
        <v>-28.526619151941841</v>
      </c>
      <c r="AC268">
        <f>100*LN(LEVERAGE2!U269)</f>
        <v>23.471617536493568</v>
      </c>
      <c r="AD268">
        <v>1738.365361328513</v>
      </c>
      <c r="AE268">
        <v>1538.8569922464351</v>
      </c>
      <c r="AF268">
        <f>100*LN(DOMESTICC!T389)</f>
        <v>1031.4902761959904</v>
      </c>
      <c r="AG268">
        <f>100*LN(DOMESTICC!U389)</f>
        <v>997.96800790156828</v>
      </c>
      <c r="AH268">
        <f>100*LN(DOMESTICC!V389)</f>
        <v>987.17731308233829</v>
      </c>
      <c r="AI268">
        <f>100*LN(DOMESTICC!W389)</f>
        <v>914.43169042418333</v>
      </c>
      <c r="AJ268">
        <f>100*LN(DOMESTICC!X389)</f>
        <v>890.70600138944303</v>
      </c>
      <c r="AK268">
        <f>100*LN(DOMESTICC!Y389)</f>
        <v>758.88255447937979</v>
      </c>
      <c r="AL268">
        <f>100*LN(CBCREDIT!T269)</f>
        <v>920.26234624717972</v>
      </c>
      <c r="AM268">
        <f>100*LN(CBCREDIT!U269)</f>
        <v>880.09639814521779</v>
      </c>
      <c r="AN268">
        <f>100*LN(CBCREDIT!V269)</f>
        <v>809.3637598104815</v>
      </c>
      <c r="AO268">
        <f>100*LN('CREDIT EA &amp; UK'!X294)</f>
        <v>855.97469742126634</v>
      </c>
      <c r="AP268">
        <f>100*LN('CREDIT EA &amp; UK'!Y294)</f>
        <v>822.5039770733988</v>
      </c>
      <c r="AQ268">
        <f>100*LN('CREDIT EA &amp; UK'!Z294)</f>
        <v>729.47415262301763</v>
      </c>
      <c r="AR268">
        <f>100*LN('CREDIT EA &amp; UK'!AA294)</f>
        <v>818.1327508699535</v>
      </c>
      <c r="AS268">
        <f>100*LN('CREDIT EA &amp; UK'!AB294)</f>
        <v>775.59426117697501</v>
      </c>
      <c r="AT268">
        <f>100*LN('CREDIT EA &amp; UK'!AC294)</f>
        <v>711.78999053900384</v>
      </c>
      <c r="AU268">
        <f>100*LN('CREDIT EA &amp; UK'!AD294)</f>
        <v>740.13019610066567</v>
      </c>
      <c r="AV268">
        <f>100*LN('CREDIT EA &amp; UK'!AE294)</f>
        <v>724.1063259744443</v>
      </c>
      <c r="AW268">
        <f>100*LN('CREDIT EA &amp; UK'!AF294)</f>
        <v>548.33007794000707</v>
      </c>
      <c r="AX268">
        <f>100*LN('CREDIT FLOATERS'!R294)</f>
        <v>877.35472184071739</v>
      </c>
      <c r="AY268">
        <f>100*LN('CREDIT FLOATERS'!S294)</f>
        <v>841.6507782651363</v>
      </c>
      <c r="AZ268">
        <f>100*LN('CREDIT FLOATERS'!T294)</f>
        <v>756.41140942835693</v>
      </c>
      <c r="BA268">
        <f>100*LN('GLOBAL GROWTH'!P536)</f>
        <v>446.03565301679191</v>
      </c>
      <c r="BB268">
        <f>'GLOBAL GROWTH'!F524</f>
        <v>0.45252347571727197</v>
      </c>
      <c r="BC268">
        <v>446.03565301679191</v>
      </c>
      <c r="BD268">
        <v>-47.851444999999998</v>
      </c>
      <c r="BE268">
        <v>1.8502904754599037</v>
      </c>
      <c r="BF268">
        <v>435.68551758451184</v>
      </c>
      <c r="BG268">
        <v>454.65690965133092</v>
      </c>
      <c r="BH268">
        <v>465.9658371272161</v>
      </c>
      <c r="BI268">
        <f>'CORPORATE SPREADS'!C377/100</f>
        <v>1.08</v>
      </c>
      <c r="BJ268">
        <f>'CORPORATE SPREADS'!D377/100</f>
        <v>1.5499999999999998</v>
      </c>
      <c r="BK268">
        <f>POLICYRATES!F329</f>
        <v>3.25</v>
      </c>
      <c r="BL268">
        <f>POLICYRATES!C329</f>
        <v>4</v>
      </c>
      <c r="BM268">
        <f>100*LN(1/'BILATERAL FX'!G388)</f>
        <v>13.845779314756717</v>
      </c>
      <c r="BN268">
        <f>100*LN(1/'BILATERAL FX'!B388)</f>
        <v>-35.255647467498434</v>
      </c>
      <c r="BO268">
        <f>100*LN('STOCK MARKET INDICES'!C269)</f>
        <v>852.497880472048</v>
      </c>
      <c r="BP268">
        <f>100*LN('STOCK MARKET INDICES'!D269)</f>
        <v>781.07500094839293</v>
      </c>
    </row>
    <row r="269" spans="1:68" x14ac:dyDescent="0.2">
      <c r="A269" s="1">
        <v>37316</v>
      </c>
      <c r="B269">
        <f>100*LN('FRED-MD+'!B521)</f>
        <v>448.20212797632558</v>
      </c>
      <c r="C269">
        <f>'FRED-MD+'!C521</f>
        <v>72.342600000000004</v>
      </c>
      <c r="D269">
        <f>100*LN('FRED-MD+'!D521)</f>
        <v>740.36702900123737</v>
      </c>
      <c r="E269">
        <f>100*LN('FRED-MD+'!E521)</f>
        <v>477.65150520684136</v>
      </c>
      <c r="F269">
        <f>'FRED-MD+'!F521</f>
        <v>5.7</v>
      </c>
      <c r="G269">
        <f>100*LN('FRED-MD+'!G521)</f>
        <v>518.45886012196934</v>
      </c>
      <c r="H269">
        <f>100*LN('FRED-MD+'!H521)</f>
        <v>444.58461473868357</v>
      </c>
      <c r="I269">
        <f>100*LN('FRED-MD+'!I521)</f>
        <v>482.34217912218736</v>
      </c>
      <c r="J269">
        <f>100*LN('FRED-MD+'!J521)</f>
        <v>706.87972733479705</v>
      </c>
      <c r="K269">
        <f>100*LN('FRED-MD+'!K521)</f>
        <v>705.08074547718832</v>
      </c>
      <c r="L269">
        <f>'FRED-MD+'!L521</f>
        <v>2.5670000000000002</v>
      </c>
      <c r="M269">
        <f>'FRED-MD+'!N521</f>
        <v>2.7170000000000001</v>
      </c>
      <c r="N269">
        <f>'FRED-MD+'!O521</f>
        <v>0.1946</v>
      </c>
      <c r="O269">
        <f>'FRED-MD+'!P521</f>
        <v>2.5787</v>
      </c>
      <c r="P269">
        <f>'FRED-MD+'!R521</f>
        <v>1.73</v>
      </c>
      <c r="Q269">
        <f>FACTOR!C330</f>
        <v>68.65119122740154</v>
      </c>
      <c r="R269">
        <f>100*LN(REALIZEDVARIANCE!D270)</f>
        <v>144.23946841296885</v>
      </c>
      <c r="S269">
        <v>-28.293632915381199</v>
      </c>
      <c r="T269" s="5">
        <v>-18.967110000000002</v>
      </c>
      <c r="U269">
        <v>96.010648929866477</v>
      </c>
      <c r="V269" s="5">
        <v>10.415010000000001</v>
      </c>
      <c r="W269">
        <v>-9</v>
      </c>
      <c r="X269">
        <v>17.399999999999999</v>
      </c>
      <c r="Y269">
        <f>100*LN(LEVERAGE3!O270)</f>
        <v>348.83226410558268</v>
      </c>
      <c r="Z269">
        <f>100*LN(LEVERAGE1!O270)</f>
        <v>336.50846032324705</v>
      </c>
      <c r="AA269">
        <f>100*LN(LEVERAGE1!N270)</f>
        <v>313.55800239866636</v>
      </c>
      <c r="AB269">
        <f>100*LN(LEVERAGE2!V270)</f>
        <v>-28.943329427934927</v>
      </c>
      <c r="AC269">
        <f>100*LN(LEVERAGE2!U270)</f>
        <v>23.718623606269297</v>
      </c>
      <c r="AD269">
        <v>1739.7822740805855</v>
      </c>
      <c r="AE269">
        <v>1539.4353377392986</v>
      </c>
      <c r="AF269">
        <f>100*LN(DOMESTICC!T390)</f>
        <v>1031.4594713570614</v>
      </c>
      <c r="AG269">
        <f>100*LN(DOMESTICC!U390)</f>
        <v>997.9113508276381</v>
      </c>
      <c r="AH269">
        <f>100*LN(DOMESTICC!V390)</f>
        <v>987.10982073117157</v>
      </c>
      <c r="AI269">
        <f>100*LN(DOMESTICC!W390)</f>
        <v>914.42923910251409</v>
      </c>
      <c r="AJ269">
        <f>100*LN(DOMESTICC!X390)</f>
        <v>890.74435400128937</v>
      </c>
      <c r="AK269">
        <f>100*LN(DOMESTICC!Y390)</f>
        <v>758.78711638271864</v>
      </c>
      <c r="AL269">
        <f>100*LN(CBCREDIT!T270)</f>
        <v>920.2110095980139</v>
      </c>
      <c r="AM269">
        <f>100*LN(CBCREDIT!U270)</f>
        <v>879.80408121177709</v>
      </c>
      <c r="AN269">
        <f>100*LN(CBCREDIT!V270)</f>
        <v>810.07003002116505</v>
      </c>
      <c r="AO269">
        <f>100*LN('CREDIT EA &amp; UK'!X295)</f>
        <v>855.96076452997534</v>
      </c>
      <c r="AP269">
        <f>100*LN('CREDIT EA &amp; UK'!Y295)</f>
        <v>822.09610712570736</v>
      </c>
      <c r="AQ269">
        <f>100*LN('CREDIT EA &amp; UK'!Z295)</f>
        <v>731.22599259951767</v>
      </c>
      <c r="AR269">
        <f>100*LN('CREDIT EA &amp; UK'!AA295)</f>
        <v>818.46144453141528</v>
      </c>
      <c r="AS269">
        <f>100*LN('CREDIT EA &amp; UK'!AB295)</f>
        <v>775.45034168710401</v>
      </c>
      <c r="AT269">
        <f>100*LN('CREDIT EA &amp; UK'!AC295)</f>
        <v>713.35433305212553</v>
      </c>
      <c r="AU269">
        <f>100*LN('CREDIT EA &amp; UK'!AD295)</f>
        <v>739.71159705884634</v>
      </c>
      <c r="AV269">
        <f>100*LN('CREDIT EA &amp; UK'!AE295)</f>
        <v>723.41937741287552</v>
      </c>
      <c r="AW269">
        <f>100*LN('CREDIT EA &amp; UK'!AF295)</f>
        <v>550.22780984454721</v>
      </c>
      <c r="AX269">
        <f>100*LN('CREDIT FLOATERS'!R295)</f>
        <v>877.21586133678682</v>
      </c>
      <c r="AY269">
        <f>100*LN('CREDIT FLOATERS'!S295)</f>
        <v>841.1299867174456</v>
      </c>
      <c r="AZ269">
        <f>100*LN('CREDIT FLOATERS'!T295)</f>
        <v>757.7880475674101</v>
      </c>
      <c r="BA269">
        <f>100*LN('GLOBAL GROWTH'!P537)</f>
        <v>447.00509047640543</v>
      </c>
      <c r="BB269">
        <f>'GLOBAL GROWTH'!F525</f>
        <v>0.69676141887272303</v>
      </c>
      <c r="BC269">
        <v>447.00509047640543</v>
      </c>
      <c r="BD269">
        <v>-37.591557000000002</v>
      </c>
      <c r="BE269">
        <v>1.8433203421579725</v>
      </c>
      <c r="BF269">
        <v>436.16481506381331</v>
      </c>
      <c r="BG269">
        <v>455.71653410488187</v>
      </c>
      <c r="BH269">
        <v>466.53241088078386</v>
      </c>
      <c r="BI269">
        <f>'CORPORATE SPREADS'!C378/100</f>
        <v>0.97999999999999898</v>
      </c>
      <c r="BJ269">
        <f>'CORPORATE SPREADS'!D378/100</f>
        <v>0.83</v>
      </c>
      <c r="BK269">
        <f>POLICYRATES!F330</f>
        <v>3.25</v>
      </c>
      <c r="BL269">
        <f>POLICYRATES!C330</f>
        <v>4</v>
      </c>
      <c r="BM269">
        <f>100*LN(1/'BILATERAL FX'!G389)</f>
        <v>13.170449099742823</v>
      </c>
      <c r="BN269">
        <f>100*LN(1/'BILATERAL FX'!B389)</f>
        <v>-35.276731910771531</v>
      </c>
      <c r="BO269">
        <f>100*LN('STOCK MARKET INDICES'!C270)</f>
        <v>859.36522547307254</v>
      </c>
      <c r="BP269">
        <f>100*LN('STOCK MARKET INDICES'!D270)</f>
        <v>783.65159371385607</v>
      </c>
    </row>
    <row r="270" spans="1:68" x14ac:dyDescent="0.2">
      <c r="A270" s="1">
        <v>37347</v>
      </c>
      <c r="B270">
        <f>100*LN('FRED-MD+'!B522)</f>
        <v>448.6519524052859</v>
      </c>
      <c r="C270">
        <f>'FRED-MD+'!C522</f>
        <v>72.451400000000007</v>
      </c>
      <c r="D270">
        <f>100*LN('FRED-MD+'!D522)</f>
        <v>737.27463664043285</v>
      </c>
      <c r="E270">
        <f>100*LN('FRED-MD+'!E522)</f>
        <v>478.42364500613729</v>
      </c>
      <c r="F270">
        <f>'FRED-MD+'!F522</f>
        <v>5.9</v>
      </c>
      <c r="G270">
        <f>100*LN('FRED-MD+'!G522)</f>
        <v>518.90603806110869</v>
      </c>
      <c r="H270">
        <f>100*LN('FRED-MD+'!H522)</f>
        <v>445.01524637214817</v>
      </c>
      <c r="I270">
        <f>100*LN('FRED-MD+'!I522)</f>
        <v>482.01202622737736</v>
      </c>
      <c r="J270">
        <f>100*LN('FRED-MD+'!J522)</f>
        <v>707.21931211887102</v>
      </c>
      <c r="K270">
        <f>100*LN('FRED-MD+'!K522)</f>
        <v>701.38525231888286</v>
      </c>
      <c r="L270">
        <f>'FRED-MD+'!L522</f>
        <v>2.4759090909090902</v>
      </c>
      <c r="M270">
        <f>'FRED-MD+'!N522</f>
        <v>2.7349999999999999</v>
      </c>
      <c r="N270">
        <f>'FRED-MD+'!O522</f>
        <v>0.33439999999999998</v>
      </c>
      <c r="O270">
        <f>'FRED-MD+'!P522</f>
        <v>2.6190000000000002</v>
      </c>
      <c r="P270">
        <f>'FRED-MD+'!R522</f>
        <v>1.78</v>
      </c>
      <c r="Q270">
        <f>FACTOR!C331</f>
        <v>64.755490960778403</v>
      </c>
      <c r="R270">
        <f>100*LN(REALIZEDVARIANCE!D271)</f>
        <v>129.48806712367531</v>
      </c>
      <c r="S270">
        <v>-20.183549563708802</v>
      </c>
      <c r="T270" s="5">
        <v>-6.345091</v>
      </c>
      <c r="U270">
        <v>117.31457059060605</v>
      </c>
      <c r="V270" s="5">
        <v>21.074090000000002</v>
      </c>
      <c r="W270">
        <v>-14.2</v>
      </c>
      <c r="X270">
        <v>21.91</v>
      </c>
      <c r="Y270">
        <f>100*LN(LEVERAGE3!O271)</f>
        <v>348.58076392910442</v>
      </c>
      <c r="Z270">
        <f>100*LN(LEVERAGE1!O271)</f>
        <v>336.17324289801894</v>
      </c>
      <c r="AA270">
        <f>100*LN(LEVERAGE1!N271)</f>
        <v>313.22208817399127</v>
      </c>
      <c r="AB270">
        <f>100*LN(LEVERAGE2!V271)</f>
        <v>-28.8490591636745</v>
      </c>
      <c r="AC270">
        <f>100*LN(LEVERAGE2!U271)</f>
        <v>23.835233434885595</v>
      </c>
      <c r="AD270">
        <v>1741.7001745892951</v>
      </c>
      <c r="AE270">
        <v>1539.988191289932</v>
      </c>
      <c r="AF270">
        <f>100*LN(DOMESTICC!T391)</f>
        <v>1033.5115222575557</v>
      </c>
      <c r="AG270">
        <f>100*LN(DOMESTICC!U391)</f>
        <v>1000.7383834900807</v>
      </c>
      <c r="AH270">
        <f>100*LN(DOMESTICC!V391)</f>
        <v>989.97483503515139</v>
      </c>
      <c r="AI270">
        <f>100*LN(DOMESTICC!W391)</f>
        <v>918.02034609206919</v>
      </c>
      <c r="AJ270">
        <f>100*LN(DOMESTICC!X391)</f>
        <v>894.5653333429043</v>
      </c>
      <c r="AK270">
        <f>100*LN(DOMESTICC!Y391)</f>
        <v>761.21225766938392</v>
      </c>
      <c r="AL270">
        <f>100*LN(CBCREDIT!T271)</f>
        <v>922.18579107201379</v>
      </c>
      <c r="AM270">
        <f>100*LN(CBCREDIT!U271)</f>
        <v>881.86145098844634</v>
      </c>
      <c r="AN270">
        <f>100*LN(CBCREDIT!V271)</f>
        <v>812.1983642395478</v>
      </c>
      <c r="AO270">
        <f>100*LN('CREDIT EA &amp; UK'!X296)</f>
        <v>858.32827577722014</v>
      </c>
      <c r="AP270">
        <f>100*LN('CREDIT EA &amp; UK'!Y296)</f>
        <v>824.36853867557204</v>
      </c>
      <c r="AQ270">
        <f>100*LN('CREDIT EA &amp; UK'!Z296)</f>
        <v>734.63279734582318</v>
      </c>
      <c r="AR270">
        <f>100*LN('CREDIT EA &amp; UK'!AA296)</f>
        <v>821.23087450650769</v>
      </c>
      <c r="AS270">
        <f>100*LN('CREDIT EA &amp; UK'!AB296)</f>
        <v>777.89030087437084</v>
      </c>
      <c r="AT270">
        <f>100*LN('CREDIT EA &amp; UK'!AC296)</f>
        <v>717.03688077497168</v>
      </c>
      <c r="AU270">
        <f>100*LN('CREDIT EA &amp; UK'!AD296)</f>
        <v>741.55434872751403</v>
      </c>
      <c r="AV270">
        <f>100*LN('CREDIT EA &amp; UK'!AE296)</f>
        <v>725.40903467625276</v>
      </c>
      <c r="AW270">
        <f>100*LN('CREDIT EA &amp; UK'!AF296)</f>
        <v>552.34942253030283</v>
      </c>
      <c r="AX270">
        <f>100*LN('CREDIT FLOATERS'!R296)</f>
        <v>879.42656168469148</v>
      </c>
      <c r="AY270">
        <f>100*LN('CREDIT FLOATERS'!S296)</f>
        <v>843.31422266437869</v>
      </c>
      <c r="AZ270">
        <f>100*LN('CREDIT FLOATERS'!T296)</f>
        <v>760.71154888327862</v>
      </c>
      <c r="BA270">
        <f>100*LN('GLOBAL GROWTH'!P538)</f>
        <v>447.70476817742832</v>
      </c>
      <c r="BB270">
        <f>'GLOBAL GROWTH'!F526</f>
        <v>0.58960790180119405</v>
      </c>
      <c r="BC270">
        <v>447.70476817742832</v>
      </c>
      <c r="BD270">
        <v>-36.757559999999998</v>
      </c>
      <c r="BE270">
        <v>1.8509869961073955</v>
      </c>
      <c r="BF270">
        <v>436.71998135860878</v>
      </c>
      <c r="BG270">
        <v>455.54554101773658</v>
      </c>
      <c r="BH270">
        <v>465.9658371272161</v>
      </c>
      <c r="BI270">
        <f>'CORPORATE SPREADS'!C379/100</f>
        <v>0.9</v>
      </c>
      <c r="BJ270">
        <f>'CORPORATE SPREADS'!D379/100</f>
        <v>0.73999999999999932</v>
      </c>
      <c r="BK270">
        <f>POLICYRATES!F331</f>
        <v>3.25</v>
      </c>
      <c r="BL270">
        <f>POLICYRATES!C331</f>
        <v>4</v>
      </c>
      <c r="BM270">
        <f>100*LN(1/'BILATERAL FX'!G390)</f>
        <v>12.103832837705617</v>
      </c>
      <c r="BN270">
        <f>100*LN(1/'BILATERAL FX'!B390)</f>
        <v>-36.665497732107312</v>
      </c>
      <c r="BO270">
        <f>100*LN('STOCK MARKET INDICES'!C271)</f>
        <v>852.53994279633366</v>
      </c>
      <c r="BP270">
        <f>100*LN('STOCK MARKET INDICES'!D271)</f>
        <v>782.88504510281905</v>
      </c>
    </row>
    <row r="271" spans="1:68" x14ac:dyDescent="0.2">
      <c r="A271" s="1">
        <v>37377</v>
      </c>
      <c r="B271">
        <f>100*LN('FRED-MD+'!B523)</f>
        <v>449.0818257346142</v>
      </c>
      <c r="C271">
        <f>'FRED-MD+'!C523</f>
        <v>72.834299999999999</v>
      </c>
      <c r="D271">
        <f>100*LN('FRED-MD+'!D523)</f>
        <v>747.53392365667366</v>
      </c>
      <c r="E271">
        <f>100*LN('FRED-MD+'!E523)</f>
        <v>479.35566473442964</v>
      </c>
      <c r="F271">
        <f>'FRED-MD+'!F523</f>
        <v>5.8</v>
      </c>
      <c r="G271">
        <f>100*LN('FRED-MD+'!G523)</f>
        <v>519.01752079283335</v>
      </c>
      <c r="H271">
        <f>100*LN('FRED-MD+'!H523)</f>
        <v>445.09578375926992</v>
      </c>
      <c r="I271">
        <f>100*LN('FRED-MD+'!I523)</f>
        <v>480.08192029929086</v>
      </c>
      <c r="J271">
        <f>100*LN('FRED-MD+'!J523)</f>
        <v>707.85522656248713</v>
      </c>
      <c r="K271">
        <f>100*LN('FRED-MD+'!K523)</f>
        <v>698.40216344355872</v>
      </c>
      <c r="L271">
        <f>'FRED-MD+'!L523</f>
        <v>2.3540909090909099</v>
      </c>
      <c r="M271">
        <f>'FRED-MD+'!N523</f>
        <v>2.81045454545455</v>
      </c>
      <c r="N271">
        <f>'FRED-MD+'!O523</f>
        <v>0.44700000000000001</v>
      </c>
      <c r="O271">
        <f>'FRED-MD+'!P523</f>
        <v>2.7044000000000001</v>
      </c>
      <c r="P271">
        <f>'FRED-MD+'!R523</f>
        <v>1.65</v>
      </c>
      <c r="Q271">
        <f>FACTOR!C332</f>
        <v>61.638105216604913</v>
      </c>
      <c r="R271">
        <f>100*LN(REALIZEDVARIANCE!D272)</f>
        <v>145.4198613432564</v>
      </c>
      <c r="S271">
        <v>-21.617777785611999</v>
      </c>
      <c r="T271" s="5">
        <v>-4.5677659999999998</v>
      </c>
      <c r="U271">
        <v>110.14867357152679</v>
      </c>
      <c r="V271" s="5">
        <v>14.79101</v>
      </c>
      <c r="W271">
        <v>-13.1</v>
      </c>
      <c r="X271">
        <v>19.98</v>
      </c>
      <c r="Y271">
        <f>100*LN(LEVERAGE3!O272)</f>
        <v>348.44079309255523</v>
      </c>
      <c r="Z271">
        <f>100*LN(LEVERAGE1!O272)</f>
        <v>335.52274370917831</v>
      </c>
      <c r="AA271">
        <f>100*LN(LEVERAGE1!N272)</f>
        <v>312.57023012909775</v>
      </c>
      <c r="AB271">
        <f>100*LN(LEVERAGE2!V272)</f>
        <v>-28.627950779975642</v>
      </c>
      <c r="AC271">
        <f>100*LN(LEVERAGE2!U272)</f>
        <v>23.931042773507844</v>
      </c>
      <c r="AD271">
        <v>1743.9715535032387</v>
      </c>
      <c r="AE271">
        <v>1540.9522093335174</v>
      </c>
      <c r="AF271">
        <f>100*LN(DOMESTICC!T392)</f>
        <v>1037.3586737729158</v>
      </c>
      <c r="AG271">
        <f>100*LN(DOMESTICC!U392)</f>
        <v>1005.9810555285673</v>
      </c>
      <c r="AH271">
        <f>100*LN(DOMESTICC!V392)</f>
        <v>995.28512757865803</v>
      </c>
      <c r="AI271">
        <f>100*LN(DOMESTICC!W392)</f>
        <v>924.60975826800882</v>
      </c>
      <c r="AJ271">
        <f>100*LN(DOMESTICC!X392)</f>
        <v>901.51042598163724</v>
      </c>
      <c r="AK271">
        <f>100*LN(DOMESTICC!Y392)</f>
        <v>766.0561581747661</v>
      </c>
      <c r="AL271">
        <f>100*LN(CBCREDIT!T272)</f>
        <v>925.96997716688816</v>
      </c>
      <c r="AM271">
        <f>100*LN(CBCREDIT!U272)</f>
        <v>885.71828411583965</v>
      </c>
      <c r="AN271">
        <f>100*LN(CBCREDIT!V272)</f>
        <v>815.56565810172117</v>
      </c>
      <c r="AO271">
        <f>100*LN('CREDIT EA &amp; UK'!X297)</f>
        <v>862.92961659382104</v>
      </c>
      <c r="AP271">
        <f>100*LN('CREDIT EA &amp; UK'!Y297)</f>
        <v>828.72465715365104</v>
      </c>
      <c r="AQ271">
        <f>100*LN('CREDIT EA &amp; UK'!Z297)</f>
        <v>739.44949163684157</v>
      </c>
      <c r="AR271">
        <f>100*LN('CREDIT EA &amp; UK'!AA297)</f>
        <v>826.20309683558321</v>
      </c>
      <c r="AS271">
        <f>100*LN('CREDIT EA &amp; UK'!AB297)</f>
        <v>782.61285264421338</v>
      </c>
      <c r="AT271">
        <f>100*LN('CREDIT EA &amp; UK'!AC297)</f>
        <v>722.30984068292673</v>
      </c>
      <c r="AU271">
        <f>100*LN('CREDIT EA &amp; UK'!AD297)</f>
        <v>745.13508207785424</v>
      </c>
      <c r="AV271">
        <f>100*LN('CREDIT EA &amp; UK'!AE297)</f>
        <v>729.14250647204938</v>
      </c>
      <c r="AW271">
        <f>100*LN('CREDIT EA &amp; UK'!AF297)</f>
        <v>554.98686447085561</v>
      </c>
      <c r="AX271">
        <f>100*LN('CREDIT FLOATERS'!R297)</f>
        <v>883.72131419077778</v>
      </c>
      <c r="AY271">
        <f>100*LN('CREDIT FLOATERS'!S297)</f>
        <v>847.49364863910534</v>
      </c>
      <c r="AZ271">
        <f>100*LN('CREDIT FLOATERS'!T297)</f>
        <v>764.96337100508822</v>
      </c>
      <c r="BA271">
        <f>100*LN('GLOBAL GROWTH'!P539)</f>
        <v>448.08341009273988</v>
      </c>
      <c r="BB271">
        <f>'GLOBAL GROWTH'!F527</f>
        <v>0.32871485861649202</v>
      </c>
      <c r="BC271">
        <v>448.08341009273988</v>
      </c>
      <c r="BD271">
        <v>-40.879548999999997</v>
      </c>
      <c r="BE271">
        <v>1.8713637929780313</v>
      </c>
      <c r="BF271">
        <v>437.49628165860582</v>
      </c>
      <c r="BG271">
        <v>456.13720117182817</v>
      </c>
      <c r="BH271">
        <v>466.62652853479017</v>
      </c>
      <c r="BI271">
        <f>'CORPORATE SPREADS'!C380/100</f>
        <v>0.88999999999999901</v>
      </c>
      <c r="BJ271">
        <f>'CORPORATE SPREADS'!D380/100</f>
        <v>0.79</v>
      </c>
      <c r="BK271">
        <f>POLICYRATES!F332</f>
        <v>3.25</v>
      </c>
      <c r="BL271">
        <f>POLICYRATES!C332</f>
        <v>4</v>
      </c>
      <c r="BM271">
        <f>100*LN(1/'BILATERAL FX'!G391)</f>
        <v>8.6647806725672147</v>
      </c>
      <c r="BN271">
        <f>100*LN(1/'BILATERAL FX'!B391)</f>
        <v>-37.829944003539481</v>
      </c>
      <c r="BO271">
        <f>100*LN('STOCK MARKET INDICES'!C272)</f>
        <v>848.01764477369602</v>
      </c>
      <c r="BP271">
        <f>100*LN('STOCK MARKET INDICES'!D272)</f>
        <v>781.42259515174214</v>
      </c>
    </row>
    <row r="272" spans="1:68" x14ac:dyDescent="0.2">
      <c r="A272" s="1">
        <v>37408</v>
      </c>
      <c r="B272">
        <f>100*LN('FRED-MD+'!B524)</f>
        <v>450.03506350935504</v>
      </c>
      <c r="C272">
        <f>'FRED-MD+'!C524</f>
        <v>73.653099999999995</v>
      </c>
      <c r="D272">
        <f>100*LN('FRED-MD+'!D524)</f>
        <v>744.83338608974759</v>
      </c>
      <c r="E272">
        <f>100*LN('FRED-MD+'!E524)</f>
        <v>480.25445454083382</v>
      </c>
      <c r="F272">
        <f>'FRED-MD+'!F524</f>
        <v>5.8</v>
      </c>
      <c r="G272">
        <f>100*LN('FRED-MD+'!G524)</f>
        <v>519.07321558680997</v>
      </c>
      <c r="H272">
        <f>100*LN('FRED-MD+'!H524)</f>
        <v>445.22287747008181</v>
      </c>
      <c r="I272">
        <f>100*LN('FRED-MD+'!I524)</f>
        <v>478.26466911188464</v>
      </c>
      <c r="J272">
        <f>100*LN('FRED-MD+'!J524)</f>
        <v>708.5372119266292</v>
      </c>
      <c r="K272">
        <f>100*LN('FRED-MD+'!K524)</f>
        <v>692.16779078224931</v>
      </c>
      <c r="L272">
        <f>'FRED-MD+'!L524</f>
        <v>2.1964999999999999</v>
      </c>
      <c r="M272">
        <f>'FRED-MD+'!N524</f>
        <v>2.73</v>
      </c>
      <c r="N272">
        <f>'FRED-MD+'!O524</f>
        <v>0.85599999999999998</v>
      </c>
      <c r="O272">
        <f>'FRED-MD+'!P524</f>
        <v>3.2248999999999999</v>
      </c>
      <c r="P272">
        <f>'FRED-MD+'!R524</f>
        <v>1.72</v>
      </c>
      <c r="Q272">
        <f>FACTOR!C333</f>
        <v>50.967439208524212</v>
      </c>
      <c r="R272">
        <f>100*LN(REALIZEDVARIANCE!D273)</f>
        <v>149.67380998008457</v>
      </c>
      <c r="S272">
        <v>-12.1624382918765</v>
      </c>
      <c r="T272" s="5">
        <v>2.5470630000000001</v>
      </c>
      <c r="U272">
        <v>116.94577772197488</v>
      </c>
      <c r="V272" s="5">
        <v>19.986419999999999</v>
      </c>
      <c r="W272">
        <v>-24.2</v>
      </c>
      <c r="X272">
        <v>25.4</v>
      </c>
      <c r="Y272">
        <f>100*LN(LEVERAGE3!O273)</f>
        <v>348.23471686049237</v>
      </c>
      <c r="Z272">
        <f>100*LN(LEVERAGE1!O273)</f>
        <v>335.18420002375416</v>
      </c>
      <c r="AA272">
        <f>100*LN(LEVERAGE1!N273)</f>
        <v>312.23097573269104</v>
      </c>
      <c r="AB272">
        <f>100*LN(LEVERAGE2!V273)</f>
        <v>-28.401332388075932</v>
      </c>
      <c r="AC272">
        <f>100*LN(LEVERAGE2!U273)</f>
        <v>24.070125044765359</v>
      </c>
      <c r="AD272">
        <v>1747.1231572157617</v>
      </c>
      <c r="AE272">
        <v>1542.5083461286695</v>
      </c>
      <c r="AF272">
        <f>100*LN(DOMESTICC!T393)</f>
        <v>1039.2943016491047</v>
      </c>
      <c r="AG272">
        <f>100*LN(DOMESTICC!U393)</f>
        <v>1008.5917523474216</v>
      </c>
      <c r="AH272">
        <f>100*LN(DOMESTICC!V393)</f>
        <v>997.92818184760961</v>
      </c>
      <c r="AI272">
        <f>100*LN(DOMESTICC!W393)</f>
        <v>927.85884888289036</v>
      </c>
      <c r="AJ272">
        <f>100*LN(DOMESTICC!X393)</f>
        <v>904.92203365109174</v>
      </c>
      <c r="AK272">
        <f>100*LN(DOMESTICC!Y393)</f>
        <v>769.36686110488654</v>
      </c>
      <c r="AL272">
        <f>100*LN(CBCREDIT!T273)</f>
        <v>928.09303274452986</v>
      </c>
      <c r="AM272">
        <f>100*LN(CBCREDIT!U273)</f>
        <v>887.65864374219655</v>
      </c>
      <c r="AN272">
        <f>100*LN(CBCREDIT!V273)</f>
        <v>818.00718241553113</v>
      </c>
      <c r="AO272">
        <f>100*LN('CREDIT EA &amp; UK'!X298)</f>
        <v>865.7402859634177</v>
      </c>
      <c r="AP272">
        <f>100*LN('CREDIT EA &amp; UK'!Y298)</f>
        <v>831.21272510008043</v>
      </c>
      <c r="AQ272">
        <f>100*LN('CREDIT EA &amp; UK'!Z298)</f>
        <v>742.63151164603198</v>
      </c>
      <c r="AR272">
        <f>100*LN('CREDIT EA &amp; UK'!AA298)</f>
        <v>829.237774326107</v>
      </c>
      <c r="AS272">
        <f>100*LN('CREDIT EA &amp; UK'!AB298)</f>
        <v>785.45573689811329</v>
      </c>
      <c r="AT272">
        <f>100*LN('CREDIT EA &amp; UK'!AC298)</f>
        <v>725.549522444329</v>
      </c>
      <c r="AU272">
        <f>100*LN('CREDIT EA &amp; UK'!AD298)</f>
        <v>747.26468398070529</v>
      </c>
      <c r="AV272">
        <f>100*LN('CREDIT EA &amp; UK'!AE298)</f>
        <v>731.0225239443771</v>
      </c>
      <c r="AW272">
        <f>100*LN('CREDIT EA &amp; UK'!AF298)</f>
        <v>557.49751441537171</v>
      </c>
      <c r="AX272">
        <f>100*LN('CREDIT FLOATERS'!R298)</f>
        <v>886.32013873362962</v>
      </c>
      <c r="AY272">
        <f>100*LN('CREDIT FLOATERS'!S298)</f>
        <v>849.84887488943616</v>
      </c>
      <c r="AZ272">
        <f>100*LN('CREDIT FLOATERS'!T298)</f>
        <v>767.77357147361579</v>
      </c>
      <c r="BA272">
        <f>100*LN('GLOBAL GROWTH'!P540)</f>
        <v>448.27884047922186</v>
      </c>
      <c r="BB272">
        <f>'GLOBAL GROWTH'!F528</f>
        <v>-0.13329491992350001</v>
      </c>
      <c r="BC272">
        <v>448.27884047922186</v>
      </c>
      <c r="BD272">
        <v>-44.522503</v>
      </c>
      <c r="BE272">
        <v>1.9008228997311249</v>
      </c>
      <c r="BF272">
        <v>437.46978753953573</v>
      </c>
      <c r="BG272">
        <v>456.44902971093398</v>
      </c>
      <c r="BH272">
        <v>460.91622072576291</v>
      </c>
      <c r="BI272">
        <f>'CORPORATE SPREADS'!C381/100</f>
        <v>0.83</v>
      </c>
      <c r="BJ272">
        <f>'CORPORATE SPREADS'!D381/100</f>
        <v>0.92999999999999972</v>
      </c>
      <c r="BK272">
        <f>POLICYRATES!F333</f>
        <v>3.25</v>
      </c>
      <c r="BL272">
        <f>POLICYRATES!C333</f>
        <v>4</v>
      </c>
      <c r="BM272">
        <f>100*LN(1/'BILATERAL FX'!G392)</f>
        <v>4.489276889073671</v>
      </c>
      <c r="BN272">
        <f>100*LN(1/'BILATERAL FX'!B392)</f>
        <v>-39.453896797461098</v>
      </c>
      <c r="BO272">
        <f>100*LN('STOCK MARKET INDICES'!C273)</f>
        <v>838.53883075174144</v>
      </c>
      <c r="BP272">
        <f>100*LN('STOCK MARKET INDICES'!D273)</f>
        <v>772.44952524946257</v>
      </c>
    </row>
    <row r="273" spans="1:68" x14ac:dyDescent="0.2">
      <c r="A273" s="1">
        <v>37438</v>
      </c>
      <c r="B273">
        <f>100*LN('FRED-MD+'!B525)</f>
        <v>449.79924646561653</v>
      </c>
      <c r="C273">
        <f>'FRED-MD+'!C525</f>
        <v>73.3887</v>
      </c>
      <c r="D273">
        <f>100*LN('FRED-MD+'!D525)</f>
        <v>741.15562878111632</v>
      </c>
      <c r="E273">
        <f>100*LN('FRED-MD+'!E525)</f>
        <v>481.12896462965057</v>
      </c>
      <c r="F273">
        <f>'FRED-MD+'!F525</f>
        <v>5.8</v>
      </c>
      <c r="G273">
        <f>100*LN('FRED-MD+'!G525)</f>
        <v>519.29568508902105</v>
      </c>
      <c r="H273">
        <f>100*LN('FRED-MD+'!H525)</f>
        <v>445.43007835439016</v>
      </c>
      <c r="I273">
        <f>100*LN('FRED-MD+'!I525)</f>
        <v>476.2942869860633</v>
      </c>
      <c r="J273">
        <f>100*LN('FRED-MD+'!J525)</f>
        <v>709.25295753496232</v>
      </c>
      <c r="K273">
        <f>100*LN('FRED-MD+'!K525)</f>
        <v>680.63757176888737</v>
      </c>
      <c r="L273">
        <f>'FRED-MD+'!L525</f>
        <v>1.96090909090909</v>
      </c>
      <c r="M273">
        <f>'FRED-MD+'!N525</f>
        <v>2.69227272727273</v>
      </c>
      <c r="N273">
        <f>'FRED-MD+'!O525</f>
        <v>1.4398</v>
      </c>
      <c r="O273">
        <f>'FRED-MD+'!P525</f>
        <v>4.0160999999999998</v>
      </c>
      <c r="P273">
        <f>'FRED-MD+'!R525</f>
        <v>1.84</v>
      </c>
      <c r="Q273">
        <f>FACTOR!C334</f>
        <v>35.608338440631115</v>
      </c>
      <c r="R273">
        <f>100*LN(REALIZEDVARIANCE!D274)</f>
        <v>227.45331106623254</v>
      </c>
      <c r="S273">
        <v>-19.024454488241201</v>
      </c>
      <c r="T273" s="5">
        <v>3.9292739999999999</v>
      </c>
      <c r="U273">
        <v>113.15654186681414</v>
      </c>
      <c r="V273" s="5">
        <v>10.765750000000001</v>
      </c>
      <c r="W273">
        <v>-30.6</v>
      </c>
      <c r="X273">
        <v>32.03</v>
      </c>
      <c r="Y273">
        <f>100*LN(LEVERAGE3!O274)</f>
        <v>347.85306662776503</v>
      </c>
      <c r="Z273">
        <f>100*LN(LEVERAGE1!O274)</f>
        <v>335.48523850740537</v>
      </c>
      <c r="AA273">
        <f>100*LN(LEVERAGE1!N274)</f>
        <v>312.74138372930122</v>
      </c>
      <c r="AB273">
        <f>100*LN(LEVERAGE2!V274)</f>
        <v>-28.131882743729879</v>
      </c>
      <c r="AC273">
        <f>100*LN(LEVERAGE2!U274)</f>
        <v>24.528618354768881</v>
      </c>
      <c r="AD273">
        <v>1747.0711711342253</v>
      </c>
      <c r="AE273">
        <v>1543.5766543466225</v>
      </c>
      <c r="AF273">
        <f>100*LN(DOMESTICC!T394)</f>
        <v>1039.1110388165134</v>
      </c>
      <c r="AG273">
        <f>100*LN(DOMESTICC!U394)</f>
        <v>1008.2165673743008</v>
      </c>
      <c r="AH273">
        <f>100*LN(DOMESTICC!V394)</f>
        <v>997.50672573913164</v>
      </c>
      <c r="AI273">
        <f>100*LN(DOMESTICC!W394)</f>
        <v>927.80293437308217</v>
      </c>
      <c r="AJ273">
        <f>100*LN(DOMESTICC!X394)</f>
        <v>904.63785579846444</v>
      </c>
      <c r="AK273">
        <f>100*LN(DOMESTICC!Y394)</f>
        <v>770.58501338363112</v>
      </c>
      <c r="AL273">
        <f>100*LN(CBCREDIT!T274)</f>
        <v>928.34807940378323</v>
      </c>
      <c r="AM273">
        <f>100*LN(CBCREDIT!U274)</f>
        <v>887.50042471948575</v>
      </c>
      <c r="AN273">
        <f>100*LN(CBCREDIT!V274)</f>
        <v>819.19205672057979</v>
      </c>
      <c r="AO273">
        <f>100*LN('CREDIT EA &amp; UK'!X299)</f>
        <v>866.37106125649268</v>
      </c>
      <c r="AP273">
        <f>100*LN('CREDIT EA &amp; UK'!Y299)</f>
        <v>831.57372006906053</v>
      </c>
      <c r="AQ273">
        <f>100*LN('CREDIT EA &amp; UK'!Z299)</f>
        <v>743.90818310143175</v>
      </c>
      <c r="AR273">
        <f>100*LN('CREDIT EA &amp; UK'!AA299)</f>
        <v>829.98002636578701</v>
      </c>
      <c r="AS273">
        <f>100*LN('CREDIT EA &amp; UK'!AB299)</f>
        <v>786.0520404109202</v>
      </c>
      <c r="AT273">
        <f>100*LN('CREDIT EA &amp; UK'!AC299)</f>
        <v>726.55877949706178</v>
      </c>
      <c r="AU273">
        <f>100*LN('CREDIT EA &amp; UK'!AD299)</f>
        <v>747.65204201746349</v>
      </c>
      <c r="AV273">
        <f>100*LN('CREDIT EA &amp; UK'!AE299)</f>
        <v>730.99053712168461</v>
      </c>
      <c r="AW273">
        <f>100*LN('CREDIT EA &amp; UK'!AF299)</f>
        <v>559.88794410352341</v>
      </c>
      <c r="AX273">
        <f>100*LN('CREDIT FLOATERS'!R299)</f>
        <v>886.86655314155496</v>
      </c>
      <c r="AY273">
        <f>100*LN('CREDIT FLOATERS'!S299)</f>
        <v>850.15072991590228</v>
      </c>
      <c r="AZ273">
        <f>100*LN('CREDIT FLOATERS'!T299)</f>
        <v>768.87328295276325</v>
      </c>
      <c r="BA273">
        <f>100*LN('GLOBAL GROWTH'!P541)</f>
        <v>448.68234915059145</v>
      </c>
      <c r="BB273">
        <f>'GLOBAL GROWTH'!F529</f>
        <v>-1.57467064906378E-2</v>
      </c>
      <c r="BC273">
        <v>448.68234915059145</v>
      </c>
      <c r="BD273">
        <v>-45.290261999999998</v>
      </c>
      <c r="BE273">
        <v>1.9389273047952127</v>
      </c>
      <c r="BF273">
        <v>437.81744910080914</v>
      </c>
      <c r="BG273">
        <v>455.47258513241741</v>
      </c>
      <c r="BH273">
        <v>465.10991178764914</v>
      </c>
      <c r="BI273">
        <f>'CORPORATE SPREADS'!C382/100</f>
        <v>1.1200000000000001</v>
      </c>
      <c r="BJ273">
        <f>'CORPORATE SPREADS'!D382/100</f>
        <v>1.1000000000000005</v>
      </c>
      <c r="BK273">
        <f>POLICYRATES!F334</f>
        <v>3.25</v>
      </c>
      <c r="BL273">
        <f>POLICYRATES!C334</f>
        <v>4</v>
      </c>
      <c r="BM273">
        <f>100*LN(1/'BILATERAL FX'!G393)</f>
        <v>0.65212169902655515</v>
      </c>
      <c r="BN273">
        <f>100*LN(1/'BILATERAL FX'!B393)</f>
        <v>-44.243971089952581</v>
      </c>
      <c r="BO273">
        <f>100*LN('STOCK MARKET INDICES'!C274)</f>
        <v>821.61259357543202</v>
      </c>
      <c r="BP273">
        <f>100*LN('STOCK MARKET INDICES'!D274)</f>
        <v>762.59901160435516</v>
      </c>
    </row>
    <row r="274" spans="1:68" x14ac:dyDescent="0.2">
      <c r="A274" s="1">
        <v>37469</v>
      </c>
      <c r="B274">
        <f>100*LN('FRED-MD+'!B526)</f>
        <v>449.81894696247775</v>
      </c>
      <c r="C274">
        <f>'FRED-MD+'!C526</f>
        <v>73.541899999999998</v>
      </c>
      <c r="D274">
        <f>100*LN('FRED-MD+'!D526)</f>
        <v>739.81740929704654</v>
      </c>
      <c r="E274">
        <f>100*LN('FRED-MD+'!E526)</f>
        <v>481.89096572270074</v>
      </c>
      <c r="F274">
        <f>'FRED-MD+'!F526</f>
        <v>5.7</v>
      </c>
      <c r="G274">
        <f>100*LN('FRED-MD+'!G526)</f>
        <v>519.57307777729363</v>
      </c>
      <c r="H274">
        <f>100*LN('FRED-MD+'!H526)</f>
        <v>445.62176390946149</v>
      </c>
      <c r="I274">
        <f>100*LN('FRED-MD+'!I526)</f>
        <v>477.5503503469979</v>
      </c>
      <c r="J274">
        <f>100*LN('FRED-MD+'!J526)</f>
        <v>709.590200316336</v>
      </c>
      <c r="K274">
        <f>100*LN('FRED-MD+'!K526)</f>
        <v>681.624287847603</v>
      </c>
      <c r="L274">
        <f>'FRED-MD+'!L526</f>
        <v>1.75727272727273</v>
      </c>
      <c r="M274">
        <f>'FRED-MD+'!N526</f>
        <v>2.5</v>
      </c>
      <c r="N274">
        <f>'FRED-MD+'!O526</f>
        <v>1.3476999999999999</v>
      </c>
      <c r="O274">
        <f>'FRED-MD+'!P526</f>
        <v>3.9216000000000002</v>
      </c>
      <c r="P274">
        <f>'FRED-MD+'!R526</f>
        <v>2.0299999999999998</v>
      </c>
      <c r="Q274">
        <f>FACTOR!C335</f>
        <v>33.223846228709327</v>
      </c>
      <c r="R274">
        <f>100*LN(REALIZEDVARIANCE!D275)</f>
        <v>202.14037527528296</v>
      </c>
      <c r="S274">
        <v>-9.4082148503102498</v>
      </c>
      <c r="T274" s="5">
        <v>4.4161869999999999</v>
      </c>
      <c r="U274">
        <v>125.0943661664422</v>
      </c>
      <c r="V274" s="5">
        <v>34.176099999999998</v>
      </c>
      <c r="W274">
        <v>-31.4</v>
      </c>
      <c r="X274">
        <v>32.64</v>
      </c>
      <c r="Y274">
        <f>100*LN(LEVERAGE3!O275)</f>
        <v>347.22459046235844</v>
      </c>
      <c r="Z274">
        <f>100*LN(LEVERAGE1!O275)</f>
        <v>336.18301192261606</v>
      </c>
      <c r="AA274">
        <f>100*LN(LEVERAGE1!N275)</f>
        <v>313.86765183930436</v>
      </c>
      <c r="AB274">
        <f>100*LN(LEVERAGE2!V275)</f>
        <v>-27.848066010167404</v>
      </c>
      <c r="AC274">
        <f>100*LN(LEVERAGE2!U275)</f>
        <v>25.171591194801181</v>
      </c>
      <c r="AD274">
        <v>1747.5150112481813</v>
      </c>
      <c r="AE274">
        <v>1544.5097900296678</v>
      </c>
      <c r="AF274">
        <f>100*LN(DOMESTICC!T395)</f>
        <v>1038.7727487582777</v>
      </c>
      <c r="AG274">
        <f>100*LN(DOMESTICC!U395)</f>
        <v>1007.5221029860188</v>
      </c>
      <c r="AH274">
        <f>100*LN(DOMESTICC!V395)</f>
        <v>996.72609740043288</v>
      </c>
      <c r="AI274">
        <f>100*LN(DOMESTICC!W395)</f>
        <v>927.69990712625304</v>
      </c>
      <c r="AJ274">
        <f>100*LN(DOMESTICC!X395)</f>
        <v>904.11252829118087</v>
      </c>
      <c r="AK274">
        <f>100*LN(DOMESTICC!Y395)</f>
        <v>771.42637115091122</v>
      </c>
      <c r="AL274">
        <f>100*LN(CBCREDIT!T275)</f>
        <v>928.48281285987912</v>
      </c>
      <c r="AM274">
        <f>100*LN(CBCREDIT!U275)</f>
        <v>887.20846792848636</v>
      </c>
      <c r="AN274">
        <f>100*LN(CBCREDIT!V275)</f>
        <v>820.07339544237288</v>
      </c>
      <c r="AO274">
        <f>100*LN('CREDIT EA &amp; UK'!X300)</f>
        <v>866.74730662261391</v>
      </c>
      <c r="AP274">
        <f>100*LN('CREDIT EA &amp; UK'!Y300)</f>
        <v>831.77028951709667</v>
      </c>
      <c r="AQ274">
        <f>100*LN('CREDIT EA &amp; UK'!Z300)</f>
        <v>744.78337883364406</v>
      </c>
      <c r="AR274">
        <f>100*LN('CREDIT EA &amp; UK'!AA300)</f>
        <v>830.43111485380723</v>
      </c>
      <c r="AS274">
        <f>100*LN('CREDIT EA &amp; UK'!AB300)</f>
        <v>786.40287610633357</v>
      </c>
      <c r="AT274">
        <f>100*LN('CREDIT EA &amp; UK'!AC300)</f>
        <v>727.20041484418687</v>
      </c>
      <c r="AU274">
        <f>100*LN('CREDIT EA &amp; UK'!AD300)</f>
        <v>747.8706203332838</v>
      </c>
      <c r="AV274">
        <f>100*LN('CREDIT EA &amp; UK'!AE300)</f>
        <v>730.93161872159328</v>
      </c>
      <c r="AW274">
        <f>100*LN('CREDIT EA &amp; UK'!AF300)</f>
        <v>562.24649827797282</v>
      </c>
      <c r="AX274">
        <f>100*LN('CREDIT FLOATERS'!R300)</f>
        <v>887.18704689265132</v>
      </c>
      <c r="AY274">
        <f>100*LN('CREDIT FLOATERS'!S300)</f>
        <v>850.31156792018589</v>
      </c>
      <c r="AZ274">
        <f>100*LN('CREDIT FLOATERS'!T300)</f>
        <v>769.62335494314584</v>
      </c>
      <c r="BA274">
        <f>100*LN('GLOBAL GROWTH'!P542)</f>
        <v>449.02544980583264</v>
      </c>
      <c r="BB274">
        <f>'GLOBAL GROWTH'!F530</f>
        <v>-0.386455273765961</v>
      </c>
      <c r="BC274">
        <v>449.02544980583264</v>
      </c>
      <c r="BD274">
        <v>-43.999881999999999</v>
      </c>
      <c r="BE274">
        <v>1.9823921946351186</v>
      </c>
      <c r="BF274">
        <v>438.00760631138201</v>
      </c>
      <c r="BG274">
        <v>456.85482533551482</v>
      </c>
      <c r="BH274">
        <v>466.24952526073605</v>
      </c>
      <c r="BI274">
        <f>'CORPORATE SPREADS'!C383/100</f>
        <v>1.1200000000000001</v>
      </c>
      <c r="BJ274">
        <f>'CORPORATE SPREADS'!D383/100</f>
        <v>1.38</v>
      </c>
      <c r="BK274">
        <f>POLICYRATES!F335</f>
        <v>3.25</v>
      </c>
      <c r="BL274">
        <f>POLICYRATES!C335</f>
        <v>4</v>
      </c>
      <c r="BM274">
        <f>100*LN(1/'BILATERAL FX'!G394)</f>
        <v>2.2143364685689853</v>
      </c>
      <c r="BN274">
        <f>100*LN(1/'BILATERAL FX'!B394)</f>
        <v>-42.970233247220982</v>
      </c>
      <c r="BO274">
        <f>100*LN('STOCK MARKET INDICES'!C275)</f>
        <v>821.95792946067081</v>
      </c>
      <c r="BP274">
        <f>100*LN('STOCK MARKET INDICES'!D275)</f>
        <v>762.37445805407071</v>
      </c>
    </row>
    <row r="275" spans="1:68" x14ac:dyDescent="0.2">
      <c r="A275" s="1">
        <v>37500</v>
      </c>
      <c r="B275">
        <f>100*LN('FRED-MD+'!B527)</f>
        <v>449.91961488311</v>
      </c>
      <c r="C275">
        <f>'FRED-MD+'!C527</f>
        <v>73.628900000000002</v>
      </c>
      <c r="D275">
        <f>100*LN('FRED-MD+'!D527)</f>
        <v>749.77617006225682</v>
      </c>
      <c r="E275">
        <f>100*LN('FRED-MD+'!E527)</f>
        <v>482.65521866826407</v>
      </c>
      <c r="F275">
        <f>'FRED-MD+'!F527</f>
        <v>5.7</v>
      </c>
      <c r="G275">
        <f>100*LN('FRED-MD+'!G527)</f>
        <v>519.73914479580765</v>
      </c>
      <c r="H275">
        <f>100*LN('FRED-MD+'!H527)</f>
        <v>445.79222936771384</v>
      </c>
      <c r="I275">
        <f>100*LN('FRED-MD+'!I527)</f>
        <v>478.12221297684505</v>
      </c>
      <c r="J275">
        <f>100*LN('FRED-MD+'!J527)</f>
        <v>709.61624474874861</v>
      </c>
      <c r="K275">
        <f>100*LN('FRED-MD+'!K527)</f>
        <v>676.59727966903438</v>
      </c>
      <c r="L275">
        <f>'FRED-MD+'!L527</f>
        <v>1.7150000000000001</v>
      </c>
      <c r="M275">
        <f>'FRED-MD+'!N527</f>
        <v>2.1549999999999998</v>
      </c>
      <c r="N275">
        <f>'FRED-MD+'!O527</f>
        <v>1.5035000000000001</v>
      </c>
      <c r="O275">
        <f>'FRED-MD+'!P527</f>
        <v>4.2554999999999996</v>
      </c>
      <c r="P275">
        <f>'FRED-MD+'!R527</f>
        <v>2.2200000000000002</v>
      </c>
      <c r="Q275">
        <f>FACTOR!C336</f>
        <v>17.646116394024929</v>
      </c>
      <c r="R275">
        <f>100*LN(REALIZEDVARIANCE!D276)</f>
        <v>196.76843347743994</v>
      </c>
      <c r="S275">
        <v>7.70424516103256</v>
      </c>
      <c r="T275" s="5">
        <v>21.868500000000001</v>
      </c>
      <c r="U275">
        <v>150.58515671760657</v>
      </c>
      <c r="V275" s="5">
        <v>65.636830000000003</v>
      </c>
      <c r="W275">
        <v>-42.1</v>
      </c>
      <c r="X275">
        <v>39.69</v>
      </c>
      <c r="Y275">
        <f>100*LN(LEVERAGE3!O276)</f>
        <v>346.22297634704393</v>
      </c>
      <c r="Z275">
        <f>100*LN(LEVERAGE1!O276)</f>
        <v>336.94807513065109</v>
      </c>
      <c r="AA275">
        <f>100*LN(LEVERAGE1!N276)</f>
        <v>314.98089825026142</v>
      </c>
      <c r="AB275">
        <f>100*LN(LEVERAGE2!V276)</f>
        <v>-27.722169875528696</v>
      </c>
      <c r="AC275">
        <f>100*LN(LEVERAGE2!U276)</f>
        <v>25.481995296544934</v>
      </c>
      <c r="AD275">
        <v>1748.2565658970966</v>
      </c>
      <c r="AE275">
        <v>1545.3318994101003</v>
      </c>
      <c r="AF275">
        <f>100*LN(DOMESTICC!T396)</f>
        <v>1038.5986166939392</v>
      </c>
      <c r="AG275">
        <f>100*LN(DOMESTICC!U396)</f>
        <v>1007.1636653376663</v>
      </c>
      <c r="AH275">
        <f>100*LN(DOMESTICC!V396)</f>
        <v>996.32292354041226</v>
      </c>
      <c r="AI275">
        <f>100*LN(DOMESTICC!W396)</f>
        <v>927.64696913792216</v>
      </c>
      <c r="AJ275">
        <f>100*LN(DOMESTICC!X396)</f>
        <v>903.84173624031143</v>
      </c>
      <c r="AK275">
        <f>100*LN(DOMESTICC!Y396)</f>
        <v>772.45388576434789</v>
      </c>
      <c r="AL275">
        <f>100*LN(CBCREDIT!T276)</f>
        <v>928.72782646962401</v>
      </c>
      <c r="AM275">
        <f>100*LN(CBCREDIT!U276)</f>
        <v>887.05823831786893</v>
      </c>
      <c r="AN275">
        <f>100*LN(CBCREDIT!V276)</f>
        <v>821.07560707656387</v>
      </c>
      <c r="AO275">
        <f>100*LN('CREDIT EA &amp; UK'!X301)</f>
        <v>867.32854138007781</v>
      </c>
      <c r="AP275">
        <f>100*LN('CREDIT EA &amp; UK'!Y301)</f>
        <v>832.1133294311752</v>
      </c>
      <c r="AQ275">
        <f>100*LN('CREDIT EA &amp; UK'!Z301)</f>
        <v>745.86791154014702</v>
      </c>
      <c r="AR275">
        <f>100*LN('CREDIT EA &amp; UK'!AA301)</f>
        <v>831.08986450411533</v>
      </c>
      <c r="AS275">
        <f>100*LN('CREDIT EA &amp; UK'!AB301)</f>
        <v>786.94445251162767</v>
      </c>
      <c r="AT275">
        <f>100*LN('CREDIT EA &amp; UK'!AC301)</f>
        <v>728.0597328139221</v>
      </c>
      <c r="AU275">
        <f>100*LN('CREDIT EA &amp; UK'!AD301)</f>
        <v>748.25146785641016</v>
      </c>
      <c r="AV275">
        <f>100*LN('CREDIT EA &amp; UK'!AE301)</f>
        <v>730.90135507496586</v>
      </c>
      <c r="AW275">
        <f>100*LN('CREDIT EA &amp; UK'!AF301)</f>
        <v>564.54468976432372</v>
      </c>
      <c r="AX275">
        <f>100*LN('CREDIT FLOATERS'!R301)</f>
        <v>887.69782738562787</v>
      </c>
      <c r="AY275">
        <f>100*LN('CREDIT FLOATERS'!S301)</f>
        <v>850.60210144129871</v>
      </c>
      <c r="AZ275">
        <f>100*LN('CREDIT FLOATERS'!T301)</f>
        <v>770.55583770289081</v>
      </c>
      <c r="BA275">
        <f>100*LN('GLOBAL GROWTH'!P543)</f>
        <v>449.32192231854413</v>
      </c>
      <c r="BB275">
        <f>'GLOBAL GROWTH'!F531</f>
        <v>0.31019059692816903</v>
      </c>
      <c r="BC275">
        <v>449.32192231854413</v>
      </c>
      <c r="BD275">
        <v>-27.484242999999999</v>
      </c>
      <c r="BE275">
        <v>2.0272553030033613</v>
      </c>
      <c r="BF275">
        <v>438.52644378022944</v>
      </c>
      <c r="BG275">
        <v>456.198078438371</v>
      </c>
      <c r="BH275">
        <v>465.30075154022512</v>
      </c>
      <c r="BI275">
        <f>'CORPORATE SPREADS'!C384/100</f>
        <v>1.32</v>
      </c>
      <c r="BJ275">
        <f>'CORPORATE SPREADS'!D384/100</f>
        <v>1.63</v>
      </c>
      <c r="BK275">
        <f>POLICYRATES!F336</f>
        <v>3.25</v>
      </c>
      <c r="BL275">
        <f>POLICYRATES!C336</f>
        <v>4</v>
      </c>
      <c r="BM275">
        <f>100*LN(1/'BILATERAL FX'!G395)</f>
        <v>1.9590649765004222</v>
      </c>
      <c r="BN275">
        <f>100*LN(1/'BILATERAL FX'!B395)</f>
        <v>-44.231120922882724</v>
      </c>
      <c r="BO275">
        <f>100*LN('STOCK MARKET INDICES'!C276)</f>
        <v>792.62523573484577</v>
      </c>
      <c r="BP275">
        <f>100*LN('STOCK MARKET INDICES'!D276)</f>
        <v>749.63638282669604</v>
      </c>
    </row>
    <row r="276" spans="1:68" x14ac:dyDescent="0.2">
      <c r="A276" s="1">
        <v>37530</v>
      </c>
      <c r="B276">
        <f>100*LN('FRED-MD+'!B528)</f>
        <v>449.60581979043121</v>
      </c>
      <c r="C276">
        <f>'FRED-MD+'!C528</f>
        <v>73.338300000000004</v>
      </c>
      <c r="D276">
        <f>100*LN('FRED-MD+'!D528)</f>
        <v>740.73177104694173</v>
      </c>
      <c r="E276">
        <f>100*LN('FRED-MD+'!E528)</f>
        <v>483.41367506050904</v>
      </c>
      <c r="F276">
        <f>'FRED-MD+'!F528</f>
        <v>5.7</v>
      </c>
      <c r="G276">
        <f>100*LN('FRED-MD+'!G528)</f>
        <v>519.96013936088787</v>
      </c>
      <c r="H276">
        <f>100*LN('FRED-MD+'!H528)</f>
        <v>445.97859682009454</v>
      </c>
      <c r="I276">
        <f>100*LN('FRED-MD+'!I528)</f>
        <v>478.7408405976297</v>
      </c>
      <c r="J276">
        <f>100*LN('FRED-MD+'!J528)</f>
        <v>709.77239386772158</v>
      </c>
      <c r="K276">
        <f>100*LN('FRED-MD+'!K528)</f>
        <v>675.06686267360772</v>
      </c>
      <c r="L276">
        <f>'FRED-MD+'!L528</f>
        <v>1.65</v>
      </c>
      <c r="M276">
        <f>'FRED-MD+'!N528</f>
        <v>2.2909090909090901</v>
      </c>
      <c r="N276">
        <f>'FRED-MD+'!O528</f>
        <v>1.3251999999999999</v>
      </c>
      <c r="O276">
        <f>'FRED-MD+'!P528</f>
        <v>4.3231000000000002</v>
      </c>
      <c r="P276">
        <f>'FRED-MD+'!R528</f>
        <v>2.17</v>
      </c>
      <c r="Q276">
        <f>FACTOR!C337</f>
        <v>19.196494789267419</v>
      </c>
      <c r="R276">
        <f>100*LN(REALIZEDVARIANCE!D277)</f>
        <v>216.25579930108154</v>
      </c>
      <c r="S276">
        <v>0.58644823459399797</v>
      </c>
      <c r="T276" s="5">
        <v>14.8429</v>
      </c>
      <c r="U276">
        <v>117.08364971638017</v>
      </c>
      <c r="V276" s="5">
        <v>21.627739999999999</v>
      </c>
      <c r="W276">
        <v>-36.4</v>
      </c>
      <c r="X276">
        <v>31.14</v>
      </c>
      <c r="Y276">
        <f>100*LN(LEVERAGE3!O277)</f>
        <v>336.4158971840609</v>
      </c>
      <c r="Z276">
        <f>100*LN(LEVERAGE1!O277)</f>
        <v>338.05005950150371</v>
      </c>
      <c r="AA276">
        <f>100*LN(LEVERAGE1!N277)</f>
        <v>316.11295637747844</v>
      </c>
      <c r="AB276">
        <f>100*LN(LEVERAGE2!V277)</f>
        <v>-27.766752723614829</v>
      </c>
      <c r="AC276">
        <f>100*LN(LEVERAGE2!U277)</f>
        <v>25.461813854651673</v>
      </c>
      <c r="AD276">
        <v>1748.8912805647028</v>
      </c>
      <c r="AE276">
        <v>1545.7559890211721</v>
      </c>
      <c r="AF276">
        <f>100*LN(DOMESTICC!T397)</f>
        <v>1039.49717952938</v>
      </c>
      <c r="AG276">
        <f>100*LN(DOMESTICC!U397)</f>
        <v>1008.1715282058044</v>
      </c>
      <c r="AH276">
        <f>100*LN(DOMESTICC!V397)</f>
        <v>997.2996326945489</v>
      </c>
      <c r="AI276">
        <f>100*LN(DOMESTICC!W397)</f>
        <v>929.10693712645389</v>
      </c>
      <c r="AJ276">
        <f>100*LN(DOMESTICC!X397)</f>
        <v>905.30815642614004</v>
      </c>
      <c r="AK276">
        <f>100*LN(DOMESTICC!Y397)</f>
        <v>774.60340147167267</v>
      </c>
      <c r="AL276">
        <f>100*LN(CBCREDIT!T277)</f>
        <v>930.15418384343138</v>
      </c>
      <c r="AM276">
        <f>100*LN(CBCREDIT!U277)</f>
        <v>888.54578473804486</v>
      </c>
      <c r="AN276">
        <f>100*LN(CBCREDIT!V277)</f>
        <v>822.47811968699625</v>
      </c>
      <c r="AO276">
        <f>100*LN('CREDIT EA &amp; UK'!X302)</f>
        <v>868.93396049113358</v>
      </c>
      <c r="AP276">
        <f>100*LN('CREDIT EA &amp; UK'!Y302)</f>
        <v>833.61779639577401</v>
      </c>
      <c r="AQ276">
        <f>100*LN('CREDIT EA &amp; UK'!Z302)</f>
        <v>747.63246783214686</v>
      </c>
      <c r="AR276">
        <f>100*LN('CREDIT EA &amp; UK'!AA302)</f>
        <v>832.64114142711082</v>
      </c>
      <c r="AS276">
        <f>100*LN('CREDIT EA &amp; UK'!AB302)</f>
        <v>788.43865718859888</v>
      </c>
      <c r="AT276">
        <f>100*LN('CREDIT EA &amp; UK'!AC302)</f>
        <v>729.70245607467155</v>
      </c>
      <c r="AU276">
        <f>100*LN('CREDIT EA &amp; UK'!AD302)</f>
        <v>749.95721130411277</v>
      </c>
      <c r="AV276">
        <f>100*LN('CREDIT EA &amp; UK'!AE302)</f>
        <v>732.39848104742634</v>
      </c>
      <c r="AW276">
        <f>100*LN('CREDIT EA &amp; UK'!AF302)</f>
        <v>566.8198333705576</v>
      </c>
      <c r="AX276">
        <f>100*LN('CREDIT FLOATERS'!R302)</f>
        <v>889.28177888753532</v>
      </c>
      <c r="AY276">
        <f>100*LN('CREDIT FLOATERS'!S302)</f>
        <v>852.19303034782911</v>
      </c>
      <c r="AZ276">
        <f>100*LN('CREDIT FLOATERS'!T302)</f>
        <v>772.0598220597924</v>
      </c>
      <c r="BA276">
        <f>100*LN('GLOBAL GROWTH'!P544)</f>
        <v>449.43106897232116</v>
      </c>
      <c r="BB276">
        <f>'GLOBAL GROWTH'!F532</f>
        <v>6.7036683993777699E-2</v>
      </c>
      <c r="BC276">
        <v>449.43106897232116</v>
      </c>
      <c r="BD276">
        <v>-13.149872</v>
      </c>
      <c r="BE276">
        <v>2.0741349361794725</v>
      </c>
      <c r="BF276">
        <v>438.89274924283546</v>
      </c>
      <c r="BG276">
        <v>455.97362002180415</v>
      </c>
      <c r="BH276">
        <v>464.15021152354814</v>
      </c>
      <c r="BI276">
        <f>'CORPORATE SPREADS'!C385/100</f>
        <v>1.23999999999999</v>
      </c>
      <c r="BJ276">
        <f>'CORPORATE SPREADS'!D385/100</f>
        <v>1.5300000000000002</v>
      </c>
      <c r="BK276">
        <f>POLICYRATES!F337</f>
        <v>3.25</v>
      </c>
      <c r="BL276">
        <f>POLICYRATES!C337</f>
        <v>4</v>
      </c>
      <c r="BM276">
        <f>100*LN(1/'BILATERAL FX'!G396)</f>
        <v>1.8978966597802751</v>
      </c>
      <c r="BN276">
        <f>100*LN(1/'BILATERAL FX'!B396)</f>
        <v>-44.308197167947114</v>
      </c>
      <c r="BO276">
        <f>100*LN('STOCK MARKET INDICES'!C277)</f>
        <v>805.60620846740983</v>
      </c>
      <c r="BP276">
        <f>100*LN('STOCK MARKET INDICES'!D277)</f>
        <v>756.97780824274901</v>
      </c>
    </row>
    <row r="277" spans="1:68" x14ac:dyDescent="0.2">
      <c r="A277" s="1">
        <v>37561</v>
      </c>
      <c r="B277">
        <f>100*LN('FRED-MD+'!B529)</f>
        <v>450.11509925774612</v>
      </c>
      <c r="C277">
        <f>'FRED-MD+'!C529</f>
        <v>73.661500000000004</v>
      </c>
      <c r="D277">
        <f>100*LN('FRED-MD+'!D529)</f>
        <v>746.90838849212344</v>
      </c>
      <c r="E277">
        <f>100*LN('FRED-MD+'!E529)</f>
        <v>484.15852794955407</v>
      </c>
      <c r="F277">
        <f>'FRED-MD+'!F529</f>
        <v>5.9</v>
      </c>
      <c r="G277">
        <f>100*LN('FRED-MD+'!G529)</f>
        <v>520.12556537049045</v>
      </c>
      <c r="H277">
        <f>100*LN('FRED-MD+'!H529)</f>
        <v>446.0780050028693</v>
      </c>
      <c r="I277">
        <f>100*LN('FRED-MD+'!I529)</f>
        <v>477.4997345200357</v>
      </c>
      <c r="J277">
        <f>100*LN('FRED-MD+'!J529)</f>
        <v>710.27239396073094</v>
      </c>
      <c r="K277">
        <f>100*LN('FRED-MD+'!K529)</f>
        <v>681.33676734752407</v>
      </c>
      <c r="L277">
        <f>'FRED-MD+'!L529</f>
        <v>1.49157894736842</v>
      </c>
      <c r="M277">
        <f>'FRED-MD+'!N529</f>
        <v>2.55684210526316</v>
      </c>
      <c r="N277">
        <f>'FRED-MD+'!O529</f>
        <v>0.97209999999999996</v>
      </c>
      <c r="O277">
        <f>'FRED-MD+'!P529</f>
        <v>3.7856999999999998</v>
      </c>
      <c r="P277">
        <f>'FRED-MD+'!R529</f>
        <v>2.02</v>
      </c>
      <c r="Q277">
        <f>FACTOR!C338</f>
        <v>35.673475434470816</v>
      </c>
      <c r="R277">
        <f>100*LN(REALIZEDVARIANCE!D278)</f>
        <v>170.15155251151961</v>
      </c>
      <c r="S277">
        <v>-2.7188374687397499</v>
      </c>
      <c r="T277" s="5">
        <v>-1.718677</v>
      </c>
      <c r="U277">
        <v>116.23056498776729</v>
      </c>
      <c r="V277" s="5">
        <v>28.599430000000002</v>
      </c>
      <c r="W277">
        <v>-27.6</v>
      </c>
      <c r="X277">
        <v>27.5</v>
      </c>
      <c r="Y277">
        <f>100*LN(LEVERAGE3!O278)</f>
        <v>317.80524969216106</v>
      </c>
      <c r="Z277">
        <f>100*LN(LEVERAGE1!O278)</f>
        <v>339.2664395917447</v>
      </c>
      <c r="AA277">
        <f>100*LN(LEVERAGE1!N278)</f>
        <v>317.24277386152988</v>
      </c>
      <c r="AB277">
        <f>100*LN(LEVERAGE2!V278)</f>
        <v>-27.859990730293806</v>
      </c>
      <c r="AC277">
        <f>100*LN(LEVERAGE2!U278)</f>
        <v>25.425751617038561</v>
      </c>
      <c r="AD277">
        <v>1750.0124753782834</v>
      </c>
      <c r="AE277">
        <v>1546.2057917936515</v>
      </c>
      <c r="AF277">
        <f>100*LN(DOMESTICC!T398)</f>
        <v>1041.2495187189727</v>
      </c>
      <c r="AG277">
        <f>100*LN(DOMESTICC!U398)</f>
        <v>1010.1277707089436</v>
      </c>
      <c r="AH277">
        <f>100*LN(DOMESTICC!V398)</f>
        <v>999.20597571165183</v>
      </c>
      <c r="AI277">
        <f>100*LN(DOMESTICC!W398)</f>
        <v>931.98186628921405</v>
      </c>
      <c r="AJ277">
        <f>100*LN(DOMESTICC!X398)</f>
        <v>908.25226210748974</v>
      </c>
      <c r="AK277">
        <f>100*LN(DOMESTICC!Y398)</f>
        <v>777.04188976618252</v>
      </c>
      <c r="AL277">
        <f>100*LN(CBCREDIT!T278)</f>
        <v>932.61619793326315</v>
      </c>
      <c r="AM277">
        <f>100*LN(CBCREDIT!U278)</f>
        <v>891.47049141637319</v>
      </c>
      <c r="AN277">
        <f>100*LN(CBCREDIT!V278)</f>
        <v>824.05382495920617</v>
      </c>
      <c r="AO277">
        <f>100*LN('CREDIT EA &amp; UK'!X303)</f>
        <v>871.3581215275525</v>
      </c>
      <c r="AP277">
        <f>100*LN('CREDIT EA &amp; UK'!Y303)</f>
        <v>836.17788582884543</v>
      </c>
      <c r="AQ277">
        <f>100*LN('CREDIT EA &amp; UK'!Z303)</f>
        <v>749.7823417757445</v>
      </c>
      <c r="AR277">
        <f>100*LN('CREDIT EA &amp; UK'!AA303)</f>
        <v>834.84892878376002</v>
      </c>
      <c r="AS277">
        <f>100*LN('CREDIT EA &amp; UK'!AB303)</f>
        <v>790.68345088431101</v>
      </c>
      <c r="AT277">
        <f>100*LN('CREDIT EA &amp; UK'!AC303)</f>
        <v>731.85167285208877</v>
      </c>
      <c r="AU277">
        <f>100*LN('CREDIT EA &amp; UK'!AD303)</f>
        <v>752.88634271334217</v>
      </c>
      <c r="AV277">
        <f>100*LN('CREDIT EA &amp; UK'!AE303)</f>
        <v>735.52191793550639</v>
      </c>
      <c r="AW277">
        <f>100*LN('CREDIT EA &amp; UK'!AF303)</f>
        <v>569.04353603235597</v>
      </c>
      <c r="AX277">
        <f>100*LN('CREDIT FLOATERS'!R303)</f>
        <v>891.73760675714368</v>
      </c>
      <c r="AY277">
        <f>100*LN('CREDIT FLOATERS'!S303)</f>
        <v>854.95293166136526</v>
      </c>
      <c r="AZ277">
        <f>100*LN('CREDIT FLOATERS'!T303)</f>
        <v>773.9058175178119</v>
      </c>
      <c r="BA277">
        <f>100*LN('GLOBAL GROWTH'!P545)</f>
        <v>449.78134569993244</v>
      </c>
      <c r="BB277">
        <f>'GLOBAL GROWTH'!F533</f>
        <v>-0.27498524560853699</v>
      </c>
      <c r="BC277">
        <v>449.78134569993244</v>
      </c>
      <c r="BD277">
        <v>-6.4263833000000004</v>
      </c>
      <c r="BE277">
        <v>2.1177431276071301</v>
      </c>
      <c r="BF277">
        <v>439.37416333043922</v>
      </c>
      <c r="BG277">
        <v>456.58666328686411</v>
      </c>
      <c r="BH277">
        <v>464.43908991413724</v>
      </c>
      <c r="BI277">
        <f>'CORPORATE SPREADS'!C386/100</f>
        <v>1.27</v>
      </c>
      <c r="BJ277">
        <f>'CORPORATE SPREADS'!D386/100</f>
        <v>1.6300000000000008</v>
      </c>
      <c r="BK277">
        <f>POLICYRATES!F338</f>
        <v>3.25</v>
      </c>
      <c r="BL277">
        <f>POLICYRATES!C338</f>
        <v>4</v>
      </c>
      <c r="BM277">
        <f>100*LN(1/'BILATERAL FX'!G397)</f>
        <v>-0.12991557316201083</v>
      </c>
      <c r="BN277">
        <f>100*LN(1/'BILATERAL FX'!B397)</f>
        <v>-45.177601097141469</v>
      </c>
      <c r="BO277">
        <f>100*LN('STOCK MARKET INDICES'!C278)</f>
        <v>810.7816442807914</v>
      </c>
      <c r="BP277">
        <f>100*LN('STOCK MARKET INDICES'!D278)</f>
        <v>760.23863580199543</v>
      </c>
    </row>
    <row r="278" spans="1:68" x14ac:dyDescent="0.2">
      <c r="A278" s="1">
        <v>37591</v>
      </c>
      <c r="B278">
        <f>100*LN('FRED-MD+'!B530)</f>
        <v>449.63525903985379</v>
      </c>
      <c r="C278">
        <f>'FRED-MD+'!C530</f>
        <v>73.315100000000001</v>
      </c>
      <c r="D278">
        <f>100*LN('FRED-MD+'!D530)</f>
        <v>748.88529557334596</v>
      </c>
      <c r="E278">
        <f>100*LN('FRED-MD+'!E530)</f>
        <v>484.90570984402012</v>
      </c>
      <c r="F278">
        <f>'FRED-MD+'!F530</f>
        <v>6</v>
      </c>
      <c r="G278">
        <f>100*LN('FRED-MD+'!G530)</f>
        <v>520.29071817433783</v>
      </c>
      <c r="H278">
        <f>100*LN('FRED-MD+'!H530)</f>
        <v>446.15884575100671</v>
      </c>
      <c r="I278">
        <f>100*LN('FRED-MD+'!I530)</f>
        <v>476.54165351301884</v>
      </c>
      <c r="J278">
        <f>100*LN('FRED-MD+'!J530)</f>
        <v>710.75604363378648</v>
      </c>
      <c r="K278">
        <f>100*LN('FRED-MD+'!K530)</f>
        <v>680.1483236899187</v>
      </c>
      <c r="L278">
        <f>'FRED-MD+'!L530</f>
        <v>1.45</v>
      </c>
      <c r="M278">
        <f>'FRED-MD+'!N530</f>
        <v>2.5823809523809498</v>
      </c>
      <c r="N278">
        <f>'FRED-MD+'!O530</f>
        <v>0.81230000000000002</v>
      </c>
      <c r="O278">
        <f>'FRED-MD+'!P530</f>
        <v>3.6707000000000001</v>
      </c>
      <c r="P278">
        <f>'FRED-MD+'!R530</f>
        <v>2.02</v>
      </c>
      <c r="Q278">
        <f>FACTOR!C339</f>
        <v>20.268371285674416</v>
      </c>
      <c r="R278">
        <f>100*LN(REALIZEDVARIANCE!D279)</f>
        <v>153.2587777448677</v>
      </c>
      <c r="S278">
        <v>17.512426761456201</v>
      </c>
      <c r="T278" s="5">
        <v>15.172750000000001</v>
      </c>
      <c r="U278">
        <v>121.43466709066342</v>
      </c>
      <c r="V278" s="5">
        <v>36.346600000000002</v>
      </c>
      <c r="W278">
        <v>-42.3</v>
      </c>
      <c r="X278">
        <v>28.62</v>
      </c>
      <c r="Y278">
        <f>100*LN(LEVERAGE3!O279)</f>
        <v>305.84253428924148</v>
      </c>
      <c r="Z278">
        <f>100*LN(LEVERAGE1!O279)</f>
        <v>339.86729449513911</v>
      </c>
      <c r="AA278">
        <f>100*LN(LEVERAGE1!N279)</f>
        <v>318.05526349004583</v>
      </c>
      <c r="AB278">
        <f>100*LN(LEVERAGE2!V279)</f>
        <v>-27.953777677931118</v>
      </c>
      <c r="AC278">
        <f>100*LN(LEVERAGE2!U279)</f>
        <v>25.405558820020751</v>
      </c>
      <c r="AD278">
        <v>1753.0640532451034</v>
      </c>
      <c r="AE278">
        <v>1546.9093003170269</v>
      </c>
      <c r="AF278">
        <f>100*LN(DOMESTICC!T399)</f>
        <v>1042.7224077226933</v>
      </c>
      <c r="AG278">
        <f>100*LN(DOMESTICC!U399)</f>
        <v>1011.7523367065641</v>
      </c>
      <c r="AH278">
        <f>100*LN(DOMESTICC!V399)</f>
        <v>1000.8163744738262</v>
      </c>
      <c r="AI278">
        <f>100*LN(DOMESTICC!W399)</f>
        <v>934.51152783156954</v>
      </c>
      <c r="AJ278">
        <f>100*LN(DOMESTICC!X399)</f>
        <v>910.99143827038313</v>
      </c>
      <c r="AK278">
        <f>100*LN(DOMESTICC!Y399)</f>
        <v>778.25034913202217</v>
      </c>
      <c r="AL278">
        <f>100*LN(CBCREDIT!T279)</f>
        <v>934.94641977547667</v>
      </c>
      <c r="AM278">
        <f>100*LN(CBCREDIT!U279)</f>
        <v>894.03389384327807</v>
      </c>
      <c r="AN278">
        <f>100*LN(CBCREDIT!V279)</f>
        <v>825.81322649152276</v>
      </c>
      <c r="AO278">
        <f>100*LN('CREDIT EA &amp; UK'!X304)</f>
        <v>873.95519548649906</v>
      </c>
      <c r="AP278">
        <f>100*LN('CREDIT EA &amp; UK'!Y304)</f>
        <v>838.86015779681225</v>
      </c>
      <c r="AQ278">
        <f>100*LN('CREDIT EA &amp; UK'!Z304)</f>
        <v>752.20929911163273</v>
      </c>
      <c r="AR278">
        <f>100*LN('CREDIT EA &amp; UK'!AA304)</f>
        <v>837.23176970910572</v>
      </c>
      <c r="AS278">
        <f>100*LN('CREDIT EA &amp; UK'!AB304)</f>
        <v>793.06780378009159</v>
      </c>
      <c r="AT278">
        <f>100*LN('CREDIT EA &amp; UK'!AC304)</f>
        <v>734.23506185441033</v>
      </c>
      <c r="AU278">
        <f>100*LN('CREDIT EA &amp; UK'!AD304)</f>
        <v>755.97924027025272</v>
      </c>
      <c r="AV278">
        <f>100*LN('CREDIT EA &amp; UK'!AE304)</f>
        <v>738.73087876239288</v>
      </c>
      <c r="AW278">
        <f>100*LN('CREDIT EA &amp; UK'!AF304)</f>
        <v>571.73368641368154</v>
      </c>
      <c r="AX278">
        <f>100*LN('CREDIT FLOATERS'!R304)</f>
        <v>894.29121975316548</v>
      </c>
      <c r="AY278">
        <f>100*LN('CREDIT FLOATERS'!S304)</f>
        <v>857.67953612950259</v>
      </c>
      <c r="AZ278">
        <f>100*LN('CREDIT FLOATERS'!T304)</f>
        <v>776.06298463075291</v>
      </c>
      <c r="BA278">
        <f>100*LN('GLOBAL GROWTH'!P546)</f>
        <v>449.44045333050218</v>
      </c>
      <c r="BB278">
        <f>'GLOBAL GROWTH'!F534</f>
        <v>-0.85704718978289895</v>
      </c>
      <c r="BC278">
        <v>449.44045333050218</v>
      </c>
      <c r="BD278">
        <v>6.7680889999999998</v>
      </c>
      <c r="BE278">
        <v>2.1586319917255681</v>
      </c>
      <c r="BF278">
        <v>437.64304535606902</v>
      </c>
      <c r="BG278">
        <v>455.24427437753229</v>
      </c>
      <c r="BH278">
        <v>463.27853530210649</v>
      </c>
      <c r="BI278">
        <f>'CORPORATE SPREADS'!C387/100</f>
        <v>1.41</v>
      </c>
      <c r="BJ278">
        <f>'CORPORATE SPREADS'!D387/100</f>
        <v>1.4799999999999995</v>
      </c>
      <c r="BK278">
        <f>POLICYRATES!F339</f>
        <v>2.75</v>
      </c>
      <c r="BL278">
        <f>POLICYRATES!C339</f>
        <v>4</v>
      </c>
      <c r="BM278">
        <f>100*LN(1/'BILATERAL FX'!G398)</f>
        <v>-1.921421892380432</v>
      </c>
      <c r="BN278">
        <f>100*LN(1/'BILATERAL FX'!B398)</f>
        <v>-46.140426043227265</v>
      </c>
      <c r="BO278">
        <f>100*LN('STOCK MARKET INDICES'!C279)</f>
        <v>796.99214018781129</v>
      </c>
      <c r="BP278">
        <f>100*LN('STOCK MARKET INDICES'!D279)</f>
        <v>754.63037081458049</v>
      </c>
    </row>
    <row r="279" spans="1:68" x14ac:dyDescent="0.2">
      <c r="A279" s="1">
        <v>37622</v>
      </c>
      <c r="B279">
        <f>100*LN('FRED-MD+'!B531)</f>
        <v>450.3074335507016</v>
      </c>
      <c r="C279">
        <f>'FRED-MD+'!C531</f>
        <v>73.675600000000003</v>
      </c>
      <c r="D279">
        <f>100*LN('FRED-MD+'!D531)</f>
        <v>752.45612262853592</v>
      </c>
      <c r="E279">
        <f>100*LN('FRED-MD+'!E531)</f>
        <v>485.56175718296464</v>
      </c>
      <c r="F279">
        <f>'FRED-MD+'!F531</f>
        <v>5.8</v>
      </c>
      <c r="G279">
        <f>100*LN('FRED-MD+'!G531)</f>
        <v>520.72979681608683</v>
      </c>
      <c r="H279">
        <f>100*LN('FRED-MD+'!H531)</f>
        <v>446.4217034404877</v>
      </c>
      <c r="I279">
        <f>100*LN('FRED-MD+'!I531)</f>
        <v>475.14326929663434</v>
      </c>
      <c r="J279">
        <f>100*LN('FRED-MD+'!J531)</f>
        <v>711.2956342267903</v>
      </c>
      <c r="K279">
        <f>100*LN('FRED-MD+'!K531)</f>
        <v>679.77618256005826</v>
      </c>
      <c r="L279">
        <f>'FRED-MD+'!L531</f>
        <v>1.3642857142857101</v>
      </c>
      <c r="M279">
        <f>'FRED-MD+'!N531</f>
        <v>2.6842857142857102</v>
      </c>
      <c r="N279">
        <f>'FRED-MD+'!O531</f>
        <v>0.79239999999999999</v>
      </c>
      <c r="O279">
        <f>'FRED-MD+'!P531</f>
        <v>3.5764999999999998</v>
      </c>
      <c r="P279">
        <f>'FRED-MD+'!R531</f>
        <v>1.87</v>
      </c>
      <c r="Q279">
        <f>FACTOR!C340</f>
        <v>15.538297872210956</v>
      </c>
      <c r="R279">
        <f>100*LN(REALIZEDVARIANCE!D280)</f>
        <v>173.69304908538828</v>
      </c>
      <c r="S279">
        <v>16.404556670947699</v>
      </c>
      <c r="T279" s="5">
        <v>16.504290000000001</v>
      </c>
      <c r="U279">
        <v>124.04972209742915</v>
      </c>
      <c r="V279" s="5">
        <v>44.647590000000001</v>
      </c>
      <c r="W279">
        <v>-35.700000000000003</v>
      </c>
      <c r="X279">
        <v>31.17</v>
      </c>
      <c r="Y279">
        <f>100*LN(LEVERAGE3!O280)</f>
        <v>306.1525533216506</v>
      </c>
      <c r="Z279">
        <f>100*LN(LEVERAGE1!O280)</f>
        <v>339.30854692552958</v>
      </c>
      <c r="AA279">
        <f>100*LN(LEVERAGE1!N280)</f>
        <v>318.45211498407491</v>
      </c>
      <c r="AB279">
        <f>100*LN(LEVERAGE2!V280)</f>
        <v>-28.041838869446529</v>
      </c>
      <c r="AC279">
        <f>100*LN(LEVERAGE2!U280)</f>
        <v>26.61597592658725</v>
      </c>
      <c r="AD279">
        <v>1754.7459774474398</v>
      </c>
      <c r="AE279">
        <v>1547.9316383298496</v>
      </c>
      <c r="AF279">
        <f>100*LN(DOMESTICC!T400)</f>
        <v>1043.4388007240148</v>
      </c>
      <c r="AG279">
        <f>100*LN(DOMESTICC!U400)</f>
        <v>1012.5161433908759</v>
      </c>
      <c r="AH279">
        <f>100*LN(DOMESTICC!V400)</f>
        <v>1001.6075564230233</v>
      </c>
      <c r="AI279">
        <f>100*LN(DOMESTICC!W400)</f>
        <v>935.94256915360836</v>
      </c>
      <c r="AJ279">
        <f>100*LN(DOMESTICC!X400)</f>
        <v>912.7998448957577</v>
      </c>
      <c r="AK279">
        <f>100*LN(DOMESTICC!Y400)</f>
        <v>778.17250361068625</v>
      </c>
      <c r="AL279">
        <f>100*LN(CBCREDIT!T280)</f>
        <v>936.57714281390747</v>
      </c>
      <c r="AM279">
        <f>100*LN(CBCREDIT!U280)</f>
        <v>895.47521653339891</v>
      </c>
      <c r="AN279">
        <f>100*LN(CBCREDIT!V280)</f>
        <v>827.74362176866771</v>
      </c>
      <c r="AO279">
        <f>100*LN('CREDIT EA &amp; UK'!X305)</f>
        <v>876.47690202607839</v>
      </c>
      <c r="AP279">
        <f>100*LN('CREDIT EA &amp; UK'!Y305)</f>
        <v>841.29318565839367</v>
      </c>
      <c r="AQ279">
        <f>100*LN('CREDIT EA &amp; UK'!Z305)</f>
        <v>754.9324955140155</v>
      </c>
      <c r="AR279">
        <f>100*LN('CREDIT EA &amp; UK'!AA305)</f>
        <v>839.58857929236808</v>
      </c>
      <c r="AS279">
        <f>100*LN('CREDIT EA &amp; UK'!AB305)</f>
        <v>795.3325555209683</v>
      </c>
      <c r="AT279">
        <f>100*LN('CREDIT EA &amp; UK'!AC305)</f>
        <v>736.75498009495368</v>
      </c>
      <c r="AU279">
        <f>100*LN('CREDIT EA &amp; UK'!AD305)</f>
        <v>758.87427940909606</v>
      </c>
      <c r="AV279">
        <f>100*LN('CREDIT EA &amp; UK'!AE305)</f>
        <v>741.45276018137088</v>
      </c>
      <c r="AW279">
        <f>100*LN('CREDIT EA &amp; UK'!AF305)</f>
        <v>575.49097725452145</v>
      </c>
      <c r="AX279">
        <f>100*LN('CREDIT FLOATERS'!R305)</f>
        <v>896.58867323969355</v>
      </c>
      <c r="AY279">
        <f>100*LN('CREDIT FLOATERS'!S305)</f>
        <v>859.81601176727179</v>
      </c>
      <c r="AZ279">
        <f>100*LN('CREDIT FLOATERS'!T305)</f>
        <v>778.67968062588557</v>
      </c>
      <c r="BA279">
        <f>100*LN('GLOBAL GROWTH'!P547)</f>
        <v>450.55285087787257</v>
      </c>
      <c r="BB279">
        <f>'GLOBAL GROWTH'!F535</f>
        <v>0.71394952921110399</v>
      </c>
      <c r="BC279">
        <v>450.55285087787257</v>
      </c>
      <c r="BD279">
        <v>8.1564300000000003</v>
      </c>
      <c r="BE279">
        <v>2.1988452715561824</v>
      </c>
      <c r="BF279">
        <v>438.9594355431741</v>
      </c>
      <c r="BG279">
        <v>456.53130301694853</v>
      </c>
      <c r="BH279">
        <v>463.4728988229636</v>
      </c>
      <c r="BI279">
        <f>'CORPORATE SPREADS'!C388/100</f>
        <v>1.47999999999999</v>
      </c>
      <c r="BJ279">
        <f>'CORPORATE SPREADS'!D388/100</f>
        <v>2.09</v>
      </c>
      <c r="BK279">
        <f>POLICYRATES!F340</f>
        <v>2.75</v>
      </c>
      <c r="BL279">
        <f>POLICYRATES!C340</f>
        <v>4</v>
      </c>
      <c r="BM279">
        <f>100*LN(1/'BILATERAL FX'!G399)</f>
        <v>-6.0342229006161823</v>
      </c>
      <c r="BN279">
        <f>100*LN(1/'BILATERAL FX'!B399)</f>
        <v>-48.088174739291858</v>
      </c>
      <c r="BO279">
        <f>100*LN('STOCK MARKET INDICES'!C280)</f>
        <v>791.85667882554174</v>
      </c>
      <c r="BP279">
        <f>100*LN('STOCK MARKET INDICES'!D280)</f>
        <v>745.14042733954807</v>
      </c>
    </row>
    <row r="280" spans="1:68" x14ac:dyDescent="0.2">
      <c r="A280" s="1">
        <v>37653</v>
      </c>
      <c r="B280">
        <f>100*LN('FRED-MD+'!B532)</f>
        <v>450.58767836755197</v>
      </c>
      <c r="C280">
        <f>'FRED-MD+'!C532</f>
        <v>73.753100000000003</v>
      </c>
      <c r="D280">
        <f>100*LN('FRED-MD+'!D532)</f>
        <v>739.57216086020458</v>
      </c>
      <c r="E280">
        <f>100*LN('FRED-MD+'!E532)</f>
        <v>486.25992152688514</v>
      </c>
      <c r="F280">
        <f>'FRED-MD+'!F532</f>
        <v>5.9</v>
      </c>
      <c r="G280">
        <f>100*LN('FRED-MD+'!G532)</f>
        <v>521.275947818639</v>
      </c>
      <c r="H280">
        <f>100*LN('FRED-MD+'!H532)</f>
        <v>446.83075365982188</v>
      </c>
      <c r="I280">
        <f>100*LN('FRED-MD+'!I532)</f>
        <v>475.46241391564291</v>
      </c>
      <c r="J280">
        <f>100*LN('FRED-MD+'!J532)</f>
        <v>711.86678559517497</v>
      </c>
      <c r="K280">
        <f>100*LN('FRED-MD+'!K532)</f>
        <v>672.98599121410621</v>
      </c>
      <c r="L280">
        <f>'FRED-MD+'!L532</f>
        <v>1.2963157894736801</v>
      </c>
      <c r="M280">
        <f>'FRED-MD+'!N532</f>
        <v>2.6063157894736801</v>
      </c>
      <c r="N280">
        <f>'FRED-MD+'!O532</f>
        <v>0.5554</v>
      </c>
      <c r="O280">
        <f>'FRED-MD+'!P532</f>
        <v>3.4161999999999999</v>
      </c>
      <c r="P280">
        <f>'FRED-MD+'!R532</f>
        <v>1.94</v>
      </c>
      <c r="Q280">
        <f>FACTOR!C341</f>
        <v>10.597502703416595</v>
      </c>
      <c r="R280">
        <f>100*LN(REALIZEDVARIANCE!D281)</f>
        <v>139.56110913227931</v>
      </c>
      <c r="S280">
        <v>31.096633593319901</v>
      </c>
      <c r="T280" s="5">
        <v>25.501940000000001</v>
      </c>
      <c r="U280">
        <v>123.59613964473506</v>
      </c>
      <c r="V280" s="5">
        <v>37.163080000000001</v>
      </c>
      <c r="W280">
        <v>-40.4</v>
      </c>
      <c r="X280">
        <v>29.63</v>
      </c>
      <c r="Y280">
        <f>100*LN(LEVERAGE3!O281)</f>
        <v>306.77298849996856</v>
      </c>
      <c r="Z280">
        <f>100*LN(LEVERAGE1!O281)</f>
        <v>338.38140549595823</v>
      </c>
      <c r="AA280">
        <f>100*LN(LEVERAGE1!N281)</f>
        <v>318.71014527400064</v>
      </c>
      <c r="AB280">
        <f>100*LN(LEVERAGE2!V281)</f>
        <v>-28.119319563504664</v>
      </c>
      <c r="AC280">
        <f>100*LN(LEVERAGE2!U281)</f>
        <v>28.649987713603466</v>
      </c>
      <c r="AD280">
        <v>1755.4044326571698</v>
      </c>
      <c r="AE280">
        <v>1548.5314988320629</v>
      </c>
      <c r="AF280">
        <f>100*LN(DOMESTICC!T401)</f>
        <v>1043.9489884259415</v>
      </c>
      <c r="AG280">
        <f>100*LN(DOMESTICC!U401)</f>
        <v>1013.0525260456201</v>
      </c>
      <c r="AH280">
        <f>100*LN(DOMESTICC!V401)</f>
        <v>1002.1741128544297</v>
      </c>
      <c r="AI280">
        <f>100*LN(DOMESTICC!W401)</f>
        <v>937.02875823687327</v>
      </c>
      <c r="AJ280">
        <f>100*LN(DOMESTICC!X401)</f>
        <v>914.26632079948274</v>
      </c>
      <c r="AK280">
        <f>100*LN(DOMESTICC!Y401)</f>
        <v>778.04415649337318</v>
      </c>
      <c r="AL280">
        <f>100*LN(CBCREDIT!T281)</f>
        <v>937.92332264792458</v>
      </c>
      <c r="AM280">
        <f>100*LN(CBCREDIT!U281)</f>
        <v>896.5651777296772</v>
      </c>
      <c r="AN280">
        <f>100*LN(CBCREDIT!V281)</f>
        <v>829.63718092089027</v>
      </c>
      <c r="AO280">
        <f>100*LN('CREDIT EA &amp; UK'!X306)</f>
        <v>878.86022143666855</v>
      </c>
      <c r="AP280">
        <f>100*LN('CREDIT EA &amp; UK'!Y306)</f>
        <v>843.54238386821032</v>
      </c>
      <c r="AQ280">
        <f>100*LN('CREDIT EA &amp; UK'!Z306)</f>
        <v>757.63774580947552</v>
      </c>
      <c r="AR280">
        <f>100*LN('CREDIT EA &amp; UK'!AA306)</f>
        <v>841.8316978959989</v>
      </c>
      <c r="AS280">
        <f>100*LN('CREDIT EA &amp; UK'!AB306)</f>
        <v>797.45272783947496</v>
      </c>
      <c r="AT280">
        <f>100*LN('CREDIT EA &amp; UK'!AC306)</f>
        <v>739.22042757073314</v>
      </c>
      <c r="AU280">
        <f>100*LN('CREDIT EA &amp; UK'!AD306)</f>
        <v>761.57392442206424</v>
      </c>
      <c r="AV280">
        <f>100*LN('CREDIT EA &amp; UK'!AE306)</f>
        <v>743.92390261850562</v>
      </c>
      <c r="AW280">
        <f>100*LN('CREDIT EA &amp; UK'!AF306)</f>
        <v>579.42039003955551</v>
      </c>
      <c r="AX280">
        <f>100*LN('CREDIT FLOATERS'!R306)</f>
        <v>898.69289436871236</v>
      </c>
      <c r="AY280">
        <f>100*LN('CREDIT FLOATERS'!S306)</f>
        <v>861.66926444661965</v>
      </c>
      <c r="AZ280">
        <f>100*LN('CREDIT FLOATERS'!T306)</f>
        <v>781.37358772059497</v>
      </c>
      <c r="BA280">
        <f>100*LN('GLOBAL GROWTH'!P548)</f>
        <v>450.52789089630545</v>
      </c>
      <c r="BB280">
        <f>'GLOBAL GROWTH'!F536</f>
        <v>-0.71559249349432097</v>
      </c>
      <c r="BC280">
        <v>450.52789089630545</v>
      </c>
      <c r="BD280">
        <v>6.5833309</v>
      </c>
      <c r="BE280">
        <v>2.2389888885305353</v>
      </c>
      <c r="BF280">
        <v>439.76254731618513</v>
      </c>
      <c r="BG280">
        <v>456.57409338179303</v>
      </c>
      <c r="BH280">
        <v>463.66688530474624</v>
      </c>
      <c r="BI280">
        <f>'CORPORATE SPREADS'!C389/100</f>
        <v>1.6</v>
      </c>
      <c r="BJ280">
        <f>'CORPORATE SPREADS'!D389/100</f>
        <v>2.62</v>
      </c>
      <c r="BK280">
        <f>POLICYRATES!F341</f>
        <v>2.75</v>
      </c>
      <c r="BL280">
        <f>POLICYRATES!C341</f>
        <v>3.75</v>
      </c>
      <c r="BM280">
        <f>100*LN(1/'BILATERAL FX'!G400)</f>
        <v>-7.5571186847074037</v>
      </c>
      <c r="BN280">
        <f>100*LN(1/'BILATERAL FX'!B400)</f>
        <v>-47.492897976822896</v>
      </c>
      <c r="BO280">
        <f>100*LN('STOCK MARKET INDICES'!C281)</f>
        <v>784.26911057251311</v>
      </c>
      <c r="BP280">
        <f>100*LN('STOCK MARKET INDICES'!D281)</f>
        <v>747.25462240899401</v>
      </c>
    </row>
    <row r="281" spans="1:68" x14ac:dyDescent="0.2">
      <c r="A281" s="1">
        <v>37681</v>
      </c>
      <c r="B281">
        <f>100*LN('FRED-MD+'!B533)</f>
        <v>450.3787304599453</v>
      </c>
      <c r="C281">
        <f>'FRED-MD+'!C533</f>
        <v>73.872100000000003</v>
      </c>
      <c r="D281">
        <f>100*LN('FRED-MD+'!D533)</f>
        <v>745.35618716433737</v>
      </c>
      <c r="E281">
        <f>100*LN('FRED-MD+'!E533)</f>
        <v>486.86876314405743</v>
      </c>
      <c r="F281">
        <f>'FRED-MD+'!F533</f>
        <v>5.9</v>
      </c>
      <c r="G281">
        <f>100*LN('FRED-MD+'!G533)</f>
        <v>521.43921316102762</v>
      </c>
      <c r="H281">
        <f>100*LN('FRED-MD+'!H533)</f>
        <v>447.07355283997134</v>
      </c>
      <c r="I281">
        <f>100*LN('FRED-MD+'!I533)</f>
        <v>475.14326929663434</v>
      </c>
      <c r="J281">
        <f>100*LN('FRED-MD+'!J533)</f>
        <v>712.41182137867258</v>
      </c>
      <c r="K281">
        <f>100*LN('FRED-MD+'!K533)</f>
        <v>674.12637633200791</v>
      </c>
      <c r="L281">
        <f>'FRED-MD+'!L533</f>
        <v>1.24</v>
      </c>
      <c r="M281">
        <f>'FRED-MD+'!N533</f>
        <v>2.5671428571428598</v>
      </c>
      <c r="N281">
        <f>'FRED-MD+'!O533</f>
        <v>2.46E-2</v>
      </c>
      <c r="O281">
        <f>'FRED-MD+'!P533</f>
        <v>3.1646999999999998</v>
      </c>
      <c r="P281">
        <f>'FRED-MD+'!R533</f>
        <v>1.94</v>
      </c>
      <c r="Q281">
        <f>FACTOR!C342</f>
        <v>6.0179137460583547</v>
      </c>
      <c r="R281">
        <f>100*LN(REALIZEDVARIANCE!D282)</f>
        <v>188.21395859139065</v>
      </c>
      <c r="S281">
        <v>21.776407771936</v>
      </c>
      <c r="T281" s="5">
        <v>18.006720000000001</v>
      </c>
      <c r="U281">
        <v>115.38291731691548</v>
      </c>
      <c r="V281" s="5">
        <v>32.375450000000001</v>
      </c>
      <c r="W281">
        <v>-39.700000000000003</v>
      </c>
      <c r="X281">
        <v>29.15</v>
      </c>
      <c r="Y281">
        <f>100*LN(LEVERAGE3!O282)</f>
        <v>307.51440129781525</v>
      </c>
      <c r="Z281">
        <f>100*LN(LEVERAGE1!O282)</f>
        <v>337.81426980584257</v>
      </c>
      <c r="AA281">
        <f>100*LN(LEVERAGE1!N282)</f>
        <v>319.02427094743524</v>
      </c>
      <c r="AB281">
        <f>100*LN(LEVERAGE2!V282)</f>
        <v>-28.158815547182968</v>
      </c>
      <c r="AC281">
        <f>100*LN(LEVERAGE2!U282)</f>
        <v>30.098482197167737</v>
      </c>
      <c r="AD281">
        <v>1756.2299374441282</v>
      </c>
      <c r="AE281">
        <v>1549.544290730483</v>
      </c>
      <c r="AF281">
        <f>100*LN(DOMESTICC!T402)</f>
        <v>1044.6549552900783</v>
      </c>
      <c r="AG281">
        <f>100*LN(DOMESTICC!U402)</f>
        <v>1013.8121033267175</v>
      </c>
      <c r="AH281">
        <f>100*LN(DOMESTICC!V402)</f>
        <v>1002.9692939381963</v>
      </c>
      <c r="AI281">
        <f>100*LN(DOMESTICC!W402)</f>
        <v>938.40860253646065</v>
      </c>
      <c r="AJ281">
        <f>100*LN(DOMESTICC!X402)</f>
        <v>915.96851896360386</v>
      </c>
      <c r="AK281">
        <f>100*LN(DOMESTICC!Y402)</f>
        <v>777.96615023202185</v>
      </c>
      <c r="AL281">
        <f>100*LN(CBCREDIT!T282)</f>
        <v>939.54551075451059</v>
      </c>
      <c r="AM281">
        <f>100*LN(CBCREDIT!U282)</f>
        <v>897.94034057422994</v>
      </c>
      <c r="AN281">
        <f>100*LN(CBCREDIT!V282)</f>
        <v>831.76855970674467</v>
      </c>
      <c r="AO281">
        <f>100*LN('CREDIT EA &amp; UK'!X307)</f>
        <v>881.42647444047407</v>
      </c>
      <c r="AP281">
        <f>100*LN('CREDIT EA &amp; UK'!Y307)</f>
        <v>845.96000948801588</v>
      </c>
      <c r="AQ281">
        <f>100*LN('CREDIT EA &amp; UK'!Z307)</f>
        <v>760.55854770784617</v>
      </c>
      <c r="AR281">
        <f>100*LN('CREDIT EA &amp; UK'!AA307)</f>
        <v>844.29350541421434</v>
      </c>
      <c r="AS281">
        <f>100*LN('CREDIT EA &amp; UK'!AB307)</f>
        <v>799.76187413679565</v>
      </c>
      <c r="AT281">
        <f>100*LN('CREDIT EA &amp; UK'!AC307)</f>
        <v>741.95556275495255</v>
      </c>
      <c r="AU281">
        <f>100*LN('CREDIT EA &amp; UK'!AD307)</f>
        <v>764.3673593255761</v>
      </c>
      <c r="AV281">
        <f>100*LN('CREDIT EA &amp; UK'!AE307)</f>
        <v>746.52556882237332</v>
      </c>
      <c r="AW281">
        <f>100*LN('CREDIT EA &amp; UK'!AF307)</f>
        <v>583.21639625894966</v>
      </c>
      <c r="AX281">
        <f>100*LN('CREDIT FLOATERS'!R307)</f>
        <v>901.01857877501561</v>
      </c>
      <c r="AY281">
        <f>100*LN('CREDIT FLOATERS'!S307)</f>
        <v>863.77251564129938</v>
      </c>
      <c r="AZ281">
        <f>100*LN('CREDIT FLOATERS'!T307)</f>
        <v>784.21051583902147</v>
      </c>
      <c r="BA281">
        <f>100*LN('GLOBAL GROWTH'!P549)</f>
        <v>450.58037808131894</v>
      </c>
      <c r="BB281">
        <f>'GLOBAL GROWTH'!F537</f>
        <v>0.21573908891917401</v>
      </c>
      <c r="BC281">
        <v>450.58037808131894</v>
      </c>
      <c r="BD281">
        <v>16.577746999999999</v>
      </c>
      <c r="BE281">
        <v>2.2876284284409243</v>
      </c>
      <c r="BF281">
        <v>440.29146453211155</v>
      </c>
      <c r="BG281">
        <v>455.98697058647247</v>
      </c>
      <c r="BH281">
        <v>464.05373298253824</v>
      </c>
      <c r="BI281">
        <f>'CORPORATE SPREADS'!C390/100</f>
        <v>1.72999999999999</v>
      </c>
      <c r="BJ281">
        <f>'CORPORATE SPREADS'!D390/100</f>
        <v>2.2000000000000002</v>
      </c>
      <c r="BK281">
        <f>POLICYRATES!F342</f>
        <v>2.5</v>
      </c>
      <c r="BL281">
        <f>POLICYRATES!C342</f>
        <v>3.75</v>
      </c>
      <c r="BM281">
        <f>100*LN(1/'BILATERAL FX'!G401)</f>
        <v>-7.6683224770957761</v>
      </c>
      <c r="BN281">
        <f>100*LN(1/'BILATERAL FX'!B401)</f>
        <v>-45.90058750361942</v>
      </c>
      <c r="BO281">
        <f>100*LN('STOCK MARKET INDICES'!C282)</f>
        <v>779.31207153880098</v>
      </c>
      <c r="BP281">
        <f>100*LN('STOCK MARKET INDICES'!D282)</f>
        <v>745.91775918890323</v>
      </c>
    </row>
    <row r="282" spans="1:68" x14ac:dyDescent="0.2">
      <c r="A282" s="1">
        <v>37712</v>
      </c>
      <c r="B282">
        <f>100*LN('FRED-MD+'!B534)</f>
        <v>449.59723170990105</v>
      </c>
      <c r="C282">
        <f>'FRED-MD+'!C534</f>
        <v>73.226699999999994</v>
      </c>
      <c r="D282">
        <f>100*LN('FRED-MD+'!D534)</f>
        <v>740.42791180372683</v>
      </c>
      <c r="E282">
        <f>100*LN('FRED-MD+'!E534)</f>
        <v>487.43572758036277</v>
      </c>
      <c r="F282">
        <f>'FRED-MD+'!F534</f>
        <v>6</v>
      </c>
      <c r="G282">
        <f>100*LN('FRED-MD+'!G534)</f>
        <v>521.05784522400302</v>
      </c>
      <c r="H282">
        <f>100*LN('FRED-MD+'!H534)</f>
        <v>446.90182198009876</v>
      </c>
      <c r="I282">
        <f>100*LN('FRED-MD+'!I534)</f>
        <v>474.37139954361498</v>
      </c>
      <c r="J282">
        <f>100*LN('FRED-MD+'!J534)</f>
        <v>713.35731710571042</v>
      </c>
      <c r="K282">
        <f>100*LN('FRED-MD+'!K534)</f>
        <v>679.12551700232564</v>
      </c>
      <c r="L282">
        <f>'FRED-MD+'!L534</f>
        <v>1.26714285714286</v>
      </c>
      <c r="M282">
        <f>'FRED-MD+'!N534</f>
        <v>2.6914285714285699</v>
      </c>
      <c r="N282">
        <f>'FRED-MD+'!O534</f>
        <v>-1.9099999999999999E-2</v>
      </c>
      <c r="O282">
        <f>'FRED-MD+'!P534</f>
        <v>2.6855000000000002</v>
      </c>
      <c r="P282">
        <f>'FRED-MD+'!R534</f>
        <v>1.85</v>
      </c>
      <c r="Q282">
        <f>FACTOR!C343</f>
        <v>13.566285721707525</v>
      </c>
      <c r="R282">
        <f>100*LN(REALIZEDVARIANCE!D283)</f>
        <v>155.15229886393055</v>
      </c>
      <c r="S282">
        <v>23.673545188102501</v>
      </c>
      <c r="T282" s="5">
        <v>14.76267</v>
      </c>
      <c r="U282">
        <v>99.899183268082965</v>
      </c>
      <c r="V282" s="5">
        <v>14.134679999999999</v>
      </c>
      <c r="W282">
        <v>-26.5</v>
      </c>
      <c r="X282">
        <v>21.21</v>
      </c>
      <c r="Y282">
        <f>100*LN(LEVERAGE3!O283)</f>
        <v>308.38428522706454</v>
      </c>
      <c r="Z282">
        <f>100*LN(LEVERAGE1!O283)</f>
        <v>338.08313471905132</v>
      </c>
      <c r="AA282">
        <f>100*LN(LEVERAGE1!N283)</f>
        <v>319.4057048347504</v>
      </c>
      <c r="AB282">
        <f>100*LN(LEVERAGE2!V283)</f>
        <v>-28.002199973004355</v>
      </c>
      <c r="AC282">
        <f>100*LN(LEVERAGE2!U283)</f>
        <v>30.462149988122512</v>
      </c>
      <c r="AD282">
        <v>1757.8779671340108</v>
      </c>
      <c r="AE282">
        <v>1550.4433360982421</v>
      </c>
      <c r="AF282">
        <f>100*LN(DOMESTICC!T403)</f>
        <v>1045.7521234714891</v>
      </c>
      <c r="AG282">
        <f>100*LN(DOMESTICC!U403)</f>
        <v>1015.0286307384608</v>
      </c>
      <c r="AH282">
        <f>100*LN(DOMESTICC!V403)</f>
        <v>1004.2154316758202</v>
      </c>
      <c r="AI282">
        <f>100*LN(DOMESTICC!W403)</f>
        <v>940.31498597421125</v>
      </c>
      <c r="AJ282">
        <f>100*LN(DOMESTICC!X403)</f>
        <v>917.95458785828373</v>
      </c>
      <c r="AK282">
        <f>100*LN(DOMESTICC!Y403)</f>
        <v>779.24877046667336</v>
      </c>
      <c r="AL282">
        <f>100*LN(CBCREDIT!T283)</f>
        <v>941.8218903033345</v>
      </c>
      <c r="AM282">
        <f>100*LN(CBCREDIT!U283)</f>
        <v>900.12272622256762</v>
      </c>
      <c r="AN282">
        <f>100*LN(CBCREDIT!V283)</f>
        <v>833.97266791840002</v>
      </c>
      <c r="AO282">
        <f>100*LN('CREDIT EA &amp; UK'!X308)</f>
        <v>884.13261532175989</v>
      </c>
      <c r="AP282">
        <f>100*LN('CREDIT EA &amp; UK'!Y308)</f>
        <v>848.66873797148071</v>
      </c>
      <c r="AQ282">
        <f>100*LN('CREDIT EA &amp; UK'!Z308)</f>
        <v>763.34736303622731</v>
      </c>
      <c r="AR282">
        <f>100*LN('CREDIT EA &amp; UK'!AA308)</f>
        <v>846.872171478989</v>
      </c>
      <c r="AS282">
        <f>100*LN('CREDIT EA &amp; UK'!AB308)</f>
        <v>802.2729084218762</v>
      </c>
      <c r="AT282">
        <f>100*LN('CREDIT EA &amp; UK'!AC308)</f>
        <v>744.71214219539911</v>
      </c>
      <c r="AU282">
        <f>100*LN('CREDIT EA &amp; UK'!AD308)</f>
        <v>767.28171540923609</v>
      </c>
      <c r="AV282">
        <f>100*LN('CREDIT EA &amp; UK'!AE308)</f>
        <v>749.35157970485238</v>
      </c>
      <c r="AW282">
        <f>100*LN('CREDIT EA &amp; UK'!AF308)</f>
        <v>586.11889065305047</v>
      </c>
      <c r="AX282">
        <f>100*LN('CREDIT FLOATERS'!R308)</f>
        <v>903.66725769789491</v>
      </c>
      <c r="AY282">
        <f>100*LN('CREDIT FLOATERS'!S308)</f>
        <v>866.42506632003256</v>
      </c>
      <c r="AZ282">
        <f>100*LN('CREDIT FLOATERS'!T308)</f>
        <v>786.75595181660856</v>
      </c>
      <c r="BA282">
        <f>100*LN('GLOBAL GROWTH'!P550)</f>
        <v>450.28596809820158</v>
      </c>
      <c r="BB282">
        <f>'GLOBAL GROWTH'!F538</f>
        <v>0.67017911892756299</v>
      </c>
      <c r="BC282">
        <v>450.28596809820158</v>
      </c>
      <c r="BD282">
        <v>28.065850000000001</v>
      </c>
      <c r="BE282">
        <v>2.3388587507048753</v>
      </c>
      <c r="BF282">
        <v>439.85704659969838</v>
      </c>
      <c r="BG282">
        <v>456.27222801281846</v>
      </c>
      <c r="BH282">
        <v>463.95716127054231</v>
      </c>
      <c r="BI282">
        <f>'CORPORATE SPREADS'!C391/100</f>
        <v>1.51999999999999</v>
      </c>
      <c r="BJ282">
        <f>'CORPORATE SPREADS'!D391/100</f>
        <v>0.98000000000000043</v>
      </c>
      <c r="BK282">
        <f>POLICYRATES!F343</f>
        <v>2.5</v>
      </c>
      <c r="BL282">
        <f>POLICYRATES!C343</f>
        <v>3.75</v>
      </c>
      <c r="BM282">
        <f>100*LN(1/'BILATERAL FX'!G402)</f>
        <v>-8.2685366618607858</v>
      </c>
      <c r="BN282">
        <f>100*LN(1/'BILATERAL FX'!B402)</f>
        <v>-45.355661557541822</v>
      </c>
      <c r="BO282">
        <f>100*LN('STOCK MARKET INDICES'!C283)</f>
        <v>798.68584972620215</v>
      </c>
      <c r="BP282">
        <f>100*LN('STOCK MARKET INDICES'!D283)</f>
        <v>754.51254440730838</v>
      </c>
    </row>
    <row r="283" spans="1:68" x14ac:dyDescent="0.2">
      <c r="A283" s="1">
        <v>37742</v>
      </c>
      <c r="B283">
        <f>100*LN('FRED-MD+'!B535)</f>
        <v>449.64462425655387</v>
      </c>
      <c r="C283">
        <f>'FRED-MD+'!C535</f>
        <v>73.299599999999998</v>
      </c>
      <c r="D283">
        <f>100*LN('FRED-MD+'!D535)</f>
        <v>746.7942332285852</v>
      </c>
      <c r="E283">
        <f>100*LN('FRED-MD+'!E535)</f>
        <v>488.08302832125474</v>
      </c>
      <c r="F283">
        <f>'FRED-MD+'!F535</f>
        <v>6.1</v>
      </c>
      <c r="G283">
        <f>100*LN('FRED-MD+'!G535)</f>
        <v>520.893955539682</v>
      </c>
      <c r="H283">
        <f>100*LN('FRED-MD+'!H535)</f>
        <v>446.78602350234848</v>
      </c>
      <c r="I283">
        <f>100*LN('FRED-MD+'!I535)</f>
        <v>469.92978487127897</v>
      </c>
      <c r="J283">
        <f>100*LN('FRED-MD+'!J535)</f>
        <v>714.18765935560714</v>
      </c>
      <c r="K283">
        <f>100*LN('FRED-MD+'!K535)</f>
        <v>684.15727405216899</v>
      </c>
      <c r="L283">
        <f>'FRED-MD+'!L535</f>
        <v>1.1814285714285699</v>
      </c>
      <c r="M283">
        <f>'FRED-MD+'!N535</f>
        <v>2.38761904761905</v>
      </c>
      <c r="N283">
        <f>'FRED-MD+'!O535</f>
        <v>-0.66310000000000002</v>
      </c>
      <c r="O283">
        <f>'FRED-MD+'!P535</f>
        <v>2.7589000000000001</v>
      </c>
      <c r="P283">
        <f>'FRED-MD+'!R535</f>
        <v>1.91</v>
      </c>
      <c r="Q283">
        <f>FACTOR!C344</f>
        <v>23.141053515079022</v>
      </c>
      <c r="R283">
        <f>100*LN(REALIZEDVARIANCE!D284)</f>
        <v>133.76725891115396</v>
      </c>
      <c r="S283">
        <v>20.208349546766801</v>
      </c>
      <c r="T283" s="5">
        <v>10.4466</v>
      </c>
      <c r="U283">
        <v>98.914944913759555</v>
      </c>
      <c r="V283" s="5">
        <v>14.32301</v>
      </c>
      <c r="W283">
        <v>-30</v>
      </c>
      <c r="X283">
        <v>19.47</v>
      </c>
      <c r="Y283">
        <f>100*LN(LEVERAGE3!O284)</f>
        <v>309.35696507018042</v>
      </c>
      <c r="Z283">
        <f>100*LN(LEVERAGE1!O284)</f>
        <v>338.78471044375726</v>
      </c>
      <c r="AA283">
        <f>100*LN(LEVERAGE1!N284)</f>
        <v>319.83732630636302</v>
      </c>
      <c r="AB283">
        <f>100*LN(LEVERAGE2!V284)</f>
        <v>-27.622641326405052</v>
      </c>
      <c r="AC283">
        <f>100*LN(LEVERAGE2!U284)</f>
        <v>30.717668043102815</v>
      </c>
      <c r="AD283">
        <v>1761.193638700405</v>
      </c>
      <c r="AE283">
        <v>1552.3980624147111</v>
      </c>
      <c r="AF283">
        <f>100*LN(DOMESTICC!T404)</f>
        <v>1047.1625856779256</v>
      </c>
      <c r="AG283">
        <f>100*LN(DOMESTICC!U404)</f>
        <v>1016.6357143600118</v>
      </c>
      <c r="AH283">
        <f>100*LN(DOMESTICC!V404)</f>
        <v>1005.8489584269696</v>
      </c>
      <c r="AI283">
        <f>100*LN(DOMESTICC!W404)</f>
        <v>942.54252587115093</v>
      </c>
      <c r="AJ283">
        <f>100*LN(DOMESTICC!X404)</f>
        <v>920.08919163538451</v>
      </c>
      <c r="AK283">
        <f>100*LN(DOMESTICC!Y404)</f>
        <v>782.01142722480427</v>
      </c>
      <c r="AL283">
        <f>100*LN(CBCREDIT!T284)</f>
        <v>944.32325310267572</v>
      </c>
      <c r="AM283">
        <f>100*LN(CBCREDIT!U284)</f>
        <v>902.60273339056982</v>
      </c>
      <c r="AN283">
        <f>100*LN(CBCREDIT!V284)</f>
        <v>836.28404014111629</v>
      </c>
      <c r="AO283">
        <f>100*LN('CREDIT EA &amp; UK'!X309)</f>
        <v>886.84657190456267</v>
      </c>
      <c r="AP283">
        <f>100*LN('CREDIT EA &amp; UK'!Y309)</f>
        <v>851.37850740601198</v>
      </c>
      <c r="AQ283">
        <f>100*LN('CREDIT EA &amp; UK'!Z309)</f>
        <v>766.15818639553015</v>
      </c>
      <c r="AR283">
        <f>100*LN('CREDIT EA &amp; UK'!AA309)</f>
        <v>849.50512866038412</v>
      </c>
      <c r="AS283">
        <f>100*LN('CREDIT EA &amp; UK'!AB309)</f>
        <v>804.8160548264475</v>
      </c>
      <c r="AT283">
        <f>100*LN('CREDIT EA &amp; UK'!AC309)</f>
        <v>747.56211600556298</v>
      </c>
      <c r="AU283">
        <f>100*LN('CREDIT EA &amp; UK'!AD309)</f>
        <v>770.11003354622881</v>
      </c>
      <c r="AV283">
        <f>100*LN('CREDIT EA &amp; UK'!AE309)</f>
        <v>752.13196714167054</v>
      </c>
      <c r="AW283">
        <f>100*LN('CREDIT EA &amp; UK'!AF309)</f>
        <v>588.76171139287169</v>
      </c>
      <c r="AX283">
        <f>100*LN('CREDIT FLOATERS'!R309)</f>
        <v>906.38068151932907</v>
      </c>
      <c r="AY283">
        <f>100*LN('CREDIT FLOATERS'!S309)</f>
        <v>869.19514590151846</v>
      </c>
      <c r="AZ283">
        <f>100*LN('CREDIT FLOATERS'!T309)</f>
        <v>789.26237983883368</v>
      </c>
      <c r="BA283">
        <f>100*LN('GLOBAL GROWTH'!P551)</f>
        <v>450.1279922313264</v>
      </c>
      <c r="BB283">
        <f>'GLOBAL GROWTH'!F539</f>
        <v>3.6998354813361001E-2</v>
      </c>
      <c r="BC283">
        <v>450.1279922313264</v>
      </c>
      <c r="BD283">
        <v>36.170861000000002</v>
      </c>
      <c r="BE283">
        <v>2.3960539272782633</v>
      </c>
      <c r="BF283">
        <v>439.70938757157211</v>
      </c>
      <c r="BG283">
        <v>454.96258990980436</v>
      </c>
      <c r="BH283">
        <v>463.56993910229141</v>
      </c>
      <c r="BI283">
        <f>'CORPORATE SPREADS'!C392/100</f>
        <v>1.5740000000000001</v>
      </c>
      <c r="BJ283">
        <f>'CORPORATE SPREADS'!D392/100</f>
        <v>1.23</v>
      </c>
      <c r="BK283">
        <f>POLICYRATES!F344</f>
        <v>2.5</v>
      </c>
      <c r="BL283">
        <f>POLICYRATES!C344</f>
        <v>3.75</v>
      </c>
      <c r="BM283">
        <f>100*LN(1/'BILATERAL FX'!G403)</f>
        <v>-14.461968960994303</v>
      </c>
      <c r="BN283">
        <f>100*LN(1/'BILATERAL FX'!B403)</f>
        <v>-48.390653441472708</v>
      </c>
      <c r="BO283">
        <f>100*LN('STOCK MARKET INDICES'!C284)</f>
        <v>800.05775042046048</v>
      </c>
      <c r="BP283">
        <f>100*LN('STOCK MARKET INDICES'!D284)</f>
        <v>758.51947366690013</v>
      </c>
    </row>
    <row r="284" spans="1:68" x14ac:dyDescent="0.2">
      <c r="A284" s="1">
        <v>37773</v>
      </c>
      <c r="B284">
        <f>100*LN('FRED-MD+'!B536)</f>
        <v>449.68252212893054</v>
      </c>
      <c r="C284">
        <f>'FRED-MD+'!C536</f>
        <v>73.6096</v>
      </c>
      <c r="D284">
        <f>100*LN('FRED-MD+'!D536)</f>
        <v>753.2088143541722</v>
      </c>
      <c r="E284">
        <f>100*LN('FRED-MD+'!E536)</f>
        <v>488.77140805837485</v>
      </c>
      <c r="F284">
        <f>'FRED-MD+'!F536</f>
        <v>6.3</v>
      </c>
      <c r="G284">
        <f>100*LN('FRED-MD+'!G536)</f>
        <v>521.00324516804642</v>
      </c>
      <c r="H284">
        <f>100*LN('FRED-MD+'!H536)</f>
        <v>446.89494660767997</v>
      </c>
      <c r="I284">
        <f>100*LN('FRED-MD+'!I536)</f>
        <v>469.82050519552809</v>
      </c>
      <c r="J284">
        <f>100*LN('FRED-MD+'!J536)</f>
        <v>714.63417718799553</v>
      </c>
      <c r="K284">
        <f>100*LN('FRED-MD+'!K536)</f>
        <v>689.56826977478681</v>
      </c>
      <c r="L284">
        <f>'FRED-MD+'!L536</f>
        <v>1.0095238095238099</v>
      </c>
      <c r="M284">
        <f>'FRED-MD+'!N536</f>
        <v>2.3247619047619001</v>
      </c>
      <c r="N284">
        <f>'FRED-MD+'!O536</f>
        <v>-0.47639999999999999</v>
      </c>
      <c r="O284">
        <f>'FRED-MD+'!P536</f>
        <v>2.5019</v>
      </c>
      <c r="P284">
        <f>'FRED-MD+'!R536</f>
        <v>1.9</v>
      </c>
      <c r="Q284">
        <f>FACTOR!C345</f>
        <v>25.544754391877174</v>
      </c>
      <c r="R284">
        <f>100*LN(REALIZEDVARIANCE!D285)</f>
        <v>132.65206858031985</v>
      </c>
      <c r="S284">
        <v>18.1232515726748</v>
      </c>
      <c r="T284" s="5">
        <v>7.356363</v>
      </c>
      <c r="U284">
        <v>100.88740135370283</v>
      </c>
      <c r="V284" s="5">
        <v>14.332140000000001</v>
      </c>
      <c r="W284">
        <v>-28.3</v>
      </c>
      <c r="X284">
        <v>19.52</v>
      </c>
      <c r="Y284">
        <f>100*LN(LEVERAGE3!O285)</f>
        <v>309.79277858686606</v>
      </c>
      <c r="Z284">
        <f>100*LN(LEVERAGE1!O285)</f>
        <v>339.67007385657706</v>
      </c>
      <c r="AA284">
        <f>100*LN(LEVERAGE1!N285)</f>
        <v>320.29418539256471</v>
      </c>
      <c r="AB284">
        <f>100*LN(LEVERAGE2!V285)</f>
        <v>-27.204725305378773</v>
      </c>
      <c r="AC284">
        <f>100*LN(LEVERAGE2!U285)</f>
        <v>30.808168622195236</v>
      </c>
      <c r="AD284">
        <v>1760.5527407905286</v>
      </c>
      <c r="AE284">
        <v>1553.48030924153</v>
      </c>
      <c r="AF284">
        <f>100*LN(DOMESTICC!T405)</f>
        <v>1048.4587627022418</v>
      </c>
      <c r="AG284">
        <f>100*LN(DOMESTICC!U405)</f>
        <v>1018.176028423194</v>
      </c>
      <c r="AH284">
        <f>100*LN(DOMESTICC!V405)</f>
        <v>1007.4187730915488</v>
      </c>
      <c r="AI284">
        <f>100*LN(DOMESTICC!W405)</f>
        <v>944.29508297880818</v>
      </c>
      <c r="AJ284">
        <f>100*LN(DOMESTICC!X405)</f>
        <v>921.73145430402667</v>
      </c>
      <c r="AK284">
        <f>100*LN(DOMESTICC!Y405)</f>
        <v>784.34221826057785</v>
      </c>
      <c r="AL284">
        <f>100*LN(CBCREDIT!T285)</f>
        <v>945.51954725332121</v>
      </c>
      <c r="AM284">
        <f>100*LN(CBCREDIT!U285)</f>
        <v>903.71351349785039</v>
      </c>
      <c r="AN284">
        <f>100*LN(CBCREDIT!V285)</f>
        <v>838.1307486715524</v>
      </c>
      <c r="AO284">
        <f>100*LN('CREDIT EA &amp; UK'!X310)</f>
        <v>888.38769991485174</v>
      </c>
      <c r="AP284">
        <f>100*LN('CREDIT EA &amp; UK'!Y310)</f>
        <v>852.5360745948833</v>
      </c>
      <c r="AQ284">
        <f>100*LN('CREDIT EA &amp; UK'!Z310)</f>
        <v>768.41874438131197</v>
      </c>
      <c r="AR284">
        <f>100*LN('CREDIT EA &amp; UK'!AA310)</f>
        <v>851.2661940788679</v>
      </c>
      <c r="AS284">
        <f>100*LN('CREDIT EA &amp; UK'!AB310)</f>
        <v>806.21446946192384</v>
      </c>
      <c r="AT284">
        <f>100*LN('CREDIT EA &amp; UK'!AC310)</f>
        <v>749.84870472511852</v>
      </c>
      <c r="AU284">
        <f>100*LN('CREDIT EA &amp; UK'!AD310)</f>
        <v>771.3030871237396</v>
      </c>
      <c r="AV284">
        <f>100*LN('CREDIT EA &amp; UK'!AE310)</f>
        <v>753.31154678326277</v>
      </c>
      <c r="AW284">
        <f>100*LN('CREDIT EA &amp; UK'!AF310)</f>
        <v>590.91530176035712</v>
      </c>
      <c r="AX284">
        <f>100*LN('CREDIT FLOATERS'!R310)</f>
        <v>907.79318915068961</v>
      </c>
      <c r="AY284">
        <f>100*LN('CREDIT FLOATERS'!S310)</f>
        <v>870.39797651693505</v>
      </c>
      <c r="AZ284">
        <f>100*LN('CREDIT FLOATERS'!T310)</f>
        <v>791.31482338365777</v>
      </c>
      <c r="BA284">
        <f>100*LN('GLOBAL GROWTH'!P552)</f>
        <v>450.58915823958063</v>
      </c>
      <c r="BB284">
        <f>'GLOBAL GROWTH'!F540</f>
        <v>0.29318423467079002</v>
      </c>
      <c r="BC284">
        <v>450.58915823958063</v>
      </c>
      <c r="BD284">
        <v>31.870785999999999</v>
      </c>
      <c r="BE284">
        <v>2.4554827938636725</v>
      </c>
      <c r="BF284">
        <v>439.7714195190419</v>
      </c>
      <c r="BG284">
        <v>454.8476647140717</v>
      </c>
      <c r="BH284">
        <v>464.2465970731788</v>
      </c>
      <c r="BI284">
        <f>'CORPORATE SPREADS'!C393/100</f>
        <v>1.47</v>
      </c>
      <c r="BJ284">
        <f>'CORPORATE SPREADS'!D393/100</f>
        <v>0.58999999999999986</v>
      </c>
      <c r="BK284">
        <f>POLICYRATES!F345</f>
        <v>2</v>
      </c>
      <c r="BL284">
        <f>POLICYRATES!C345</f>
        <v>3.75</v>
      </c>
      <c r="BM284">
        <f>100*LN(1/'BILATERAL FX'!G404)</f>
        <v>-15.477905378755356</v>
      </c>
      <c r="BN284">
        <f>100*LN(1/'BILATERAL FX'!B404)</f>
        <v>-50.735962412281609</v>
      </c>
      <c r="BO284">
        <f>100*LN('STOCK MARKET INDICES'!C285)</f>
        <v>807.73167465416373</v>
      </c>
      <c r="BP284">
        <f>100*LN('STOCK MARKET INDICES'!D285)</f>
        <v>758.64282111876526</v>
      </c>
    </row>
    <row r="285" spans="1:68" x14ac:dyDescent="0.2">
      <c r="A285" s="1">
        <v>37803</v>
      </c>
      <c r="B285">
        <f>100*LN('FRED-MD+'!B537)</f>
        <v>450.27520040843888</v>
      </c>
      <c r="C285">
        <f>'FRED-MD+'!C537</f>
        <v>73.904600000000002</v>
      </c>
      <c r="D285">
        <f>100*LN('FRED-MD+'!D537)</f>
        <v>754.80289699350146</v>
      </c>
      <c r="E285">
        <f>100*LN('FRED-MD+'!E537)</f>
        <v>489.61966596902624</v>
      </c>
      <c r="F285">
        <f>'FRED-MD+'!F537</f>
        <v>6.2</v>
      </c>
      <c r="G285">
        <f>100*LN('FRED-MD+'!G537)</f>
        <v>521.33039922210799</v>
      </c>
      <c r="H285">
        <f>100*LN('FRED-MD+'!H537)</f>
        <v>447.16616502452052</v>
      </c>
      <c r="I285">
        <f>100*LN('FRED-MD+'!I537)</f>
        <v>471.16001296039383</v>
      </c>
      <c r="J285">
        <f>100*LN('FRED-MD+'!J537)</f>
        <v>715.12312779972194</v>
      </c>
      <c r="K285">
        <f>100*LN('FRED-MD+'!K537)</f>
        <v>690.02673140162335</v>
      </c>
      <c r="L285">
        <f>'FRED-MD+'!L537</f>
        <v>1.11636363636364</v>
      </c>
      <c r="M285">
        <f>'FRED-MD+'!N537</f>
        <v>2.8590909090909098</v>
      </c>
      <c r="N285">
        <f>'FRED-MD+'!O537</f>
        <v>-1.1687000000000001</v>
      </c>
      <c r="O285">
        <f>'FRED-MD+'!P537</f>
        <v>2.4083000000000001</v>
      </c>
      <c r="P285">
        <f>'FRED-MD+'!R537</f>
        <v>1.65</v>
      </c>
      <c r="Q285">
        <f>FACTOR!C346</f>
        <v>38.367896981035074</v>
      </c>
      <c r="R285">
        <f>100*LN(REALIZEDVARIANCE!D286)</f>
        <v>128.60931397007488</v>
      </c>
      <c r="S285">
        <v>6.4550986961362398</v>
      </c>
      <c r="T285" s="5">
        <v>-6.1065149999999999</v>
      </c>
      <c r="U285">
        <v>101.92979019235526</v>
      </c>
      <c r="V285" s="5">
        <v>13.2798</v>
      </c>
      <c r="W285">
        <v>-9.5</v>
      </c>
      <c r="X285">
        <v>19.489999999999998</v>
      </c>
      <c r="Y285">
        <f>100*LN(LEVERAGE3!O286)</f>
        <v>309.12409021155543</v>
      </c>
      <c r="Z285">
        <f>100*LN(LEVERAGE1!O286)</f>
        <v>341.36016927949879</v>
      </c>
      <c r="AA285">
        <f>100*LN(LEVERAGE1!N286)</f>
        <v>320.92409404493128</v>
      </c>
      <c r="AB285">
        <f>100*LN(LEVERAGE2!V286)</f>
        <v>-26.655443438091815</v>
      </c>
      <c r="AC285">
        <f>100*LN(LEVERAGE2!U286)</f>
        <v>30.719355643355712</v>
      </c>
      <c r="AD285">
        <v>1759.7863460669469</v>
      </c>
      <c r="AE285">
        <v>1554.6013935207234</v>
      </c>
      <c r="AF285">
        <f>100*LN(DOMESTICC!T406)</f>
        <v>1049.5412248538012</v>
      </c>
      <c r="AG285">
        <f>100*LN(DOMESTICC!U406)</f>
        <v>1019.5620612878005</v>
      </c>
      <c r="AH285">
        <f>100*LN(DOMESTICC!V406)</f>
        <v>1008.8347632718119</v>
      </c>
      <c r="AI285">
        <f>100*LN(DOMESTICC!W406)</f>
        <v>945.38830707138982</v>
      </c>
      <c r="AJ285">
        <f>100*LN(DOMESTICC!X406)</f>
        <v>922.74912992057489</v>
      </c>
      <c r="AK285">
        <f>100*LN(DOMESTICC!Y406)</f>
        <v>785.73463394238263</v>
      </c>
      <c r="AL285">
        <f>100*LN(CBCREDIT!T286)</f>
        <v>945.62371770664356</v>
      </c>
      <c r="AM285">
        <f>100*LN(CBCREDIT!U286)</f>
        <v>903.30460804488212</v>
      </c>
      <c r="AN285">
        <f>100*LN(CBCREDIT!V286)</f>
        <v>839.45045977777716</v>
      </c>
      <c r="AO285">
        <f>100*LN('CREDIT EA &amp; UK'!X311)</f>
        <v>888.86559665323523</v>
      </c>
      <c r="AP285">
        <f>100*LN('CREDIT EA &amp; UK'!Y311)</f>
        <v>852.4681318480873</v>
      </c>
      <c r="AQ285">
        <f>100*LN('CREDIT EA &amp; UK'!Z311)</f>
        <v>770.08546531852517</v>
      </c>
      <c r="AR285">
        <f>100*LN('CREDIT EA &amp; UK'!AA311)</f>
        <v>852.11453050771354</v>
      </c>
      <c r="AS285">
        <f>100*LN('CREDIT EA &amp; UK'!AB311)</f>
        <v>806.59071671707511</v>
      </c>
      <c r="AT285">
        <f>100*LN('CREDIT EA &amp; UK'!AC311)</f>
        <v>751.52022338558129</v>
      </c>
      <c r="AU285">
        <f>100*LN('CREDIT EA &amp; UK'!AD311)</f>
        <v>770.99417116015911</v>
      </c>
      <c r="AV285">
        <f>100*LN('CREDIT EA &amp; UK'!AE311)</f>
        <v>752.68452790108631</v>
      </c>
      <c r="AW285">
        <f>100*LN('CREDIT EA &amp; UK'!AF311)</f>
        <v>592.57007418514445</v>
      </c>
      <c r="AX285">
        <f>100*LN('CREDIT FLOATERS'!R311)</f>
        <v>908.08804947641568</v>
      </c>
      <c r="AY285">
        <f>100*LN('CREDIT FLOATERS'!S311)</f>
        <v>870.1424889115126</v>
      </c>
      <c r="AZ285">
        <f>100*LN('CREDIT FLOATERS'!T311)</f>
        <v>792.90051923421879</v>
      </c>
      <c r="BA285">
        <f>100*LN('GLOBAL GROWTH'!P553)</f>
        <v>451.32668263760723</v>
      </c>
      <c r="BB285">
        <f>'GLOBAL GROWTH'!F541</f>
        <v>1.0103383326620501</v>
      </c>
      <c r="BC285">
        <v>451.32668263760723</v>
      </c>
      <c r="BD285">
        <v>34.292290999999999</v>
      </c>
      <c r="BE285">
        <v>2.5210623164057422</v>
      </c>
      <c r="BF285">
        <v>440.49816918052232</v>
      </c>
      <c r="BG285">
        <v>455.99541540855375</v>
      </c>
      <c r="BH285">
        <v>464.82296754485384</v>
      </c>
      <c r="BI285">
        <f>'CORPORATE SPREADS'!C394/100</f>
        <v>1.27</v>
      </c>
      <c r="BJ285">
        <f>'CORPORATE SPREADS'!D394/100</f>
        <v>0.34999999999999964</v>
      </c>
      <c r="BK285">
        <f>POLICYRATES!F346</f>
        <v>2</v>
      </c>
      <c r="BL285">
        <f>POLICYRATES!C346</f>
        <v>3.5</v>
      </c>
      <c r="BM285">
        <f>100*LN(1/'BILATERAL FX'!G405)</f>
        <v>-12.795336431046087</v>
      </c>
      <c r="BN285">
        <f>100*LN(1/'BILATERAL FX'!B405)</f>
        <v>-48.372160607393184</v>
      </c>
      <c r="BO285">
        <f>100*LN('STOCK MARKET INDICES'!C286)</f>
        <v>815.70436466086562</v>
      </c>
      <c r="BP285">
        <f>100*LN('STOCK MARKET INDICES'!D286)</f>
        <v>762.35539661018197</v>
      </c>
    </row>
    <row r="286" spans="1:68" x14ac:dyDescent="0.2">
      <c r="A286" s="1">
        <v>37834</v>
      </c>
      <c r="B286">
        <f>100*LN('FRED-MD+'!B538)</f>
        <v>450.02073690154356</v>
      </c>
      <c r="C286">
        <f>'FRED-MD+'!C538</f>
        <v>73.521100000000004</v>
      </c>
      <c r="D286">
        <f>100*LN('FRED-MD+'!D538)</f>
        <v>751.37092478397051</v>
      </c>
      <c r="E286">
        <f>100*LN('FRED-MD+'!E538)</f>
        <v>490.50525315211911</v>
      </c>
      <c r="F286">
        <f>'FRED-MD+'!F538</f>
        <v>6.1</v>
      </c>
      <c r="G286">
        <f>100*LN('FRED-MD+'!G538)</f>
        <v>521.76494634805817</v>
      </c>
      <c r="H286">
        <f>100*LN('FRED-MD+'!H538)</f>
        <v>447.48108997672125</v>
      </c>
      <c r="I286">
        <f>100*LN('FRED-MD+'!I538)</f>
        <v>472.76532702026401</v>
      </c>
      <c r="J286">
        <f>100*LN('FRED-MD+'!J538)</f>
        <v>715.68003898645225</v>
      </c>
      <c r="K286">
        <f>100*LN('FRED-MD+'!K538)</f>
        <v>689.72300829256255</v>
      </c>
      <c r="L286">
        <f>'FRED-MD+'!L538</f>
        <v>1.3085714285714301</v>
      </c>
      <c r="M286">
        <f>'FRED-MD+'!N538</f>
        <v>3.1366666666666698</v>
      </c>
      <c r="N286">
        <f>'FRED-MD+'!O538</f>
        <v>-0.23230000000000001</v>
      </c>
      <c r="O286">
        <f>'FRED-MD+'!P538</f>
        <v>2.3635000000000002</v>
      </c>
      <c r="P286">
        <f>'FRED-MD+'!R538</f>
        <v>1.81</v>
      </c>
      <c r="Q286">
        <f>FACTOR!C347</f>
        <v>47.826360365885684</v>
      </c>
      <c r="R286">
        <f>100*LN(REALIZEDVARIANCE!D287)</f>
        <v>81.230147623015952</v>
      </c>
      <c r="S286">
        <v>10.5325667809142</v>
      </c>
      <c r="T286" s="5">
        <v>-4.1820339999999998</v>
      </c>
      <c r="U286">
        <v>102.86304392227328</v>
      </c>
      <c r="V286" s="5">
        <v>13.836550000000001</v>
      </c>
      <c r="W286">
        <v>-3.8</v>
      </c>
      <c r="X286">
        <v>18.63</v>
      </c>
      <c r="Y286">
        <f>100*LN(LEVERAGE3!O287)</f>
        <v>307.88113546945362</v>
      </c>
      <c r="Z286">
        <f>100*LN(LEVERAGE1!O287)</f>
        <v>343.68105311466877</v>
      </c>
      <c r="AA286">
        <f>100*LN(LEVERAGE1!N287)</f>
        <v>321.60313342211094</v>
      </c>
      <c r="AB286">
        <f>100*LN(LEVERAGE2!V287)</f>
        <v>-26.023566223713367</v>
      </c>
      <c r="AC286">
        <f>100*LN(LEVERAGE2!U287)</f>
        <v>30.493727306946727</v>
      </c>
      <c r="AD286">
        <v>1759.0767619528347</v>
      </c>
      <c r="AE286">
        <v>1555.2654553807474</v>
      </c>
      <c r="AF286">
        <f>100*LN(DOMESTICC!T407)</f>
        <v>1050.5694700407801</v>
      </c>
      <c r="AG286">
        <f>100*LN(DOMESTICC!U407)</f>
        <v>1020.9412418318901</v>
      </c>
      <c r="AH286">
        <f>100*LN(DOMESTICC!V407)</f>
        <v>1010.2483086238731</v>
      </c>
      <c r="AI286">
        <f>100*LN(DOMESTICC!W407)</f>
        <v>946.27203118564239</v>
      </c>
      <c r="AJ286">
        <f>100*LN(DOMESTICC!X407)</f>
        <v>923.55654343318213</v>
      </c>
      <c r="AK286">
        <f>100*LN(DOMESTICC!Y407)</f>
        <v>786.92952752744964</v>
      </c>
      <c r="AL286">
        <f>100*LN(CBCREDIT!T287)</f>
        <v>945.67509913463095</v>
      </c>
      <c r="AM286">
        <f>100*LN(CBCREDIT!U287)</f>
        <v>902.54736223162195</v>
      </c>
      <c r="AN286">
        <f>100*LN(CBCREDIT!V287)</f>
        <v>840.54973660918665</v>
      </c>
      <c r="AO286">
        <f>100*LN('CREDIT EA &amp; UK'!X312)</f>
        <v>889.15056547209406</v>
      </c>
      <c r="AP286">
        <f>100*LN('CREDIT EA &amp; UK'!Y312)</f>
        <v>852.3429201346454</v>
      </c>
      <c r="AQ286">
        <f>100*LN('CREDIT EA &amp; UK'!Z312)</f>
        <v>771.48663050619803</v>
      </c>
      <c r="AR286">
        <f>100*LN('CREDIT EA &amp; UK'!AA312)</f>
        <v>852.70566482545189</v>
      </c>
      <c r="AS286">
        <f>100*LN('CREDIT EA &amp; UK'!AB312)</f>
        <v>806.80651427618818</v>
      </c>
      <c r="AT286">
        <f>100*LN('CREDIT EA &amp; UK'!AC312)</f>
        <v>752.92207702930932</v>
      </c>
      <c r="AU286">
        <f>100*LN('CREDIT EA &amp; UK'!AD312)</f>
        <v>770.42291136534948</v>
      </c>
      <c r="AV286">
        <f>100*LN('CREDIT EA &amp; UK'!AE312)</f>
        <v>751.51972561466607</v>
      </c>
      <c r="AW286">
        <f>100*LN('CREDIT EA &amp; UK'!AF312)</f>
        <v>593.97967567365231</v>
      </c>
      <c r="AX286">
        <f>100*LN('CREDIT FLOATERS'!R312)</f>
        <v>908.24931598530088</v>
      </c>
      <c r="AY286">
        <f>100*LN('CREDIT FLOATERS'!S312)</f>
        <v>869.67039116142928</v>
      </c>
      <c r="AZ286">
        <f>100*LN('CREDIT FLOATERS'!T312)</f>
        <v>794.25715135212624</v>
      </c>
      <c r="BA286">
        <f>100*LN('GLOBAL GROWTH'!P554)</f>
        <v>451.19748183912048</v>
      </c>
      <c r="BB286">
        <f>'GLOBAL GROWTH'!F542</f>
        <v>0.36796380575068699</v>
      </c>
      <c r="BC286">
        <v>451.19748183912048</v>
      </c>
      <c r="BD286">
        <v>38.217377999999997</v>
      </c>
      <c r="BE286">
        <v>2.5908319234365429</v>
      </c>
      <c r="BF286">
        <v>440.47630671603002</v>
      </c>
      <c r="BG286">
        <v>455.56463470783643</v>
      </c>
      <c r="BH286">
        <v>464.63121293192665</v>
      </c>
      <c r="BI286">
        <f>'CORPORATE SPREADS'!C395/100</f>
        <v>1.1819999999999999</v>
      </c>
      <c r="BJ286">
        <f>'CORPORATE SPREADS'!D395/100</f>
        <v>0.17999999999999972</v>
      </c>
      <c r="BK286">
        <f>POLICYRATES!F347</f>
        <v>2</v>
      </c>
      <c r="BL286">
        <f>POLICYRATES!C347</f>
        <v>3.5</v>
      </c>
      <c r="BM286">
        <f>100*LN(1/'BILATERAL FX'!G406)</f>
        <v>-10.930273489045009</v>
      </c>
      <c r="BN286">
        <f>100*LN(1/'BILATERAL FX'!B406)</f>
        <v>-46.61838431428702</v>
      </c>
      <c r="BO286">
        <f>100*LN('STOCK MARKET INDICES'!C287)</f>
        <v>815.61027994326446</v>
      </c>
      <c r="BP286">
        <f>100*LN('STOCK MARKET INDICES'!D287)</f>
        <v>763.27595894777426</v>
      </c>
    </row>
    <row r="287" spans="1:68" x14ac:dyDescent="0.2">
      <c r="A287" s="1">
        <v>37865</v>
      </c>
      <c r="B287">
        <f>100*LN('FRED-MD+'!B539)</f>
        <v>450.5893349392548</v>
      </c>
      <c r="C287">
        <f>'FRED-MD+'!C539</f>
        <v>74.095100000000002</v>
      </c>
      <c r="D287">
        <f>100*LN('FRED-MD+'!D539)</f>
        <v>756.99276552426522</v>
      </c>
      <c r="E287">
        <f>100*LN('FRED-MD+'!E539)</f>
        <v>491.47849684394214</v>
      </c>
      <c r="F287">
        <f>'FRED-MD+'!F539</f>
        <v>6.1</v>
      </c>
      <c r="G287">
        <f>100*LN('FRED-MD+'!G539)</f>
        <v>522.08962195794527</v>
      </c>
      <c r="H287">
        <f>100*LN('FRED-MD+'!H539)</f>
        <v>447.76322253855614</v>
      </c>
      <c r="I287">
        <f>100*LN('FRED-MD+'!I539)</f>
        <v>471.55480934577002</v>
      </c>
      <c r="J287">
        <f>100*LN('FRED-MD+'!J539)</f>
        <v>716.32102677435569</v>
      </c>
      <c r="K287">
        <f>100*LN('FRED-MD+'!K539)</f>
        <v>692.70087359040235</v>
      </c>
      <c r="L287">
        <f>'FRED-MD+'!L539</f>
        <v>1.2376190476190501</v>
      </c>
      <c r="M287">
        <f>'FRED-MD+'!N539</f>
        <v>3.0366666666666702</v>
      </c>
      <c r="N287">
        <f>'FRED-MD+'!O539</f>
        <v>-0.62649999999999995</v>
      </c>
      <c r="O287">
        <f>'FRED-MD+'!P539</f>
        <v>2.3898000000000001</v>
      </c>
      <c r="P287">
        <f>'FRED-MD+'!R539</f>
        <v>1.88</v>
      </c>
      <c r="Q287">
        <f>FACTOR!C348</f>
        <v>41.250854905903971</v>
      </c>
      <c r="R287">
        <f>100*LN(REALIZEDVARIANCE!D288)</f>
        <v>117.86884769711017</v>
      </c>
      <c r="S287">
        <v>6.6406248007408699</v>
      </c>
      <c r="T287" s="5">
        <v>-4.2953510000000001</v>
      </c>
      <c r="U287">
        <v>107.9969563338523</v>
      </c>
      <c r="V287" s="5">
        <v>24.80049</v>
      </c>
      <c r="W287">
        <v>-14.8</v>
      </c>
      <c r="X287">
        <v>22.72</v>
      </c>
      <c r="Y287">
        <f>100*LN(LEVERAGE3!O288)</f>
        <v>307.23691880926947</v>
      </c>
      <c r="Z287">
        <f>100*LN(LEVERAGE1!O288)</f>
        <v>345.39529424502268</v>
      </c>
      <c r="AA287">
        <f>100*LN(LEVERAGE1!N288)</f>
        <v>321.99524479015781</v>
      </c>
      <c r="AB287">
        <f>100*LN(LEVERAGE2!V288)</f>
        <v>-25.623595457671172</v>
      </c>
      <c r="AC287">
        <f>100*LN(LEVERAGE2!U288)</f>
        <v>30.202744480648537</v>
      </c>
      <c r="AD287">
        <v>1763.0675311943278</v>
      </c>
      <c r="AE287">
        <v>1556.8828703569438</v>
      </c>
      <c r="AF287">
        <f>100*LN(DOMESTICC!T408)</f>
        <v>1051.7445991260356</v>
      </c>
      <c r="AG287">
        <f>100*LN(DOMESTICC!U408)</f>
        <v>1022.4847856309534</v>
      </c>
      <c r="AH287">
        <f>100*LN(DOMESTICC!V408)</f>
        <v>1011.8490639676841</v>
      </c>
      <c r="AI287">
        <f>100*LN(DOMESTICC!W408)</f>
        <v>947.47122510669078</v>
      </c>
      <c r="AJ287">
        <f>100*LN(DOMESTICC!X408)</f>
        <v>924.67737934308275</v>
      </c>
      <c r="AK287">
        <f>100*LN(DOMESTICC!Y408)</f>
        <v>788.42273074633317</v>
      </c>
      <c r="AL287">
        <f>100*LN(CBCREDIT!T288)</f>
        <v>945.77785640175398</v>
      </c>
      <c r="AM287">
        <f>100*LN(CBCREDIT!U288)</f>
        <v>902.1563343388525</v>
      </c>
      <c r="AN287">
        <f>100*LN(CBCREDIT!V288)</f>
        <v>841.79673755049544</v>
      </c>
      <c r="AO287">
        <f>100*LN('CREDIT EA &amp; UK'!X313)</f>
        <v>889.6353337797475</v>
      </c>
      <c r="AP287">
        <f>100*LN('CREDIT EA &amp; UK'!Y313)</f>
        <v>852.27857240126127</v>
      </c>
      <c r="AQ287">
        <f>100*LN('CREDIT EA &amp; UK'!Z313)</f>
        <v>773.07212188646145</v>
      </c>
      <c r="AR287">
        <f>100*LN('CREDIT EA &amp; UK'!AA313)</f>
        <v>853.58384825905875</v>
      </c>
      <c r="AS287">
        <f>100*LN('CREDIT EA &amp; UK'!AB313)</f>
        <v>807.19536648883195</v>
      </c>
      <c r="AT287">
        <f>100*LN('CREDIT EA &amp; UK'!AC313)</f>
        <v>754.47272680629248</v>
      </c>
      <c r="AU287">
        <f>100*LN('CREDIT EA &amp; UK'!AD313)</f>
        <v>770.12833976571574</v>
      </c>
      <c r="AV287">
        <f>100*LN('CREDIT EA &amp; UK'!AE313)</f>
        <v>750.91637444582955</v>
      </c>
      <c r="AW287">
        <f>100*LN('CREDIT EA &amp; UK'!AF313)</f>
        <v>595.71241060309876</v>
      </c>
      <c r="AX287">
        <f>100*LN('CREDIT FLOATERS'!R313)</f>
        <v>908.54290906357119</v>
      </c>
      <c r="AY287">
        <f>100*LN('CREDIT FLOATERS'!S313)</f>
        <v>869.42713589729146</v>
      </c>
      <c r="AZ287">
        <f>100*LN('CREDIT FLOATERS'!T313)</f>
        <v>795.75729034706899</v>
      </c>
      <c r="BA287">
        <f>100*LN('GLOBAL GROWTH'!P555)</f>
        <v>452.14175299587123</v>
      </c>
      <c r="BB287">
        <f>'GLOBAL GROWTH'!F543</f>
        <v>1.40993224215868</v>
      </c>
      <c r="BC287">
        <v>452.14175299587123</v>
      </c>
      <c r="BD287">
        <v>45.511071999999999</v>
      </c>
      <c r="BE287">
        <v>2.6622923737808613</v>
      </c>
      <c r="BF287">
        <v>441.32676881046615</v>
      </c>
      <c r="BG287">
        <v>454.73376324773511</v>
      </c>
      <c r="BH287">
        <v>464.34288981051816</v>
      </c>
      <c r="BI287">
        <f>'CORPORATE SPREADS'!C396/100</f>
        <v>1.109</v>
      </c>
      <c r="BJ287">
        <f>'CORPORATE SPREADS'!D396/100</f>
        <v>0.30999999999999961</v>
      </c>
      <c r="BK287">
        <f>POLICYRATES!F348</f>
        <v>2</v>
      </c>
      <c r="BL287">
        <f>POLICYRATES!C348</f>
        <v>3.5</v>
      </c>
      <c r="BM287">
        <f>100*LN(1/'BILATERAL FX'!G407)</f>
        <v>-11.929300618798324</v>
      </c>
      <c r="BN287">
        <f>100*LN(1/'BILATERAL FX'!B407)</f>
        <v>-47.964450628241579</v>
      </c>
      <c r="BO287">
        <f>100*LN('STOCK MARKET INDICES'!C288)</f>
        <v>808.84942561726143</v>
      </c>
      <c r="BP287">
        <f>100*LN('STOCK MARKET INDICES'!D288)</f>
        <v>761.4667288117796</v>
      </c>
    </row>
    <row r="288" spans="1:68" x14ac:dyDescent="0.2">
      <c r="A288" s="1">
        <v>37895</v>
      </c>
      <c r="B288">
        <f>100*LN('FRED-MD+'!B540)</f>
        <v>450.66054157452652</v>
      </c>
      <c r="C288">
        <f>'FRED-MD+'!C540</f>
        <v>74.171899999999994</v>
      </c>
      <c r="D288">
        <f>100*LN('FRED-MD+'!D540)</f>
        <v>758.42648183890583</v>
      </c>
      <c r="E288">
        <f>100*LN('FRED-MD+'!E540)</f>
        <v>492.38420751266165</v>
      </c>
      <c r="F288">
        <f>'FRED-MD+'!F540</f>
        <v>6</v>
      </c>
      <c r="G288">
        <f>100*LN('FRED-MD+'!G540)</f>
        <v>521.98151383930792</v>
      </c>
      <c r="H288">
        <f>100*LN('FRED-MD+'!H540)</f>
        <v>447.7314086947211</v>
      </c>
      <c r="I288">
        <f>100*LN('FRED-MD+'!I540)</f>
        <v>468.82237411233768</v>
      </c>
      <c r="J288">
        <f>100*LN('FRED-MD+'!J540)</f>
        <v>717.00886968200302</v>
      </c>
      <c r="K288">
        <f>100*LN('FRED-MD+'!K540)</f>
        <v>694.57540920733481</v>
      </c>
      <c r="L288">
        <f>'FRED-MD+'!L540</f>
        <v>1.25409090909091</v>
      </c>
      <c r="M288">
        <f>'FRED-MD+'!N540</f>
        <v>3.0363636363636402</v>
      </c>
      <c r="N288">
        <f>'FRED-MD+'!O540</f>
        <v>-0.55259999999999998</v>
      </c>
      <c r="O288">
        <f>'FRED-MD+'!P540</f>
        <v>2.0746000000000002</v>
      </c>
      <c r="P288">
        <f>'FRED-MD+'!R540</f>
        <v>1.66</v>
      </c>
      <c r="Q288">
        <f>FACTOR!C349</f>
        <v>52.346274133345169</v>
      </c>
      <c r="R288">
        <f>100*LN(REALIZEDVARIANCE!D289)</f>
        <v>122.84087199780649</v>
      </c>
      <c r="S288">
        <v>-5.8752706671370003</v>
      </c>
      <c r="T288" s="5">
        <v>-14.20252</v>
      </c>
      <c r="U288">
        <v>95.165271348581442</v>
      </c>
      <c r="V288" s="5">
        <v>9.9410229999999995</v>
      </c>
      <c r="W288">
        <v>-1.2</v>
      </c>
      <c r="X288">
        <v>16.100000000000001</v>
      </c>
      <c r="Y288">
        <f>100*LN(LEVERAGE3!O289)</f>
        <v>307.64193957633705</v>
      </c>
      <c r="Z288">
        <f>100*LN(LEVERAGE1!O289)</f>
        <v>346.53330263167283</v>
      </c>
      <c r="AA288">
        <f>100*LN(LEVERAGE1!N289)</f>
        <v>322.14511648333684</v>
      </c>
      <c r="AB288">
        <f>100*LN(LEVERAGE2!V289)</f>
        <v>-25.4294162575675</v>
      </c>
      <c r="AC288">
        <f>100*LN(LEVERAGE2!U289)</f>
        <v>29.500761426590422</v>
      </c>
      <c r="AD288">
        <v>1763.5023635221273</v>
      </c>
      <c r="AE288">
        <v>1558.1790496729955</v>
      </c>
      <c r="AF288">
        <f>100*LN(DOMESTICC!T409)</f>
        <v>1053.6251208527531</v>
      </c>
      <c r="AG288">
        <f>100*LN(DOMESTICC!U409)</f>
        <v>1024.9206502320262</v>
      </c>
      <c r="AH288">
        <f>100*LN(DOMESTICC!V409)</f>
        <v>1014.4633456863966</v>
      </c>
      <c r="AI288">
        <f>100*LN(DOMESTICC!W409)</f>
        <v>950.66522067397466</v>
      </c>
      <c r="AJ288">
        <f>100*LN(DOMESTICC!X409)</f>
        <v>927.85886984143747</v>
      </c>
      <c r="AK288">
        <f>100*LN(DOMESTICC!Y409)</f>
        <v>791.08194708364135</v>
      </c>
      <c r="AL288">
        <f>100*LN(CBCREDIT!T289)</f>
        <v>947.17353354557565</v>
      </c>
      <c r="AM288">
        <f>100*LN(CBCREDIT!U289)</f>
        <v>903.64646730428126</v>
      </c>
      <c r="AN288">
        <f>100*LN(CBCREDIT!V289)</f>
        <v>843.48192224800562</v>
      </c>
      <c r="AO288">
        <f>100*LN('CREDIT EA &amp; UK'!X314)</f>
        <v>891.72040374650157</v>
      </c>
      <c r="AP288">
        <f>100*LN('CREDIT EA &amp; UK'!Y314)</f>
        <v>854.24715141160391</v>
      </c>
      <c r="AQ288">
        <f>100*LN('CREDIT EA &amp; UK'!Z314)</f>
        <v>775.23783353639487</v>
      </c>
      <c r="AR288">
        <f>100*LN('CREDIT EA &amp; UK'!AA314)</f>
        <v>856.03179510469772</v>
      </c>
      <c r="AS288">
        <f>100*LN('CREDIT EA &amp; UK'!AB314)</f>
        <v>809.75907495783622</v>
      </c>
      <c r="AT288">
        <f>100*LN('CREDIT EA &amp; UK'!AC314)</f>
        <v>756.55693190315901</v>
      </c>
      <c r="AU288">
        <f>100*LN('CREDIT EA &amp; UK'!AD314)</f>
        <v>771.65354250308803</v>
      </c>
      <c r="AV288">
        <f>100*LN('CREDIT EA &amp; UK'!AE314)</f>
        <v>752.41268549437746</v>
      </c>
      <c r="AW288">
        <f>100*LN('CREDIT EA &amp; UK'!AF314)</f>
        <v>598.32189245128632</v>
      </c>
      <c r="AX288">
        <f>100*LN('CREDIT FLOATERS'!R314)</f>
        <v>910.29393404955204</v>
      </c>
      <c r="AY288">
        <f>100*LN('CREDIT FLOATERS'!S314)</f>
        <v>871.16274583612051</v>
      </c>
      <c r="AZ288">
        <f>100*LN('CREDIT FLOATERS'!T314)</f>
        <v>797.70845796346873</v>
      </c>
      <c r="BA288">
        <f>100*LN('GLOBAL GROWTH'!P556)</f>
        <v>453.04742256185591</v>
      </c>
      <c r="BB288">
        <f>'GLOBAL GROWTH'!F544</f>
        <v>2.2813667588311901</v>
      </c>
      <c r="BC288">
        <v>453.04742256185591</v>
      </c>
      <c r="BD288">
        <v>98.265478999999999</v>
      </c>
      <c r="BE288">
        <v>2.7401553506046783</v>
      </c>
      <c r="BF288">
        <v>442.4557752385918</v>
      </c>
      <c r="BG288">
        <v>457.12788310473059</v>
      </c>
      <c r="BH288">
        <v>465.10991178764914</v>
      </c>
      <c r="BI288">
        <f>'CORPORATE SPREADS'!C397/100</f>
        <v>0.67699999999999905</v>
      </c>
      <c r="BJ288">
        <f>'CORPORATE SPREADS'!D397/100</f>
        <v>0.12000000000000011</v>
      </c>
      <c r="BK288">
        <f>POLICYRATES!F349</f>
        <v>2</v>
      </c>
      <c r="BL288">
        <f>POLICYRATES!C349</f>
        <v>3.5</v>
      </c>
      <c r="BM288">
        <f>100*LN(1/'BILATERAL FX'!G408)</f>
        <v>-15.819961467354481</v>
      </c>
      <c r="BN288">
        <f>100*LN(1/'BILATERAL FX'!B408)</f>
        <v>-51.831748952428626</v>
      </c>
      <c r="BO288">
        <f>100*LN('STOCK MARKET INDICES'!C289)</f>
        <v>820.41221973405402</v>
      </c>
      <c r="BP288">
        <f>100*LN('STOCK MARKET INDICES'!D289)</f>
        <v>766.17011838488577</v>
      </c>
    </row>
    <row r="289" spans="1:68" x14ac:dyDescent="0.2">
      <c r="A289" s="1">
        <v>37926</v>
      </c>
      <c r="B289">
        <f>100*LN('FRED-MD+'!B541)</f>
        <v>451.41956934929669</v>
      </c>
      <c r="C289">
        <f>'FRED-MD+'!C541</f>
        <v>74.924899999999994</v>
      </c>
      <c r="D289">
        <f>100*LN('FRED-MD+'!D541)</f>
        <v>764.1564441260972</v>
      </c>
      <c r="E289">
        <f>100*LN('FRED-MD+'!E541)</f>
        <v>493.3034048072704</v>
      </c>
      <c r="F289">
        <f>'FRED-MD+'!F541</f>
        <v>5.8</v>
      </c>
      <c r="G289">
        <f>100*LN('FRED-MD+'!G541)</f>
        <v>522.03558250783249</v>
      </c>
      <c r="H289">
        <f>100*LN('FRED-MD+'!H541)</f>
        <v>447.83476670309329</v>
      </c>
      <c r="I289">
        <f>100*LN('FRED-MD+'!I541)</f>
        <v>468.14828688372552</v>
      </c>
      <c r="J289">
        <f>100*LN('FRED-MD+'!J541)</f>
        <v>717.11898934975102</v>
      </c>
      <c r="K289">
        <f>100*LN('FRED-MD+'!K541)</f>
        <v>695.64502005208954</v>
      </c>
      <c r="L289">
        <f>'FRED-MD+'!L541</f>
        <v>1.33666666666667</v>
      </c>
      <c r="M289">
        <f>'FRED-MD+'!N541</f>
        <v>2.9633333333333298</v>
      </c>
      <c r="N289">
        <f>'FRED-MD+'!O541</f>
        <v>-0.5736</v>
      </c>
      <c r="O289">
        <f>'FRED-MD+'!P541</f>
        <v>1.9818</v>
      </c>
      <c r="P289">
        <f>'FRED-MD+'!R541</f>
        <v>1.63</v>
      </c>
      <c r="Q289">
        <f>FACTOR!C350</f>
        <v>54.065460392984157</v>
      </c>
      <c r="R289">
        <f>100*LN(REALIZEDVARIANCE!D290)</f>
        <v>84.896633253305254</v>
      </c>
      <c r="S289">
        <v>3.2459747517002899</v>
      </c>
      <c r="T289" s="5">
        <v>-0.92025950000000001</v>
      </c>
      <c r="U289">
        <v>96.032051677670992</v>
      </c>
      <c r="V289" s="5">
        <v>11.52277</v>
      </c>
      <c r="W289">
        <v>0.5</v>
      </c>
      <c r="X289">
        <v>16.32</v>
      </c>
      <c r="Y289">
        <f>100*LN(LEVERAGE3!O290)</f>
        <v>308.54953514773302</v>
      </c>
      <c r="Z289">
        <f>100*LN(LEVERAGE1!O290)</f>
        <v>347.42077413228407</v>
      </c>
      <c r="AA289">
        <f>100*LN(LEVERAGE1!N290)</f>
        <v>322.24574104290269</v>
      </c>
      <c r="AB289">
        <f>100*LN(LEVERAGE2!V290)</f>
        <v>-25.292263460567995</v>
      </c>
      <c r="AC289">
        <f>100*LN(LEVERAGE2!U290)</f>
        <v>28.55873562168426</v>
      </c>
      <c r="AD289">
        <v>1765.4147678163479</v>
      </c>
      <c r="AE289">
        <v>1559.3977572660428</v>
      </c>
      <c r="AF289">
        <f>100*LN(DOMESTICC!T410)</f>
        <v>1055.7242978698735</v>
      </c>
      <c r="AG289">
        <f>100*LN(DOMESTICC!U410)</f>
        <v>1027.5752253025976</v>
      </c>
      <c r="AH289">
        <f>100*LN(DOMESTICC!V410)</f>
        <v>1017.3362312758312</v>
      </c>
      <c r="AI289">
        <f>100*LN(DOMESTICC!W410)</f>
        <v>954.65677218165899</v>
      </c>
      <c r="AJ289">
        <f>100*LN(DOMESTICC!X410)</f>
        <v>931.90779641253187</v>
      </c>
      <c r="AK289">
        <f>100*LN(DOMESTICC!Y410)</f>
        <v>794.34562956935156</v>
      </c>
      <c r="AL289">
        <f>100*LN(CBCREDIT!T290)</f>
        <v>949.90798685784659</v>
      </c>
      <c r="AM289">
        <f>100*LN(CBCREDIT!U290)</f>
        <v>906.71520330478211</v>
      </c>
      <c r="AN289">
        <f>100*LN(CBCREDIT!V290)</f>
        <v>845.3887513509336</v>
      </c>
      <c r="AO289">
        <f>100*LN('CREDIT EA &amp; UK'!X315)</f>
        <v>895.17321161672123</v>
      </c>
      <c r="AP289">
        <f>100*LN('CREDIT EA &amp; UK'!Y315)</f>
        <v>858.21127784298346</v>
      </c>
      <c r="AQ289">
        <f>100*LN('CREDIT EA &amp; UK'!Z315)</f>
        <v>777.67404256760994</v>
      </c>
      <c r="AR289">
        <f>100*LN('CREDIT EA &amp; UK'!AA315)</f>
        <v>859.53735137477963</v>
      </c>
      <c r="AS289">
        <f>100*LN('CREDIT EA &amp; UK'!AB315)</f>
        <v>814.05891505067962</v>
      </c>
      <c r="AT289">
        <f>100*LN('CREDIT EA &amp; UK'!AC315)</f>
        <v>758.8395386323823</v>
      </c>
      <c r="AU289">
        <f>100*LN('CREDIT EA &amp; UK'!AD315)</f>
        <v>774.97460233108063</v>
      </c>
      <c r="AV289">
        <f>100*LN('CREDIT EA &amp; UK'!AE315)</f>
        <v>755.64942293819513</v>
      </c>
      <c r="AW289">
        <f>100*LN('CREDIT EA &amp; UK'!AF315)</f>
        <v>601.57628834358798</v>
      </c>
      <c r="AX289">
        <f>100*LN('CREDIT FLOATERS'!R315)</f>
        <v>913.39651622103611</v>
      </c>
      <c r="AY289">
        <f>100*LN('CREDIT FLOATERS'!S315)</f>
        <v>874.69049946484324</v>
      </c>
      <c r="AZ289">
        <f>100*LN('CREDIT FLOATERS'!T315)</f>
        <v>799.85745904777343</v>
      </c>
      <c r="BA289">
        <f>100*LN('GLOBAL GROWTH'!P557)</f>
        <v>453.37736422799833</v>
      </c>
      <c r="BB289">
        <f>'GLOBAL GROWTH'!F545</f>
        <v>2.0507356388331401</v>
      </c>
      <c r="BC289">
        <v>453.37736422799833</v>
      </c>
      <c r="BD289">
        <v>100.44043000000001</v>
      </c>
      <c r="BE289">
        <v>2.8193445548889473</v>
      </c>
      <c r="BF289">
        <v>442.53442049033475</v>
      </c>
      <c r="BG289">
        <v>457.22787007739123</v>
      </c>
      <c r="BH289">
        <v>465.39603501575232</v>
      </c>
      <c r="BI289">
        <f>'CORPORATE SPREADS'!C398/100</f>
        <v>0.57799999999999996</v>
      </c>
      <c r="BJ289">
        <f>'CORPORATE SPREADS'!D398/100</f>
        <v>-1.0000000000000675E-2</v>
      </c>
      <c r="BK289">
        <f>POLICYRATES!F350</f>
        <v>2</v>
      </c>
      <c r="BL289">
        <f>POLICYRATES!C350</f>
        <v>3.75</v>
      </c>
      <c r="BM289">
        <f>100*LN(1/'BILATERAL FX'!G409)</f>
        <v>-15.785808461558034</v>
      </c>
      <c r="BN289">
        <f>100*LN(1/'BILATERAL FX'!B409)</f>
        <v>-52.455099838446692</v>
      </c>
      <c r="BO289">
        <f>100*LN('STOCK MARKET INDICES'!C290)</f>
        <v>822.8430535344213</v>
      </c>
      <c r="BP289">
        <f>100*LN('STOCK MARKET INDICES'!D290)</f>
        <v>767.1696374842162</v>
      </c>
    </row>
    <row r="290" spans="1:68" x14ac:dyDescent="0.2">
      <c r="A290" s="1">
        <v>37956</v>
      </c>
      <c r="B290">
        <f>100*LN('FRED-MD+'!B542)</f>
        <v>451.30702478396552</v>
      </c>
      <c r="C290">
        <f>'FRED-MD+'!C542</f>
        <v>74.763099999999994</v>
      </c>
      <c r="D290">
        <f>100*LN('FRED-MD+'!D542)</f>
        <v>762.90038896529575</v>
      </c>
      <c r="E290">
        <f>100*LN('FRED-MD+'!E542)</f>
        <v>494.29273110721789</v>
      </c>
      <c r="F290">
        <f>'FRED-MD+'!F542</f>
        <v>5.7</v>
      </c>
      <c r="G290">
        <f>100*LN('FRED-MD+'!G542)</f>
        <v>522.30548820474894</v>
      </c>
      <c r="H290">
        <f>100*LN('FRED-MD+'!H542)</f>
        <v>448.05815446430961</v>
      </c>
      <c r="I290">
        <f>100*LN('FRED-MD+'!I542)</f>
        <v>466.16450329160699</v>
      </c>
      <c r="J290">
        <f>100*LN('FRED-MD+'!J542)</f>
        <v>717.70969905049742</v>
      </c>
      <c r="K290">
        <f>100*LN('FRED-MD+'!K542)</f>
        <v>698.53087371972026</v>
      </c>
      <c r="L290">
        <f>'FRED-MD+'!L542</f>
        <v>1.30590909090909</v>
      </c>
      <c r="M290">
        <f>'FRED-MD+'!N542</f>
        <v>2.9618181818181801</v>
      </c>
      <c r="N290">
        <f>'FRED-MD+'!O542</f>
        <v>-0.52049999999999996</v>
      </c>
      <c r="O290">
        <f>'FRED-MD+'!P542</f>
        <v>1.8983000000000001</v>
      </c>
      <c r="P290">
        <f>'FRED-MD+'!R542</f>
        <v>1.61</v>
      </c>
      <c r="Q290">
        <f>FACTOR!C351</f>
        <v>59.806916883068219</v>
      </c>
      <c r="R290">
        <f>100*LN(REALIZEDVARIANCE!D291)</f>
        <v>84.098635306040393</v>
      </c>
      <c r="S290">
        <v>-2.2674987165008398</v>
      </c>
      <c r="T290" s="5">
        <v>-7.1787390000000002</v>
      </c>
      <c r="U290">
        <v>98.864889620115036</v>
      </c>
      <c r="V290" s="5">
        <v>16.60838</v>
      </c>
      <c r="W290">
        <v>3.4</v>
      </c>
      <c r="X290">
        <v>18.309999999999999</v>
      </c>
      <c r="Y290">
        <f>100*LN(LEVERAGE3!O291)</f>
        <v>309.62561113202901</v>
      </c>
      <c r="Z290">
        <f>100*LN(LEVERAGE1!O291)</f>
        <v>347.80015496918725</v>
      </c>
      <c r="AA290">
        <f>100*LN(LEVERAGE1!N291)</f>
        <v>322.28499336267123</v>
      </c>
      <c r="AB290">
        <f>100*LN(LEVERAGE2!V291)</f>
        <v>-25.236921708936915</v>
      </c>
      <c r="AC290">
        <f>100*LN(LEVERAGE2!U291)</f>
        <v>28.060781655462769</v>
      </c>
      <c r="AD290">
        <v>1768.567125710214</v>
      </c>
      <c r="AE290">
        <v>1560.0284854243548</v>
      </c>
      <c r="AF290">
        <f>100*LN(DOMESTICC!T411)</f>
        <v>1057.1934430043027</v>
      </c>
      <c r="AG290">
        <f>100*LN(DOMESTICC!U411)</f>
        <v>1029.2190554204215</v>
      </c>
      <c r="AH290">
        <f>100*LN(DOMESTICC!V411)</f>
        <v>1019.0489999582994</v>
      </c>
      <c r="AI290">
        <f>100*LN(DOMESTICC!W411)</f>
        <v>956.67507958645717</v>
      </c>
      <c r="AJ290">
        <f>100*LN(DOMESTICC!X411)</f>
        <v>933.96424561833487</v>
      </c>
      <c r="AK290">
        <f>100*LN(DOMESTICC!Y411)</f>
        <v>797.30166866035222</v>
      </c>
      <c r="AL290">
        <f>100*LN(CBCREDIT!T291)</f>
        <v>952.73913014465904</v>
      </c>
      <c r="AM290">
        <f>100*LN(CBCREDIT!U291)</f>
        <v>909.76911357913389</v>
      </c>
      <c r="AN290">
        <f>100*LN(CBCREDIT!V291)</f>
        <v>847.5555239092937</v>
      </c>
      <c r="AO290">
        <f>100*LN('CREDIT EA &amp; UK'!X316)</f>
        <v>898.57347523608212</v>
      </c>
      <c r="AP290">
        <f>100*LN('CREDIT EA &amp; UK'!Y316)</f>
        <v>861.96961681959522</v>
      </c>
      <c r="AQ290">
        <f>100*LN('CREDIT EA &amp; UK'!Z316)</f>
        <v>780.32753872027729</v>
      </c>
      <c r="AR290">
        <f>100*LN('CREDIT EA &amp; UK'!AA316)</f>
        <v>862.66895427030158</v>
      </c>
      <c r="AS290">
        <f>100*LN('CREDIT EA &amp; UK'!AB316)</f>
        <v>817.64829872831888</v>
      </c>
      <c r="AT290">
        <f>100*LN('CREDIT EA &amp; UK'!AC316)</f>
        <v>761.19685043885147</v>
      </c>
      <c r="AU290">
        <f>100*LN('CREDIT EA &amp; UK'!AD316)</f>
        <v>778.72708169816508</v>
      </c>
      <c r="AV290">
        <f>100*LN('CREDIT EA &amp; UK'!AE316)</f>
        <v>759.25567306263747</v>
      </c>
      <c r="AW290">
        <f>100*LN('CREDIT EA &amp; UK'!AF316)</f>
        <v>605.52699871072241</v>
      </c>
      <c r="AX290">
        <f>100*LN('CREDIT FLOATERS'!R316)</f>
        <v>916.51289664041951</v>
      </c>
      <c r="AY290">
        <f>100*LN('CREDIT FLOATERS'!S316)</f>
        <v>878.10179273374513</v>
      </c>
      <c r="AZ290">
        <f>100*LN('CREDIT FLOATERS'!T316)</f>
        <v>802.23898558458018</v>
      </c>
      <c r="BA290">
        <f>100*LN('GLOBAL GROWTH'!P558)</f>
        <v>454.11088842965376</v>
      </c>
      <c r="BB290">
        <f>'GLOBAL GROWTH'!F546</f>
        <v>2.7897931433865302</v>
      </c>
      <c r="BC290">
        <v>454.11088842965376</v>
      </c>
      <c r="BD290">
        <v>108.44043000000001</v>
      </c>
      <c r="BE290">
        <v>2.9050809201860872</v>
      </c>
      <c r="BF290">
        <v>443.57615341426362</v>
      </c>
      <c r="BG290">
        <v>457.67984941892576</v>
      </c>
      <c r="BH290">
        <v>466.1550519424199</v>
      </c>
      <c r="BI290">
        <f>'CORPORATE SPREADS'!C399/100</f>
        <v>0.57999999999999996</v>
      </c>
      <c r="BJ290">
        <f>'CORPORATE SPREADS'!D399/100</f>
        <v>-5.1999999999999602E-2</v>
      </c>
      <c r="BK290">
        <f>POLICYRATES!F351</f>
        <v>2</v>
      </c>
      <c r="BL290">
        <f>POLICYRATES!C351</f>
        <v>3.75</v>
      </c>
      <c r="BM290">
        <f>100*LN(1/'BILATERAL FX'!G410)</f>
        <v>-20.685155453723226</v>
      </c>
      <c r="BN290">
        <f>100*LN(1/'BILATERAL FX'!B410)</f>
        <v>-56.052965594510617</v>
      </c>
      <c r="BO290">
        <f>100*LN('STOCK MARKET INDICES'!C291)</f>
        <v>828.53014863443184</v>
      </c>
      <c r="BP290">
        <f>100*LN('STOCK MARKET INDICES'!D291)</f>
        <v>769.95615708646494</v>
      </c>
    </row>
    <row r="291" spans="1:68" x14ac:dyDescent="0.2">
      <c r="A291" s="1">
        <v>37987</v>
      </c>
      <c r="B291">
        <f>100*LN('FRED-MD+'!B543)</f>
        <v>451.57169209241437</v>
      </c>
      <c r="C291">
        <f>'FRED-MD+'!C543</f>
        <v>74.813800000000001</v>
      </c>
      <c r="D291">
        <f>100*LN('FRED-MD+'!D543)</f>
        <v>755.53819442402732</v>
      </c>
      <c r="E291">
        <f>100*LN('FRED-MD+'!E543)</f>
        <v>495.33592262765251</v>
      </c>
      <c r="F291">
        <f>'FRED-MD+'!F543</f>
        <v>5.7</v>
      </c>
      <c r="G291">
        <f>100*LN('FRED-MD+'!G543)</f>
        <v>522.73582776075432</v>
      </c>
      <c r="H291">
        <f>100*LN('FRED-MD+'!H543)</f>
        <v>448.41995754084269</v>
      </c>
      <c r="I291">
        <f>100*LN('FRED-MD+'!I543)</f>
        <v>464.52559095273767</v>
      </c>
      <c r="J291">
        <f>100*LN('FRED-MD+'!J543)</f>
        <v>718.35447894203185</v>
      </c>
      <c r="K291">
        <f>100*LN('FRED-MD+'!K543)</f>
        <v>703.22005172454021</v>
      </c>
      <c r="L291">
        <f>'FRED-MD+'!L543</f>
        <v>1.2395</v>
      </c>
      <c r="M291">
        <f>'FRED-MD+'!N543</f>
        <v>2.911</v>
      </c>
      <c r="N291">
        <f>'FRED-MD+'!O543</f>
        <v>-0.73950000000000005</v>
      </c>
      <c r="O291">
        <f>'FRED-MD+'!P543</f>
        <v>1.7783</v>
      </c>
      <c r="P291">
        <f>'FRED-MD+'!R543</f>
        <v>1.59</v>
      </c>
      <c r="Q291">
        <f>FACTOR!C352</f>
        <v>60.665441952758613</v>
      </c>
      <c r="R291">
        <f>100*LN(REALIZEDVARIANCE!D292)</f>
        <v>80.100780624405417</v>
      </c>
      <c r="S291">
        <v>-1.98386170910268</v>
      </c>
      <c r="T291" s="5">
        <v>-1.70451</v>
      </c>
      <c r="U291">
        <v>96.059099769306911</v>
      </c>
      <c r="V291" s="5">
        <v>12.41647</v>
      </c>
      <c r="W291">
        <v>6.8</v>
      </c>
      <c r="X291">
        <v>16.63</v>
      </c>
      <c r="Y291">
        <f>100*LN(LEVERAGE3!O292)</f>
        <v>311.16649698861039</v>
      </c>
      <c r="Z291">
        <f>100*LN(LEVERAGE1!O292)</f>
        <v>347.44969126352686</v>
      </c>
      <c r="AA291">
        <f>100*LN(LEVERAGE1!N292)</f>
        <v>321.77806269257832</v>
      </c>
      <c r="AB291">
        <f>100*LN(LEVERAGE2!V292)</f>
        <v>-25.291252290514588</v>
      </c>
      <c r="AC291">
        <f>100*LN(LEVERAGE2!U292)</f>
        <v>29.058058849692724</v>
      </c>
      <c r="AD291">
        <v>1768.5288890678628</v>
      </c>
      <c r="AE291">
        <v>1562.796376060347</v>
      </c>
      <c r="AF291">
        <f>100*LN(DOMESTICC!T412)</f>
        <v>1057.941957729204</v>
      </c>
      <c r="AG291">
        <f>100*LN(DOMESTICC!U412)</f>
        <v>1029.7893830987371</v>
      </c>
      <c r="AH291">
        <f>100*LN(DOMESTICC!V412)</f>
        <v>1019.545972004955</v>
      </c>
      <c r="AI291">
        <f>100*LN(DOMESTICC!W412)</f>
        <v>956.52488702856658</v>
      </c>
      <c r="AJ291">
        <f>100*LN(DOMESTICC!X412)</f>
        <v>933.35856075587151</v>
      </c>
      <c r="AK291">
        <f>100*LN(DOMESTICC!Y412)</f>
        <v>799.79451512146397</v>
      </c>
      <c r="AL291">
        <f>100*LN(CBCREDIT!T292)</f>
        <v>955.6237960945333</v>
      </c>
      <c r="AM291">
        <f>100*LN(CBCREDIT!U292)</f>
        <v>912.53530482054509</v>
      </c>
      <c r="AN291">
        <f>100*LN(CBCREDIT!V292)</f>
        <v>850.65105930997686</v>
      </c>
      <c r="AO291">
        <f>100*LN('CREDIT EA &amp; UK'!X317)</f>
        <v>901.81336340089581</v>
      </c>
      <c r="AP291">
        <f>100*LN('CREDIT EA &amp; UK'!Y317)</f>
        <v>865.11692487212542</v>
      </c>
      <c r="AQ291">
        <f>100*LN('CREDIT EA &amp; UK'!Z317)</f>
        <v>783.74134650546443</v>
      </c>
      <c r="AR291">
        <f>100*LN('CREDIT EA &amp; UK'!AA317)</f>
        <v>865.10950874238551</v>
      </c>
      <c r="AS291">
        <f>100*LN('CREDIT EA &amp; UK'!AB317)</f>
        <v>819.9172691956843</v>
      </c>
      <c r="AT291">
        <f>100*LN('CREDIT EA &amp; UK'!AC317)</f>
        <v>763.86655609232321</v>
      </c>
      <c r="AU291">
        <f>100*LN('CREDIT EA &amp; UK'!AD317)</f>
        <v>783.62843185874942</v>
      </c>
      <c r="AV291">
        <f>100*LN('CREDIT EA &amp; UK'!AE317)</f>
        <v>763.77191542234277</v>
      </c>
      <c r="AW291">
        <f>100*LN('CREDIT EA &amp; UK'!AF317)</f>
        <v>612.08203589386881</v>
      </c>
      <c r="AX291">
        <f>100*LN('CREDIT FLOATERS'!R317)</f>
        <v>919.5060780567801</v>
      </c>
      <c r="AY291">
        <f>100*LN('CREDIT FLOATERS'!S317)</f>
        <v>881.01500856080065</v>
      </c>
      <c r="AZ291">
        <f>100*LN('CREDIT FLOATERS'!T317)</f>
        <v>805.37377423193789</v>
      </c>
      <c r="BA291">
        <f>100*LN('GLOBAL GROWTH'!P559)</f>
        <v>453.94921358338786</v>
      </c>
      <c r="BB291">
        <f>'GLOBAL GROWTH'!F547</f>
        <v>1.79751394488905</v>
      </c>
      <c r="BC291">
        <v>453.94921358338786</v>
      </c>
      <c r="BD291">
        <v>120.79172</v>
      </c>
      <c r="BE291">
        <v>3.0059677555824837</v>
      </c>
      <c r="BF291">
        <v>444.03954309839656</v>
      </c>
      <c r="BG291">
        <v>457.25246474912728</v>
      </c>
      <c r="BH291">
        <v>465.77626361072618</v>
      </c>
      <c r="BI291">
        <f>'CORPORATE SPREADS'!C400/100</f>
        <v>0.62</v>
      </c>
      <c r="BJ291">
        <f>'CORPORATE SPREADS'!D400/100</f>
        <v>-4.0000000000000036E-2</v>
      </c>
      <c r="BK291">
        <f>POLICYRATES!F352</f>
        <v>2</v>
      </c>
      <c r="BL291">
        <f>POLICYRATES!C352</f>
        <v>3.75</v>
      </c>
      <c r="BM291">
        <f>100*LN(1/'BILATERAL FX'!G411)</f>
        <v>-23.412305535721785</v>
      </c>
      <c r="BN291">
        <f>100*LN(1/'BILATERAL FX'!B411)</f>
        <v>-60.185392211355449</v>
      </c>
      <c r="BO291">
        <f>100*LN('STOCK MARKET INDICES'!C292)</f>
        <v>830.85933655428687</v>
      </c>
      <c r="BP291">
        <f>100*LN('STOCK MARKET INDICES'!D292)</f>
        <v>769.03317443685069</v>
      </c>
    </row>
    <row r="292" spans="1:68" x14ac:dyDescent="0.2">
      <c r="A292" s="1">
        <v>38018</v>
      </c>
      <c r="B292">
        <f>100*LN('FRED-MD+'!B544)</f>
        <v>452.09675879557903</v>
      </c>
      <c r="C292">
        <f>'FRED-MD+'!C544</f>
        <v>75.343299999999999</v>
      </c>
      <c r="D292">
        <f>100*LN('FRED-MD+'!D544)</f>
        <v>752.07764150627975</v>
      </c>
      <c r="E292">
        <f>100*LN('FRED-MD+'!E544)</f>
        <v>496.42422545265453</v>
      </c>
      <c r="F292">
        <f>'FRED-MD+'!F544</f>
        <v>5.6</v>
      </c>
      <c r="G292">
        <f>100*LN('FRED-MD+'!G544)</f>
        <v>522.95030505476768</v>
      </c>
      <c r="H292">
        <f>100*LN('FRED-MD+'!H544)</f>
        <v>448.65555546518488</v>
      </c>
      <c r="I292">
        <f>100*LN('FRED-MD+'!I544)</f>
        <v>465.27214878463144</v>
      </c>
      <c r="J292">
        <f>100*LN('FRED-MD+'!J544)</f>
        <v>718.76406106899674</v>
      </c>
      <c r="K292">
        <f>100*LN('FRED-MD+'!K544)</f>
        <v>704.17265748350451</v>
      </c>
      <c r="L292">
        <f>'FRED-MD+'!L544</f>
        <v>1.2436842105263199</v>
      </c>
      <c r="M292">
        <f>'FRED-MD+'!N544</f>
        <v>2.8405263157894698</v>
      </c>
      <c r="N292">
        <f>'FRED-MD+'!O544</f>
        <v>-0.34670000000000001</v>
      </c>
      <c r="O292">
        <f>'FRED-MD+'!P544</f>
        <v>1.9006000000000001</v>
      </c>
      <c r="P292">
        <f>'FRED-MD+'!R544</f>
        <v>1.56</v>
      </c>
      <c r="Q292">
        <f>FACTOR!C353</f>
        <v>63.177580100064596</v>
      </c>
      <c r="R292">
        <f>100*LN(REALIZEDVARIANCE!D293)</f>
        <v>81.054350022934656</v>
      </c>
      <c r="S292">
        <v>-4.7684286721014901</v>
      </c>
      <c r="T292" s="5">
        <v>-4.6606769999999997</v>
      </c>
      <c r="U292">
        <v>91.320079207595867</v>
      </c>
      <c r="V292" s="5">
        <v>8.2052150000000008</v>
      </c>
      <c r="W292">
        <v>9.9</v>
      </c>
      <c r="X292">
        <v>14.55</v>
      </c>
      <c r="Y292">
        <f>100*LN(LEVERAGE3!O293)</f>
        <v>312.81992631170607</v>
      </c>
      <c r="Z292">
        <f>100*LN(LEVERAGE1!O293)</f>
        <v>346.84528958128453</v>
      </c>
      <c r="AA292">
        <f>100*LN(LEVERAGE1!N293)</f>
        <v>320.89395434941184</v>
      </c>
      <c r="AB292">
        <f>100*LN(LEVERAGE2!V293)</f>
        <v>-25.384572252514459</v>
      </c>
      <c r="AC292">
        <f>100*LN(LEVERAGE2!U293)</f>
        <v>30.867637198471371</v>
      </c>
      <c r="AD292">
        <v>1769.0273011068055</v>
      </c>
      <c r="AE292">
        <v>1564.7224125199339</v>
      </c>
      <c r="AF292">
        <f>100*LN(DOMESTICC!T413)</f>
        <v>1058.464741956238</v>
      </c>
      <c r="AG292">
        <f>100*LN(DOMESTICC!U413)</f>
        <v>1030.1588296813654</v>
      </c>
      <c r="AH292">
        <f>100*LN(DOMESTICC!V413)</f>
        <v>1019.8603186136012</v>
      </c>
      <c r="AI292">
        <f>100*LN(DOMESTICC!W413)</f>
        <v>956.26657479102391</v>
      </c>
      <c r="AJ292">
        <f>100*LN(DOMESTICC!X413)</f>
        <v>932.31035542772213</v>
      </c>
      <c r="AK292">
        <f>100*LN(DOMESTICC!Y413)</f>
        <v>801.87484694126761</v>
      </c>
      <c r="AL292">
        <f>100*LN(CBCREDIT!T293)</f>
        <v>958.32914978768406</v>
      </c>
      <c r="AM292">
        <f>100*LN(CBCREDIT!U293)</f>
        <v>915.03738823158221</v>
      </c>
      <c r="AN292">
        <f>100*LN(CBCREDIT!V293)</f>
        <v>853.75978545860869</v>
      </c>
      <c r="AO292">
        <f>100*LN('CREDIT EA &amp; UK'!X318)</f>
        <v>904.71331933456463</v>
      </c>
      <c r="AP292">
        <f>100*LN('CREDIT EA &amp; UK'!Y318)</f>
        <v>867.84245064796062</v>
      </c>
      <c r="AQ292">
        <f>100*LN('CREDIT EA &amp; UK'!Z318)</f>
        <v>787.05241502174431</v>
      </c>
      <c r="AR292">
        <f>100*LN('CREDIT EA &amp; UK'!AA318)</f>
        <v>867.11823812568184</v>
      </c>
      <c r="AS292">
        <f>100*LN('CREDIT EA &amp; UK'!AB318)</f>
        <v>821.67480994399932</v>
      </c>
      <c r="AT292">
        <f>100*LN('CREDIT EA &amp; UK'!AC318)</f>
        <v>766.35038055949519</v>
      </c>
      <c r="AU292">
        <f>100*LN('CREDIT EA &amp; UK'!AD318)</f>
        <v>788.59186059241745</v>
      </c>
      <c r="AV292">
        <f>100*LN('CREDIT EA &amp; UK'!AE318)</f>
        <v>768.29267993403482</v>
      </c>
      <c r="AW292">
        <f>100*LN('CREDIT EA &amp; UK'!AF318)</f>
        <v>618.97181192640539</v>
      </c>
      <c r="AX292">
        <f>100*LN('CREDIT FLOATERS'!R318)</f>
        <v>922.23472639388945</v>
      </c>
      <c r="AY292">
        <f>100*LN('CREDIT FLOATERS'!S318)</f>
        <v>883.58126135693328</v>
      </c>
      <c r="AZ292">
        <f>100*LN('CREDIT FLOATERS'!T318)</f>
        <v>808.46457514965971</v>
      </c>
      <c r="BA292">
        <f>100*LN('GLOBAL GROWTH'!P560)</f>
        <v>455.24540904251376</v>
      </c>
      <c r="BB292">
        <f>'GLOBAL GROWTH'!F548</f>
        <v>3.0387036367998999</v>
      </c>
      <c r="BC292">
        <v>455.24540904251376</v>
      </c>
      <c r="BD292">
        <v>124.87751</v>
      </c>
      <c r="BE292">
        <v>3.128219170946811</v>
      </c>
      <c r="BF292">
        <v>444.59559682082084</v>
      </c>
      <c r="BG292">
        <v>457.7243652399776</v>
      </c>
      <c r="BH292">
        <v>465.77626361072618</v>
      </c>
      <c r="BI292">
        <f>'CORPORATE SPREADS'!C401/100</f>
        <v>0.77899999999999903</v>
      </c>
      <c r="BJ292">
        <f>'CORPORATE SPREADS'!D401/100</f>
        <v>-0.14999999999999947</v>
      </c>
      <c r="BK292">
        <f>POLICYRATES!F353</f>
        <v>2</v>
      </c>
      <c r="BL292">
        <f>POLICYRATES!C353</f>
        <v>4</v>
      </c>
      <c r="BM292">
        <f>100*LN(1/'BILATERAL FX'!G412)</f>
        <v>-23.42812957246657</v>
      </c>
      <c r="BN292">
        <f>100*LN(1/'BILATERAL FX'!B412)</f>
        <v>-62.449353724289715</v>
      </c>
      <c r="BO292">
        <f>100*LN('STOCK MARKET INDICES'!C293)</f>
        <v>829.85793653884241</v>
      </c>
      <c r="BP292">
        <f>100*LN('STOCK MARKET INDICES'!D293)</f>
        <v>771.57523087210245</v>
      </c>
    </row>
    <row r="293" spans="1:68" x14ac:dyDescent="0.2">
      <c r="A293" s="1">
        <v>38047</v>
      </c>
      <c r="B293">
        <f>100*LN('FRED-MD+'!B545)</f>
        <v>451.57880008524592</v>
      </c>
      <c r="C293">
        <f>'FRED-MD+'!C545</f>
        <v>75.267700000000005</v>
      </c>
      <c r="D293">
        <f>100*LN('FRED-MD+'!D545)</f>
        <v>759.99019592084983</v>
      </c>
      <c r="E293">
        <f>100*LN('FRED-MD+'!E545)</f>
        <v>497.72163845508112</v>
      </c>
      <c r="F293">
        <f>'FRED-MD+'!F545</f>
        <v>5.8</v>
      </c>
      <c r="G293">
        <f>100*LN('FRED-MD+'!G545)</f>
        <v>523.16432332800446</v>
      </c>
      <c r="H293">
        <f>100*LN('FRED-MD+'!H545)</f>
        <v>448.82879944497756</v>
      </c>
      <c r="I293">
        <f>100*LN('FRED-MD+'!I545)</f>
        <v>466.84266356231063</v>
      </c>
      <c r="J293">
        <f>100*LN('FRED-MD+'!J545)</f>
        <v>719.41573826232275</v>
      </c>
      <c r="K293">
        <f>100*LN('FRED-MD+'!K545)</f>
        <v>702.46312367010228</v>
      </c>
      <c r="L293">
        <f>'FRED-MD+'!L545</f>
        <v>1.1873913043478299</v>
      </c>
      <c r="M293">
        <f>'FRED-MD+'!N545</f>
        <v>2.6391304347826101</v>
      </c>
      <c r="N293">
        <f>'FRED-MD+'!O545</f>
        <v>-0.53890000000000005</v>
      </c>
      <c r="O293">
        <f>'FRED-MD+'!P545</f>
        <v>1.9208000000000001</v>
      </c>
      <c r="P293">
        <f>'FRED-MD+'!R545</f>
        <v>1.62</v>
      </c>
      <c r="Q293">
        <f>FACTOR!C354</f>
        <v>57.182017736145163</v>
      </c>
      <c r="R293">
        <f>100*LN(REALIZEDVARIANCE!D294)</f>
        <v>143.19237804561823</v>
      </c>
      <c r="S293">
        <v>-16.525312260131901</v>
      </c>
      <c r="T293" s="5">
        <v>-14.07489</v>
      </c>
      <c r="U293">
        <v>93.72520107993671</v>
      </c>
      <c r="V293" s="5">
        <v>10.742610000000001</v>
      </c>
      <c r="W293">
        <v>2.4</v>
      </c>
      <c r="X293">
        <v>16.739999999999998</v>
      </c>
      <c r="Y293">
        <f>100*LN(LEVERAGE3!O294)</f>
        <v>313.67108668135631</v>
      </c>
      <c r="Z293">
        <f>100*LN(LEVERAGE1!O294)</f>
        <v>346.49145743518403</v>
      </c>
      <c r="AA293">
        <f>100*LN(LEVERAGE1!N294)</f>
        <v>320.34969047673178</v>
      </c>
      <c r="AB293">
        <f>100*LN(LEVERAGE2!V294)</f>
        <v>-25.438983134586628</v>
      </c>
      <c r="AC293">
        <f>100*LN(LEVERAGE2!U294)</f>
        <v>32.285655028808527</v>
      </c>
      <c r="AD293">
        <v>1770.0420339484917</v>
      </c>
      <c r="AE293">
        <v>1566.7386598404282</v>
      </c>
      <c r="AF293">
        <f>100*LN(DOMESTICC!T414)</f>
        <v>1058.6879435870524</v>
      </c>
      <c r="AG293">
        <f>100*LN(DOMESTICC!U414)</f>
        <v>1030.3090523972119</v>
      </c>
      <c r="AH293">
        <f>100*LN(DOMESTICC!V414)</f>
        <v>1019.9859976283358</v>
      </c>
      <c r="AI293">
        <f>100*LN(DOMESTICC!W414)</f>
        <v>956.11576697063094</v>
      </c>
      <c r="AJ293">
        <f>100*LN(DOMESTICC!X414)</f>
        <v>931.69453874188082</v>
      </c>
      <c r="AK293">
        <f>100*LN(DOMESTICC!Y414)</f>
        <v>803.18178570984799</v>
      </c>
      <c r="AL293">
        <f>100*LN(CBCREDIT!T294)</f>
        <v>959.89409363903474</v>
      </c>
      <c r="AM293">
        <f>100*LN(CBCREDIT!U294)</f>
        <v>916.5963211168023</v>
      </c>
      <c r="AN293">
        <f>100*LN(CBCREDIT!V294)</f>
        <v>855.31821496089128</v>
      </c>
      <c r="AO293">
        <f>100*LN('CREDIT EA &amp; UK'!X319)</f>
        <v>906.32028920707376</v>
      </c>
      <c r="AP293">
        <f>100*LN('CREDIT EA &amp; UK'!Y319)</f>
        <v>869.36582993084403</v>
      </c>
      <c r="AQ293">
        <f>100*LN('CREDIT EA &amp; UK'!Z319)</f>
        <v>788.86304059416375</v>
      </c>
      <c r="AR293">
        <f>100*LN('CREDIT EA &amp; UK'!AA319)</f>
        <v>868.36553162903897</v>
      </c>
      <c r="AS293">
        <f>100*LN('CREDIT EA &amp; UK'!AB319)</f>
        <v>822.78040627727535</v>
      </c>
      <c r="AT293">
        <f>100*LN('CREDIT EA &amp; UK'!AC319)</f>
        <v>767.87843728415555</v>
      </c>
      <c r="AU293">
        <f>100*LN('CREDIT EA &amp; UK'!AD319)</f>
        <v>791.06489377748812</v>
      </c>
      <c r="AV293">
        <f>100*LN('CREDIT EA &amp; UK'!AE319)</f>
        <v>770.58748999084332</v>
      </c>
      <c r="AW293">
        <f>100*LN('CREDIT EA &amp; UK'!AF319)</f>
        <v>622.41603302424733</v>
      </c>
      <c r="AX293">
        <f>100*LN('CREDIT FLOATERS'!R319)</f>
        <v>923.88629093253394</v>
      </c>
      <c r="AY293">
        <f>100*LN('CREDIT FLOATERS'!S319)</f>
        <v>885.16369434816374</v>
      </c>
      <c r="AZ293">
        <f>100*LN('CREDIT FLOATERS'!T319)</f>
        <v>810.27429375139116</v>
      </c>
      <c r="BA293">
        <f>100*LN('GLOBAL GROWTH'!P561)</f>
        <v>455.2218464538704</v>
      </c>
      <c r="BB293">
        <f>'GLOBAL GROWTH'!F549</f>
        <v>2.8720561719873801</v>
      </c>
      <c r="BC293">
        <v>455.2218464538704</v>
      </c>
      <c r="BD293">
        <v>118.7927</v>
      </c>
      <c r="BE293">
        <v>3.2684126411730796</v>
      </c>
      <c r="BF293">
        <v>444.53235734491176</v>
      </c>
      <c r="BG293">
        <v>457.78449373089842</v>
      </c>
      <c r="BH293">
        <v>467.74908475677171</v>
      </c>
      <c r="BI293">
        <f>'CORPORATE SPREADS'!C402/100</f>
        <v>0.77299999999999902</v>
      </c>
      <c r="BJ293">
        <f>'CORPORATE SPREADS'!D402/100</f>
        <v>-0.23</v>
      </c>
      <c r="BK293">
        <f>POLICYRATES!F354</f>
        <v>2</v>
      </c>
      <c r="BL293">
        <f>POLICYRATES!C354</f>
        <v>4</v>
      </c>
      <c r="BM293">
        <f>100*LN(1/'BILATERAL FX'!G413)</f>
        <v>-20.38384002562043</v>
      </c>
      <c r="BN293">
        <f>100*LN(1/'BILATERAL FX'!B413)</f>
        <v>-60.218254518585134</v>
      </c>
      <c r="BO293">
        <f>100*LN('STOCK MARKET INDICES'!C294)</f>
        <v>825.75671745246132</v>
      </c>
      <c r="BP293">
        <f>100*LN('STOCK MARKET INDICES'!D294)</f>
        <v>769.4834417307311</v>
      </c>
    </row>
    <row r="294" spans="1:68" x14ac:dyDescent="0.2">
      <c r="A294" s="1">
        <v>38078</v>
      </c>
      <c r="B294">
        <f>100*LN('FRED-MD+'!B546)</f>
        <v>451.95665449458204</v>
      </c>
      <c r="C294">
        <f>'FRED-MD+'!C546</f>
        <v>75.586399999999998</v>
      </c>
      <c r="D294">
        <f>100*LN('FRED-MD+'!D546)</f>
        <v>760.24013356658179</v>
      </c>
      <c r="E294">
        <f>100*LN('FRED-MD+'!E546)</f>
        <v>498.77077894525507</v>
      </c>
      <c r="F294">
        <f>'FRED-MD+'!F546</f>
        <v>5.6</v>
      </c>
      <c r="G294">
        <f>100*LN('FRED-MD+'!G546)</f>
        <v>523.32453698043219</v>
      </c>
      <c r="H294">
        <f>100*LN('FRED-MD+'!H546)</f>
        <v>449.00174380899642</v>
      </c>
      <c r="I294">
        <f>100*LN('FRED-MD+'!I546)</f>
        <v>467.89781131328112</v>
      </c>
      <c r="J294">
        <f>100*LN('FRED-MD+'!J546)</f>
        <v>719.83042878415381</v>
      </c>
      <c r="K294">
        <f>100*LN('FRED-MD+'!K546)</f>
        <v>703.29419510710954</v>
      </c>
      <c r="L294">
        <f>'FRED-MD+'!L546</f>
        <v>1.4338095238095201</v>
      </c>
      <c r="M294">
        <f>'FRED-MD+'!N546</f>
        <v>2.9138095238095199</v>
      </c>
      <c r="N294">
        <f>'FRED-MD+'!O546</f>
        <v>-0.76890000000000003</v>
      </c>
      <c r="O294">
        <f>'FRED-MD+'!P546</f>
        <v>1.7477</v>
      </c>
      <c r="P294">
        <f>'FRED-MD+'!R546</f>
        <v>1.48</v>
      </c>
      <c r="Q294">
        <f>FACTOR!C355</f>
        <v>56.216914521610235</v>
      </c>
      <c r="R294">
        <f>100*LN(REALIZEDVARIANCE!D295)</f>
        <v>104.44805352725777</v>
      </c>
      <c r="S294">
        <v>-4.4911978625126396</v>
      </c>
      <c r="T294" s="5">
        <v>-8.7622999999999998</v>
      </c>
      <c r="U294">
        <v>96.402562142409593</v>
      </c>
      <c r="V294" s="5">
        <v>12.62453</v>
      </c>
      <c r="W294">
        <v>11.7</v>
      </c>
      <c r="X294">
        <v>17.190000000000001</v>
      </c>
      <c r="Y294">
        <f>100*LN(LEVERAGE3!O295)</f>
        <v>313.01940820921988</v>
      </c>
      <c r="Z294">
        <f>100*LN(LEVERAGE1!O295)</f>
        <v>346.91525775536871</v>
      </c>
      <c r="AA294">
        <f>100*LN(LEVERAGE1!N295)</f>
        <v>320.3120311483591</v>
      </c>
      <c r="AB294">
        <f>100*LN(LEVERAGE2!V295)</f>
        <v>-25.061441034478459</v>
      </c>
      <c r="AC294">
        <f>100*LN(LEVERAGE2!U295)</f>
        <v>32.82082259057885</v>
      </c>
      <c r="AD294">
        <v>1768.7929805686942</v>
      </c>
      <c r="AE294">
        <v>1568.0842772804542</v>
      </c>
      <c r="AF294">
        <f>100*LN(DOMESTICC!T415)</f>
        <v>1058.5921557601741</v>
      </c>
      <c r="AG294">
        <f>100*LN(DOMESTICC!U415)</f>
        <v>1030.0818441856334</v>
      </c>
      <c r="AH294">
        <f>100*LN(DOMESTICC!V415)</f>
        <v>1019.7122522108513</v>
      </c>
      <c r="AI294">
        <f>100*LN(DOMESTICC!W415)</f>
        <v>956.30306162313536</v>
      </c>
      <c r="AJ294">
        <f>100*LN(DOMESTICC!X415)</f>
        <v>931.88678800834521</v>
      </c>
      <c r="AK294">
        <f>100*LN(DOMESTICC!Y415)</f>
        <v>803.62023698958842</v>
      </c>
      <c r="AL294">
        <f>100*LN(CBCREDIT!T295)</f>
        <v>960.20013113257437</v>
      </c>
      <c r="AM294">
        <f>100*LN(CBCREDIT!U295)</f>
        <v>917.09995225317266</v>
      </c>
      <c r="AN294">
        <f>100*LN(CBCREDIT!V295)</f>
        <v>855.3205369928628</v>
      </c>
      <c r="AO294">
        <f>100*LN('CREDIT EA &amp; UK'!X320)</f>
        <v>906.5785020529114</v>
      </c>
      <c r="AP294">
        <f>100*LN('CREDIT EA &amp; UK'!Y320)</f>
        <v>869.65022115609099</v>
      </c>
      <c r="AQ294">
        <f>100*LN('CREDIT EA &amp; UK'!Z320)</f>
        <v>789.06649294061424</v>
      </c>
      <c r="AR294">
        <f>100*LN('CREDIT EA &amp; UK'!AA320)</f>
        <v>868.76776121432749</v>
      </c>
      <c r="AS294">
        <f>100*LN('CREDIT EA &amp; UK'!AB320)</f>
        <v>823.17967957411997</v>
      </c>
      <c r="AT294">
        <f>100*LN('CREDIT EA &amp; UK'!AC320)</f>
        <v>768.28548219477091</v>
      </c>
      <c r="AU294">
        <f>100*LN('CREDIT EA &amp; UK'!AD320)</f>
        <v>791.01721762876252</v>
      </c>
      <c r="AV294">
        <f>100*LN('CREDIT EA &amp; UK'!AE320)</f>
        <v>770.64157531026365</v>
      </c>
      <c r="AW294">
        <f>100*LN('CREDIT EA &amp; UK'!AF320)</f>
        <v>622.0133811403191</v>
      </c>
      <c r="AX294">
        <f>100*LN('CREDIT FLOATERS'!R320)</f>
        <v>924.3094916586067</v>
      </c>
      <c r="AY294">
        <f>100*LN('CREDIT FLOATERS'!S320)</f>
        <v>885.63689860060913</v>
      </c>
      <c r="AZ294">
        <f>100*LN('CREDIT FLOATERS'!T320)</f>
        <v>810.60403035492448</v>
      </c>
      <c r="BA294">
        <f>100*LN('GLOBAL GROWTH'!P562)</f>
        <v>455.87259579574362</v>
      </c>
      <c r="BB294">
        <f>'GLOBAL GROWTH'!F550</f>
        <v>2.86899789292328</v>
      </c>
      <c r="BC294">
        <v>455.87259579574362</v>
      </c>
      <c r="BD294">
        <v>105.42614</v>
      </c>
      <c r="BE294">
        <v>3.4158828240161032</v>
      </c>
      <c r="BF294">
        <v>445.21225430987192</v>
      </c>
      <c r="BG294">
        <v>458.3072390571038</v>
      </c>
      <c r="BH294">
        <v>466.90835117317437</v>
      </c>
      <c r="BI294">
        <f>'CORPORATE SPREADS'!C403/100</f>
        <v>0.74899999999999911</v>
      </c>
      <c r="BJ294">
        <f>'CORPORATE SPREADS'!D403/100</f>
        <v>-0.35000000000000009</v>
      </c>
      <c r="BK294">
        <f>POLICYRATES!F355</f>
        <v>2</v>
      </c>
      <c r="BL294">
        <f>POLICYRATES!C355</f>
        <v>4</v>
      </c>
      <c r="BM294">
        <f>100*LN(1/'BILATERAL FX'!G414)</f>
        <v>-18.140446973147089</v>
      </c>
      <c r="BN294">
        <f>100*LN(1/'BILATERAL FX'!B414)</f>
        <v>-58.950740580018547</v>
      </c>
      <c r="BO294">
        <f>100*LN('STOCK MARKET INDICES'!C295)</f>
        <v>829.03452874519041</v>
      </c>
      <c r="BP294">
        <f>100*LN('STOCK MARKET INDICES'!D295)</f>
        <v>771.30429392122767</v>
      </c>
    </row>
    <row r="295" spans="1:68" x14ac:dyDescent="0.2">
      <c r="A295" s="1">
        <v>38108</v>
      </c>
      <c r="B295">
        <f>100*LN('FRED-MD+'!B547)</f>
        <v>452.71470209980674</v>
      </c>
      <c r="C295">
        <f>'FRED-MD+'!C547</f>
        <v>76.206400000000002</v>
      </c>
      <c r="D295">
        <f>100*LN('FRED-MD+'!D547)</f>
        <v>759.13570466985516</v>
      </c>
      <c r="E295">
        <f>100*LN('FRED-MD+'!E547)</f>
        <v>499.8495234202087</v>
      </c>
      <c r="F295">
        <f>'FRED-MD+'!F547</f>
        <v>5.6</v>
      </c>
      <c r="G295">
        <f>100*LN('FRED-MD+'!G547)</f>
        <v>523.750522715128</v>
      </c>
      <c r="H295">
        <f>100*LN('FRED-MD+'!H547)</f>
        <v>449.34114676377715</v>
      </c>
      <c r="I295">
        <f>100*LN('FRED-MD+'!I547)</f>
        <v>469.96618490808089</v>
      </c>
      <c r="J295">
        <f>100*LN('FRED-MD+'!J547)</f>
        <v>720.24754011556354</v>
      </c>
      <c r="K295">
        <f>100*LN('FRED-MD+'!K547)</f>
        <v>700.55895433304909</v>
      </c>
      <c r="L295">
        <f>'FRED-MD+'!L547</f>
        <v>1.7775000000000001</v>
      </c>
      <c r="M295">
        <f>'FRED-MD+'!N547</f>
        <v>2.9380000000000002</v>
      </c>
      <c r="N295">
        <f>'FRED-MD+'!O547</f>
        <v>-0.37240000000000001</v>
      </c>
      <c r="O295">
        <f>'FRED-MD+'!P547</f>
        <v>1.8973</v>
      </c>
      <c r="P295">
        <f>'FRED-MD+'!R547</f>
        <v>1.55</v>
      </c>
      <c r="Q295">
        <f>FACTOR!C356</f>
        <v>54.627973694471926</v>
      </c>
      <c r="R295">
        <f>100*LN(REALIZEDVARIANCE!D296)</f>
        <v>141.18976010736057</v>
      </c>
      <c r="S295">
        <v>-13.399132791860699</v>
      </c>
      <c r="T295" s="5">
        <v>-12.318300000000001</v>
      </c>
      <c r="U295">
        <v>93.140548340776277</v>
      </c>
      <c r="V295" s="5">
        <v>7.2701929999999999</v>
      </c>
      <c r="W295">
        <v>14.4</v>
      </c>
      <c r="X295">
        <v>15.5</v>
      </c>
      <c r="Y295">
        <f>100*LN(LEVERAGE3!O296)</f>
        <v>311.7488764434076</v>
      </c>
      <c r="Z295">
        <f>100*LN(LEVERAGE1!O296)</f>
        <v>348.0205139080964</v>
      </c>
      <c r="AA295">
        <f>100*LN(LEVERAGE1!N296)</f>
        <v>320.28792534442334</v>
      </c>
      <c r="AB295">
        <f>100*LN(LEVERAGE2!V296)</f>
        <v>-24.216909940039756</v>
      </c>
      <c r="AC295">
        <f>100*LN(LEVERAGE2!U296)</f>
        <v>33.217106806219391</v>
      </c>
      <c r="AD295">
        <v>1769.877515614932</v>
      </c>
      <c r="AE295">
        <v>1569.1909384833764</v>
      </c>
      <c r="AF295">
        <f>100*LN(DOMESTICC!T416)</f>
        <v>1058.4069302638809</v>
      </c>
      <c r="AG295">
        <f>100*LN(DOMESTICC!U416)</f>
        <v>1029.6416408683053</v>
      </c>
      <c r="AH295">
        <f>100*LN(DOMESTICC!V416)</f>
        <v>1019.1815221839654</v>
      </c>
      <c r="AI295">
        <f>100*LN(DOMESTICC!W416)</f>
        <v>956.77316809119509</v>
      </c>
      <c r="AJ295">
        <f>100*LN(DOMESTICC!X416)</f>
        <v>932.37052606257555</v>
      </c>
      <c r="AK295">
        <f>100*LN(DOMESTICC!Y416)</f>
        <v>803.90422020361336</v>
      </c>
      <c r="AL295">
        <f>100*LN(CBCREDIT!T296)</f>
        <v>960.38199732149678</v>
      </c>
      <c r="AM295">
        <f>100*LN(CBCREDIT!U296)</f>
        <v>917.43837055337792</v>
      </c>
      <c r="AN295">
        <f>100*LN(CBCREDIT!V296)</f>
        <v>855.32162995365172</v>
      </c>
      <c r="AO295">
        <f>100*LN('CREDIT EA &amp; UK'!X321)</f>
        <v>906.72342356524143</v>
      </c>
      <c r="AP295">
        <f>100*LN('CREDIT EA &amp; UK'!Y321)</f>
        <v>869.81421351557947</v>
      </c>
      <c r="AQ295">
        <f>100*LN('CREDIT EA &amp; UK'!Z321)</f>
        <v>789.17506424518058</v>
      </c>
      <c r="AR295">
        <f>100*LN('CREDIT EA &amp; UK'!AA321)</f>
        <v>869.02337020700622</v>
      </c>
      <c r="AS295">
        <f>100*LN('CREDIT EA &amp; UK'!AB321)</f>
        <v>823.43750299546343</v>
      </c>
      <c r="AT295">
        <f>100*LN('CREDIT EA &amp; UK'!AC321)</f>
        <v>768.53962935772961</v>
      </c>
      <c r="AU295">
        <f>100*LN('CREDIT EA &amp; UK'!AD321)</f>
        <v>790.92509103550083</v>
      </c>
      <c r="AV295">
        <f>100*LN('CREDIT EA &amp; UK'!AE321)</f>
        <v>770.66869915963593</v>
      </c>
      <c r="AW295">
        <f>100*LN('CREDIT EA &amp; UK'!AF321)</f>
        <v>621.23124575621227</v>
      </c>
      <c r="AX295">
        <f>100*LN('CREDIT FLOATERS'!R321)</f>
        <v>924.57055281798773</v>
      </c>
      <c r="AY295">
        <f>100*LN('CREDIT FLOATERS'!S321)</f>
        <v>885.94040498756408</v>
      </c>
      <c r="AZ295">
        <f>100*LN('CREDIT FLOATERS'!T321)</f>
        <v>810.7933858892219</v>
      </c>
      <c r="BA295">
        <f>100*LN('GLOBAL GROWTH'!P563)</f>
        <v>456.20572358986504</v>
      </c>
      <c r="BB295">
        <f>'GLOBAL GROWTH'!F551</f>
        <v>2.6143219532517499</v>
      </c>
      <c r="BC295">
        <v>456.20572358986504</v>
      </c>
      <c r="BD295">
        <v>82.980086</v>
      </c>
      <c r="BE295">
        <v>3.5752679997363312</v>
      </c>
      <c r="BF295">
        <v>445.46528197992183</v>
      </c>
      <c r="BG295">
        <v>458.60877647749919</v>
      </c>
      <c r="BH295">
        <v>466.81449851494801</v>
      </c>
      <c r="BI295">
        <f>'CORPORATE SPREADS'!C404/100</f>
        <v>0.65700000000000003</v>
      </c>
      <c r="BJ295">
        <f>'CORPORATE SPREADS'!D404/100</f>
        <v>-0.33000000000000007</v>
      </c>
      <c r="BK295">
        <f>POLICYRATES!F356</f>
        <v>2</v>
      </c>
      <c r="BL295">
        <f>POLICYRATES!C356</f>
        <v>4.25</v>
      </c>
      <c r="BM295">
        <f>100*LN(1/'BILATERAL FX'!G415)</f>
        <v>-18.232155679395458</v>
      </c>
      <c r="BN295">
        <f>100*LN(1/'BILATERAL FX'!B415)</f>
        <v>-57.997848245430738</v>
      </c>
      <c r="BO295">
        <f>100*LN('STOCK MARKET INDICES'!C296)</f>
        <v>827.42065619877258</v>
      </c>
      <c r="BP295">
        <f>100*LN('STOCK MARKET INDICES'!D296)</f>
        <v>769.70350283645666</v>
      </c>
    </row>
    <row r="296" spans="1:68" x14ac:dyDescent="0.2">
      <c r="A296" s="1">
        <v>38139</v>
      </c>
      <c r="B296">
        <f>100*LN('FRED-MD+'!B548)</f>
        <v>451.90598574777823</v>
      </c>
      <c r="C296">
        <f>'FRED-MD+'!C548</f>
        <v>75.675700000000006</v>
      </c>
      <c r="D296">
        <f>100*LN('FRED-MD+'!D548)</f>
        <v>751.09777520140949</v>
      </c>
      <c r="E296">
        <f>100*LN('FRED-MD+'!E548)</f>
        <v>500.96347937626729</v>
      </c>
      <c r="F296">
        <f>'FRED-MD+'!F548</f>
        <v>5.6</v>
      </c>
      <c r="G296">
        <f>100*LN('FRED-MD+'!G548)</f>
        <v>524.12177745074644</v>
      </c>
      <c r="H296">
        <f>100*LN('FRED-MD+'!H548)</f>
        <v>449.66379791646301</v>
      </c>
      <c r="I296">
        <f>100*LN('FRED-MD+'!I548)</f>
        <v>468.89597117177743</v>
      </c>
      <c r="J296">
        <f>100*LN('FRED-MD+'!J548)</f>
        <v>720.65688161569346</v>
      </c>
      <c r="K296">
        <f>100*LN('FRED-MD+'!K548)</f>
        <v>703.24124115815539</v>
      </c>
      <c r="L296">
        <f>'FRED-MD+'!L548</f>
        <v>2.1152380952380998</v>
      </c>
      <c r="M296">
        <f>'FRED-MD+'!N548</f>
        <v>2.6185714285714301</v>
      </c>
      <c r="N296">
        <f>'FRED-MD+'!O548</f>
        <v>-0.38550000000000001</v>
      </c>
      <c r="O296">
        <f>'FRED-MD+'!P548</f>
        <v>1.8003</v>
      </c>
      <c r="P296">
        <f>'FRED-MD+'!R548</f>
        <v>1.56</v>
      </c>
      <c r="Q296">
        <f>FACTOR!C357</f>
        <v>59.521471815230214</v>
      </c>
      <c r="R296">
        <f>100*LN(REALIZEDVARIANCE!D297)</f>
        <v>102.34587855038096</v>
      </c>
      <c r="S296">
        <v>-7.1951769201801596</v>
      </c>
      <c r="T296" s="5">
        <v>-14.020009999999999</v>
      </c>
      <c r="U296">
        <v>92.014806832806769</v>
      </c>
      <c r="V296" s="5">
        <v>9.2878629999999998</v>
      </c>
      <c r="W296">
        <v>12.1</v>
      </c>
      <c r="X296">
        <v>14.34</v>
      </c>
      <c r="Y296">
        <f>100*LN(LEVERAGE3!O297)</f>
        <v>311.0845080654496</v>
      </c>
      <c r="Z296">
        <f>100*LN(LEVERAGE1!O297)</f>
        <v>349.41411962557447</v>
      </c>
      <c r="AA296">
        <f>100*LN(LEVERAGE1!N297)</f>
        <v>320.27999910980844</v>
      </c>
      <c r="AB296">
        <f>100*LN(LEVERAGE2!V297)</f>
        <v>-23.442651902105823</v>
      </c>
      <c r="AC296">
        <f>100*LN(LEVERAGE2!U297)</f>
        <v>33.58813899628413</v>
      </c>
      <c r="AD296">
        <v>1770.5589422291534</v>
      </c>
      <c r="AE296">
        <v>1570.4070308365178</v>
      </c>
      <c r="AF296">
        <f>100*LN(DOMESTICC!T417)</f>
        <v>1058.3108727523761</v>
      </c>
      <c r="AG296">
        <f>100*LN(DOMESTICC!U417)</f>
        <v>1029.4129094299103</v>
      </c>
      <c r="AH296">
        <f>100*LN(DOMESTICC!V417)</f>
        <v>1018.9055626162142</v>
      </c>
      <c r="AI296">
        <f>100*LN(DOMESTICC!W417)</f>
        <v>957.32745678553783</v>
      </c>
      <c r="AJ296">
        <f>100*LN(DOMESTICC!X417)</f>
        <v>932.94350243316342</v>
      </c>
      <c r="AK296">
        <f>100*LN(DOMESTICC!Y417)</f>
        <v>804.25860963503908</v>
      </c>
      <c r="AL296">
        <f>100*LN(CBCREDIT!T297)</f>
        <v>960.61674497936144</v>
      </c>
      <c r="AM296">
        <f>100*LN(CBCREDIT!U297)</f>
        <v>917.70529420339687</v>
      </c>
      <c r="AN296">
        <f>100*LN(CBCREDIT!V297)</f>
        <v>855.32394482334428</v>
      </c>
      <c r="AO296">
        <f>100*LN('CREDIT EA &amp; UK'!X322)</f>
        <v>906.95031567022716</v>
      </c>
      <c r="AP296">
        <f>100*LN('CREDIT EA &amp; UK'!Y322)</f>
        <v>870.05305654264725</v>
      </c>
      <c r="AQ296">
        <f>100*LN('CREDIT EA &amp; UK'!Z322)</f>
        <v>789.36500555388511</v>
      </c>
      <c r="AR296">
        <f>100*LN('CREDIT EA &amp; UK'!AA322)</f>
        <v>869.3707250627034</v>
      </c>
      <c r="AS296">
        <f>100*LN('CREDIT EA &amp; UK'!AB322)</f>
        <v>823.79744041189588</v>
      </c>
      <c r="AT296">
        <f>100*LN('CREDIT EA &amp; UK'!AC322)</f>
        <v>768.86312457988004</v>
      </c>
      <c r="AU296">
        <f>100*LN('CREDIT EA &amp; UK'!AD322)</f>
        <v>790.87734817167473</v>
      </c>
      <c r="AV296">
        <f>100*LN('CREDIT EA &amp; UK'!AE322)</f>
        <v>770.71642689126782</v>
      </c>
      <c r="AW296">
        <f>100*LN('CREDIT EA &amp; UK'!AF322)</f>
        <v>620.82378514143488</v>
      </c>
      <c r="AX296">
        <f>100*LN('CREDIT FLOATERS'!R322)</f>
        <v>924.91148317270699</v>
      </c>
      <c r="AY296">
        <f>100*LN('CREDIT FLOATERS'!S322)</f>
        <v>886.28788537793616</v>
      </c>
      <c r="AZ296">
        <f>100*LN('CREDIT FLOATERS'!T322)</f>
        <v>811.0898138999554</v>
      </c>
      <c r="BA296">
        <f>100*LN('GLOBAL GROWTH'!P564)</f>
        <v>456.12930083117362</v>
      </c>
      <c r="BB296">
        <f>'GLOBAL GROWTH'!F552</f>
        <v>3.4654499696976</v>
      </c>
      <c r="BC296">
        <v>456.12930083117362</v>
      </c>
      <c r="BD296">
        <v>61.327348999999998</v>
      </c>
      <c r="BE296">
        <v>3.7313520573303283</v>
      </c>
      <c r="BF296">
        <v>445.83535416385479</v>
      </c>
      <c r="BG296">
        <v>458.65030007501275</v>
      </c>
      <c r="BH296">
        <v>466.24952526073605</v>
      </c>
      <c r="BI296">
        <f>'CORPORATE SPREADS'!C405/100</f>
        <v>0.746</v>
      </c>
      <c r="BJ296">
        <f>'CORPORATE SPREADS'!D405/100</f>
        <v>-0.38999999999999974</v>
      </c>
      <c r="BK296">
        <f>POLICYRATES!F357</f>
        <v>2</v>
      </c>
      <c r="BL296">
        <f>POLICYRATES!C357</f>
        <v>4.5</v>
      </c>
      <c r="BM296">
        <f>100*LN(1/'BILATERAL FX'!G416)</f>
        <v>-19.441480448133781</v>
      </c>
      <c r="BN296">
        <f>100*LN(1/'BILATERAL FX'!B416)</f>
        <v>-60.31677669404214</v>
      </c>
      <c r="BO296">
        <f>100*LN('STOCK MARKET INDICES'!C297)</f>
        <v>830.71460070887736</v>
      </c>
      <c r="BP296">
        <f>100*LN('STOCK MARKET INDICES'!D297)</f>
        <v>770.91602739733935</v>
      </c>
    </row>
    <row r="297" spans="1:68" x14ac:dyDescent="0.2">
      <c r="A297" s="1">
        <v>38169</v>
      </c>
      <c r="B297">
        <f>100*LN('FRED-MD+'!B549)</f>
        <v>452.67209580510962</v>
      </c>
      <c r="C297">
        <f>'FRED-MD+'!C549</f>
        <v>76.354600000000005</v>
      </c>
      <c r="D297">
        <f>100*LN('FRED-MD+'!D549)</f>
        <v>760.19019598751663</v>
      </c>
      <c r="E297">
        <f>100*LN('FRED-MD+'!E549)</f>
        <v>501.95289612663754</v>
      </c>
      <c r="F297">
        <f>'FRED-MD+'!F549</f>
        <v>5.5</v>
      </c>
      <c r="G297">
        <f>100*LN('FRED-MD+'!G549)</f>
        <v>524.2275975664412</v>
      </c>
      <c r="H297">
        <f>100*LN('FRED-MD+'!H549)</f>
        <v>449.79635228036841</v>
      </c>
      <c r="I297">
        <f>100*LN('FRED-MD+'!I549)</f>
        <v>467.92567293407893</v>
      </c>
      <c r="J297">
        <f>100*LN('FRED-MD+'!J549)</f>
        <v>720.86046310671929</v>
      </c>
      <c r="K297">
        <f>100*LN('FRED-MD+'!K549)</f>
        <v>700.83695490147306</v>
      </c>
      <c r="L297">
        <f>'FRED-MD+'!L549</f>
        <v>2.0952380952380998</v>
      </c>
      <c r="M297">
        <f>'FRED-MD+'!N549</f>
        <v>2.4028571428571399</v>
      </c>
      <c r="N297">
        <f>'FRED-MD+'!O549</f>
        <v>-0.32300000000000001</v>
      </c>
      <c r="O297">
        <f>'FRED-MD+'!P549</f>
        <v>1.74</v>
      </c>
      <c r="P297">
        <f>'FRED-MD+'!R549</f>
        <v>1.56</v>
      </c>
      <c r="Q297">
        <f>FACTOR!C358</f>
        <v>54.115214381069954</v>
      </c>
      <c r="R297">
        <f>100*LN(REALIZEDVARIANCE!D298)</f>
        <v>74.965394449000897</v>
      </c>
      <c r="S297">
        <v>6.0335135693575701</v>
      </c>
      <c r="T297" s="5">
        <v>-2.6168290000000001</v>
      </c>
      <c r="U297">
        <v>93.054495568022631</v>
      </c>
      <c r="V297" s="5">
        <v>9.7256339999999994</v>
      </c>
      <c r="W297">
        <v>13</v>
      </c>
      <c r="X297">
        <v>15.32</v>
      </c>
      <c r="Y297">
        <f>100*LN(LEVERAGE3!O298)</f>
        <v>311.55556436718103</v>
      </c>
      <c r="Z297">
        <f>100*LN(LEVERAGE1!O298)</f>
        <v>352.51151506895576</v>
      </c>
      <c r="AA297">
        <f>100*LN(LEVERAGE1!N298)</f>
        <v>321.59067418335297</v>
      </c>
      <c r="AB297">
        <f>100*LN(LEVERAGE2!V298)</f>
        <v>-22.819338566542573</v>
      </c>
      <c r="AC297">
        <f>100*LN(LEVERAGE2!U298)</f>
        <v>34.093140484028851</v>
      </c>
      <c r="AD297">
        <v>1770.445013936336</v>
      </c>
      <c r="AE297">
        <v>1571.6842858578186</v>
      </c>
      <c r="AF297">
        <f>100*LN(DOMESTICC!T418)</f>
        <v>1058.4276938839453</v>
      </c>
      <c r="AG297">
        <f>100*LN(DOMESTICC!U418)</f>
        <v>1029.509151427726</v>
      </c>
      <c r="AH297">
        <f>100*LN(DOMESTICC!V418)</f>
        <v>1018.9854008348835</v>
      </c>
      <c r="AI297">
        <f>100*LN(DOMESTICC!W418)</f>
        <v>957.96282579786794</v>
      </c>
      <c r="AJ297">
        <f>100*LN(DOMESTICC!X418)</f>
        <v>933.61079589666099</v>
      </c>
      <c r="AK297">
        <f>100*LN(DOMESTICC!Y418)</f>
        <v>804.77880826081764</v>
      </c>
      <c r="AL297">
        <f>100*LN(CBCREDIT!T298)</f>
        <v>960.98262730662486</v>
      </c>
      <c r="AM297">
        <f>100*LN(CBCREDIT!U298)</f>
        <v>917.91453345993602</v>
      </c>
      <c r="AN297">
        <f>100*LN(CBCREDIT!V298)</f>
        <v>855.83398163548964</v>
      </c>
      <c r="AO297">
        <f>100*LN('CREDIT EA &amp; UK'!X323)</f>
        <v>907.50565152240995</v>
      </c>
      <c r="AP297">
        <f>100*LN('CREDIT EA &amp; UK'!Y323)</f>
        <v>870.52984574952427</v>
      </c>
      <c r="AQ297">
        <f>100*LN('CREDIT EA &amp; UK'!Z323)</f>
        <v>790.09496416161392</v>
      </c>
      <c r="AR297">
        <f>100*LN('CREDIT EA &amp; UK'!AA323)</f>
        <v>869.97556655823723</v>
      </c>
      <c r="AS297">
        <f>100*LN('CREDIT EA &amp; UK'!AB323)</f>
        <v>824.46928716885157</v>
      </c>
      <c r="AT297">
        <f>100*LN('CREDIT EA &amp; UK'!AC323)</f>
        <v>769.35310600399748</v>
      </c>
      <c r="AU297">
        <f>100*LN('CREDIT EA &amp; UK'!AD323)</f>
        <v>791.31704697237035</v>
      </c>
      <c r="AV297">
        <f>100*LN('CREDIT EA &amp; UK'!AE323)</f>
        <v>770.87104885152553</v>
      </c>
      <c r="AW297">
        <f>100*LN('CREDIT EA &amp; UK'!AF323)</f>
        <v>623.11349837537728</v>
      </c>
      <c r="AX297">
        <f>100*LN('CREDIT FLOATERS'!R323)</f>
        <v>925.4617475867517</v>
      </c>
      <c r="AY297">
        <f>100*LN('CREDIT FLOATERS'!S323)</f>
        <v>886.73428444552553</v>
      </c>
      <c r="AZ297">
        <f>100*LN('CREDIT FLOATERS'!T323)</f>
        <v>811.8398298325468</v>
      </c>
      <c r="BA297">
        <f>100*LN('GLOBAL GROWTH'!P565)</f>
        <v>456.81471122553666</v>
      </c>
      <c r="BB297">
        <f>'GLOBAL GROWTH'!F553</f>
        <v>3.1087736262635999</v>
      </c>
      <c r="BC297">
        <v>456.81471122553666</v>
      </c>
      <c r="BD297">
        <v>87.761705000000006</v>
      </c>
      <c r="BE297">
        <v>3.8894290350819594</v>
      </c>
      <c r="BF297">
        <v>446.3228910684694</v>
      </c>
      <c r="BG297">
        <v>458.97698366983883</v>
      </c>
      <c r="BH297">
        <v>464.34288981051816</v>
      </c>
      <c r="BI297">
        <f>'CORPORATE SPREADS'!C406/100</f>
        <v>0.7390000000000001</v>
      </c>
      <c r="BJ297">
        <f>'CORPORATE SPREADS'!D406/100</f>
        <v>-0.35000000000000009</v>
      </c>
      <c r="BK297">
        <f>POLICYRATES!F358</f>
        <v>2</v>
      </c>
      <c r="BL297">
        <f>POLICYRATES!C358</f>
        <v>4.5</v>
      </c>
      <c r="BM297">
        <f>100*LN(1/'BILATERAL FX'!G417)</f>
        <v>-20.424611420974621</v>
      </c>
      <c r="BN297">
        <f>100*LN(1/'BILATERAL FX'!B417)</f>
        <v>-61.182865938235686</v>
      </c>
      <c r="BO297">
        <f>100*LN('STOCK MARKET INDICES'!C298)</f>
        <v>826.76055570824155</v>
      </c>
      <c r="BP297">
        <f>100*LN('STOCK MARKET INDICES'!D298)</f>
        <v>769.26700079951843</v>
      </c>
    </row>
    <row r="298" spans="1:68" x14ac:dyDescent="0.2">
      <c r="A298" s="1">
        <v>38200</v>
      </c>
      <c r="B298">
        <f>100*LN('FRED-MD+'!B550)</f>
        <v>452.70270064015534</v>
      </c>
      <c r="C298">
        <f>'FRED-MD+'!C550</f>
        <v>76.662199999999999</v>
      </c>
      <c r="D298">
        <f>100*LN('FRED-MD+'!D550)</f>
        <v>761.28310304073568</v>
      </c>
      <c r="E298">
        <f>100*LN('FRED-MD+'!E550)</f>
        <v>502.80822076999766</v>
      </c>
      <c r="F298">
        <f>'FRED-MD+'!F550</f>
        <v>5.4</v>
      </c>
      <c r="G298">
        <f>100*LN('FRED-MD+'!G550)</f>
        <v>524.28046566177773</v>
      </c>
      <c r="H298">
        <f>100*LN('FRED-MD+'!H550)</f>
        <v>449.87869252825811</v>
      </c>
      <c r="I298">
        <f>100*LN('FRED-MD+'!I550)</f>
        <v>468.07413728351656</v>
      </c>
      <c r="J298">
        <f>100*LN('FRED-MD+'!J550)</f>
        <v>721.26067353741837</v>
      </c>
      <c r="K298">
        <f>100*LN('FRED-MD+'!K550)</f>
        <v>699.29600249963642</v>
      </c>
      <c r="L298">
        <f>'FRED-MD+'!L550</f>
        <v>2.0159090909090902</v>
      </c>
      <c r="M298">
        <f>'FRED-MD+'!N550</f>
        <v>2.2654545454545501</v>
      </c>
      <c r="N298">
        <f>'FRED-MD+'!O550</f>
        <v>-0.4506</v>
      </c>
      <c r="O298">
        <f>'FRED-MD+'!P550</f>
        <v>1.8623000000000001</v>
      </c>
      <c r="P298">
        <f>'FRED-MD+'!R550</f>
        <v>1.59</v>
      </c>
      <c r="Q298">
        <f>FACTOR!C359</f>
        <v>49.899100544380872</v>
      </c>
      <c r="R298">
        <f>100*LN(REALIZEDVARIANCE!D299)</f>
        <v>93.41556915887989</v>
      </c>
      <c r="S298">
        <v>4.9785278965457902</v>
      </c>
      <c r="T298" s="5">
        <v>-0.67435540000000005</v>
      </c>
      <c r="U298">
        <v>91.177509645496542</v>
      </c>
      <c r="V298" s="5">
        <v>10.15203</v>
      </c>
      <c r="W298">
        <v>7</v>
      </c>
      <c r="X298">
        <v>15.29</v>
      </c>
      <c r="Y298">
        <f>100*LN(LEVERAGE3!O299)</f>
        <v>312.79675802182976</v>
      </c>
      <c r="Z298">
        <f>100*LN(LEVERAGE1!O299)</f>
        <v>356.53986334518521</v>
      </c>
      <c r="AA298">
        <f>100*LN(LEVERAGE1!N299)</f>
        <v>323.95975541221839</v>
      </c>
      <c r="AB298">
        <f>100*LN(LEVERAGE2!V299)</f>
        <v>-22.232302325882834</v>
      </c>
      <c r="AC298">
        <f>100*LN(LEVERAGE2!U299)</f>
        <v>34.582263959773599</v>
      </c>
      <c r="AD298">
        <v>1771.1348895381445</v>
      </c>
      <c r="AE298">
        <v>1572.9396357813564</v>
      </c>
      <c r="AF298">
        <f>100*LN(DOMESTICC!T419)</f>
        <v>1058.7487030787647</v>
      </c>
      <c r="AG298">
        <f>100*LN(DOMESTICC!U419)</f>
        <v>1029.7801067386376</v>
      </c>
      <c r="AH298">
        <f>100*LN(DOMESTICC!V419)</f>
        <v>1019.2121766553059</v>
      </c>
      <c r="AI298">
        <f>100*LN(DOMESTICC!W419)</f>
        <v>958.82881796434083</v>
      </c>
      <c r="AJ298">
        <f>100*LN(DOMESTICC!X419)</f>
        <v>934.5263433051274</v>
      </c>
      <c r="AK298">
        <f>100*LN(DOMESTICC!Y419)</f>
        <v>805.46613051207544</v>
      </c>
      <c r="AL298">
        <f>100*LN(CBCREDIT!T299)</f>
        <v>961.48180819729635</v>
      </c>
      <c r="AM298">
        <f>100*LN(CBCREDIT!U299)</f>
        <v>918.08763816344765</v>
      </c>
      <c r="AN298">
        <f>100*LN(CBCREDIT!V299)</f>
        <v>857.0724480998324</v>
      </c>
      <c r="AO298">
        <f>100*LN('CREDIT EA &amp; UK'!X324)</f>
        <v>908.4476396559495</v>
      </c>
      <c r="AP298">
        <f>100*LN('CREDIT EA &amp; UK'!Y324)</f>
        <v>871.27659446244627</v>
      </c>
      <c r="AQ298">
        <f>100*LN('CREDIT EA &amp; UK'!Z324)</f>
        <v>791.486923994883</v>
      </c>
      <c r="AR298">
        <f>100*LN('CREDIT EA &amp; UK'!AA324)</f>
        <v>870.85473591866833</v>
      </c>
      <c r="AS298">
        <f>100*LN('CREDIT EA &amp; UK'!AB324)</f>
        <v>825.4770726025738</v>
      </c>
      <c r="AT298">
        <f>100*LN('CREDIT EA &amp; UK'!AC324)</f>
        <v>770.01426637363681</v>
      </c>
      <c r="AU298">
        <f>100*LN('CREDIT EA &amp; UK'!AD324)</f>
        <v>792.40520852313387</v>
      </c>
      <c r="AV298">
        <f>100*LN('CREDIT EA &amp; UK'!AE324)</f>
        <v>771.186781319646</v>
      </c>
      <c r="AW298">
        <f>100*LN('CREDIT EA &amp; UK'!AF324)</f>
        <v>627.83972904944233</v>
      </c>
      <c r="AX298">
        <f>100*LN('CREDIT FLOATERS'!R324)</f>
        <v>926.22165655206709</v>
      </c>
      <c r="AY298">
        <f>100*LN('CREDIT FLOATERS'!S324)</f>
        <v>887.26927387492549</v>
      </c>
      <c r="AZ298">
        <f>100*LN('CREDIT FLOATERS'!T324)</f>
        <v>813.10201935385999</v>
      </c>
      <c r="BA298">
        <f>100*LN('GLOBAL GROWTH'!P566)</f>
        <v>456.86741335732313</v>
      </c>
      <c r="BB298">
        <f>'GLOBAL GROWTH'!F554</f>
        <v>2.8114252236672401</v>
      </c>
      <c r="BC298">
        <v>456.86741335732313</v>
      </c>
      <c r="BD298">
        <v>97.717693999999995</v>
      </c>
      <c r="BE298">
        <v>4.03909461980545</v>
      </c>
      <c r="BF298">
        <v>446.04908699823511</v>
      </c>
      <c r="BG298">
        <v>457.46322674249694</v>
      </c>
      <c r="BH298">
        <v>464.82296754485384</v>
      </c>
      <c r="BI298">
        <f>'CORPORATE SPREADS'!C407/100</f>
        <v>0.7659999999999999</v>
      </c>
      <c r="BJ298">
        <f>'CORPORATE SPREADS'!D407/100</f>
        <v>-0.44000000000000045</v>
      </c>
      <c r="BK298">
        <f>POLICYRATES!F359</f>
        <v>2</v>
      </c>
      <c r="BL298">
        <f>POLICYRATES!C359</f>
        <v>4.75</v>
      </c>
      <c r="BM298">
        <f>100*LN(1/'BILATERAL FX'!G418)</f>
        <v>-19.811288158896357</v>
      </c>
      <c r="BN298">
        <f>100*LN(1/'BILATERAL FX'!B418)</f>
        <v>-59.900132266971603</v>
      </c>
      <c r="BO298">
        <f>100*LN('STOCK MARKET INDICES'!C299)</f>
        <v>823.88566464989162</v>
      </c>
      <c r="BP298">
        <f>100*LN('STOCK MARKET INDICES'!D299)</f>
        <v>770.26419271113116</v>
      </c>
    </row>
    <row r="299" spans="1:68" x14ac:dyDescent="0.2">
      <c r="A299" s="1">
        <v>38231</v>
      </c>
      <c r="B299">
        <f>100*LN('FRED-MD+'!B551)</f>
        <v>452.77231067545813</v>
      </c>
      <c r="C299">
        <f>'FRED-MD+'!C551</f>
        <v>76.640799999999999</v>
      </c>
      <c r="D299">
        <f>100*LN('FRED-MD+'!D551)</f>
        <v>755.22372875608016</v>
      </c>
      <c r="E299">
        <f>100*LN('FRED-MD+'!E551)</f>
        <v>503.81207510311168</v>
      </c>
      <c r="F299">
        <f>'FRED-MD+'!F551</f>
        <v>5.4</v>
      </c>
      <c r="G299">
        <f>100*LN('FRED-MD+'!G551)</f>
        <v>524.59708861758281</v>
      </c>
      <c r="H299">
        <f>100*LN('FRED-MD+'!H551)</f>
        <v>450.07314675668414</v>
      </c>
      <c r="I299">
        <f>100*LN('FRED-MD+'!I551)</f>
        <v>467.52557935547793</v>
      </c>
      <c r="J299">
        <f>100*LN('FRED-MD+'!J551)</f>
        <v>722.00171527832924</v>
      </c>
      <c r="K299">
        <f>100*LN('FRED-MD+'!K551)</f>
        <v>701.89924929726942</v>
      </c>
      <c r="L299">
        <f>'FRED-MD+'!L551</f>
        <v>2.1166666666666698</v>
      </c>
      <c r="M299">
        <f>'FRED-MD+'!N551</f>
        <v>2.0090476190476201</v>
      </c>
      <c r="N299">
        <f>'FRED-MD+'!O551</f>
        <v>-0.5948</v>
      </c>
      <c r="O299">
        <f>'FRED-MD+'!P551</f>
        <v>1.7479</v>
      </c>
      <c r="P299">
        <f>'FRED-MD+'!R551</f>
        <v>1.62</v>
      </c>
      <c r="Q299">
        <f>FACTOR!C360</f>
        <v>54.856200065191715</v>
      </c>
      <c r="R299">
        <f>100*LN(REALIZEDVARIANCE!D300)</f>
        <v>88.770882724238092</v>
      </c>
      <c r="S299">
        <v>1.34838622890912</v>
      </c>
      <c r="T299" s="5">
        <v>-3.3361390000000002</v>
      </c>
      <c r="U299">
        <v>89.752595550342988</v>
      </c>
      <c r="V299" s="5">
        <v>8.0165930000000003</v>
      </c>
      <c r="W299">
        <v>2.5</v>
      </c>
      <c r="X299">
        <v>13.34</v>
      </c>
      <c r="Y299">
        <f>100*LN(LEVERAGE3!O300)</f>
        <v>314.4841696141832</v>
      </c>
      <c r="Z299">
        <f>100*LN(LEVERAGE1!O300)</f>
        <v>358.41524638476255</v>
      </c>
      <c r="AA299">
        <f>100*LN(LEVERAGE1!N300)</f>
        <v>325.15463770948656</v>
      </c>
      <c r="AB299">
        <f>100*LN(LEVERAGE2!V300)</f>
        <v>-21.765670537189965</v>
      </c>
      <c r="AC299">
        <f>100*LN(LEVERAGE2!U300)</f>
        <v>34.792208478605843</v>
      </c>
      <c r="AD299">
        <v>1772.7969908180185</v>
      </c>
      <c r="AE299">
        <v>1574.11225140939</v>
      </c>
      <c r="AF299">
        <f>100*LN(DOMESTICC!T420)</f>
        <v>1059.2116649254378</v>
      </c>
      <c r="AG299">
        <f>100*LN(DOMESTICC!U420)</f>
        <v>1030.1831206605113</v>
      </c>
      <c r="AH299">
        <f>100*LN(DOMESTICC!V420)</f>
        <v>1019.5532085671437</v>
      </c>
      <c r="AI299">
        <f>100*LN(DOMESTICC!W420)</f>
        <v>960.01335404088195</v>
      </c>
      <c r="AJ299">
        <f>100*LN(DOMESTICC!X420)</f>
        <v>935.76999332467153</v>
      </c>
      <c r="AK299">
        <f>100*LN(DOMESTICC!Y420)</f>
        <v>806.43370664274153</v>
      </c>
      <c r="AL299">
        <f>100*LN(CBCREDIT!T300)</f>
        <v>962.19460547728556</v>
      </c>
      <c r="AM299">
        <f>100*LN(CBCREDIT!U300)</f>
        <v>918.37986358100977</v>
      </c>
      <c r="AN299">
        <f>100*LN(CBCREDIT!V300)</f>
        <v>858.56586171614686</v>
      </c>
      <c r="AO299">
        <f>100*LN('CREDIT EA &amp; UK'!X325)</f>
        <v>909.68504576724831</v>
      </c>
      <c r="AP299">
        <f>100*LN('CREDIT EA &amp; UK'!Y325)</f>
        <v>872.29724522733409</v>
      </c>
      <c r="AQ299">
        <f>100*LN('CREDIT EA &amp; UK'!Z325)</f>
        <v>793.19033269122042</v>
      </c>
      <c r="AR299">
        <f>100*LN('CREDIT EA &amp; UK'!AA325)</f>
        <v>872.0423299694429</v>
      </c>
      <c r="AS299">
        <f>100*LN('CREDIT EA &amp; UK'!AB325)</f>
        <v>826.80251722360367</v>
      </c>
      <c r="AT299">
        <f>100*LN('CREDIT EA &amp; UK'!AC325)</f>
        <v>770.95447343328431</v>
      </c>
      <c r="AU299">
        <f>100*LN('CREDIT EA &amp; UK'!AD325)</f>
        <v>793.75032593272692</v>
      </c>
      <c r="AV299">
        <f>100*LN('CREDIT EA &amp; UK'!AE325)</f>
        <v>771.65342941348501</v>
      </c>
      <c r="AW299">
        <f>100*LN('CREDIT EA &amp; UK'!AF325)</f>
        <v>631.93194033883537</v>
      </c>
      <c r="AX299">
        <f>100*LN('CREDIT FLOATERS'!R325)</f>
        <v>927.26355975567378</v>
      </c>
      <c r="AY299">
        <f>100*LN('CREDIT FLOATERS'!S325)</f>
        <v>888.04603588242162</v>
      </c>
      <c r="AZ299">
        <f>100*LN('CREDIT FLOATERS'!T325)</f>
        <v>814.6901675596938</v>
      </c>
      <c r="BA299">
        <f>100*LN('GLOBAL GROWTH'!P567)</f>
        <v>457.26999887460681</v>
      </c>
      <c r="BB299">
        <f>'GLOBAL GROWTH'!F555</f>
        <v>2.93733296699661</v>
      </c>
      <c r="BC299">
        <v>457.26999887460681</v>
      </c>
      <c r="BD299">
        <v>96.887895999999998</v>
      </c>
      <c r="BE299">
        <v>4.1710686684548914</v>
      </c>
      <c r="BF299">
        <v>446.79483060490509</v>
      </c>
      <c r="BG299">
        <v>458.63612387267585</v>
      </c>
      <c r="BH299">
        <v>466.53241088078386</v>
      </c>
      <c r="BI299">
        <f>'CORPORATE SPREADS'!C408/100</f>
        <v>0.53899999999999904</v>
      </c>
      <c r="BJ299">
        <f>'CORPORATE SPREADS'!D408/100</f>
        <v>0.50999999999999979</v>
      </c>
      <c r="BK299">
        <f>POLICYRATES!F360</f>
        <v>2</v>
      </c>
      <c r="BL299">
        <f>POLICYRATES!C360</f>
        <v>4.75</v>
      </c>
      <c r="BM299">
        <f>100*LN(1/'BILATERAL FX'!G419)</f>
        <v>-20.081613943011899</v>
      </c>
      <c r="BN299">
        <f>100*LN(1/'BILATERAL FX'!B419)</f>
        <v>-58.428052557283152</v>
      </c>
      <c r="BO299">
        <f>100*LN('STOCK MARKET INDICES'!C300)</f>
        <v>826.69096601497893</v>
      </c>
      <c r="BP299">
        <f>100*LN('STOCK MARKET INDICES'!D300)</f>
        <v>772.82705228128771</v>
      </c>
    </row>
    <row r="300" spans="1:68" x14ac:dyDescent="0.2">
      <c r="A300" s="1">
        <v>38261</v>
      </c>
      <c r="B300">
        <f>100*LN('FRED-MD+'!B552)</f>
        <v>453.72884826393874</v>
      </c>
      <c r="C300">
        <f>'FRED-MD+'!C552</f>
        <v>77.386499999999998</v>
      </c>
      <c r="D300">
        <f>100*LN('FRED-MD+'!D552)</f>
        <v>763.62696033793736</v>
      </c>
      <c r="E300">
        <f>100*LN('FRED-MD+'!E552)</f>
        <v>504.82521576675623</v>
      </c>
      <c r="F300">
        <f>'FRED-MD+'!F552</f>
        <v>5.5</v>
      </c>
      <c r="G300">
        <f>100*LN('FRED-MD+'!G552)</f>
        <v>525.1225759014186</v>
      </c>
      <c r="H300">
        <f>100*LN('FRED-MD+'!H552)</f>
        <v>450.45760707523891</v>
      </c>
      <c r="I300">
        <f>100*LN('FRED-MD+'!I552)</f>
        <v>465.91847742943298</v>
      </c>
      <c r="J300">
        <f>100*LN('FRED-MD+'!J552)</f>
        <v>722.98553722164661</v>
      </c>
      <c r="K300">
        <f>100*LN('FRED-MD+'!K552)</f>
        <v>701.8589784979763</v>
      </c>
      <c r="L300">
        <f>'FRED-MD+'!L552</f>
        <v>2.2280000000000002</v>
      </c>
      <c r="M300">
        <f>'FRED-MD+'!N552</f>
        <v>1.869</v>
      </c>
      <c r="N300">
        <f>'FRED-MD+'!O552</f>
        <v>-0.56340000000000001</v>
      </c>
      <c r="O300">
        <f>'FRED-MD+'!P552</f>
        <v>1.7443</v>
      </c>
      <c r="P300">
        <f>'FRED-MD+'!R552</f>
        <v>1.62</v>
      </c>
      <c r="Q300">
        <f>FACTOR!C361</f>
        <v>52.459257453330267</v>
      </c>
      <c r="R300">
        <f>100*LN(REALIZEDVARIANCE!D301)</f>
        <v>93.883011488748181</v>
      </c>
      <c r="S300">
        <v>2.2848256371777298</v>
      </c>
      <c r="T300" s="5">
        <v>0.67702030000000002</v>
      </c>
      <c r="U300">
        <v>92.807988861872843</v>
      </c>
      <c r="V300" s="5">
        <v>12.193239999999999</v>
      </c>
      <c r="W300">
        <v>-0.1</v>
      </c>
      <c r="X300">
        <v>16.27</v>
      </c>
      <c r="Y300">
        <f>100*LN(LEVERAGE3!O301)</f>
        <v>319.68628468154679</v>
      </c>
      <c r="Z300">
        <f>100*LN(LEVERAGE1!O301)</f>
        <v>358.25026875826103</v>
      </c>
      <c r="AA300">
        <f>100*LN(LEVERAGE1!N301)</f>
        <v>324.8594024196446</v>
      </c>
      <c r="AB300">
        <f>100*LN(LEVERAGE2!V301)</f>
        <v>-21.401316193584638</v>
      </c>
      <c r="AC300">
        <f>100*LN(LEVERAGE2!U301)</f>
        <v>34.501928574844776</v>
      </c>
      <c r="AD300">
        <v>1774.9324193692651</v>
      </c>
      <c r="AE300">
        <v>1575.6402996482041</v>
      </c>
      <c r="AF300">
        <f>100*LN(DOMESTICC!T421)</f>
        <v>1061.467294125162</v>
      </c>
      <c r="AG300">
        <f>100*LN(DOMESTICC!U421)</f>
        <v>1032.9280238941899</v>
      </c>
      <c r="AH300">
        <f>100*LN(DOMESTICC!V421)</f>
        <v>1022.2602664713454</v>
      </c>
      <c r="AI300">
        <f>100*LN(DOMESTICC!W421)</f>
        <v>963.50639630421199</v>
      </c>
      <c r="AJ300">
        <f>100*LN(DOMESTICC!X421)</f>
        <v>939.341595389487</v>
      </c>
      <c r="AK300">
        <f>100*LN(DOMESTICC!Y421)</f>
        <v>809.63792464660287</v>
      </c>
      <c r="AL300">
        <f>100*LN(CBCREDIT!T301)</f>
        <v>964.34420013862155</v>
      </c>
      <c r="AM300">
        <f>100*LN(CBCREDIT!U301)</f>
        <v>920.3285510976574</v>
      </c>
      <c r="AN300">
        <f>100*LN(CBCREDIT!V301)</f>
        <v>861.00812757533947</v>
      </c>
      <c r="AO300">
        <f>100*LN('CREDIT EA &amp; UK'!X326)</f>
        <v>912.40847818317764</v>
      </c>
      <c r="AP300">
        <f>100*LN('CREDIT EA &amp; UK'!Y326)</f>
        <v>874.82716600567176</v>
      </c>
      <c r="AQ300">
        <f>100*LN('CREDIT EA &amp; UK'!Z326)</f>
        <v>796.368968192539</v>
      </c>
      <c r="AR300">
        <f>100*LN('CREDIT EA &amp; UK'!AA326)</f>
        <v>874.99573982738536</v>
      </c>
      <c r="AS300">
        <f>100*LN('CREDIT EA &amp; UK'!AB326)</f>
        <v>829.65813973920501</v>
      </c>
      <c r="AT300">
        <f>100*LN('CREDIT EA &amp; UK'!AC326)</f>
        <v>774.19167431926235</v>
      </c>
      <c r="AU300">
        <f>100*LN('CREDIT EA &amp; UK'!AD326)</f>
        <v>796.01685654474386</v>
      </c>
      <c r="AV300">
        <f>100*LN('CREDIT EA &amp; UK'!AE326)</f>
        <v>773.5927631923289</v>
      </c>
      <c r="AW300">
        <f>100*LN('CREDIT EA &amp; UK'!AF326)</f>
        <v>634.79322408207781</v>
      </c>
      <c r="AX300">
        <f>100*LN('CREDIT FLOATERS'!R326)</f>
        <v>930.01651463186124</v>
      </c>
      <c r="AY300">
        <f>100*LN('CREDIT FLOATERS'!S326)</f>
        <v>890.51157257715909</v>
      </c>
      <c r="AZ300">
        <f>100*LN('CREDIT FLOATERS'!T326)</f>
        <v>818.07209640287351</v>
      </c>
      <c r="BA300">
        <f>100*LN('GLOBAL GROWTH'!P568)</f>
        <v>457.71914048555232</v>
      </c>
      <c r="BB300">
        <f>'GLOBAL GROWTH'!F556</f>
        <v>2.4676816064253799</v>
      </c>
      <c r="BC300">
        <v>457.71914048555232</v>
      </c>
      <c r="BD300">
        <v>105.70005999999999</v>
      </c>
      <c r="BE300">
        <v>4.2891867324756694</v>
      </c>
      <c r="BF300">
        <v>447.25581115120139</v>
      </c>
      <c r="BG300">
        <v>459.07724928144091</v>
      </c>
      <c r="BH300">
        <v>466.06048928761919</v>
      </c>
      <c r="BI300">
        <f>'CORPORATE SPREADS'!C409/100</f>
        <v>0.55600000000000005</v>
      </c>
      <c r="BJ300">
        <f>'CORPORATE SPREADS'!D409/100</f>
        <v>0.29999999999999982</v>
      </c>
      <c r="BK300">
        <f>POLICYRATES!F361</f>
        <v>2</v>
      </c>
      <c r="BL300">
        <f>POLICYRATES!C361</f>
        <v>4.75</v>
      </c>
      <c r="BM300">
        <f>100*LN(1/'BILATERAL FX'!G420)</f>
        <v>-22.370339457272376</v>
      </c>
      <c r="BN300">
        <f>100*LN(1/'BILATERAL FX'!B420)</f>
        <v>-59.205531899867168</v>
      </c>
      <c r="BO300">
        <f>100*LN('STOCK MARKET INDICES'!C301)</f>
        <v>828.40624335689608</v>
      </c>
      <c r="BP300">
        <f>100*LN('STOCK MARKET INDICES'!D301)</f>
        <v>773.9646492719063</v>
      </c>
    </row>
    <row r="301" spans="1:68" x14ac:dyDescent="0.2">
      <c r="A301" s="1">
        <v>38292</v>
      </c>
      <c r="B301">
        <f>100*LN('FRED-MD+'!B553)</f>
        <v>453.93572531327646</v>
      </c>
      <c r="C301">
        <f>'FRED-MD+'!C553</f>
        <v>77.263499999999993</v>
      </c>
      <c r="D301">
        <f>100*LN('FRED-MD+'!D553)</f>
        <v>748.54916080307544</v>
      </c>
      <c r="E301">
        <f>100*LN('FRED-MD+'!E553)</f>
        <v>505.96159163178777</v>
      </c>
      <c r="F301">
        <f>'FRED-MD+'!F553</f>
        <v>5.4</v>
      </c>
      <c r="G301">
        <f>100*LN('FRED-MD+'!G553)</f>
        <v>525.5931650051599</v>
      </c>
      <c r="H301">
        <f>100*LN('FRED-MD+'!H553)</f>
        <v>450.79321490608379</v>
      </c>
      <c r="I301">
        <f>100*LN('FRED-MD+'!I553)</f>
        <v>462.52668876872133</v>
      </c>
      <c r="J301">
        <f>100*LN('FRED-MD+'!J553)</f>
        <v>723.45821482440886</v>
      </c>
      <c r="K301">
        <f>100*LN('FRED-MD+'!K553)</f>
        <v>706.38526342352588</v>
      </c>
      <c r="L301">
        <f>'FRED-MD+'!L553</f>
        <v>2.5</v>
      </c>
      <c r="M301">
        <f>'FRED-MD+'!N553</f>
        <v>1.694</v>
      </c>
      <c r="N301">
        <f>'FRED-MD+'!O553</f>
        <v>-0.69179999999999997</v>
      </c>
      <c r="O301">
        <f>'FRED-MD+'!P553</f>
        <v>1.5354000000000001</v>
      </c>
      <c r="P301">
        <f>'FRED-MD+'!R553</f>
        <v>1.54</v>
      </c>
      <c r="Q301">
        <f>FACTOR!C362</f>
        <v>62.041067882729308</v>
      </c>
      <c r="R301">
        <f>100*LN(REALIZEDVARIANCE!D302)</f>
        <v>89.775314330330474</v>
      </c>
      <c r="S301">
        <v>-6.1234414085213604</v>
      </c>
      <c r="T301" s="5">
        <v>-7.6630839999999996</v>
      </c>
      <c r="U301">
        <v>88.404124844343315</v>
      </c>
      <c r="V301" s="5">
        <v>6.8154709999999996</v>
      </c>
      <c r="W301">
        <v>11.3</v>
      </c>
      <c r="X301">
        <v>13.24</v>
      </c>
      <c r="Y301">
        <f>100*LN(LEVERAGE3!O302)</f>
        <v>326.96318607098482</v>
      </c>
      <c r="Z301">
        <f>100*LN(LEVERAGE1!O302)</f>
        <v>357.95487386870491</v>
      </c>
      <c r="AA301">
        <f>100*LN(LEVERAGE1!N302)</f>
        <v>324.32981538280973</v>
      </c>
      <c r="AB301">
        <f>100*LN(LEVERAGE2!V302)</f>
        <v>-21.105498404153892</v>
      </c>
      <c r="AC301">
        <f>100*LN(LEVERAGE2!U302)</f>
        <v>33.981266530560312</v>
      </c>
      <c r="AD301">
        <v>1778.1798977652747</v>
      </c>
      <c r="AE301">
        <v>1577.2154323669304</v>
      </c>
      <c r="AF301">
        <f>100*LN(DOMESTICC!T422)</f>
        <v>1064.8630267604556</v>
      </c>
      <c r="AG301">
        <f>100*LN(DOMESTICC!U422)</f>
        <v>1037.2049958616251</v>
      </c>
      <c r="AH301">
        <f>100*LN(DOMESTICC!V422)</f>
        <v>1026.5406977075384</v>
      </c>
      <c r="AI301">
        <f>100*LN(DOMESTICC!W422)</f>
        <v>968.13629395837881</v>
      </c>
      <c r="AJ301">
        <f>100*LN(DOMESTICC!X422)</f>
        <v>944.04207781149466</v>
      </c>
      <c r="AK301">
        <f>100*LN(DOMESTICC!Y422)</f>
        <v>814.01017239956207</v>
      </c>
      <c r="AL301">
        <f>100*LN(CBCREDIT!T302)</f>
        <v>967.5425551012122</v>
      </c>
      <c r="AM301">
        <f>100*LN(CBCREDIT!U302)</f>
        <v>923.60503260030362</v>
      </c>
      <c r="AN301">
        <f>100*LN(CBCREDIT!V302)</f>
        <v>864.10705986336325</v>
      </c>
      <c r="AO301">
        <f>100*LN('CREDIT EA &amp; UK'!X327)</f>
        <v>916.13397983204288</v>
      </c>
      <c r="AP301">
        <f>100*LN('CREDIT EA &amp; UK'!Y327)</f>
        <v>878.47597665529679</v>
      </c>
      <c r="AQ301">
        <f>100*LN('CREDIT EA &amp; UK'!Z327)</f>
        <v>800.31427338934213</v>
      </c>
      <c r="AR301">
        <f>100*LN('CREDIT EA &amp; UK'!AA327)</f>
        <v>879.06317877364995</v>
      </c>
      <c r="AS301">
        <f>100*LN('CREDIT EA &amp; UK'!AB327)</f>
        <v>833.5432365653046</v>
      </c>
      <c r="AT301">
        <f>100*LN('CREDIT EA &amp; UK'!AC327)</f>
        <v>778.68708321073109</v>
      </c>
      <c r="AU301">
        <f>100*LN('CREDIT EA &amp; UK'!AD327)</f>
        <v>799.03689053725668</v>
      </c>
      <c r="AV301">
        <f>100*LN('CREDIT EA &amp; UK'!AE327)</f>
        <v>776.84632742193412</v>
      </c>
      <c r="AW301">
        <f>100*LN('CREDIT EA &amp; UK'!AF327)</f>
        <v>637.29586224882166</v>
      </c>
      <c r="AX301">
        <f>100*LN('CREDIT FLOATERS'!R327)</f>
        <v>933.84574249778859</v>
      </c>
      <c r="AY301">
        <f>100*LN('CREDIT FLOATERS'!S327)</f>
        <v>894.17360222282377</v>
      </c>
      <c r="AZ301">
        <f>100*LN('CREDIT FLOATERS'!T327)</f>
        <v>822.30638545489933</v>
      </c>
      <c r="BA301">
        <f>100*LN('GLOBAL GROWTH'!P569)</f>
        <v>457.86631583418102</v>
      </c>
      <c r="BB301">
        <f>'GLOBAL GROWTH'!F557</f>
        <v>2.4573163568091201</v>
      </c>
      <c r="BC301">
        <v>457.86631583418102</v>
      </c>
      <c r="BD301">
        <v>121.05987</v>
      </c>
      <c r="BE301">
        <v>4.3811337373349968</v>
      </c>
      <c r="BF301">
        <v>446.99325915473247</v>
      </c>
      <c r="BG301">
        <v>458.08616302197731</v>
      </c>
      <c r="BH301">
        <v>466.62652853479017</v>
      </c>
      <c r="BI301">
        <f>'CORPORATE SPREADS'!C410/100</f>
        <v>0.61099999999999899</v>
      </c>
      <c r="BJ301">
        <f>'CORPORATE SPREADS'!D410/100</f>
        <v>0.11000000000000032</v>
      </c>
      <c r="BK301">
        <f>POLICYRATES!F362</f>
        <v>2</v>
      </c>
      <c r="BL301">
        <f>POLICYRATES!C362</f>
        <v>4.75</v>
      </c>
      <c r="BM301">
        <f>100*LN(1/'BILATERAL FX'!G421)</f>
        <v>-26.213346860540575</v>
      </c>
      <c r="BN301">
        <f>100*LN(1/'BILATERAL FX'!B421)</f>
        <v>-62.095276101145878</v>
      </c>
      <c r="BO301">
        <f>100*LN('STOCK MARKET INDICES'!C302)</f>
        <v>832.50636936311969</v>
      </c>
      <c r="BP301">
        <f>100*LN('STOCK MARKET INDICES'!D302)</f>
        <v>776.01302291096226</v>
      </c>
    </row>
    <row r="302" spans="1:68" x14ac:dyDescent="0.2">
      <c r="A302" s="1">
        <v>38322</v>
      </c>
      <c r="B302">
        <f>100*LN('FRED-MD+'!B554)</f>
        <v>454.61661877515684</v>
      </c>
      <c r="C302">
        <f>'FRED-MD+'!C554</f>
        <v>77.674300000000002</v>
      </c>
      <c r="D302">
        <f>100*LN('FRED-MD+'!D554)</f>
        <v>762.1684998724611</v>
      </c>
      <c r="E302">
        <f>100*LN('FRED-MD+'!E554)</f>
        <v>507.09775231024173</v>
      </c>
      <c r="F302">
        <f>'FRED-MD+'!F554</f>
        <v>5.4</v>
      </c>
      <c r="G302">
        <f>100*LN('FRED-MD+'!G554)</f>
        <v>525.5931650051599</v>
      </c>
      <c r="H302">
        <f>100*LN('FRED-MD+'!H554)</f>
        <v>450.85821901244543</v>
      </c>
      <c r="I302">
        <f>100*LN('FRED-MD+'!I554)</f>
        <v>460.76670661866785</v>
      </c>
      <c r="J302">
        <f>100*LN('FRED-MD+'!J554)</f>
        <v>723.89952798714069</v>
      </c>
      <c r="K302">
        <f>100*LN('FRED-MD+'!K554)</f>
        <v>708.94182856462146</v>
      </c>
      <c r="L302">
        <f>'FRED-MD+'!L554</f>
        <v>2.6704545454545499</v>
      </c>
      <c r="M302">
        <f>'FRED-MD+'!N554</f>
        <v>1.56045454545455</v>
      </c>
      <c r="N302">
        <f>'FRED-MD+'!O554</f>
        <v>-0.75290000000000001</v>
      </c>
      <c r="O302">
        <f>'FRED-MD+'!P554</f>
        <v>1.4656</v>
      </c>
      <c r="P302">
        <f>'FRED-MD+'!R554</f>
        <v>1.52</v>
      </c>
      <c r="Q302">
        <f>FACTOR!C363</f>
        <v>63.248891279063407</v>
      </c>
      <c r="R302">
        <f>100*LN(REALIZEDVARIANCE!D303)</f>
        <v>82.131676776472489</v>
      </c>
      <c r="S302">
        <v>-5.1475253686975</v>
      </c>
      <c r="T302" s="5">
        <v>-2.8196569999999999</v>
      </c>
      <c r="U302">
        <v>89.861166411709817</v>
      </c>
      <c r="V302" s="5">
        <v>6.7170589999999999</v>
      </c>
      <c r="W302">
        <v>5.7</v>
      </c>
      <c r="X302">
        <v>13.29</v>
      </c>
      <c r="Y302">
        <f>100*LN(LEVERAGE3!O303)</f>
        <v>331.49130130651429</v>
      </c>
      <c r="Z302">
        <f>100*LN(LEVERAGE1!O303)</f>
        <v>357.78913434837153</v>
      </c>
      <c r="AA302">
        <f>100*LN(LEVERAGE1!N303)</f>
        <v>324.03213121267174</v>
      </c>
      <c r="AB302">
        <f>100*LN(LEVERAGE2!V303)</f>
        <v>-20.816807067242365</v>
      </c>
      <c r="AC302">
        <f>100*LN(LEVERAGE2!U303)</f>
        <v>33.688619592823493</v>
      </c>
      <c r="AD302">
        <v>1779.8915458887625</v>
      </c>
      <c r="AE302">
        <v>1578.9867101583382</v>
      </c>
      <c r="AF302">
        <f>100*LN(DOMESTICC!T423)</f>
        <v>1066.6632931069976</v>
      </c>
      <c r="AG302">
        <f>100*LN(DOMESTICC!U423)</f>
        <v>1039.4769540131349</v>
      </c>
      <c r="AH302">
        <f>100*LN(DOMESTICC!V423)</f>
        <v>1028.821115197464</v>
      </c>
      <c r="AI302">
        <f>100*LN(DOMESTICC!W423)</f>
        <v>970.50468559976434</v>
      </c>
      <c r="AJ302">
        <f>100*LN(DOMESTICC!X423)</f>
        <v>946.44152796843014</v>
      </c>
      <c r="AK302">
        <f>100*LN(DOMESTICC!Y423)</f>
        <v>816.26543087020434</v>
      </c>
      <c r="AL302">
        <f>100*LN(CBCREDIT!T303)</f>
        <v>970.13607808426445</v>
      </c>
      <c r="AM302">
        <f>100*LN(CBCREDIT!U303)</f>
        <v>926.20793270422598</v>
      </c>
      <c r="AN302">
        <f>100*LN(CBCREDIT!V303)</f>
        <v>866.71325589600133</v>
      </c>
      <c r="AO302">
        <f>100*LN('CREDIT EA &amp; UK'!X328)</f>
        <v>919.14834933187399</v>
      </c>
      <c r="AP302">
        <f>100*LN('CREDIT EA &amp; UK'!Y328)</f>
        <v>881.62572426913289</v>
      </c>
      <c r="AQ302">
        <f>100*LN('CREDIT EA &amp; UK'!Z328)</f>
        <v>802.95038478321544</v>
      </c>
      <c r="AR302">
        <f>100*LN('CREDIT EA &amp; UK'!AA328)</f>
        <v>882.09939077402487</v>
      </c>
      <c r="AS302">
        <f>100*LN('CREDIT EA &amp; UK'!AB328)</f>
        <v>836.79330334683937</v>
      </c>
      <c r="AT302">
        <f>100*LN('CREDIT EA &amp; UK'!AC328)</f>
        <v>781.12727793656484</v>
      </c>
      <c r="AU302">
        <f>100*LN('CREDIT EA &amp; UK'!AD328)</f>
        <v>801.90215011998407</v>
      </c>
      <c r="AV302">
        <f>100*LN('CREDIT EA &amp; UK'!AE328)</f>
        <v>779.82173031541947</v>
      </c>
      <c r="AW302">
        <f>100*LN('CREDIT EA &amp; UK'!AF328)</f>
        <v>640.01710628404214</v>
      </c>
      <c r="AX302">
        <f>100*LN('CREDIT FLOATERS'!R328)</f>
        <v>936.63492671086351</v>
      </c>
      <c r="AY302">
        <f>100*LN('CREDIT FLOATERS'!S328)</f>
        <v>897.07776355643455</v>
      </c>
      <c r="AZ302">
        <f>100*LN('CREDIT FLOATERS'!T328)</f>
        <v>824.76514503793896</v>
      </c>
      <c r="BA302">
        <f>100*LN('GLOBAL GROWTH'!P570)</f>
        <v>458.21981373782404</v>
      </c>
      <c r="BB302">
        <f>'GLOBAL GROWTH'!F558</f>
        <v>2.4119132180520699</v>
      </c>
      <c r="BC302">
        <v>458.21981373782404</v>
      </c>
      <c r="BD302">
        <v>125.09990000000001</v>
      </c>
      <c r="BE302">
        <v>4.4481988326390276</v>
      </c>
      <c r="BF302">
        <v>447.54115738222742</v>
      </c>
      <c r="BG302">
        <v>458.36261395455045</v>
      </c>
      <c r="BH302">
        <v>467.09579265260948</v>
      </c>
      <c r="BI302">
        <f>'CORPORATE SPREADS'!C411/100</f>
        <v>0.66199999999999903</v>
      </c>
      <c r="BJ302">
        <f>'CORPORATE SPREADS'!D411/100</f>
        <v>0.27700000000000014</v>
      </c>
      <c r="BK302">
        <f>POLICYRATES!F363</f>
        <v>2</v>
      </c>
      <c r="BL302">
        <f>POLICYRATES!C363</f>
        <v>4.75</v>
      </c>
      <c r="BM302">
        <f>100*LN(1/'BILATERAL FX'!G422)</f>
        <v>-29.311727494172018</v>
      </c>
      <c r="BN302">
        <f>100*LN(1/'BILATERAL FX'!B422)</f>
        <v>-65.679435109414712</v>
      </c>
      <c r="BO302">
        <f>100*LN('STOCK MARKET INDICES'!C303)</f>
        <v>835.61038278372996</v>
      </c>
      <c r="BP302">
        <f>100*LN('STOCK MARKET INDICES'!D303)</f>
        <v>778.76931813904935</v>
      </c>
    </row>
    <row r="303" spans="1:68" x14ac:dyDescent="0.2">
      <c r="A303" s="1">
        <v>38353</v>
      </c>
      <c r="B303">
        <f>100*LN('FRED-MD+'!B555)</f>
        <v>455.08576012853371</v>
      </c>
      <c r="C303">
        <f>'FRED-MD+'!C555</f>
        <v>78.162599999999998</v>
      </c>
      <c r="D303">
        <f>100*LN('FRED-MD+'!D555)</f>
        <v>767.04285221906923</v>
      </c>
      <c r="E303">
        <f>100*LN('FRED-MD+'!E555)</f>
        <v>508.32039869290912</v>
      </c>
      <c r="F303">
        <f>'FRED-MD+'!F555</f>
        <v>5.3</v>
      </c>
      <c r="G303">
        <f>100*LN('FRED-MD+'!G555)</f>
        <v>525.54098655367602</v>
      </c>
      <c r="H303">
        <f>100*LN('FRED-MD+'!H555)</f>
        <v>450.92538224915518</v>
      </c>
      <c r="I303">
        <f>100*LN('FRED-MD+'!I555)</f>
        <v>462.03543213131314</v>
      </c>
      <c r="J303">
        <f>100*LN('FRED-MD+'!J555)</f>
        <v>723.85987753540439</v>
      </c>
      <c r="K303">
        <f>100*LN('FRED-MD+'!K555)</f>
        <v>707.44639193709156</v>
      </c>
      <c r="L303">
        <f>'FRED-MD+'!L555</f>
        <v>2.8605</v>
      </c>
      <c r="M303">
        <f>'FRED-MD+'!N555</f>
        <v>1.361</v>
      </c>
      <c r="N303">
        <f>'FRED-MD+'!O555</f>
        <v>-0.75580000000000003</v>
      </c>
      <c r="O303">
        <f>'FRED-MD+'!P555</f>
        <v>1.6897</v>
      </c>
      <c r="P303">
        <f>'FRED-MD+'!R555</f>
        <v>1.49</v>
      </c>
      <c r="Q303">
        <f>FACTOR!C364</f>
        <v>60.049117666252577</v>
      </c>
      <c r="R303">
        <f>100*LN(REALIZEDVARIANCE!D304)</f>
        <v>85.262205935037457</v>
      </c>
      <c r="S303">
        <v>-2.8421243574462198</v>
      </c>
      <c r="T303" s="5">
        <v>5.6515250000000004</v>
      </c>
      <c r="U303">
        <v>86.666633484145166</v>
      </c>
      <c r="V303" s="5">
        <v>6.5162180000000003</v>
      </c>
      <c r="W303">
        <v>6.7</v>
      </c>
      <c r="X303">
        <v>12.82</v>
      </c>
      <c r="Y303">
        <f>100*LN(LEVERAGE3!O304)</f>
        <v>332.62283404755078</v>
      </c>
      <c r="Z303">
        <f>100*LN(LEVERAGE1!O304)</f>
        <v>357.99666945744463</v>
      </c>
      <c r="AA303">
        <f>100*LN(LEVERAGE1!N304)</f>
        <v>324.7682946794373</v>
      </c>
      <c r="AB303">
        <f>100*LN(LEVERAGE2!V304)</f>
        <v>-20.560811680909762</v>
      </c>
      <c r="AC303">
        <f>100*LN(LEVERAGE2!U304)</f>
        <v>34.047870146529746</v>
      </c>
      <c r="AD303">
        <v>1778.8209063914512</v>
      </c>
      <c r="AE303">
        <v>1580.6656261723981</v>
      </c>
      <c r="AF303">
        <f>100*LN(DOMESTICC!T424)</f>
        <v>1066.4108595098098</v>
      </c>
      <c r="AG303">
        <f>100*LN(DOMESTICC!U424)</f>
        <v>1038.9903175921834</v>
      </c>
      <c r="AH303">
        <f>100*LN(DOMESTICC!V424)</f>
        <v>1028.2745163209611</v>
      </c>
      <c r="AI303">
        <f>100*LN(DOMESTICC!W424)</f>
        <v>970.01084216972765</v>
      </c>
      <c r="AJ303">
        <f>100*LN(DOMESTICC!X424)</f>
        <v>945.84809377081046</v>
      </c>
      <c r="AK303">
        <f>100*LN(DOMESTICC!Y424)</f>
        <v>816.12466749345595</v>
      </c>
      <c r="AL303">
        <f>100*LN(CBCREDIT!T304)</f>
        <v>971.62382218411472</v>
      </c>
      <c r="AM303">
        <f>100*LN(CBCREDIT!U304)</f>
        <v>927.51188695396058</v>
      </c>
      <c r="AN303">
        <f>100*LN(CBCREDIT!V304)</f>
        <v>868.55532753546163</v>
      </c>
      <c r="AO303">
        <f>100*LN('CREDIT EA &amp; UK'!X329)</f>
        <v>921.16347728364167</v>
      </c>
      <c r="AP303">
        <f>100*LN('CREDIT EA &amp; UK'!Y329)</f>
        <v>884.02250318098686</v>
      </c>
      <c r="AQ303">
        <f>100*LN('CREDIT EA &amp; UK'!Z329)</f>
        <v>804.03707154069173</v>
      </c>
      <c r="AR303">
        <f>100*LN('CREDIT EA &amp; UK'!AA329)</f>
        <v>883.74709215902601</v>
      </c>
      <c r="AS303">
        <f>100*LN('CREDIT EA &amp; UK'!AB329)</f>
        <v>839.15326361445807</v>
      </c>
      <c r="AT303">
        <f>100*LN('CREDIT EA &amp; UK'!AC329)</f>
        <v>781.27113326583617</v>
      </c>
      <c r="AU303">
        <f>100*LN('CREDIT EA &amp; UK'!AD329)</f>
        <v>804.37111720324413</v>
      </c>
      <c r="AV303">
        <f>100*LN('CREDIT EA &amp; UK'!AE329)</f>
        <v>781.92399293275048</v>
      </c>
      <c r="AW303">
        <f>100*LN('CREDIT EA &amp; UK'!AF329)</f>
        <v>643.81877682331003</v>
      </c>
      <c r="AX303">
        <f>100*LN('CREDIT FLOATERS'!R329)</f>
        <v>937.99452482164702</v>
      </c>
      <c r="AY303">
        <f>100*LN('CREDIT FLOATERS'!S329)</f>
        <v>898.82600421663312</v>
      </c>
      <c r="AZ303">
        <f>100*LN('CREDIT FLOATERS'!T329)</f>
        <v>825.23101951110323</v>
      </c>
      <c r="BA303">
        <f>100*LN('GLOBAL GROWTH'!P571)</f>
        <v>458.9936134837277</v>
      </c>
      <c r="BB303">
        <f>'GLOBAL GROWTH'!F559</f>
        <v>2.2027185649354299</v>
      </c>
      <c r="BC303">
        <v>458.9936134837277</v>
      </c>
      <c r="BD303">
        <v>104.9453</v>
      </c>
      <c r="BE303">
        <v>4.4786979795445214</v>
      </c>
      <c r="BF303">
        <v>448.53635698869931</v>
      </c>
      <c r="BG303">
        <v>458.7967008022386</v>
      </c>
      <c r="BH303">
        <v>466.34390941120671</v>
      </c>
      <c r="BI303">
        <f>'CORPORATE SPREADS'!C412/100</f>
        <v>0.58099999999999996</v>
      </c>
      <c r="BJ303">
        <f>'CORPORATE SPREADS'!D412/100</f>
        <v>0.28000000000000025</v>
      </c>
      <c r="BK303">
        <f>POLICYRATES!F364</f>
        <v>2</v>
      </c>
      <c r="BL303">
        <f>POLICYRATES!C364</f>
        <v>4.75</v>
      </c>
      <c r="BM303">
        <f>100*LN(1/'BILATERAL FX'!G423)</f>
        <v>-27.1781322920104</v>
      </c>
      <c r="BN303">
        <f>100*LN(1/'BILATERAL FX'!B423)</f>
        <v>-63.111218964041271</v>
      </c>
      <c r="BO303">
        <f>100*LN('STOCK MARKET INDICES'!C304)</f>
        <v>835.58147877421368</v>
      </c>
      <c r="BP303">
        <f>100*LN('STOCK MARKET INDICES'!D304)</f>
        <v>780.02531933288981</v>
      </c>
    </row>
    <row r="304" spans="1:68" x14ac:dyDescent="0.2">
      <c r="A304" s="1">
        <v>38384</v>
      </c>
      <c r="B304">
        <f>100*LN('FRED-MD+'!B556)</f>
        <v>455.7286860516129</v>
      </c>
      <c r="C304">
        <f>'FRED-MD+'!C556</f>
        <v>78.664500000000004</v>
      </c>
      <c r="D304">
        <f>100*LN('FRED-MD+'!D556)</f>
        <v>769.93894062567369</v>
      </c>
      <c r="E304">
        <f>100*LN('FRED-MD+'!E556)</f>
        <v>509.58951380470791</v>
      </c>
      <c r="F304">
        <f>'FRED-MD+'!F556</f>
        <v>5.4</v>
      </c>
      <c r="G304">
        <f>100*LN('FRED-MD+'!G556)</f>
        <v>525.95765382316063</v>
      </c>
      <c r="H304">
        <f>100*LN('FRED-MD+'!H556)</f>
        <v>451.21773191389269</v>
      </c>
      <c r="I304">
        <f>100*LN('FRED-MD+'!I556)</f>
        <v>462.73229906292244</v>
      </c>
      <c r="J304">
        <f>100*LN('FRED-MD+'!J556)</f>
        <v>724.95358301104136</v>
      </c>
      <c r="K304">
        <f>100*LN('FRED-MD+'!K556)</f>
        <v>708.97684548982636</v>
      </c>
      <c r="L304">
        <f>'FRED-MD+'!L556</f>
        <v>3.0294736842105299</v>
      </c>
      <c r="M304">
        <f>'FRED-MD+'!N556</f>
        <v>1.13578947368421</v>
      </c>
      <c r="N304">
        <f>'FRED-MD+'!O556</f>
        <v>-1.0084</v>
      </c>
      <c r="O304">
        <f>'FRED-MD+'!P556</f>
        <v>1.5359</v>
      </c>
      <c r="P304">
        <f>'FRED-MD+'!R556</f>
        <v>1.46</v>
      </c>
      <c r="Q304">
        <f>FACTOR!C365</f>
        <v>63.696117580227757</v>
      </c>
      <c r="R304">
        <f>100*LN(REALIZEDVARIANCE!D305)</f>
        <v>74.815243067153887</v>
      </c>
      <c r="S304">
        <v>-3.5044923211124899</v>
      </c>
      <c r="T304" s="5">
        <v>3.539218</v>
      </c>
      <c r="U304">
        <v>86.48684802915156</v>
      </c>
      <c r="V304" s="5">
        <v>6.3423080000000001</v>
      </c>
      <c r="W304">
        <v>19.2</v>
      </c>
      <c r="X304">
        <v>12.08</v>
      </c>
      <c r="Y304">
        <f>100*LN(LEVERAGE3!O305)</f>
        <v>333.27361732231122</v>
      </c>
      <c r="Z304">
        <f>100*LN(LEVERAGE1!O305)</f>
        <v>358.44424338754828</v>
      </c>
      <c r="AA304">
        <f>100*LN(LEVERAGE1!N305)</f>
        <v>326.17483874555984</v>
      </c>
      <c r="AB304">
        <f>100*LN(LEVERAGE2!V305)</f>
        <v>-20.342330418131738</v>
      </c>
      <c r="AC304">
        <f>100*LN(LEVERAGE2!U305)</f>
        <v>34.636772011809995</v>
      </c>
      <c r="AD304">
        <v>1780.3318746812081</v>
      </c>
      <c r="AE304">
        <v>1581.7777950802147</v>
      </c>
      <c r="AF304">
        <f>100*LN(DOMESTICC!T425)</f>
        <v>1065.9118173126033</v>
      </c>
      <c r="AG304">
        <f>100*LN(DOMESTICC!U425)</f>
        <v>1038.0346978009363</v>
      </c>
      <c r="AH304">
        <f>100*LN(DOMESTICC!V425)</f>
        <v>1027.2018408729728</v>
      </c>
      <c r="AI304">
        <f>100*LN(DOMESTICC!W425)</f>
        <v>969.01169174261383</v>
      </c>
      <c r="AJ304">
        <f>100*LN(DOMESTICC!X425)</f>
        <v>944.65547674005313</v>
      </c>
      <c r="AK304">
        <f>100*LN(DOMESTICC!Y425)</f>
        <v>815.8191474308984</v>
      </c>
      <c r="AL304">
        <f>100*LN(CBCREDIT!T305)</f>
        <v>972.69932846599806</v>
      </c>
      <c r="AM304">
        <f>100*LN(CBCREDIT!U305)</f>
        <v>928.42490621020011</v>
      </c>
      <c r="AN304">
        <f>100*LN(CBCREDIT!V305)</f>
        <v>869.95221164169777</v>
      </c>
      <c r="AO304">
        <f>100*LN('CREDIT EA &amp; UK'!X330)</f>
        <v>922.65899750483095</v>
      </c>
      <c r="AP304">
        <f>100*LN('CREDIT EA &amp; UK'!Y330)</f>
        <v>885.88796457354158</v>
      </c>
      <c r="AQ304">
        <f>100*LN('CREDIT EA &amp; UK'!Z330)</f>
        <v>804.74584436375198</v>
      </c>
      <c r="AR304">
        <f>100*LN('CREDIT EA &amp; UK'!AA330)</f>
        <v>884.89987778847524</v>
      </c>
      <c r="AS304">
        <f>100*LN('CREDIT EA &amp; UK'!AB330)</f>
        <v>840.94998105505283</v>
      </c>
      <c r="AT304">
        <f>100*LN('CREDIT EA &amp; UK'!AC330)</f>
        <v>781.34135505755978</v>
      </c>
      <c r="AU304">
        <f>100*LN('CREDIT EA &amp; UK'!AD330)</f>
        <v>806.43559927349065</v>
      </c>
      <c r="AV304">
        <f>100*LN('CREDIT EA &amp; UK'!AE330)</f>
        <v>783.61265794395092</v>
      </c>
      <c r="AW304">
        <f>100*LN('CREDIT EA &amp; UK'!AF330)</f>
        <v>647.33921633179466</v>
      </c>
      <c r="AX304">
        <f>100*LN('CREDIT FLOATERS'!R330)</f>
        <v>938.92053942456766</v>
      </c>
      <c r="AY304">
        <f>100*LN('CREDIT FLOATERS'!S330)</f>
        <v>900.09517559007236</v>
      </c>
      <c r="AZ304">
        <f>100*LN('CREDIT FLOATERS'!T330)</f>
        <v>825.49515226970857</v>
      </c>
      <c r="BA304">
        <f>100*LN('GLOBAL GROWTH'!P572)</f>
        <v>459.05349109017095</v>
      </c>
      <c r="BB304">
        <f>'GLOBAL GROWTH'!F560</f>
        <v>2.0564014120660898</v>
      </c>
      <c r="BC304">
        <v>459.05349109017095</v>
      </c>
      <c r="BD304">
        <v>105.35351</v>
      </c>
      <c r="BE304">
        <v>4.4627439254971923</v>
      </c>
      <c r="BF304">
        <v>448.73813037808122</v>
      </c>
      <c r="BG304">
        <v>458.83093559594636</v>
      </c>
      <c r="BH304">
        <v>466.53241088078386</v>
      </c>
      <c r="BI304">
        <f>'CORPORATE SPREADS'!C413/100</f>
        <v>0.43799999999999994</v>
      </c>
      <c r="BJ304">
        <f>'CORPORATE SPREADS'!D413/100</f>
        <v>0.35000000000000009</v>
      </c>
      <c r="BK304">
        <f>POLICYRATES!F365</f>
        <v>2</v>
      </c>
      <c r="BL304">
        <f>POLICYRATES!C365</f>
        <v>4.75</v>
      </c>
      <c r="BM304">
        <f>100*LN(1/'BILATERAL FX'!G424)</f>
        <v>-26.336376480057456</v>
      </c>
      <c r="BN304">
        <f>100*LN(1/'BILATERAL FX'!B424)</f>
        <v>-63.50412591529129</v>
      </c>
      <c r="BO304">
        <f>100*LN('STOCK MARKET INDICES'!C305)</f>
        <v>837.80437614170683</v>
      </c>
      <c r="BP304">
        <f>100*LN('STOCK MARKET INDICES'!D305)</f>
        <v>782.22283599292666</v>
      </c>
    </row>
    <row r="305" spans="1:68" x14ac:dyDescent="0.2">
      <c r="A305" s="1">
        <v>38412</v>
      </c>
      <c r="B305">
        <f>100*LN('FRED-MD+'!B557)</f>
        <v>455.64021215744583</v>
      </c>
      <c r="C305">
        <f>'FRED-MD+'!C557</f>
        <v>78.174300000000002</v>
      </c>
      <c r="D305">
        <f>100*LN('FRED-MD+'!D557)</f>
        <v>753.04799952455369</v>
      </c>
      <c r="E305">
        <f>100*LN('FRED-MD+'!E557)</f>
        <v>511.09028626880723</v>
      </c>
      <c r="F305">
        <f>'FRED-MD+'!F557</f>
        <v>5.2</v>
      </c>
      <c r="G305">
        <f>100*LN('FRED-MD+'!G557)</f>
        <v>526.32081894344685</v>
      </c>
      <c r="H305">
        <f>100*LN('FRED-MD+'!H557)</f>
        <v>451.51579472770641</v>
      </c>
      <c r="I305">
        <f>100*LN('FRED-MD+'!I557)</f>
        <v>462.04528095192484</v>
      </c>
      <c r="J305">
        <f>100*LN('FRED-MD+'!J557)</f>
        <v>725.52799263549105</v>
      </c>
      <c r="K305">
        <f>100*LN('FRED-MD+'!K557)</f>
        <v>708.58177788557089</v>
      </c>
      <c r="L305">
        <f>'FRED-MD+'!L557</f>
        <v>3.3022727272727299</v>
      </c>
      <c r="M305">
        <f>'FRED-MD+'!N557</f>
        <v>1.19545454545455</v>
      </c>
      <c r="N305">
        <f>'FRED-MD+'!O557</f>
        <v>-0.71899999999999997</v>
      </c>
      <c r="O305">
        <f>'FRED-MD+'!P557</f>
        <v>1.8322000000000001</v>
      </c>
      <c r="P305">
        <f>'FRED-MD+'!R557</f>
        <v>1.43</v>
      </c>
      <c r="Q305">
        <f>FACTOR!C366</f>
        <v>58.892114008811646</v>
      </c>
      <c r="R305">
        <f>100*LN(REALIZEDVARIANCE!D306)</f>
        <v>73.378551430354236</v>
      </c>
      <c r="S305">
        <v>1.7099650640073201</v>
      </c>
      <c r="T305" s="5">
        <v>12.06132</v>
      </c>
      <c r="U305">
        <v>89.581857491996004</v>
      </c>
      <c r="V305" s="5">
        <v>8.5972639999999991</v>
      </c>
      <c r="W305">
        <v>6.6</v>
      </c>
      <c r="X305">
        <v>14.02</v>
      </c>
      <c r="Y305">
        <f>100*LN(LEVERAGE3!O306)</f>
        <v>333.99246331903419</v>
      </c>
      <c r="Z305">
        <f>100*LN(LEVERAGE1!O306)</f>
        <v>359.06491570893076</v>
      </c>
      <c r="AA305">
        <f>100*LN(LEVERAGE1!N306)</f>
        <v>327.68875410532405</v>
      </c>
      <c r="AB305">
        <f>100*LN(LEVERAGE2!V306)</f>
        <v>-20.026465324178542</v>
      </c>
      <c r="AC305">
        <f>100*LN(LEVERAGE2!U306)</f>
        <v>34.992638444984046</v>
      </c>
      <c r="AD305">
        <v>1779.7308587584848</v>
      </c>
      <c r="AE305">
        <v>1583.0018967324452</v>
      </c>
      <c r="AF305">
        <f>100*LN(DOMESTICC!T426)</f>
        <v>1065.3364304967445</v>
      </c>
      <c r="AG305">
        <f>100*LN(DOMESTICC!U426)</f>
        <v>1036.9547281565763</v>
      </c>
      <c r="AH305">
        <f>100*LN(DOMESTICC!V426)</f>
        <v>1025.9927202263568</v>
      </c>
      <c r="AI305">
        <f>100*LN(DOMESTICC!W426)</f>
        <v>967.79951580107218</v>
      </c>
      <c r="AJ305">
        <f>100*LN(DOMESTICC!X426)</f>
        <v>943.23246043077575</v>
      </c>
      <c r="AK305">
        <f>100*LN(DOMESTICC!Y426)</f>
        <v>815.39095152623952</v>
      </c>
      <c r="AL305">
        <f>100*LN(CBCREDIT!T306)</f>
        <v>973.61886879167923</v>
      </c>
      <c r="AM305">
        <f>100*LN(CBCREDIT!U306)</f>
        <v>929.30911940109979</v>
      </c>
      <c r="AN305">
        <f>100*LN(CBCREDIT!V306)</f>
        <v>870.88417825442048</v>
      </c>
      <c r="AO305">
        <f>100*LN('CREDIT EA &amp; UK'!X331)</f>
        <v>923.36175442790261</v>
      </c>
      <c r="AP305">
        <f>100*LN('CREDIT EA &amp; UK'!Y331)</f>
        <v>886.78455559769964</v>
      </c>
      <c r="AQ305">
        <f>100*LN('CREDIT EA &amp; UK'!Z331)</f>
        <v>805.05547734899028</v>
      </c>
      <c r="AR305">
        <f>100*LN('CREDIT EA &amp; UK'!AA331)</f>
        <v>885.42499714443727</v>
      </c>
      <c r="AS305">
        <f>100*LN('CREDIT EA &amp; UK'!AB331)</f>
        <v>841.80462205335459</v>
      </c>
      <c r="AT305">
        <f>100*LN('CREDIT EA &amp; UK'!AC331)</f>
        <v>781.44178081142923</v>
      </c>
      <c r="AU305">
        <f>100*LN('CREDIT EA &amp; UK'!AD331)</f>
        <v>808.06735440093667</v>
      </c>
      <c r="AV305">
        <f>100*LN('CREDIT EA &amp; UK'!AE331)</f>
        <v>785.24079806746977</v>
      </c>
      <c r="AW305">
        <f>100*LN('CREDIT EA &amp; UK'!AF331)</f>
        <v>649.14652927157658</v>
      </c>
      <c r="AX305">
        <f>100*LN('CREDIT FLOATERS'!R331)</f>
        <v>939.42199644020286</v>
      </c>
      <c r="AY305">
        <f>100*LN('CREDIT FLOATERS'!S331)</f>
        <v>900.74988330485814</v>
      </c>
      <c r="AZ305">
        <f>100*LN('CREDIT FLOATERS'!T331)</f>
        <v>825.70315992839164</v>
      </c>
      <c r="BA305">
        <f>100*LN('GLOBAL GROWTH'!P573)</f>
        <v>459.28924217619118</v>
      </c>
      <c r="BB305">
        <f>'GLOBAL GROWTH'!F561</f>
        <v>2.16288122085132</v>
      </c>
      <c r="BC305">
        <v>459.28924217619118</v>
      </c>
      <c r="BD305">
        <v>108.32178999999999</v>
      </c>
      <c r="BE305">
        <v>4.4281990206773925</v>
      </c>
      <c r="BF305">
        <v>448.94473538069821</v>
      </c>
      <c r="BG305">
        <v>458.8373093542537</v>
      </c>
      <c r="BH305">
        <v>463.86049620743285</v>
      </c>
      <c r="BI305">
        <f>'CORPORATE SPREADS'!C414/100</f>
        <v>0.47600000000000003</v>
      </c>
      <c r="BJ305">
        <f>'CORPORATE SPREADS'!D414/100</f>
        <v>0.48999999999999977</v>
      </c>
      <c r="BK305">
        <f>POLICYRATES!F366</f>
        <v>2</v>
      </c>
      <c r="BL305">
        <f>POLICYRATES!C366</f>
        <v>4.75</v>
      </c>
      <c r="BM305">
        <f>100*LN(1/'BILATERAL FX'!G425)</f>
        <v>-27.649472681120436</v>
      </c>
      <c r="BN305">
        <f>100*LN(1/'BILATERAL FX'!B425)</f>
        <v>-64.411448698263399</v>
      </c>
      <c r="BO305">
        <f>100*LN('STOCK MARKET INDICES'!C306)</f>
        <v>837.76483254782852</v>
      </c>
      <c r="BP305">
        <f>100*LN('STOCK MARKET INDICES'!D306)</f>
        <v>780.6993438689766</v>
      </c>
    </row>
    <row r="306" spans="1:68" x14ac:dyDescent="0.2">
      <c r="A306" s="1">
        <v>38443</v>
      </c>
      <c r="B306">
        <f>100*LN('FRED-MD+'!B558)</f>
        <v>455.77441409849018</v>
      </c>
      <c r="C306">
        <f>'FRED-MD+'!C558</f>
        <v>78.2607</v>
      </c>
      <c r="D306">
        <f>100*LN('FRED-MD+'!D558)</f>
        <v>763.09465808904588</v>
      </c>
      <c r="E306">
        <f>100*LN('FRED-MD+'!E558)</f>
        <v>512.0983351265121</v>
      </c>
      <c r="F306">
        <f>'FRED-MD+'!F558</f>
        <v>5.2</v>
      </c>
      <c r="G306">
        <f>100*LN('FRED-MD+'!G558)</f>
        <v>526.63105704129509</v>
      </c>
      <c r="H306">
        <f>100*LN('FRED-MD+'!H558)</f>
        <v>451.80315281713274</v>
      </c>
      <c r="I306">
        <f>100*LN('FRED-MD+'!I558)</f>
        <v>463.72500794515031</v>
      </c>
      <c r="J306">
        <f>100*LN('FRED-MD+'!J558)</f>
        <v>725.98034358301288</v>
      </c>
      <c r="K306">
        <f>100*LN('FRED-MD+'!K558)</f>
        <v>705.99869758817238</v>
      </c>
      <c r="L306">
        <f>'FRED-MD+'!L558</f>
        <v>3.31666666666667</v>
      </c>
      <c r="M306">
        <f>'FRED-MD+'!N558</f>
        <v>1.02428571428571</v>
      </c>
      <c r="N306">
        <f>'FRED-MD+'!O558</f>
        <v>-0.51280000000000003</v>
      </c>
      <c r="O306">
        <f>'FRED-MD+'!P558</f>
        <v>2.1006999999999998</v>
      </c>
      <c r="P306">
        <f>'FRED-MD+'!R558</f>
        <v>1.52</v>
      </c>
      <c r="Q306">
        <f>FACTOR!C367</f>
        <v>48.009430181066648</v>
      </c>
      <c r="R306">
        <f>100*LN(REALIZEDVARIANCE!D307)</f>
        <v>107.53605577445813</v>
      </c>
      <c r="S306">
        <v>2.8340635512293102</v>
      </c>
      <c r="T306" s="5">
        <v>16.32319</v>
      </c>
      <c r="U306">
        <v>88.541612941923873</v>
      </c>
      <c r="V306" s="5">
        <v>8.9369890000000005</v>
      </c>
      <c r="W306">
        <v>0.3</v>
      </c>
      <c r="X306">
        <v>15.31</v>
      </c>
      <c r="Y306">
        <f>100*LN(LEVERAGE3!O307)</f>
        <v>335.00227843480985</v>
      </c>
      <c r="Z306">
        <f>100*LN(LEVERAGE1!O307)</f>
        <v>359.80545696282411</v>
      </c>
      <c r="AA306">
        <f>100*LN(LEVERAGE1!N307)</f>
        <v>328.72918054734151</v>
      </c>
      <c r="AB306">
        <f>100*LN(LEVERAGE2!V307)</f>
        <v>-19.433286015022716</v>
      </c>
      <c r="AC306">
        <f>100*LN(LEVERAGE2!U307)</f>
        <v>34.511882143989489</v>
      </c>
      <c r="AD306">
        <v>1780.3832440902152</v>
      </c>
      <c r="AE306">
        <v>1583.737846725993</v>
      </c>
      <c r="AF306">
        <f>100*LN(DOMESTICC!T427)</f>
        <v>1064.7289330365584</v>
      </c>
      <c r="AG306">
        <f>100*LN(DOMESTICC!U427)</f>
        <v>1035.875836790663</v>
      </c>
      <c r="AH306">
        <f>100*LN(DOMESTICC!V427)</f>
        <v>1024.7943797786302</v>
      </c>
      <c r="AI306">
        <f>100*LN(DOMESTICC!W427)</f>
        <v>966.35671666898077</v>
      </c>
      <c r="AJ306">
        <f>100*LN(DOMESTICC!X427)</f>
        <v>941.61330199257452</v>
      </c>
      <c r="AK306">
        <f>100*LN(DOMESTICC!Y427)</f>
        <v>814.60264325764433</v>
      </c>
      <c r="AL306">
        <f>100*LN(CBCREDIT!T307)</f>
        <v>974.24788925733696</v>
      </c>
      <c r="AM306">
        <f>100*LN(CBCREDIT!U307)</f>
        <v>930.07544642776952</v>
      </c>
      <c r="AN306">
        <f>100*LN(CBCREDIT!V307)</f>
        <v>871.230836417462</v>
      </c>
      <c r="AO306">
        <f>100*LN('CREDIT EA &amp; UK'!X332)</f>
        <v>923.34280178451797</v>
      </c>
      <c r="AP306">
        <f>100*LN('CREDIT EA &amp; UK'!Y332)</f>
        <v>886.7815458688849</v>
      </c>
      <c r="AQ306">
        <f>100*LN('CREDIT EA &amp; UK'!Z332)</f>
        <v>805.00041486053351</v>
      </c>
      <c r="AR306">
        <f>100*LN('CREDIT EA &amp; UK'!AA332)</f>
        <v>885.12783241185082</v>
      </c>
      <c r="AS306">
        <f>100*LN('CREDIT EA &amp; UK'!AB332)</f>
        <v>841.25814537877909</v>
      </c>
      <c r="AT306">
        <f>100*LN('CREDIT EA &amp; UK'!AC332)</f>
        <v>781.5930157125232</v>
      </c>
      <c r="AU306">
        <f>100*LN('CREDIT EA &amp; UK'!AD332)</f>
        <v>809.03214220404732</v>
      </c>
      <c r="AV306">
        <f>100*LN('CREDIT EA &amp; UK'!AE332)</f>
        <v>786.72537645079763</v>
      </c>
      <c r="AW306">
        <f>100*LN('CREDIT EA &amp; UK'!AF332)</f>
        <v>648.29063136811749</v>
      </c>
      <c r="AX306">
        <f>100*LN('CREDIT FLOATERS'!R332)</f>
        <v>939.5259098007582</v>
      </c>
      <c r="AY306">
        <f>100*LN('CREDIT FLOATERS'!S332)</f>
        <v>900.82626675270899</v>
      </c>
      <c r="AZ306">
        <f>100*LN('CREDIT FLOATERS'!T332)</f>
        <v>825.84536407751125</v>
      </c>
      <c r="BA306">
        <f>100*LN('GLOBAL GROWTH'!P574)</f>
        <v>460.01655838315207</v>
      </c>
      <c r="BB306">
        <f>'GLOBAL GROWTH'!F562</f>
        <v>2.6009857320810501</v>
      </c>
      <c r="BC306">
        <v>460.01655838315207</v>
      </c>
      <c r="BD306">
        <v>105.00153</v>
      </c>
      <c r="BE306">
        <v>4.3720463206741611</v>
      </c>
      <c r="BF306">
        <v>449.62594875827432</v>
      </c>
      <c r="BG306">
        <v>460.14208737908871</v>
      </c>
      <c r="BH306">
        <v>466.53241088078386</v>
      </c>
      <c r="BI306">
        <f>'CORPORATE SPREADS'!C415/100</f>
        <v>0.63799999999999901</v>
      </c>
      <c r="BJ306">
        <f>'CORPORATE SPREADS'!D415/100</f>
        <v>0.43000000000000016</v>
      </c>
      <c r="BK306">
        <f>POLICYRATES!F367</f>
        <v>2</v>
      </c>
      <c r="BL306">
        <f>POLICYRATES!C367</f>
        <v>4.75</v>
      </c>
      <c r="BM306">
        <f>100*LN(1/'BILATERAL FX'!G426)</f>
        <v>-25.79700084662554</v>
      </c>
      <c r="BN306">
        <f>100*LN(1/'BILATERAL FX'!B426)</f>
        <v>-63.979914505802093</v>
      </c>
      <c r="BO306">
        <f>100*LN('STOCK MARKET INDICES'!C307)</f>
        <v>833.92237504125558</v>
      </c>
      <c r="BP306">
        <f>100*LN('STOCK MARKET INDICES'!D307)</f>
        <v>778.19940936244234</v>
      </c>
    </row>
    <row r="307" spans="1:68" x14ac:dyDescent="0.2">
      <c r="A307" s="1">
        <v>38473</v>
      </c>
      <c r="B307">
        <f>100*LN('FRED-MD+'!B559)</f>
        <v>455.94727842945071</v>
      </c>
      <c r="C307">
        <f>'FRED-MD+'!C559</f>
        <v>78.401200000000003</v>
      </c>
      <c r="D307">
        <f>100*LN('FRED-MD+'!D559)</f>
        <v>761.33249795406391</v>
      </c>
      <c r="E307">
        <f>100*LN('FRED-MD+'!E559)</f>
        <v>513.19675792637804</v>
      </c>
      <c r="F307">
        <f>'FRED-MD+'!F559</f>
        <v>5.0999999999999996</v>
      </c>
      <c r="G307">
        <f>100*LN('FRED-MD+'!G559)</f>
        <v>526.57941748424776</v>
      </c>
      <c r="H307">
        <f>100*LN('FRED-MD+'!H559)</f>
        <v>451.89366881901611</v>
      </c>
      <c r="I307">
        <f>100*LN('FRED-MD+'!I559)</f>
        <v>464.20805400081883</v>
      </c>
      <c r="J307">
        <f>100*LN('FRED-MD+'!J559)</f>
        <v>726.08458065691593</v>
      </c>
      <c r="K307">
        <f>100*LN('FRED-MD+'!K559)</f>
        <v>707.18110269691988</v>
      </c>
      <c r="L307">
        <f>'FRED-MD+'!L559</f>
        <v>3.3309523809523802</v>
      </c>
      <c r="M307">
        <f>'FRED-MD+'!N559</f>
        <v>0.81333333333333402</v>
      </c>
      <c r="N307">
        <f>'FRED-MD+'!O559</f>
        <v>-0.41170000000000001</v>
      </c>
      <c r="O307">
        <f>'FRED-MD+'!P559</f>
        <v>2.0794999999999999</v>
      </c>
      <c r="P307">
        <f>'FRED-MD+'!R559</f>
        <v>1.58</v>
      </c>
      <c r="Q307">
        <f>FACTOR!C368</f>
        <v>51.334951353942266</v>
      </c>
      <c r="R307">
        <f>100*LN(REALIZEDVARIANCE!D308)</f>
        <v>82.333848100455441</v>
      </c>
      <c r="S307">
        <v>6.70865547845733</v>
      </c>
      <c r="T307" s="5">
        <v>14.569279999999999</v>
      </c>
      <c r="U307">
        <v>87.352702037244541</v>
      </c>
      <c r="V307" s="5">
        <v>6.5567169999999999</v>
      </c>
      <c r="W307">
        <v>-2.6</v>
      </c>
      <c r="X307">
        <v>13.29</v>
      </c>
      <c r="Y307">
        <f>100*LN(LEVERAGE3!O308)</f>
        <v>336.03844862807114</v>
      </c>
      <c r="Z307">
        <f>100*LN(LEVERAGE1!O308)</f>
        <v>360.9007503700185</v>
      </c>
      <c r="AA307">
        <f>100*LN(LEVERAGE1!N308)</f>
        <v>329.77336170205058</v>
      </c>
      <c r="AB307">
        <f>100*LN(LEVERAGE2!V308)</f>
        <v>-18.639113647719601</v>
      </c>
      <c r="AC307">
        <f>100*LN(LEVERAGE2!U308)</f>
        <v>33.576954028007286</v>
      </c>
      <c r="AD307">
        <v>1778.6403611550231</v>
      </c>
      <c r="AE307">
        <v>1584.8345437398366</v>
      </c>
      <c r="AF307">
        <f>100*LN(DOMESTICC!T428)</f>
        <v>1064.0735987658202</v>
      </c>
      <c r="AG307">
        <f>100*LN(DOMESTICC!U428)</f>
        <v>1034.736399005945</v>
      </c>
      <c r="AH307">
        <f>100*LN(DOMESTICC!V428)</f>
        <v>1023.5322639705273</v>
      </c>
      <c r="AI307">
        <f>100*LN(DOMESTICC!W428)</f>
        <v>964.70804147745775</v>
      </c>
      <c r="AJ307">
        <f>100*LN(DOMESTICC!X428)</f>
        <v>939.79691890968377</v>
      </c>
      <c r="AK307">
        <f>100*LN(DOMESTICC!Y428)</f>
        <v>813.53713842403033</v>
      </c>
      <c r="AL307">
        <f>100*LN(CBCREDIT!T308)</f>
        <v>974.76318255885451</v>
      </c>
      <c r="AM307">
        <f>100*LN(CBCREDIT!U308)</f>
        <v>930.77724781518737</v>
      </c>
      <c r="AN307">
        <f>100*LN(CBCREDIT!V308)</f>
        <v>871.45676333820802</v>
      </c>
      <c r="AO307">
        <f>100*LN('CREDIT EA &amp; UK'!X333)</f>
        <v>923.30619423016208</v>
      </c>
      <c r="AP307">
        <f>100*LN('CREDIT EA &amp; UK'!Y333)</f>
        <v>886.77573385287974</v>
      </c>
      <c r="AQ307">
        <f>100*LN('CREDIT EA &amp; UK'!Z333)</f>
        <v>804.89400380911854</v>
      </c>
      <c r="AR307">
        <f>100*LN('CREDIT EA &amp; UK'!AA333)</f>
        <v>884.55149888867038</v>
      </c>
      <c r="AS307">
        <f>100*LN('CREDIT EA &amp; UK'!AB333)</f>
        <v>840.19437717783865</v>
      </c>
      <c r="AT307">
        <f>100*LN('CREDIT EA &amp; UK'!AC333)</f>
        <v>781.79434057583376</v>
      </c>
      <c r="AU307">
        <f>100*LN('CREDIT EA &amp; UK'!AD333)</f>
        <v>809.78744771393986</v>
      </c>
      <c r="AV307">
        <f>100*LN('CREDIT EA &amp; UK'!AE333)</f>
        <v>788.09058835906592</v>
      </c>
      <c r="AW307">
        <f>100*LN('CREDIT EA &amp; UK'!AF333)</f>
        <v>646.61687760328391</v>
      </c>
      <c r="AX307">
        <f>100*LN('CREDIT FLOATERS'!R333)</f>
        <v>939.58426011134611</v>
      </c>
      <c r="AY307">
        <f>100*LN('CREDIT FLOATERS'!S333)</f>
        <v>900.86653498516807</v>
      </c>
      <c r="AZ307">
        <f>100*LN('CREDIT FLOATERS'!T333)</f>
        <v>825.95516022948243</v>
      </c>
      <c r="BA307">
        <f>100*LN('GLOBAL GROWTH'!P575)</f>
        <v>459.64029659831914</v>
      </c>
      <c r="BB307">
        <f>'GLOBAL GROWTH'!F563</f>
        <v>2.3027303940116899</v>
      </c>
      <c r="BC307">
        <v>459.64029659831914</v>
      </c>
      <c r="BD307">
        <v>84.034940000000006</v>
      </c>
      <c r="BE307">
        <v>4.2970748145862547</v>
      </c>
      <c r="BF307">
        <v>449.3959825971495</v>
      </c>
      <c r="BG307">
        <v>458.79824708886156</v>
      </c>
      <c r="BH307">
        <v>466.53241088078386</v>
      </c>
      <c r="BI307">
        <f>'CORPORATE SPREADS'!C416/100</f>
        <v>0.84799999999999898</v>
      </c>
      <c r="BJ307">
        <f>'CORPORATE SPREADS'!D416/100</f>
        <v>0.41000000000000014</v>
      </c>
      <c r="BK307">
        <f>POLICYRATES!F368</f>
        <v>2</v>
      </c>
      <c r="BL307">
        <f>POLICYRATES!C368</f>
        <v>4.75</v>
      </c>
      <c r="BM307">
        <f>100*LN(1/'BILATERAL FX'!G427)</f>
        <v>-23.878065209360877</v>
      </c>
      <c r="BN307">
        <f>100*LN(1/'BILATERAL FX'!B427)</f>
        <v>-61.836975360212186</v>
      </c>
      <c r="BO307">
        <f>100*LN('STOCK MARKET INDICES'!C308)</f>
        <v>840.30452906438575</v>
      </c>
      <c r="BP307">
        <f>100*LN('STOCK MARKET INDICES'!D308)</f>
        <v>781.73637340923699</v>
      </c>
    </row>
    <row r="308" spans="1:68" x14ac:dyDescent="0.2">
      <c r="A308" s="1">
        <v>38504</v>
      </c>
      <c r="B308">
        <f>100*LN('FRED-MD+'!B560)</f>
        <v>456.34311044053521</v>
      </c>
      <c r="C308">
        <f>'FRED-MD+'!C560</f>
        <v>78.368600000000001</v>
      </c>
      <c r="D308">
        <f>100*LN('FRED-MD+'!D560)</f>
        <v>763.43372356283203</v>
      </c>
      <c r="E308">
        <f>100*LN('FRED-MD+'!E560)</f>
        <v>514.27740507866872</v>
      </c>
      <c r="F308">
        <f>'FRED-MD+'!F560</f>
        <v>5</v>
      </c>
      <c r="G308">
        <f>100*LN('FRED-MD+'!G560)</f>
        <v>526.63105704129509</v>
      </c>
      <c r="H308">
        <f>100*LN('FRED-MD+'!H560)</f>
        <v>451.95251478595156</v>
      </c>
      <c r="I308">
        <f>100*LN('FRED-MD+'!I560)</f>
        <v>465.55780885319365</v>
      </c>
      <c r="J308">
        <f>100*LN('FRED-MD+'!J560)</f>
        <v>726.79801743803921</v>
      </c>
      <c r="K308">
        <f>100*LN('FRED-MD+'!K560)</f>
        <v>709.19500801577715</v>
      </c>
      <c r="L308">
        <f>'FRED-MD+'!L560</f>
        <v>3.36318181818182</v>
      </c>
      <c r="M308">
        <f>'FRED-MD+'!N560</f>
        <v>0.63500000000000001</v>
      </c>
      <c r="N308">
        <f>'FRED-MD+'!O560</f>
        <v>-0.57930000000000004</v>
      </c>
      <c r="O308">
        <f>'FRED-MD+'!P560</f>
        <v>1.9182999999999999</v>
      </c>
      <c r="P308">
        <f>'FRED-MD+'!R560</f>
        <v>1.58</v>
      </c>
      <c r="Q308">
        <f>FACTOR!C369</f>
        <v>47.623538610988334</v>
      </c>
      <c r="R308">
        <f>100*LN(REALIZEDVARIANCE!D309)</f>
        <v>60.621501352093802</v>
      </c>
      <c r="S308">
        <v>16.623149879574399</v>
      </c>
      <c r="T308" s="5">
        <v>21.23038</v>
      </c>
      <c r="U308">
        <v>87.31174599290442</v>
      </c>
      <c r="V308" s="5">
        <v>6.1092909999999998</v>
      </c>
      <c r="W308">
        <v>-6.2</v>
      </c>
      <c r="X308">
        <v>12.04</v>
      </c>
      <c r="Y308">
        <f>100*LN(LEVERAGE3!O309)</f>
        <v>336.48791189880438</v>
      </c>
      <c r="Z308">
        <f>100*LN(LEVERAGE1!O309)</f>
        <v>362.35749292704224</v>
      </c>
      <c r="AA308">
        <f>100*LN(LEVERAGE1!N309)</f>
        <v>331.08082873298702</v>
      </c>
      <c r="AB308">
        <f>100*LN(LEVERAGE2!V309)</f>
        <v>-18.095407023005606</v>
      </c>
      <c r="AC308">
        <f>100*LN(LEVERAGE2!U309)</f>
        <v>33.089326592183419</v>
      </c>
      <c r="AD308">
        <v>1777.8284888941389</v>
      </c>
      <c r="AE308">
        <v>1585.8354632769724</v>
      </c>
      <c r="AF308">
        <f>100*LN(DOMESTICC!T429)</f>
        <v>1063.7820680412096</v>
      </c>
      <c r="AG308">
        <f>100*LN(DOMESTICC!U429)</f>
        <v>1034.2328462742</v>
      </c>
      <c r="AH308">
        <f>100*LN(DOMESTICC!V429)</f>
        <v>1022.9748786473308</v>
      </c>
      <c r="AI308">
        <f>100*LN(DOMESTICC!W429)</f>
        <v>963.95593427169058</v>
      </c>
      <c r="AJ308">
        <f>100*LN(DOMESTICC!X429)</f>
        <v>938.97334326080295</v>
      </c>
      <c r="AK308">
        <f>100*LN(DOMESTICC!Y429)</f>
        <v>813.02546142395136</v>
      </c>
      <c r="AL308">
        <f>100*LN(CBCREDIT!T309)</f>
        <v>975.33014367621524</v>
      </c>
      <c r="AM308">
        <f>100*LN(CBCREDIT!U309)</f>
        <v>931.47557010859055</v>
      </c>
      <c r="AN308">
        <f>100*LN(CBCREDIT!V309)</f>
        <v>871.77380244125868</v>
      </c>
      <c r="AO308">
        <f>100*LN('CREDIT EA &amp; UK'!X334)</f>
        <v>923.28723105272684</v>
      </c>
      <c r="AP308">
        <f>100*LN('CREDIT EA &amp; UK'!Y334)</f>
        <v>886.77272385853848</v>
      </c>
      <c r="AQ308">
        <f>100*LN('CREDIT EA &amp; UK'!Z334)</f>
        <v>804.83885231294732</v>
      </c>
      <c r="AR308">
        <f>100*LN('CREDIT EA &amp; UK'!AA334)</f>
        <v>884.25172314580857</v>
      </c>
      <c r="AS308">
        <f>100*LN('CREDIT EA &amp; UK'!AB334)</f>
        <v>839.63900498275541</v>
      </c>
      <c r="AT308">
        <f>100*LN('CREDIT EA &amp; UK'!AC334)</f>
        <v>782.05816167670491</v>
      </c>
      <c r="AU308">
        <f>100*LN('CREDIT EA &amp; UK'!AD334)</f>
        <v>810.33372787613484</v>
      </c>
      <c r="AV308">
        <f>100*LN('CREDIT EA &amp; UK'!AE334)</f>
        <v>788.91166403990724</v>
      </c>
      <c r="AW308">
        <f>100*LN('CREDIT EA &amp; UK'!AF334)</f>
        <v>645.73895575847246</v>
      </c>
      <c r="AX308">
        <f>100*LN('CREDIT FLOATERS'!R334)</f>
        <v>939.67923866720218</v>
      </c>
      <c r="AY308">
        <f>100*LN('CREDIT FLOATERS'!S334)</f>
        <v>900.93661304485852</v>
      </c>
      <c r="AZ308">
        <f>100*LN('CREDIT FLOATERS'!T334)</f>
        <v>826.10958288336678</v>
      </c>
      <c r="BA308">
        <f>100*LN('GLOBAL GROWTH'!P576)</f>
        <v>460.30794018213481</v>
      </c>
      <c r="BB308">
        <f>'GLOBAL GROWTH'!F564</f>
        <v>2.2810787077477901</v>
      </c>
      <c r="BC308">
        <v>460.30794018213481</v>
      </c>
      <c r="BD308">
        <v>55.330347000000003</v>
      </c>
      <c r="BE308">
        <v>4.2142855432727</v>
      </c>
      <c r="BF308">
        <v>449.70734140977424</v>
      </c>
      <c r="BG308">
        <v>459.53651931426907</v>
      </c>
      <c r="BH308">
        <v>467.09579265260948</v>
      </c>
      <c r="BI308">
        <f>'CORPORATE SPREADS'!C417/100</f>
        <v>0.98299999999999998</v>
      </c>
      <c r="BJ308">
        <f>'CORPORATE SPREADS'!D417/100</f>
        <v>0.3400000000000003</v>
      </c>
      <c r="BK308">
        <f>POLICYRATES!F369</f>
        <v>2</v>
      </c>
      <c r="BL308">
        <f>POLICYRATES!C369</f>
        <v>4.75</v>
      </c>
      <c r="BM308">
        <f>100*LN(1/'BILATERAL FX'!G428)</f>
        <v>-19.515551477404095</v>
      </c>
      <c r="BN308">
        <f>100*LN(1/'BILATERAL FX'!B428)</f>
        <v>-59.757196563691608</v>
      </c>
      <c r="BO308">
        <f>100*LN('STOCK MARKET INDICES'!C309)</f>
        <v>843.08245169400027</v>
      </c>
      <c r="BP308">
        <f>100*LN('STOCK MARKET INDICES'!D309)</f>
        <v>784.78289415188112</v>
      </c>
    </row>
    <row r="309" spans="1:68" x14ac:dyDescent="0.2">
      <c r="A309" s="1">
        <v>38534</v>
      </c>
      <c r="B309">
        <f>100*LN('FRED-MD+'!B561)</f>
        <v>456.14711400549959</v>
      </c>
      <c r="C309">
        <f>'FRED-MD+'!C561</f>
        <v>78.030299999999997</v>
      </c>
      <c r="D309">
        <f>100*LN('FRED-MD+'!D561)</f>
        <v>762.75443904885037</v>
      </c>
      <c r="E309">
        <f>100*LN('FRED-MD+'!E561)</f>
        <v>515.24820183244924</v>
      </c>
      <c r="F309">
        <f>'FRED-MD+'!F561</f>
        <v>5</v>
      </c>
      <c r="G309">
        <f>100*LN('FRED-MD+'!G561)</f>
        <v>527.24866065135143</v>
      </c>
      <c r="H309">
        <f>100*LN('FRED-MD+'!H561)</f>
        <v>452.37540355737229</v>
      </c>
      <c r="I309">
        <f>100*LN('FRED-MD+'!I561)</f>
        <v>466.57948078045263</v>
      </c>
      <c r="J309">
        <f>100*LN('FRED-MD+'!J561)</f>
        <v>727.40099405509852</v>
      </c>
      <c r="K309">
        <f>100*LN('FRED-MD+'!K561)</f>
        <v>710.84405197930494</v>
      </c>
      <c r="L309">
        <f>'FRED-MD+'!L561</f>
        <v>3.641</v>
      </c>
      <c r="M309">
        <f>'FRED-MD+'!N561</f>
        <v>0.53649999999999998</v>
      </c>
      <c r="N309">
        <f>'FRED-MD+'!O561</f>
        <v>-0.67410000000000003</v>
      </c>
      <c r="O309">
        <f>'FRED-MD+'!P561</f>
        <v>1.6678999999999999</v>
      </c>
      <c r="P309">
        <f>'FRED-MD+'!R561</f>
        <v>1.52</v>
      </c>
      <c r="Q309">
        <f>FACTOR!C370</f>
        <v>53.817216147535156</v>
      </c>
      <c r="R309">
        <f>100*LN(REALIZEDVARIANCE!D310)</f>
        <v>65.434833319083026</v>
      </c>
      <c r="S309">
        <v>9.0543335016227307</v>
      </c>
      <c r="T309" s="5">
        <v>14.702909999999999</v>
      </c>
      <c r="U309">
        <v>86.32107738360024</v>
      </c>
      <c r="V309" s="5">
        <v>5.315709</v>
      </c>
      <c r="W309">
        <v>12.3</v>
      </c>
      <c r="X309">
        <v>11.57</v>
      </c>
      <c r="Y309">
        <f>100*LN(LEVERAGE3!O310)</f>
        <v>336.36172748351339</v>
      </c>
      <c r="Z309">
        <f>100*LN(LEVERAGE1!O310)</f>
        <v>366.20673131299765</v>
      </c>
      <c r="AA309">
        <f>100*LN(LEVERAGE1!N310)</f>
        <v>333.91371860297568</v>
      </c>
      <c r="AB309">
        <f>100*LN(LEVERAGE2!V310)</f>
        <v>-17.796194270599468</v>
      </c>
      <c r="AC309">
        <f>100*LN(LEVERAGE2!U310)</f>
        <v>33.436811928670728</v>
      </c>
      <c r="AD309">
        <v>1778.3766022001444</v>
      </c>
      <c r="AE309">
        <v>1586.1387043071738</v>
      </c>
      <c r="AF309">
        <f>100*LN(DOMESTICC!T430)</f>
        <v>1064.011487884645</v>
      </c>
      <c r="AG309">
        <f>100*LN(DOMESTICC!U430)</f>
        <v>1034.3706970424146</v>
      </c>
      <c r="AH309">
        <f>100*LN(DOMESTICC!V430)</f>
        <v>1023.0738969345553</v>
      </c>
      <c r="AI309">
        <f>100*LN(DOMESTICC!W430)</f>
        <v>964.17764526053509</v>
      </c>
      <c r="AJ309">
        <f>100*LN(DOMESTICC!X430)</f>
        <v>939.22553973540289</v>
      </c>
      <c r="AK309">
        <f>100*LN(DOMESTICC!Y430)</f>
        <v>813.09300612590437</v>
      </c>
      <c r="AL309">
        <f>100*LN(CBCREDIT!T310)</f>
        <v>976.11629865827081</v>
      </c>
      <c r="AM309">
        <f>100*LN(CBCREDIT!U310)</f>
        <v>932.27986485531119</v>
      </c>
      <c r="AN309">
        <f>100*LN(CBCREDIT!V310)</f>
        <v>872.48937077591609</v>
      </c>
      <c r="AO309">
        <f>100*LN('CREDIT EA &amp; UK'!X335)</f>
        <v>923.51091512066807</v>
      </c>
      <c r="AP309">
        <f>100*LN('CREDIT EA &amp; UK'!Y335)</f>
        <v>886.94997245697971</v>
      </c>
      <c r="AQ309">
        <f>100*LN('CREDIT EA &amp; UK'!Z335)</f>
        <v>805.16891412287487</v>
      </c>
      <c r="AR309">
        <f>100*LN('CREDIT EA &amp; UK'!AA335)</f>
        <v>884.48777123749926</v>
      </c>
      <c r="AS309">
        <f>100*LN('CREDIT EA &amp; UK'!AB335)</f>
        <v>839.84089130350389</v>
      </c>
      <c r="AT309">
        <f>100*LN('CREDIT EA &amp; UK'!AC335)</f>
        <v>782.49842062692562</v>
      </c>
      <c r="AU309">
        <f>100*LN('CREDIT EA &amp; UK'!AD335)</f>
        <v>810.75707671290354</v>
      </c>
      <c r="AV309">
        <f>100*LN('CREDIT EA &amp; UK'!AE335)</f>
        <v>789.26258785838422</v>
      </c>
      <c r="AW309">
        <f>100*LN('CREDIT EA &amp; UK'!AF335)</f>
        <v>646.20607605337796</v>
      </c>
      <c r="AX309">
        <f>100*LN('CREDIT FLOATERS'!R335)</f>
        <v>939.97240516634872</v>
      </c>
      <c r="AY309">
        <f>100*LN('CREDIT FLOATERS'!S335)</f>
        <v>901.21681035899246</v>
      </c>
      <c r="AZ309">
        <f>100*LN('CREDIT FLOATERS'!T335)</f>
        <v>826.42683708570587</v>
      </c>
      <c r="BA309">
        <f>100*LN('GLOBAL GROWTH'!P577)</f>
        <v>460.39707669725993</v>
      </c>
      <c r="BB309">
        <f>'GLOBAL GROWTH'!F565</f>
        <v>2.13535251944336</v>
      </c>
      <c r="BC309">
        <v>460.39707669725993</v>
      </c>
      <c r="BD309">
        <v>33.500456999999997</v>
      </c>
      <c r="BE309">
        <v>4.1244946000965399</v>
      </c>
      <c r="BF309">
        <v>449.79525812973134</v>
      </c>
      <c r="BG309">
        <v>459.79078597601728</v>
      </c>
      <c r="BH309">
        <v>466.81449851494801</v>
      </c>
      <c r="BI309">
        <f>'CORPORATE SPREADS'!C418/100</f>
        <v>0.82799999999999996</v>
      </c>
      <c r="BJ309">
        <f>'CORPORATE SPREADS'!D418/100</f>
        <v>0.23</v>
      </c>
      <c r="BK309">
        <f>POLICYRATES!F370</f>
        <v>2</v>
      </c>
      <c r="BL309">
        <f>POLICYRATES!C370</f>
        <v>4.75</v>
      </c>
      <c r="BM309">
        <f>100*LN(1/'BILATERAL FX'!G429)</f>
        <v>-18.573239991603621</v>
      </c>
      <c r="BN309">
        <f>100*LN(1/'BILATERAL FX'!B429)</f>
        <v>-56.001570795674958</v>
      </c>
      <c r="BO309">
        <f>100*LN('STOCK MARKET INDICES'!C310)</f>
        <v>849.4231579778891</v>
      </c>
      <c r="BP309">
        <f>100*LN('STOCK MARKET INDICES'!D310)</f>
        <v>788.03318218668835</v>
      </c>
    </row>
    <row r="310" spans="1:68" x14ac:dyDescent="0.2">
      <c r="A310" s="1">
        <v>38565</v>
      </c>
      <c r="B310">
        <f>100*LN('FRED-MD+'!B562)</f>
        <v>456.30014516874462</v>
      </c>
      <c r="C310">
        <f>'FRED-MD+'!C562</f>
        <v>78.107500000000002</v>
      </c>
      <c r="D310">
        <f>100*LN('FRED-MD+'!D562)</f>
        <v>764.73088323562376</v>
      </c>
      <c r="E310">
        <f>100*LN('FRED-MD+'!E562)</f>
        <v>516.16381676327831</v>
      </c>
      <c r="F310">
        <f>'FRED-MD+'!F562</f>
        <v>4.9000000000000004</v>
      </c>
      <c r="G310">
        <f>100*LN('FRED-MD+'!G562)</f>
        <v>527.86247332023004</v>
      </c>
      <c r="H310">
        <f>100*LN('FRED-MD+'!H562)</f>
        <v>452.78894937689989</v>
      </c>
      <c r="I310">
        <f>100*LN('FRED-MD+'!I562)</f>
        <v>465.45316155258155</v>
      </c>
      <c r="J310">
        <f>100*LN('FRED-MD+'!J562)</f>
        <v>727.87686841091386</v>
      </c>
      <c r="K310">
        <f>100*LN('FRED-MD+'!K562)</f>
        <v>711.01000269815586</v>
      </c>
      <c r="L310">
        <f>'FRED-MD+'!L562</f>
        <v>3.87217391304348</v>
      </c>
      <c r="M310">
        <f>'FRED-MD+'!N562</f>
        <v>0.39043478260869602</v>
      </c>
      <c r="N310">
        <f>'FRED-MD+'!O562</f>
        <v>-0.68510000000000004</v>
      </c>
      <c r="O310">
        <f>'FRED-MD+'!P562</f>
        <v>1.7759</v>
      </c>
      <c r="P310">
        <f>'FRED-MD+'!R562</f>
        <v>1.56</v>
      </c>
      <c r="Q310">
        <f>FACTOR!C371</f>
        <v>54.178842383923573</v>
      </c>
      <c r="R310">
        <f>100*LN(REALIZEDVARIANCE!D311)</f>
        <v>93.06966889193734</v>
      </c>
      <c r="S310">
        <v>0.79760759827903605</v>
      </c>
      <c r="T310" s="5">
        <v>10.21984</v>
      </c>
      <c r="U310">
        <v>87.581135478906077</v>
      </c>
      <c r="V310" s="5">
        <v>6.6212650000000002</v>
      </c>
      <c r="W310">
        <v>6.3</v>
      </c>
      <c r="X310">
        <v>12.6</v>
      </c>
      <c r="Y310">
        <f>100*LN(LEVERAGE3!O311)</f>
        <v>336.0882560507809</v>
      </c>
      <c r="Z310">
        <f>100*LN(LEVERAGE1!O311)</f>
        <v>371.30063126935158</v>
      </c>
      <c r="AA310">
        <f>100*LN(LEVERAGE1!N311)</f>
        <v>337.37463759366852</v>
      </c>
      <c r="AB310">
        <f>100*LN(LEVERAGE2!V311)</f>
        <v>-17.570553068729573</v>
      </c>
      <c r="AC310">
        <f>100*LN(LEVERAGE2!U311)</f>
        <v>34.073433653329047</v>
      </c>
      <c r="AD310">
        <v>1779.5269255627261</v>
      </c>
      <c r="AE310">
        <v>1586.5477716339187</v>
      </c>
      <c r="AF310">
        <f>100*LN(DOMESTICC!T431)</f>
        <v>1064.4639407690888</v>
      </c>
      <c r="AG310">
        <f>100*LN(DOMESTICC!U431)</f>
        <v>1034.6240011168211</v>
      </c>
      <c r="AH310">
        <f>100*LN(DOMESTICC!V431)</f>
        <v>1023.2559455947076</v>
      </c>
      <c r="AI310">
        <f>100*LN(DOMESTICC!W431)</f>
        <v>964.58456092752806</v>
      </c>
      <c r="AJ310">
        <f>100*LN(DOMESTICC!X431)</f>
        <v>939.68820711482977</v>
      </c>
      <c r="AK310">
        <f>100*LN(DOMESTICC!Y431)</f>
        <v>813.25798427113205</v>
      </c>
      <c r="AL310">
        <f>100*LN(CBCREDIT!T311)</f>
        <v>977.00127155022165</v>
      </c>
      <c r="AM310">
        <f>100*LN(CBCREDIT!U311)</f>
        <v>933.10389537632045</v>
      </c>
      <c r="AN310">
        <f>100*LN(CBCREDIT!V311)</f>
        <v>873.50594987784655</v>
      </c>
      <c r="AO310">
        <f>100*LN('CREDIT EA &amp; UK'!X336)</f>
        <v>924.0291340496052</v>
      </c>
      <c r="AP310">
        <f>100*LN('CREDIT EA &amp; UK'!Y336)</f>
        <v>887.3654387564784</v>
      </c>
      <c r="AQ310">
        <f>100*LN('CREDIT EA &amp; UK'!Z336)</f>
        <v>805.92057893919002</v>
      </c>
      <c r="AR310">
        <f>100*LN('CREDIT EA &amp; UK'!AA336)</f>
        <v>885.04607182314851</v>
      </c>
      <c r="AS310">
        <f>100*LN('CREDIT EA &amp; UK'!AB336)</f>
        <v>840.30409381369589</v>
      </c>
      <c r="AT310">
        <f>100*LN('CREDIT EA &amp; UK'!AC336)</f>
        <v>783.15823882112034</v>
      </c>
      <c r="AU310">
        <f>100*LN('CREDIT EA &amp; UK'!AD336)</f>
        <v>811.09246802764051</v>
      </c>
      <c r="AV310">
        <f>100*LN('CREDIT EA &amp; UK'!AE336)</f>
        <v>789.49227329889663</v>
      </c>
      <c r="AW310">
        <f>100*LN('CREDIT EA &amp; UK'!AF336)</f>
        <v>647.06043564951358</v>
      </c>
      <c r="AX310">
        <f>100*LN('CREDIT FLOATERS'!R336)</f>
        <v>940.47352169517535</v>
      </c>
      <c r="AY310">
        <f>100*LN('CREDIT FLOATERS'!S336)</f>
        <v>901.72785225183839</v>
      </c>
      <c r="AZ310">
        <f>100*LN('CREDIT FLOATERS'!T336)</f>
        <v>826.90972915514726</v>
      </c>
      <c r="BA310">
        <f>100*LN('GLOBAL GROWTH'!P578)</f>
        <v>460.71671906462745</v>
      </c>
      <c r="BB310">
        <f>'GLOBAL GROWTH'!F566</f>
        <v>2.3244790272243701</v>
      </c>
      <c r="BC310">
        <v>460.71671906462745</v>
      </c>
      <c r="BD310">
        <v>32.460051</v>
      </c>
      <c r="BE310">
        <v>4.0367186485424256</v>
      </c>
      <c r="BF310">
        <v>450.20591349390423</v>
      </c>
      <c r="BG310">
        <v>459.43066777237158</v>
      </c>
      <c r="BH310">
        <v>466.62652853479017</v>
      </c>
      <c r="BI310">
        <f>'CORPORATE SPREADS'!C419/100</f>
        <v>0.97799999999999898</v>
      </c>
      <c r="BJ310">
        <f>'CORPORATE SPREADS'!D419/100</f>
        <v>0.22000000000000022</v>
      </c>
      <c r="BK310">
        <f>POLICYRATES!F371</f>
        <v>2</v>
      </c>
      <c r="BL310">
        <f>POLICYRATES!C371</f>
        <v>4.5</v>
      </c>
      <c r="BM310">
        <f>100*LN(1/'BILATERAL FX'!G430)</f>
        <v>-20.660758267411026</v>
      </c>
      <c r="BN310">
        <f>100*LN(1/'BILATERAL FX'!B430)</f>
        <v>-58.467070422386143</v>
      </c>
      <c r="BO310">
        <f>100*LN('STOCK MARKET INDICES'!C311)</f>
        <v>848.25375623922366</v>
      </c>
      <c r="BP310">
        <f>100*LN('STOCK MARKET INDICES'!D311)</f>
        <v>788.57843651835401</v>
      </c>
    </row>
    <row r="311" spans="1:68" x14ac:dyDescent="0.2">
      <c r="A311" s="1">
        <v>38596</v>
      </c>
      <c r="B311">
        <f>100*LN('FRED-MD+'!B563)</f>
        <v>454.29340789265018</v>
      </c>
      <c r="C311">
        <f>'FRED-MD+'!C563</f>
        <v>77.091899999999995</v>
      </c>
      <c r="D311">
        <f>100*LN('FRED-MD+'!D563)</f>
        <v>767.36881292677299</v>
      </c>
      <c r="E311">
        <f>100*LN('FRED-MD+'!E563)</f>
        <v>517.29808752367387</v>
      </c>
      <c r="F311">
        <f>'FRED-MD+'!F563</f>
        <v>5</v>
      </c>
      <c r="G311">
        <f>100*LN('FRED-MD+'!G563)</f>
        <v>529.22992942224732</v>
      </c>
      <c r="H311">
        <f>100*LN('FRED-MD+'!H563)</f>
        <v>453.75121375140964</v>
      </c>
      <c r="I311">
        <f>100*LN('FRED-MD+'!I563)</f>
        <v>466.06048928761919</v>
      </c>
      <c r="J311">
        <f>100*LN('FRED-MD+'!J563)</f>
        <v>728.0684454256741</v>
      </c>
      <c r="K311">
        <f>100*LN('FRED-MD+'!K563)</f>
        <v>711.14468615122848</v>
      </c>
      <c r="L311">
        <f>'FRED-MD+'!L563</f>
        <v>3.8452380952380998</v>
      </c>
      <c r="M311">
        <f>'FRED-MD+'!N563</f>
        <v>0.35380952380952402</v>
      </c>
      <c r="N311">
        <f>'FRED-MD+'!O563</f>
        <v>-0.56330000000000002</v>
      </c>
      <c r="O311">
        <f>'FRED-MD+'!P563</f>
        <v>1.7963</v>
      </c>
      <c r="P311">
        <f>'FRED-MD+'!R563</f>
        <v>1.57</v>
      </c>
      <c r="Q311">
        <f>FACTOR!C372</f>
        <v>54.13627910915838</v>
      </c>
      <c r="R311">
        <f>100*LN(REALIZEDVARIANCE!D312)</f>
        <v>79.618652993590374</v>
      </c>
      <c r="S311">
        <v>4.6830419767626497</v>
      </c>
      <c r="T311" s="5">
        <v>9.3468739999999997</v>
      </c>
      <c r="U311">
        <v>86.464116418174143</v>
      </c>
      <c r="V311" s="5">
        <v>5.4837999999999996</v>
      </c>
      <c r="W311">
        <v>21.5</v>
      </c>
      <c r="X311">
        <v>11.92</v>
      </c>
      <c r="Y311">
        <f>100*LN(LEVERAGE3!O312)</f>
        <v>335.83246747567608</v>
      </c>
      <c r="Z311">
        <f>100*LN(LEVERAGE1!O312)</f>
        <v>373.66998474933575</v>
      </c>
      <c r="AA311">
        <f>100*LN(LEVERAGE1!N312)</f>
        <v>338.96322003562307</v>
      </c>
      <c r="AB311">
        <f>100*LN(LEVERAGE2!V312)</f>
        <v>-17.484874076450751</v>
      </c>
      <c r="AC311">
        <f>100*LN(LEVERAGE2!U312)</f>
        <v>34.398723033070823</v>
      </c>
      <c r="AD311">
        <v>1779.4344824897905</v>
      </c>
      <c r="AE311">
        <v>1586.9994611352267</v>
      </c>
      <c r="AF311">
        <f>100*LN(DOMESTICC!T432)</f>
        <v>1064.7838142017481</v>
      </c>
      <c r="AG311">
        <f>100*LN(DOMESTICC!U432)</f>
        <v>1034.7538047965759</v>
      </c>
      <c r="AH311">
        <f>100*LN(DOMESTICC!V432)</f>
        <v>1023.3492852481611</v>
      </c>
      <c r="AI311">
        <f>100*LN(DOMESTICC!W432)</f>
        <v>964.79283988988675</v>
      </c>
      <c r="AJ311">
        <f>100*LN(DOMESTICC!X432)</f>
        <v>939.92492284928414</v>
      </c>
      <c r="AK311">
        <f>100*LN(DOMESTICC!Y432)</f>
        <v>813.45725235967507</v>
      </c>
      <c r="AL311">
        <f>100*LN(CBCREDIT!T312)</f>
        <v>977.81483974262255</v>
      </c>
      <c r="AM311">
        <f>100*LN(CBCREDIT!U312)</f>
        <v>933.84389963034289</v>
      </c>
      <c r="AN311">
        <f>100*LN(CBCREDIT!V312)</f>
        <v>874.46955493156668</v>
      </c>
      <c r="AO311">
        <f>100*LN('CREDIT EA &amp; UK'!X337)</f>
        <v>924.59635641113914</v>
      </c>
      <c r="AP311">
        <f>100*LN('CREDIT EA &amp; UK'!Y337)</f>
        <v>887.83070288737827</v>
      </c>
      <c r="AQ311">
        <f>100*LN('CREDIT EA &amp; UK'!Z337)</f>
        <v>806.7154999741781</v>
      </c>
      <c r="AR311">
        <f>100*LN('CREDIT EA &amp; UK'!AA337)</f>
        <v>885.68252875616645</v>
      </c>
      <c r="AS311">
        <f>100*LN('CREDIT EA &amp; UK'!AB337)</f>
        <v>840.80098224013989</v>
      </c>
      <c r="AT311">
        <f>100*LN('CREDIT EA &amp; UK'!AC337)</f>
        <v>783.96531828583034</v>
      </c>
      <c r="AU311">
        <f>100*LN('CREDIT EA &amp; UK'!AD337)</f>
        <v>811.38754760091024</v>
      </c>
      <c r="AV311">
        <f>100*LN('CREDIT EA &amp; UK'!AE337)</f>
        <v>789.79668797930128</v>
      </c>
      <c r="AW311">
        <f>100*LN('CREDIT EA &amp; UK'!AF337)</f>
        <v>647.49626524661664</v>
      </c>
      <c r="AX311">
        <f>100*LN('CREDIT FLOATERS'!R337)</f>
        <v>941.03779852659159</v>
      </c>
      <c r="AY311">
        <f>100*LN('CREDIT FLOATERS'!S337)</f>
        <v>902.29274360802538</v>
      </c>
      <c r="AZ311">
        <f>100*LN('CREDIT FLOATERS'!T337)</f>
        <v>827.4732764809238</v>
      </c>
      <c r="BA311">
        <f>100*LN('GLOBAL GROWTH'!P579)</f>
        <v>460.80061608072992</v>
      </c>
      <c r="BB311">
        <f>'GLOBAL GROWTH'!F567</f>
        <v>3.1054944080687399</v>
      </c>
      <c r="BC311">
        <v>460.80061608072992</v>
      </c>
      <c r="BD311">
        <v>55.194594000000002</v>
      </c>
      <c r="BE311">
        <v>3.9596097306541012</v>
      </c>
      <c r="BF311">
        <v>450.43699932400887</v>
      </c>
      <c r="BG311">
        <v>460.50327066849121</v>
      </c>
      <c r="BH311">
        <v>465.30075154022512</v>
      </c>
      <c r="BI311">
        <f>'CORPORATE SPREADS'!C420/100</f>
        <v>0.84699999999999909</v>
      </c>
      <c r="BJ311">
        <f>'CORPORATE SPREADS'!D420/100</f>
        <v>0.18999999999999992</v>
      </c>
      <c r="BK311">
        <f>POLICYRATES!F372</f>
        <v>2</v>
      </c>
      <c r="BL311">
        <f>POLICYRATES!C372</f>
        <v>4.5</v>
      </c>
      <c r="BM311">
        <f>100*LN(1/'BILATERAL FX'!G431)</f>
        <v>-20.163386782632749</v>
      </c>
      <c r="BN311">
        <f>100*LN(1/'BILATERAL FX'!B431)</f>
        <v>-59.133591441326047</v>
      </c>
      <c r="BO311">
        <f>100*LN('STOCK MARKET INDICES'!C312)</f>
        <v>852.59784874441652</v>
      </c>
      <c r="BP311">
        <f>100*LN('STOCK MARKET INDICES'!D312)</f>
        <v>791.78241085310219</v>
      </c>
    </row>
    <row r="312" spans="1:68" x14ac:dyDescent="0.2">
      <c r="A312" s="1">
        <v>38626</v>
      </c>
      <c r="B312">
        <f>100*LN('FRED-MD+'!B564)</f>
        <v>455.57761395184411</v>
      </c>
      <c r="C312">
        <f>'FRED-MD+'!C564</f>
        <v>78.109399999999994</v>
      </c>
      <c r="D312">
        <f>100*LN('FRED-MD+'!D564)</f>
        <v>763.28855053951327</v>
      </c>
      <c r="E312">
        <f>100*LN('FRED-MD+'!E564)</f>
        <v>518.19520754167718</v>
      </c>
      <c r="F312">
        <f>'FRED-MD+'!F564</f>
        <v>5</v>
      </c>
      <c r="G312">
        <f>100*LN('FRED-MD+'!G564)</f>
        <v>529.38072110701512</v>
      </c>
      <c r="H312">
        <f>100*LN('FRED-MD+'!H564)</f>
        <v>453.89662788647865</v>
      </c>
      <c r="I312">
        <f>100*LN('FRED-MD+'!I564)</f>
        <v>467.71186853006748</v>
      </c>
      <c r="J312">
        <f>100*LN('FRED-MD+'!J564)</f>
        <v>728.32837234681369</v>
      </c>
      <c r="K312">
        <f>100*LN('FRED-MD+'!K564)</f>
        <v>708.33542900152656</v>
      </c>
      <c r="L312">
        <f>'FRED-MD+'!L564</f>
        <v>4.1755000000000004</v>
      </c>
      <c r="M312">
        <f>'FRED-MD+'!N564</f>
        <v>0.28799999999999998</v>
      </c>
      <c r="N312">
        <f>'FRED-MD+'!O564</f>
        <v>-0.46300000000000002</v>
      </c>
      <c r="O312">
        <f>'FRED-MD+'!P564</f>
        <v>1.8584000000000001</v>
      </c>
      <c r="P312">
        <f>'FRED-MD+'!R564</f>
        <v>1.61</v>
      </c>
      <c r="Q312">
        <f>FACTOR!C373</f>
        <v>51.270021522200238</v>
      </c>
      <c r="R312">
        <f>100*LN(REALIZEDVARIANCE!D313)</f>
        <v>107.59113972525411</v>
      </c>
      <c r="S312">
        <v>-0.44226492843242199</v>
      </c>
      <c r="T312" s="5">
        <v>7.9930339999999998</v>
      </c>
      <c r="U312">
        <v>89.420771920202995</v>
      </c>
      <c r="V312" s="5">
        <v>8.2917799999999993</v>
      </c>
      <c r="W312">
        <v>30.7</v>
      </c>
      <c r="X312">
        <v>15.32</v>
      </c>
      <c r="Y312">
        <f>100*LN(LEVERAGE3!O313)</f>
        <v>335.66801548268774</v>
      </c>
      <c r="Z312">
        <f>100*LN(LEVERAGE1!O313)</f>
        <v>373.65317487932879</v>
      </c>
      <c r="AA312">
        <f>100*LN(LEVERAGE1!N313)</f>
        <v>338.90676848810853</v>
      </c>
      <c r="AB312">
        <f>100*LN(LEVERAGE2!V313)</f>
        <v>-17.850493848627831</v>
      </c>
      <c r="AC312">
        <f>100*LN(LEVERAGE2!U313)</f>
        <v>34.016797470838078</v>
      </c>
      <c r="AD312">
        <v>1779.6940085314234</v>
      </c>
      <c r="AE312">
        <v>1587.4213789733453</v>
      </c>
      <c r="AF312">
        <f>100*LN(DOMESTICC!T433)</f>
        <v>1064.8936045393168</v>
      </c>
      <c r="AG312">
        <f>100*LN(DOMESTICC!U433)</f>
        <v>1034.641815310795</v>
      </c>
      <c r="AH312">
        <f>100*LN(DOMESTICC!V433)</f>
        <v>1023.1323863447327</v>
      </c>
      <c r="AI312">
        <f>100*LN(DOMESTICC!W433)</f>
        <v>964.79027060075782</v>
      </c>
      <c r="AJ312">
        <f>100*LN(DOMESTICC!X433)</f>
        <v>939.84018415549338</v>
      </c>
      <c r="AK312">
        <f>100*LN(DOMESTICC!Y433)</f>
        <v>813.69928636270549</v>
      </c>
      <c r="AL312">
        <f>100*LN(CBCREDIT!T313)</f>
        <v>978.46112898781337</v>
      </c>
      <c r="AM312">
        <f>100*LN(CBCREDIT!U313)</f>
        <v>934.42198170952508</v>
      </c>
      <c r="AN312">
        <f>100*LN(CBCREDIT!V313)</f>
        <v>875.24151616183622</v>
      </c>
      <c r="AO312">
        <f>100*LN('CREDIT EA &amp; UK'!X338)</f>
        <v>925.14150086312202</v>
      </c>
      <c r="AP312">
        <f>100*LN('CREDIT EA &amp; UK'!Y338)</f>
        <v>888.29536656329378</v>
      </c>
      <c r="AQ312">
        <f>100*LN('CREDIT EA &amp; UK'!Z338)</f>
        <v>807.44584562006594</v>
      </c>
      <c r="AR312">
        <f>100*LN('CREDIT EA &amp; UK'!AA338)</f>
        <v>886.38080788211346</v>
      </c>
      <c r="AS312">
        <f>100*LN('CREDIT EA &amp; UK'!AB338)</f>
        <v>841.25053974487139</v>
      </c>
      <c r="AT312">
        <f>100*LN('CREDIT EA &amp; UK'!AC338)</f>
        <v>785.14014861816077</v>
      </c>
      <c r="AU312">
        <f>100*LN('CREDIT EA &amp; UK'!AD338)</f>
        <v>811.62251790014091</v>
      </c>
      <c r="AV312">
        <f>100*LN('CREDIT EA &amp; UK'!AE338)</f>
        <v>790.28037354212927</v>
      </c>
      <c r="AW312">
        <f>100*LN('CREDIT EA &amp; UK'!AF338)</f>
        <v>646.21227461809394</v>
      </c>
      <c r="AX312">
        <f>100*LN('CREDIT FLOATERS'!R338)</f>
        <v>941.64375880403611</v>
      </c>
      <c r="AY312">
        <f>100*LN('CREDIT FLOATERS'!S338)</f>
        <v>902.86672245354737</v>
      </c>
      <c r="AZ312">
        <f>100*LN('CREDIT FLOATERS'!T338)</f>
        <v>828.1470724936114</v>
      </c>
      <c r="BA312">
        <f>100*LN('GLOBAL GROWTH'!P580)</f>
        <v>461.37710919253732</v>
      </c>
      <c r="BB312">
        <f>'GLOBAL GROWTH'!F568</f>
        <v>2.0032129786764599</v>
      </c>
      <c r="BC312">
        <v>461.37710919253732</v>
      </c>
      <c r="BD312">
        <v>67.188663000000005</v>
      </c>
      <c r="BE312">
        <v>3.8940351372933835</v>
      </c>
      <c r="BF312">
        <v>450.78284559054271</v>
      </c>
      <c r="BG312">
        <v>460.37880234758416</v>
      </c>
      <c r="BH312">
        <v>465.39603501575232</v>
      </c>
      <c r="BI312">
        <f>'CORPORATE SPREADS'!C421/100</f>
        <v>0.77800000000000002</v>
      </c>
      <c r="BJ312">
        <f>'CORPORATE SPREADS'!D421/100</f>
        <v>0.21999999999999975</v>
      </c>
      <c r="BK312">
        <f>POLICYRATES!F373</f>
        <v>2</v>
      </c>
      <c r="BL312">
        <f>POLICYRATES!C373</f>
        <v>4.5</v>
      </c>
      <c r="BM312">
        <f>100*LN(1/'BILATERAL FX'!G432)</f>
        <v>-18.415321162292457</v>
      </c>
      <c r="BN312">
        <f>100*LN(1/'BILATERAL FX'!B432)</f>
        <v>-56.820734600409608</v>
      </c>
      <c r="BO312">
        <f>100*LN('STOCK MARKET INDICES'!C313)</f>
        <v>850.29056082681575</v>
      </c>
      <c r="BP312">
        <f>100*LN('STOCK MARKET INDICES'!D313)</f>
        <v>788.77341705390245</v>
      </c>
    </row>
    <row r="313" spans="1:68" x14ac:dyDescent="0.2">
      <c r="A313" s="1">
        <v>38657</v>
      </c>
      <c r="B313">
        <f>100*LN('FRED-MD+'!B565)</f>
        <v>456.55734821591744</v>
      </c>
      <c r="C313">
        <f>'FRED-MD+'!C565</f>
        <v>78.550899999999999</v>
      </c>
      <c r="D313">
        <f>100*LN('FRED-MD+'!D565)</f>
        <v>767.1826797878781</v>
      </c>
      <c r="E313">
        <f>100*LN('FRED-MD+'!E565)</f>
        <v>519.11774909901328</v>
      </c>
      <c r="F313">
        <f>'FRED-MD+'!F565</f>
        <v>5</v>
      </c>
      <c r="G313">
        <f>100*LN('FRED-MD+'!G565)</f>
        <v>528.87719537045052</v>
      </c>
      <c r="H313">
        <f>100*LN('FRED-MD+'!H565)</f>
        <v>453.66878984166999</v>
      </c>
      <c r="I313">
        <f>100*LN('FRED-MD+'!I565)</f>
        <v>468.04631700235228</v>
      </c>
      <c r="J313">
        <f>100*LN('FRED-MD+'!J565)</f>
        <v>728.46722046671391</v>
      </c>
      <c r="K313">
        <f>100*LN('FRED-MD+'!K565)</f>
        <v>712.0743438419604</v>
      </c>
      <c r="L313">
        <f>'FRED-MD+'!L565</f>
        <v>4.3339999999999996</v>
      </c>
      <c r="M313">
        <f>'FRED-MD+'!N565</f>
        <v>0.20100000000000001</v>
      </c>
      <c r="N313">
        <f>'FRED-MD+'!O565</f>
        <v>-0.43659999999999999</v>
      </c>
      <c r="O313">
        <f>'FRED-MD+'!P565</f>
        <v>1.8601000000000001</v>
      </c>
      <c r="P313">
        <f>'FRED-MD+'!R565</f>
        <v>1.79</v>
      </c>
      <c r="Q313">
        <f>FACTOR!C374</f>
        <v>60.89448854579625</v>
      </c>
      <c r="R313">
        <f>100*LN(REALIZEDVARIANCE!D314)</f>
        <v>77.104994685092265</v>
      </c>
      <c r="S313">
        <v>-1.3570310047441501</v>
      </c>
      <c r="T313" s="5">
        <v>4.5827540000000004</v>
      </c>
      <c r="U313">
        <v>87.091516918164217</v>
      </c>
      <c r="V313" s="5">
        <v>5.971406</v>
      </c>
      <c r="W313">
        <v>35.200000000000003</v>
      </c>
      <c r="X313">
        <v>12.06</v>
      </c>
      <c r="Y313">
        <f>100*LN(LEVERAGE3!O314)</f>
        <v>335.51573569797284</v>
      </c>
      <c r="Z313">
        <f>100*LN(LEVERAGE1!O314)</f>
        <v>373.60578343317974</v>
      </c>
      <c r="AA313">
        <f>100*LN(LEVERAGE1!N314)</f>
        <v>338.80584414640305</v>
      </c>
      <c r="AB313">
        <f>100*LN(LEVERAGE2!V314)</f>
        <v>-18.506982108507071</v>
      </c>
      <c r="AC313">
        <f>100*LN(LEVERAGE2!U314)</f>
        <v>33.330874588018879</v>
      </c>
      <c r="AD313">
        <v>1779.6255459502195</v>
      </c>
      <c r="AE313">
        <v>1587.9160313161494</v>
      </c>
      <c r="AF313">
        <f>100*LN(DOMESTICC!T434)</f>
        <v>1064.9644855758791</v>
      </c>
      <c r="AG313">
        <f>100*LN(DOMESTICC!U434)</f>
        <v>1034.4414447883798</v>
      </c>
      <c r="AH313">
        <f>100*LN(DOMESTICC!V434)</f>
        <v>1022.7437437171485</v>
      </c>
      <c r="AI313">
        <f>100*LN(DOMESTICC!W434)</f>
        <v>964.78568066217679</v>
      </c>
      <c r="AJ313">
        <f>100*LN(DOMESTICC!X434)</f>
        <v>939.68862813508895</v>
      </c>
      <c r="AK313">
        <f>100*LN(DOMESTICC!Y434)</f>
        <v>814.03488057379593</v>
      </c>
      <c r="AL313">
        <f>100*LN(CBCREDIT!T314)</f>
        <v>979.05307932244466</v>
      </c>
      <c r="AM313">
        <f>100*LN(CBCREDIT!U314)</f>
        <v>934.93755539046469</v>
      </c>
      <c r="AN313">
        <f>100*LN(CBCREDIT!V314)</f>
        <v>875.97603402565767</v>
      </c>
      <c r="AO313">
        <f>100*LN('CREDIT EA &amp; UK'!X339)</f>
        <v>925.78268171138984</v>
      </c>
      <c r="AP313">
        <f>100*LN('CREDIT EA &amp; UK'!Y339)</f>
        <v>888.86343504233116</v>
      </c>
      <c r="AQ313">
        <f>100*LN('CREDIT EA &amp; UK'!Z339)</f>
        <v>808.25810117912408</v>
      </c>
      <c r="AR313">
        <f>100*LN('CREDIT EA &amp; UK'!AA339)</f>
        <v>887.25004124955103</v>
      </c>
      <c r="AS313">
        <f>100*LN('CREDIT EA &amp; UK'!AB339)</f>
        <v>841.76401859852365</v>
      </c>
      <c r="AT313">
        <f>100*LN('CREDIT EA &amp; UK'!AC339)</f>
        <v>786.6803184674327</v>
      </c>
      <c r="AU313">
        <f>100*LN('CREDIT EA &amp; UK'!AD339)</f>
        <v>811.82705861293061</v>
      </c>
      <c r="AV313">
        <f>100*LN('CREDIT EA &amp; UK'!AE339)</f>
        <v>790.94233296869879</v>
      </c>
      <c r="AW313">
        <f>100*LN('CREDIT EA &amp; UK'!AF339)</f>
        <v>643.87670351348083</v>
      </c>
      <c r="AX313">
        <f>100*LN('CREDIT FLOATERS'!R339)</f>
        <v>942.37363006610997</v>
      </c>
      <c r="AY313">
        <f>100*LN('CREDIT FLOATERS'!S339)</f>
        <v>903.5429703142413</v>
      </c>
      <c r="AZ313">
        <f>100*LN('CREDIT FLOATERS'!T339)</f>
        <v>828.99227251448781</v>
      </c>
      <c r="BA313">
        <f>100*LN('GLOBAL GROWTH'!P581)</f>
        <v>462.43667473104449</v>
      </c>
      <c r="BB313">
        <f>'GLOBAL GROWTH'!F569</f>
        <v>2.5921696070287199</v>
      </c>
      <c r="BC313">
        <v>462.43667473104449</v>
      </c>
      <c r="BD313">
        <v>59.785341000000003</v>
      </c>
      <c r="BE313">
        <v>3.8498845526022896</v>
      </c>
      <c r="BF313">
        <v>451.73476707957479</v>
      </c>
      <c r="BG313">
        <v>462.17719296931119</v>
      </c>
      <c r="BH313">
        <v>466.53241088078386</v>
      </c>
      <c r="BI313">
        <f>'CORPORATE SPREADS'!C422/100</f>
        <v>0.88400000000000001</v>
      </c>
      <c r="BJ313">
        <f>'CORPORATE SPREADS'!D422/100</f>
        <v>0.23</v>
      </c>
      <c r="BK313">
        <f>POLICYRATES!F374</f>
        <v>2</v>
      </c>
      <c r="BL313">
        <f>POLICYRATES!C374</f>
        <v>4.5</v>
      </c>
      <c r="BM313">
        <f>100*LN(1/'BILATERAL FX'!G433)</f>
        <v>-16.45818003159448</v>
      </c>
      <c r="BN313">
        <f>100*LN(1/'BILATERAL FX'!B433)</f>
        <v>-55.094977485014532</v>
      </c>
      <c r="BO313">
        <f>100*LN('STOCK MARKET INDICES'!C314)</f>
        <v>855.51438676447106</v>
      </c>
      <c r="BP313">
        <f>100*LN('STOCK MARKET INDICES'!D314)</f>
        <v>791.60963376541065</v>
      </c>
    </row>
    <row r="314" spans="1:68" x14ac:dyDescent="0.2">
      <c r="A314" s="1">
        <v>38687</v>
      </c>
      <c r="B314">
        <f>100*LN('FRED-MD+'!B566)</f>
        <v>457.12927719521292</v>
      </c>
      <c r="C314">
        <f>'FRED-MD+'!C566</f>
        <v>78.465199999999996</v>
      </c>
      <c r="D314">
        <f>100*LN('FRED-MD+'!D566)</f>
        <v>759.78979505217831</v>
      </c>
      <c r="E314">
        <f>100*LN('FRED-MD+'!E566)</f>
        <v>519.80549446096416</v>
      </c>
      <c r="F314">
        <f>'FRED-MD+'!F566</f>
        <v>4.9000000000000004</v>
      </c>
      <c r="G314">
        <f>100*LN('FRED-MD+'!G566)</f>
        <v>528.87719537045052</v>
      </c>
      <c r="H314">
        <f>100*LN('FRED-MD+'!H566)</f>
        <v>453.68913452347971</v>
      </c>
      <c r="I314">
        <f>100*LN('FRED-MD+'!I566)</f>
        <v>466.61712075454903</v>
      </c>
      <c r="J314">
        <f>100*LN('FRED-MD+'!J566)</f>
        <v>728.7156865233087</v>
      </c>
      <c r="K314">
        <f>100*LN('FRED-MD+'!K566)</f>
        <v>714.05085090747787</v>
      </c>
      <c r="L314">
        <f>'FRED-MD+'!L566</f>
        <v>4.3528571428571396</v>
      </c>
      <c r="M314">
        <f>'FRED-MD+'!N566</f>
        <v>0.114285714285714</v>
      </c>
      <c r="N314">
        <f>'FRED-MD+'!O566</f>
        <v>-0.4254</v>
      </c>
      <c r="O314">
        <f>'FRED-MD+'!P566</f>
        <v>1.9278999999999999</v>
      </c>
      <c r="P314">
        <f>'FRED-MD+'!R566</f>
        <v>1.8</v>
      </c>
      <c r="Q314">
        <f>FACTOR!C375</f>
        <v>60.586025929125938</v>
      </c>
      <c r="R314">
        <f>100*LN(REALIZEDVARIANCE!D315)</f>
        <v>68.492977397482676</v>
      </c>
      <c r="S314">
        <v>1.41183108782082</v>
      </c>
      <c r="T314" s="5">
        <v>10.232469999999999</v>
      </c>
      <c r="U314">
        <v>86.450983462047276</v>
      </c>
      <c r="V314" s="5">
        <v>6.3918780000000002</v>
      </c>
      <c r="W314">
        <v>32.6</v>
      </c>
      <c r="X314">
        <v>12.07</v>
      </c>
      <c r="Y314">
        <f>100*LN(LEVERAGE3!O315)</f>
        <v>335.2427217292726</v>
      </c>
      <c r="Z314">
        <f>100*LN(LEVERAGE1!O315)</f>
        <v>373.52601163350477</v>
      </c>
      <c r="AA314">
        <f>100*LN(LEVERAGE1!N315)</f>
        <v>338.74930366267961</v>
      </c>
      <c r="AB314">
        <f>100*LN(LEVERAGE2!V315)</f>
        <v>-18.876365019087014</v>
      </c>
      <c r="AC314">
        <f>100*LN(LEVERAGE2!U315)</f>
        <v>32.944840862107021</v>
      </c>
      <c r="AD314">
        <v>1780.2553852115939</v>
      </c>
      <c r="AE314">
        <v>1588.4032193905086</v>
      </c>
      <c r="AF314">
        <f>100*LN(DOMESTICC!T435)</f>
        <v>1065.0961605384725</v>
      </c>
      <c r="AG314">
        <f>100*LN(DOMESTICC!U435)</f>
        <v>1034.3291047484593</v>
      </c>
      <c r="AH314">
        <f>100*LN(DOMESTICC!V435)</f>
        <v>1022.5255259776696</v>
      </c>
      <c r="AI314">
        <f>100*LN(DOMESTICC!W435)</f>
        <v>964.78311118909744</v>
      </c>
      <c r="AJ314">
        <f>100*LN(DOMESTICC!X435)</f>
        <v>939.60368888632468</v>
      </c>
      <c r="AK314">
        <f>100*LN(DOMESTICC!Y435)</f>
        <v>814.54311861960969</v>
      </c>
      <c r="AL314">
        <f>100*LN(CBCREDIT!T315)</f>
        <v>979.9503200641542</v>
      </c>
      <c r="AM314">
        <f>100*LN(CBCREDIT!U315)</f>
        <v>935.74363112508581</v>
      </c>
      <c r="AN314">
        <f>100*LN(CBCREDIT!V315)</f>
        <v>877.03050921640511</v>
      </c>
      <c r="AO314">
        <f>100*LN('CREDIT EA &amp; UK'!X340)</f>
        <v>926.74456788504256</v>
      </c>
      <c r="AP314">
        <f>100*LN('CREDIT EA &amp; UK'!Y340)</f>
        <v>889.73522521547159</v>
      </c>
      <c r="AQ314">
        <f>100*LN('CREDIT EA &amp; UK'!Z340)</f>
        <v>809.40997126020079</v>
      </c>
      <c r="AR314">
        <f>100*LN('CREDIT EA &amp; UK'!AA340)</f>
        <v>888.46244977130925</v>
      </c>
      <c r="AS314">
        <f>100*LN('CREDIT EA &amp; UK'!AB340)</f>
        <v>842.55986002551617</v>
      </c>
      <c r="AT314">
        <f>100*LN('CREDIT EA &amp; UK'!AC340)</f>
        <v>788.5226901455967</v>
      </c>
      <c r="AU314">
        <f>100*LN('CREDIT EA &amp; UK'!AD340)</f>
        <v>812.19466950024014</v>
      </c>
      <c r="AV314">
        <f>100*LN('CREDIT EA &amp; UK'!AE340)</f>
        <v>791.94329149899568</v>
      </c>
      <c r="AW314">
        <f>100*LN('CREDIT EA &amp; UK'!AF340)</f>
        <v>642.54507023475946</v>
      </c>
      <c r="AX314">
        <f>100*LN('CREDIT FLOATERS'!R340)</f>
        <v>943.43011093029327</v>
      </c>
      <c r="AY314">
        <f>100*LN('CREDIT FLOATERS'!S340)</f>
        <v>904.53822347343794</v>
      </c>
      <c r="AZ314">
        <f>100*LN('CREDIT FLOATERS'!T340)</f>
        <v>830.17516533029743</v>
      </c>
      <c r="BA314">
        <f>100*LN('GLOBAL GROWTH'!P582)</f>
        <v>463.09675539651039</v>
      </c>
      <c r="BB314">
        <f>'GLOBAL GROWTH'!F570</f>
        <v>2.0824769748454801</v>
      </c>
      <c r="BC314">
        <v>463.09675539651039</v>
      </c>
      <c r="BD314">
        <v>48.475918999999998</v>
      </c>
      <c r="BE314">
        <v>3.8300447665220672</v>
      </c>
      <c r="BF314">
        <v>452.17375893575695</v>
      </c>
      <c r="BG314">
        <v>461.41497418224128</v>
      </c>
      <c r="BH314">
        <v>467.28288344619057</v>
      </c>
      <c r="BI314">
        <f>'CORPORATE SPREADS'!C423/100</f>
        <v>1.008</v>
      </c>
      <c r="BJ314">
        <f>'CORPORATE SPREADS'!D423/100</f>
        <v>0.33000000000000007</v>
      </c>
      <c r="BK314">
        <f>POLICYRATES!F375</f>
        <v>2.25</v>
      </c>
      <c r="BL314">
        <f>POLICYRATES!C375</f>
        <v>4.5</v>
      </c>
      <c r="BM314">
        <f>100*LN(1/'BILATERAL FX'!G434)</f>
        <v>-17.067061405309296</v>
      </c>
      <c r="BN314">
        <f>100*LN(1/'BILATERAL FX'!B434)</f>
        <v>-55.721290331911234</v>
      </c>
      <c r="BO314">
        <f>100*LN('STOCK MARKET INDICES'!C315)</f>
        <v>859.56826934902188</v>
      </c>
      <c r="BP314">
        <f>100*LN('STOCK MARKET INDICES'!D315)</f>
        <v>795.40281121918952</v>
      </c>
    </row>
    <row r="315" spans="1:68" x14ac:dyDescent="0.2">
      <c r="A315" s="1">
        <v>38718</v>
      </c>
      <c r="B315">
        <f>100*LN('FRED-MD+'!B567)</f>
        <v>457.2498222886037</v>
      </c>
      <c r="C315">
        <f>'FRED-MD+'!C567</f>
        <v>78.970799999999997</v>
      </c>
      <c r="D315">
        <f>100*LN('FRED-MD+'!D567)</f>
        <v>772.88558238525434</v>
      </c>
      <c r="E315">
        <f>100*LN('FRED-MD+'!E567)</f>
        <v>520.58182320511128</v>
      </c>
      <c r="F315">
        <f>'FRED-MD+'!F567</f>
        <v>4.7</v>
      </c>
      <c r="G315">
        <f>100*LN('FRED-MD+'!G567)</f>
        <v>529.48112272187484</v>
      </c>
      <c r="H315">
        <f>100*LN('FRED-MD+'!H567)</f>
        <v>454.12821199254097</v>
      </c>
      <c r="I315">
        <f>100*LN('FRED-MD+'!I567)</f>
        <v>465.6528478263233</v>
      </c>
      <c r="J315">
        <f>100*LN('FRED-MD+'!J567)</f>
        <v>730.95252350840565</v>
      </c>
      <c r="K315">
        <f>100*LN('FRED-MD+'!K567)</f>
        <v>715.36226768698214</v>
      </c>
      <c r="L315">
        <f>'FRED-MD+'!L567</f>
        <v>4.4450000000000003</v>
      </c>
      <c r="M315">
        <f>'FRED-MD+'!N567</f>
        <v>-2.8999999999999901E-2</v>
      </c>
      <c r="N315">
        <f>'FRED-MD+'!O567</f>
        <v>-0.47149999999999997</v>
      </c>
      <c r="O315">
        <f>'FRED-MD+'!P567</f>
        <v>1.7808999999999999</v>
      </c>
      <c r="P315">
        <f>'FRED-MD+'!R567</f>
        <v>1.73</v>
      </c>
      <c r="Q315">
        <f>FACTOR!C376</f>
        <v>66.165097625664842</v>
      </c>
      <c r="R315">
        <f>100*LN(REALIZEDVARIANCE!D316)</f>
        <v>119.05505128914551</v>
      </c>
      <c r="S315">
        <v>-18.6125088659075</v>
      </c>
      <c r="T315" s="5">
        <v>-3.2907730000000002</v>
      </c>
      <c r="U315">
        <v>86.559496817144449</v>
      </c>
      <c r="V315" s="5">
        <v>7.0065150000000003</v>
      </c>
      <c r="W315">
        <v>54.6</v>
      </c>
      <c r="X315">
        <v>12.95</v>
      </c>
      <c r="Y315">
        <f>100*LN(LEVERAGE3!O316)</f>
        <v>332.80915678337567</v>
      </c>
      <c r="Z315">
        <f>100*LN(LEVERAGE1!O316)</f>
        <v>371.98225872762805</v>
      </c>
      <c r="AA315">
        <f>100*LN(LEVERAGE1!N316)</f>
        <v>338.85378468802509</v>
      </c>
      <c r="AB315">
        <f>100*LN(LEVERAGE2!V316)</f>
        <v>-18.869729062059204</v>
      </c>
      <c r="AC315">
        <f>100*LN(LEVERAGE2!U316)</f>
        <v>33.540433224330506</v>
      </c>
      <c r="AD315">
        <v>1783.0813590333694</v>
      </c>
      <c r="AE315">
        <v>1589.0682748922313</v>
      </c>
      <c r="AF315">
        <f>100*LN(DOMESTICC!T436)</f>
        <v>1065.7989752001604</v>
      </c>
      <c r="AG315">
        <f>100*LN(DOMESTICC!U436)</f>
        <v>1035.0129022763474</v>
      </c>
      <c r="AH315">
        <f>100*LN(DOMESTICC!V436)</f>
        <v>1023.1670424883387</v>
      </c>
      <c r="AI315">
        <f>100*LN(DOMESTICC!W436)</f>
        <v>965.75140906373315</v>
      </c>
      <c r="AJ315">
        <f>100*LN(DOMESTICC!X436)</f>
        <v>940.57920814566364</v>
      </c>
      <c r="AK315">
        <f>100*LN(DOMESTICC!Y436)</f>
        <v>815.74667725216136</v>
      </c>
      <c r="AL315">
        <f>100*LN(CBCREDIT!T316)</f>
        <v>982.22027331412858</v>
      </c>
      <c r="AM315">
        <f>100*LN(CBCREDIT!U316)</f>
        <v>938.06515655270516</v>
      </c>
      <c r="AN315">
        <f>100*LN(CBCREDIT!V316)</f>
        <v>879.20980101197586</v>
      </c>
      <c r="AO315">
        <f>100*LN('CREDIT EA &amp; UK'!X341)</f>
        <v>929.15247151994151</v>
      </c>
      <c r="AP315">
        <f>100*LN('CREDIT EA &amp; UK'!Y341)</f>
        <v>892.21741343165934</v>
      </c>
      <c r="AQ315">
        <f>100*LN('CREDIT EA &amp; UK'!Z341)</f>
        <v>811.65958630390128</v>
      </c>
      <c r="AR315">
        <f>100*LN('CREDIT EA &amp; UK'!AA341)</f>
        <v>890.82528666746816</v>
      </c>
      <c r="AS315">
        <f>100*LN('CREDIT EA &amp; UK'!AB341)</f>
        <v>844.87395864044959</v>
      </c>
      <c r="AT315">
        <f>100*LN('CREDIT EA &amp; UK'!AC341)</f>
        <v>790.88414631434068</v>
      </c>
      <c r="AU315">
        <f>100*LN('CREDIT EA &amp; UK'!AD341)</f>
        <v>814.63221263865751</v>
      </c>
      <c r="AV315">
        <f>100*LN('CREDIT EA &amp; UK'!AE341)</f>
        <v>794.7045595562812</v>
      </c>
      <c r="AW315">
        <f>100*LN('CREDIT EA &amp; UK'!AF341)</f>
        <v>644.77505806995293</v>
      </c>
      <c r="AX315">
        <f>100*LN('CREDIT FLOATERS'!R341)</f>
        <v>945.72255659758059</v>
      </c>
      <c r="AY315">
        <f>100*LN('CREDIT FLOATERS'!S341)</f>
        <v>906.83307523363862</v>
      </c>
      <c r="AZ315">
        <f>100*LN('CREDIT FLOATERS'!T341)</f>
        <v>832.45993338699498</v>
      </c>
      <c r="BA315">
        <f>100*LN('GLOBAL GROWTH'!P583)</f>
        <v>462.9712543388278</v>
      </c>
      <c r="BB315">
        <f>'GLOBAL GROWTH'!F571</f>
        <v>2.2105070319223699</v>
      </c>
      <c r="BC315">
        <v>462.9712543388278</v>
      </c>
      <c r="BD315">
        <v>34.106498999999999</v>
      </c>
      <c r="BE315">
        <v>3.8345123837853379</v>
      </c>
      <c r="BF315">
        <v>452.44422245323943</v>
      </c>
      <c r="BG315">
        <v>461.86031353214184</v>
      </c>
      <c r="BH315">
        <v>467.00211583077078</v>
      </c>
      <c r="BI315">
        <f>'CORPORATE SPREADS'!C424/100</f>
        <v>0.96</v>
      </c>
      <c r="BJ315">
        <f>'CORPORATE SPREADS'!D424/100</f>
        <v>0.33000000000000007</v>
      </c>
      <c r="BK315">
        <f>POLICYRATES!F376</f>
        <v>2.25</v>
      </c>
      <c r="BL315">
        <f>POLICYRATES!C376</f>
        <v>4.5</v>
      </c>
      <c r="BM315">
        <f>100*LN(1/'BILATERAL FX'!G435)</f>
        <v>-19.276681465549316</v>
      </c>
      <c r="BN315">
        <f>100*LN(1/'BILATERAL FX'!B435)</f>
        <v>-57.018827315949771</v>
      </c>
      <c r="BO315">
        <f>100*LN('STOCK MARKET INDICES'!C316)</f>
        <v>864.36760513958166</v>
      </c>
      <c r="BP315">
        <f>100*LN('STOCK MARKET INDICES'!D316)</f>
        <v>798.22661136245472</v>
      </c>
    </row>
    <row r="316" spans="1:68" x14ac:dyDescent="0.2">
      <c r="A316" s="1">
        <v>38749</v>
      </c>
      <c r="B316">
        <f>100*LN('FRED-MD+'!B568)</f>
        <v>457.29165860385814</v>
      </c>
      <c r="C316">
        <f>'FRED-MD+'!C568</f>
        <v>78.680700000000002</v>
      </c>
      <c r="D316">
        <f>100*LN('FRED-MD+'!D568)</f>
        <v>765.86995582682994</v>
      </c>
      <c r="E316">
        <f>100*LN('FRED-MD+'!E568)</f>
        <v>521.11241548456599</v>
      </c>
      <c r="F316">
        <f>'FRED-MD+'!F568</f>
        <v>4.8</v>
      </c>
      <c r="G316">
        <f>100*LN('FRED-MD+'!G568)</f>
        <v>529.53128575277378</v>
      </c>
      <c r="H316">
        <f>100*LN('FRED-MD+'!H568)</f>
        <v>454.17190734074745</v>
      </c>
      <c r="I316">
        <f>100*LN('FRED-MD+'!I568)</f>
        <v>466.25896768555776</v>
      </c>
      <c r="J316">
        <f>100*LN('FRED-MD+'!J568)</f>
        <v>731.11877894292286</v>
      </c>
      <c r="K316">
        <f>100*LN('FRED-MD+'!K568)</f>
        <v>715.19947385910802</v>
      </c>
      <c r="L316">
        <f>'FRED-MD+'!L568</f>
        <v>4.6847368421052602</v>
      </c>
      <c r="M316">
        <f>'FRED-MD+'!N568</f>
        <v>-0.115789473684211</v>
      </c>
      <c r="N316">
        <f>'FRED-MD+'!O568</f>
        <v>-0.43540000000000001</v>
      </c>
      <c r="O316">
        <f>'FRED-MD+'!P568</f>
        <v>1.7233000000000001</v>
      </c>
      <c r="P316">
        <f>'FRED-MD+'!R568</f>
        <v>1.68</v>
      </c>
      <c r="Q316">
        <f>FACTOR!C377</f>
        <v>64.889731524294248</v>
      </c>
      <c r="R316">
        <f>100*LN(REALIZEDVARIANCE!D317)</f>
        <v>63.03638869408659</v>
      </c>
      <c r="S316">
        <v>-1.33296124059196</v>
      </c>
      <c r="T316" s="5">
        <v>5.7717850000000004</v>
      </c>
      <c r="U316">
        <v>85.630674419167008</v>
      </c>
      <c r="V316" s="5">
        <v>6.4164680000000001</v>
      </c>
      <c r="W316">
        <v>57.1</v>
      </c>
      <c r="X316">
        <v>12.34</v>
      </c>
      <c r="Y316">
        <f>100*LN(LEVERAGE3!O317)</f>
        <v>329.03020320374458</v>
      </c>
      <c r="Z316">
        <f>100*LN(LEVERAGE1!O317)</f>
        <v>369.4767173510686</v>
      </c>
      <c r="AA316">
        <f>100*LN(LEVERAGE1!N317)</f>
        <v>339.02563175258297</v>
      </c>
      <c r="AB316">
        <f>100*LN(LEVERAGE2!V317)</f>
        <v>-18.852988316901005</v>
      </c>
      <c r="AC316">
        <f>100*LN(LEVERAGE2!U317)</f>
        <v>34.513731623455492</v>
      </c>
      <c r="AD316">
        <v>1783.015774871076</v>
      </c>
      <c r="AE316">
        <v>1589.6749982483748</v>
      </c>
      <c r="AF316">
        <f>100*LN(DOMESTICC!T437)</f>
        <v>1066.9912834695233</v>
      </c>
      <c r="AG316">
        <f>100*LN(DOMESTICC!U437)</f>
        <v>1036.3768763909993</v>
      </c>
      <c r="AH316">
        <f>100*LN(DOMESTICC!V437)</f>
        <v>1024.4515627861942</v>
      </c>
      <c r="AI316">
        <f>100*LN(DOMESTICC!W437)</f>
        <v>967.68538182774307</v>
      </c>
      <c r="AJ316">
        <f>100*LN(DOMESTICC!X437)</f>
        <v>942.5208171301673</v>
      </c>
      <c r="AK316">
        <f>100*LN(DOMESTICC!Y437)</f>
        <v>817.52995552364143</v>
      </c>
      <c r="AL316">
        <f>100*LN(CBCREDIT!T317)</f>
        <v>985.2290878139421</v>
      </c>
      <c r="AM316">
        <f>100*LN(CBCREDIT!U317)</f>
        <v>941.2206058404696</v>
      </c>
      <c r="AN316">
        <f>100*LN(CBCREDIT!V317)</f>
        <v>881.96571377788041</v>
      </c>
      <c r="AO316">
        <f>100*LN('CREDIT EA &amp; UK'!X342)</f>
        <v>932.4212644273066</v>
      </c>
      <c r="AP316">
        <f>100*LN('CREDIT EA &amp; UK'!Y342)</f>
        <v>895.67067358112558</v>
      </c>
      <c r="AQ316">
        <f>100*LN('CREDIT EA &amp; UK'!Z342)</f>
        <v>814.53673662939718</v>
      </c>
      <c r="AR316">
        <f>100*LN('CREDIT EA &amp; UK'!AA342)</f>
        <v>893.77700351733415</v>
      </c>
      <c r="AS316">
        <f>100*LN('CREDIT EA &amp; UK'!AB342)</f>
        <v>848.11725440338284</v>
      </c>
      <c r="AT316">
        <f>100*LN('CREDIT EA &amp; UK'!AC342)</f>
        <v>793.37946797632708</v>
      </c>
      <c r="AU316">
        <f>100*LN('CREDIT EA &amp; UK'!AD342)</f>
        <v>818.61074750903504</v>
      </c>
      <c r="AV316">
        <f>100*LN('CREDIT EA &amp; UK'!AE342)</f>
        <v>798.50440974031005</v>
      </c>
      <c r="AW316">
        <f>100*LN('CREDIT EA &amp; UK'!AF342)</f>
        <v>649.14497303247094</v>
      </c>
      <c r="AX316">
        <f>100*LN('CREDIT FLOATERS'!R342)</f>
        <v>948.72181728582882</v>
      </c>
      <c r="AY316">
        <f>100*LN('CREDIT FLOATERS'!S342)</f>
        <v>909.88658512297752</v>
      </c>
      <c r="AZ316">
        <f>100*LN('CREDIT FLOATERS'!T342)</f>
        <v>835.34677675770934</v>
      </c>
      <c r="BA316">
        <f>100*LN('GLOBAL GROWTH'!P584)</f>
        <v>463.8375728839149</v>
      </c>
      <c r="BB316">
        <f>'GLOBAL GROWTH'!F572</f>
        <v>2.0886169230534102</v>
      </c>
      <c r="BC316">
        <v>463.8375728839149</v>
      </c>
      <c r="BD316">
        <v>41.955717</v>
      </c>
      <c r="BE316">
        <v>3.852761497439916</v>
      </c>
      <c r="BF316">
        <v>452.64047210664933</v>
      </c>
      <c r="BG316">
        <v>461.9868339947767</v>
      </c>
      <c r="BH316">
        <v>467.09579265260948</v>
      </c>
      <c r="BI316">
        <f>'CORPORATE SPREADS'!C425/100</f>
        <v>0.91</v>
      </c>
      <c r="BJ316">
        <f>'CORPORATE SPREADS'!D425/100</f>
        <v>0.35000000000000009</v>
      </c>
      <c r="BK316">
        <f>POLICYRATES!F377</f>
        <v>2.25</v>
      </c>
      <c r="BL316">
        <f>POLICYRATES!C377</f>
        <v>4.5</v>
      </c>
      <c r="BM316">
        <f>100*LN(1/'BILATERAL FX'!G436)</f>
        <v>-17.730901497041028</v>
      </c>
      <c r="BN316">
        <f>100*LN(1/'BILATERAL FX'!B436)</f>
        <v>-55.847227723334356</v>
      </c>
      <c r="BO316">
        <f>100*LN('STOCK MARKET INDICES'!C317)</f>
        <v>866.49302047280094</v>
      </c>
      <c r="BP316">
        <f>100*LN('STOCK MARKET INDICES'!D317)</f>
        <v>799.16328766433094</v>
      </c>
    </row>
    <row r="317" spans="1:68" x14ac:dyDescent="0.2">
      <c r="A317" s="1">
        <v>38777</v>
      </c>
      <c r="B317">
        <f>100*LN('FRED-MD+'!B569)</f>
        <v>457.54756345330395</v>
      </c>
      <c r="C317">
        <f>'FRED-MD+'!C569</f>
        <v>78.503100000000003</v>
      </c>
      <c r="D317">
        <f>100*LN('FRED-MD+'!D569)</f>
        <v>758.52810786391251</v>
      </c>
      <c r="E317">
        <f>100*LN('FRED-MD+'!E569)</f>
        <v>521.69446080822991</v>
      </c>
      <c r="F317">
        <f>'FRED-MD+'!F569</f>
        <v>4.7</v>
      </c>
      <c r="G317">
        <f>100*LN('FRED-MD+'!G569)</f>
        <v>529.68162404217696</v>
      </c>
      <c r="H317">
        <f>100*LN('FRED-MD+'!H569)</f>
        <v>454.33692475825006</v>
      </c>
      <c r="I317">
        <f>100*LN('FRED-MD+'!I569)</f>
        <v>466.81449851494801</v>
      </c>
      <c r="J317">
        <f>100*LN('FRED-MD+'!J569)</f>
        <v>731.61767460847398</v>
      </c>
      <c r="K317">
        <f>100*LN('FRED-MD+'!K569)</f>
        <v>716.52925275152074</v>
      </c>
      <c r="L317">
        <f>'FRED-MD+'!L569</f>
        <v>4.7734782608695596</v>
      </c>
      <c r="M317">
        <f>'FRED-MD+'!N569</f>
        <v>-4.9565217391304199E-2</v>
      </c>
      <c r="N317">
        <f>'FRED-MD+'!O569</f>
        <v>-0.5071</v>
      </c>
      <c r="O317">
        <f>'FRED-MD+'!P569</f>
        <v>1.7000999999999999</v>
      </c>
      <c r="P317">
        <f>'FRED-MD+'!R569</f>
        <v>1.6</v>
      </c>
      <c r="Q317">
        <f>FACTOR!C378</f>
        <v>70.620429600341254</v>
      </c>
      <c r="R317">
        <f>100*LN(REALIZEDVARIANCE!D318)</f>
        <v>81.541229735585844</v>
      </c>
      <c r="S317">
        <v>-12.3503766609832</v>
      </c>
      <c r="T317" s="5">
        <v>-6.0549790000000003</v>
      </c>
      <c r="U317">
        <v>85.673342487019909</v>
      </c>
      <c r="V317" s="5">
        <v>5.4319879999999996</v>
      </c>
      <c r="W317">
        <v>62.7</v>
      </c>
      <c r="X317">
        <v>11.39</v>
      </c>
      <c r="Y317">
        <f>100*LN(LEVERAGE3!O318)</f>
        <v>326.70562793929537</v>
      </c>
      <c r="Z317">
        <f>100*LN(LEVERAGE1!O318)</f>
        <v>367.93451674073987</v>
      </c>
      <c r="AA317">
        <f>100*LN(LEVERAGE1!N318)</f>
        <v>339.12982461618162</v>
      </c>
      <c r="AB317">
        <f>100*LN(LEVERAGE2!V318)</f>
        <v>-18.823673541929217</v>
      </c>
      <c r="AC317">
        <f>100*LN(LEVERAGE2!U318)</f>
        <v>35.100079837907138</v>
      </c>
      <c r="AD317">
        <v>1784.3098496432578</v>
      </c>
      <c r="AE317">
        <v>1590.7871533197713</v>
      </c>
      <c r="AF317">
        <f>100*LN(DOMESTICC!T438)</f>
        <v>1068.4010756080274</v>
      </c>
      <c r="AG317">
        <f>100*LN(DOMESTICC!U438)</f>
        <v>1038.0019322728822</v>
      </c>
      <c r="AH317">
        <f>100*LN(DOMESTICC!V438)</f>
        <v>1025.9940977803626</v>
      </c>
      <c r="AI317">
        <f>100*LN(DOMESTICC!W438)</f>
        <v>970.00337877216668</v>
      </c>
      <c r="AJ317">
        <f>100*LN(DOMESTICC!X438)</f>
        <v>944.83055580140899</v>
      </c>
      <c r="AK317">
        <f>100*LN(DOMESTICC!Y438)</f>
        <v>819.74033489758733</v>
      </c>
      <c r="AL317">
        <f>100*LN(CBCREDIT!T318)</f>
        <v>988.09390858710981</v>
      </c>
      <c r="AM317">
        <f>100*LN(CBCREDIT!U318)</f>
        <v>944.11719743449396</v>
      </c>
      <c r="AN317">
        <f>100*LN(CBCREDIT!V318)</f>
        <v>884.75907286415168</v>
      </c>
      <c r="AO317">
        <f>100*LN('CREDIT EA &amp; UK'!X343)</f>
        <v>935.63958596872521</v>
      </c>
      <c r="AP317">
        <f>100*LN('CREDIT EA &amp; UK'!Y343)</f>
        <v>898.93447621830535</v>
      </c>
      <c r="AQ317">
        <f>100*LN('CREDIT EA &amp; UK'!Z343)</f>
        <v>817.62234160130379</v>
      </c>
      <c r="AR317">
        <f>100*LN('CREDIT EA &amp; UK'!AA343)</f>
        <v>896.65806350169271</v>
      </c>
      <c r="AS317">
        <f>100*LN('CREDIT EA &amp; UK'!AB343)</f>
        <v>851.22451701242653</v>
      </c>
      <c r="AT317">
        <f>100*LN('CREDIT EA &amp; UK'!AC343)</f>
        <v>795.90795746565357</v>
      </c>
      <c r="AU317">
        <f>100*LN('CREDIT EA &amp; UK'!AD343)</f>
        <v>822.5729310265375</v>
      </c>
      <c r="AV317">
        <f>100*LN('CREDIT EA &amp; UK'!AE343)</f>
        <v>802.02313530534127</v>
      </c>
      <c r="AW317">
        <f>100*LN('CREDIT EA &amp; UK'!AF343)</f>
        <v>654.24200859624966</v>
      </c>
      <c r="AX317">
        <f>100*LN('CREDIT FLOATERS'!R343)</f>
        <v>951.73860783218151</v>
      </c>
      <c r="AY317">
        <f>100*LN('CREDIT FLOATERS'!S343)</f>
        <v>912.9394706759158</v>
      </c>
      <c r="AZ317">
        <f>100*LN('CREDIT FLOATERS'!T343)</f>
        <v>838.28827525568408</v>
      </c>
      <c r="BA317">
        <f>100*LN('GLOBAL GROWTH'!P585)</f>
        <v>464.15165799331817</v>
      </c>
      <c r="BB317">
        <f>'GLOBAL GROWTH'!F573</f>
        <v>1.93304281346351</v>
      </c>
      <c r="BC317">
        <v>464.15165799331817</v>
      </c>
      <c r="BD317">
        <v>48.115164</v>
      </c>
      <c r="BE317">
        <v>3.8858629140613887</v>
      </c>
      <c r="BF317">
        <v>453.16207629324811</v>
      </c>
      <c r="BG317">
        <v>462.65597324830674</v>
      </c>
      <c r="BH317">
        <v>467.65601820747645</v>
      </c>
      <c r="BI317">
        <f>'CORPORATE SPREADS'!C426/100</f>
        <v>0.67999999999999905</v>
      </c>
      <c r="BJ317">
        <f>'CORPORATE SPREADS'!D426/100</f>
        <v>0.36999999999999966</v>
      </c>
      <c r="BK317">
        <f>POLICYRATES!F378</f>
        <v>2.5</v>
      </c>
      <c r="BL317">
        <f>POLICYRATES!C378</f>
        <v>4.5</v>
      </c>
      <c r="BM317">
        <f>100*LN(1/'BILATERAL FX'!G437)</f>
        <v>-18.465217213223706</v>
      </c>
      <c r="BN317">
        <f>100*LN(1/'BILATERAL FX'!B437)</f>
        <v>-55.629599781074809</v>
      </c>
      <c r="BO317">
        <f>100*LN('STOCK MARKET INDICES'!C318)</f>
        <v>869.45156066318725</v>
      </c>
      <c r="BP317">
        <f>100*LN('STOCK MARKET INDICES'!D318)</f>
        <v>802.2227793360845</v>
      </c>
    </row>
    <row r="318" spans="1:68" x14ac:dyDescent="0.2">
      <c r="A318" s="1">
        <v>38808</v>
      </c>
      <c r="B318">
        <f>100*LN('FRED-MD+'!B570)</f>
        <v>457.92368039615872</v>
      </c>
      <c r="C318">
        <f>'FRED-MD+'!C570</f>
        <v>78.811199999999999</v>
      </c>
      <c r="D318">
        <f>100*LN('FRED-MD+'!D570)</f>
        <v>750.71410797276087</v>
      </c>
      <c r="E318">
        <f>100*LN('FRED-MD+'!E570)</f>
        <v>521.67276295080831</v>
      </c>
      <c r="F318">
        <f>'FRED-MD+'!F570</f>
        <v>4.7</v>
      </c>
      <c r="G318">
        <f>100*LN('FRED-MD+'!G570)</f>
        <v>530.18112558022926</v>
      </c>
      <c r="H318">
        <f>100*LN('FRED-MD+'!H570)</f>
        <v>454.75198864863415</v>
      </c>
      <c r="I318">
        <f>100*LN('FRED-MD+'!I570)</f>
        <v>466.46647577737309</v>
      </c>
      <c r="J318">
        <f>100*LN('FRED-MD+'!J570)</f>
        <v>732.10357672899875</v>
      </c>
      <c r="K318">
        <f>100*LN('FRED-MD+'!K570)</f>
        <v>717.1787382601583</v>
      </c>
      <c r="L318">
        <f>'FRED-MD+'!L570</f>
        <v>4.8973684210526303</v>
      </c>
      <c r="M318">
        <f>'FRED-MD+'!N570</f>
        <v>9.3157894736842106E-2</v>
      </c>
      <c r="N318">
        <f>'FRED-MD+'!O570</f>
        <v>-0.53169999999999995</v>
      </c>
      <c r="O318">
        <f>'FRED-MD+'!P570</f>
        <v>1.6113999999999999</v>
      </c>
      <c r="P318">
        <f>'FRED-MD+'!R570</f>
        <v>1.52</v>
      </c>
      <c r="Q318">
        <f>FACTOR!C379</f>
        <v>73.77437129933675</v>
      </c>
      <c r="R318">
        <f>100*LN(REALIZEDVARIANCE!D319)</f>
        <v>77.594405092214529</v>
      </c>
      <c r="S318">
        <v>-14.376735246472499</v>
      </c>
      <c r="T318" s="5">
        <v>-7.2958639999999999</v>
      </c>
      <c r="U318">
        <v>86.164012083288199</v>
      </c>
      <c r="V318" s="5">
        <v>4.5311510000000004</v>
      </c>
      <c r="W318">
        <v>70.3</v>
      </c>
      <c r="X318">
        <v>11.59</v>
      </c>
      <c r="Y318">
        <f>100*LN(LEVERAGE3!O319)</f>
        <v>327.1924066526704</v>
      </c>
      <c r="Z318">
        <f>100*LN(LEVERAGE1!O319)</f>
        <v>368.14984412300873</v>
      </c>
      <c r="AA318">
        <f>100*LN(LEVERAGE1!N319)</f>
        <v>338.90437708010029</v>
      </c>
      <c r="AB318">
        <f>100*LN(LEVERAGE2!V319)</f>
        <v>-18.522417120332566</v>
      </c>
      <c r="AC318">
        <f>100*LN(LEVERAGE2!U319)</f>
        <v>35.050138892083389</v>
      </c>
      <c r="AD318">
        <v>1787.8116778807409</v>
      </c>
      <c r="AE318">
        <v>1591.661524999535</v>
      </c>
      <c r="AF318">
        <f>100*LN(DOMESTICC!T439)</f>
        <v>1069.9059705348739</v>
      </c>
      <c r="AG318">
        <f>100*LN(DOMESTICC!U439)</f>
        <v>1039.7612908229883</v>
      </c>
      <c r="AH318">
        <f>100*LN(DOMESTICC!V439)</f>
        <v>1027.7286161801637</v>
      </c>
      <c r="AI318">
        <f>100*LN(DOMESTICC!W439)</f>
        <v>972.58157522184024</v>
      </c>
      <c r="AJ318">
        <f>100*LN(DOMESTICC!X439)</f>
        <v>947.41314531729211</v>
      </c>
      <c r="AK318">
        <f>100*LN(DOMESTICC!Y439)</f>
        <v>822.34968504964115</v>
      </c>
      <c r="AL318">
        <f>100*LN(CBCREDIT!T319)</f>
        <v>990.11628713727384</v>
      </c>
      <c r="AM318">
        <f>100*LN(CBCREDIT!U319)</f>
        <v>945.94062890742737</v>
      </c>
      <c r="AN318">
        <f>100*LN(CBCREDIT!V319)</f>
        <v>887.14555841158892</v>
      </c>
      <c r="AO318">
        <f>100*LN('CREDIT EA &amp; UK'!X344)</f>
        <v>938.32065823041864</v>
      </c>
      <c r="AP318">
        <f>100*LN('CREDIT EA &amp; UK'!Y344)</f>
        <v>901.2479198243492</v>
      </c>
      <c r="AQ318">
        <f>100*LN('CREDIT EA &amp; UK'!Z344)</f>
        <v>820.76331237639533</v>
      </c>
      <c r="AR318">
        <f>100*LN('CREDIT EA &amp; UK'!AA344)</f>
        <v>899.07292563314434</v>
      </c>
      <c r="AS318">
        <f>100*LN('CREDIT EA &amp; UK'!AB344)</f>
        <v>853.40160083897911</v>
      </c>
      <c r="AT318">
        <f>100*LN('CREDIT EA &amp; UK'!AC344)</f>
        <v>798.32862251715028</v>
      </c>
      <c r="AU318">
        <f>100*LN('CREDIT EA &amp; UK'!AD344)</f>
        <v>825.7441728005258</v>
      </c>
      <c r="AV318">
        <f>100*LN('CREDIT EA &amp; UK'!AE344)</f>
        <v>804.57484461794081</v>
      </c>
      <c r="AW318">
        <f>100*LN('CREDIT EA &amp; UK'!AF344)</f>
        <v>659.72588814561084</v>
      </c>
      <c r="AX318">
        <f>100*LN('CREDIT FLOATERS'!R344)</f>
        <v>954.35006218286708</v>
      </c>
      <c r="AY318">
        <f>100*LN('CREDIT FLOATERS'!S344)</f>
        <v>915.42212604039332</v>
      </c>
      <c r="AZ318">
        <f>100*LN('CREDIT FLOATERS'!T344)</f>
        <v>840.98128197996095</v>
      </c>
      <c r="BA318">
        <f>100*LN('GLOBAL GROWTH'!P586)</f>
        <v>464.5604585403068</v>
      </c>
      <c r="BB318">
        <f>'GLOBAL GROWTH'!F574</f>
        <v>1.6922013931213999</v>
      </c>
      <c r="BC318">
        <v>464.5604585403068</v>
      </c>
      <c r="BD318">
        <v>42.482881999999996</v>
      </c>
      <c r="BE318">
        <v>3.9280289719350936</v>
      </c>
      <c r="BF318">
        <v>453.44138591558914</v>
      </c>
      <c r="BG318">
        <v>463.25286896421022</v>
      </c>
      <c r="BH318">
        <v>467.65601820747645</v>
      </c>
      <c r="BI318">
        <f>'CORPORATE SPREADS'!C427/100</f>
        <v>0.39</v>
      </c>
      <c r="BJ318">
        <f>'CORPORATE SPREADS'!D427/100</f>
        <v>0.33000000000000007</v>
      </c>
      <c r="BK318">
        <f>POLICYRATES!F379</f>
        <v>2.5</v>
      </c>
      <c r="BL318">
        <f>POLICYRATES!C379</f>
        <v>4.5</v>
      </c>
      <c r="BM318">
        <f>100*LN(1/'BILATERAL FX'!G438)</f>
        <v>-20.481663462132552</v>
      </c>
      <c r="BN318">
        <f>100*LN(1/'BILATERAL FX'!B438)</f>
        <v>-56.984896421545173</v>
      </c>
      <c r="BO318">
        <f>100*LN('STOCK MARKET INDICES'!C319)</f>
        <v>870.11617245331342</v>
      </c>
      <c r="BP318">
        <f>100*LN('STOCK MARKET INDICES'!D319)</f>
        <v>803.08195008731593</v>
      </c>
    </row>
    <row r="319" spans="1:68" x14ac:dyDescent="0.2">
      <c r="A319" s="1">
        <v>38838</v>
      </c>
      <c r="B319">
        <f>100*LN('FRED-MD+'!B571)</f>
        <v>457.78010446883053</v>
      </c>
      <c r="C319">
        <f>'FRED-MD+'!C571</f>
        <v>78.3399</v>
      </c>
      <c r="D319">
        <f>100*LN('FRED-MD+'!D571)</f>
        <v>757.1473648851271</v>
      </c>
      <c r="E319">
        <f>100*LN('FRED-MD+'!E571)</f>
        <v>521.58049449735722</v>
      </c>
      <c r="F319">
        <f>'FRED-MD+'!F571</f>
        <v>4.5999999999999996</v>
      </c>
      <c r="G319">
        <f>100*LN('FRED-MD+'!G571)</f>
        <v>530.47963326457466</v>
      </c>
      <c r="H319">
        <f>100*LN('FRED-MD+'!H571)</f>
        <v>454.97526089532744</v>
      </c>
      <c r="I319">
        <f>100*LN('FRED-MD+'!I571)</f>
        <v>463.74437465383869</v>
      </c>
      <c r="J319">
        <f>100*LN('FRED-MD+'!J571)</f>
        <v>732.41486554482572</v>
      </c>
      <c r="K319">
        <f>100*LN('FRED-MD+'!K571)</f>
        <v>716.24052492636565</v>
      </c>
      <c r="L319">
        <f>'FRED-MD+'!L571</f>
        <v>4.9950000000000001</v>
      </c>
      <c r="M319">
        <f>'FRED-MD+'!N571</f>
        <v>0.115</v>
      </c>
      <c r="N319">
        <f>'FRED-MD+'!O571</f>
        <v>-0.42209999999999998</v>
      </c>
      <c r="O319">
        <f>'FRED-MD+'!P571</f>
        <v>1.6312</v>
      </c>
      <c r="P319">
        <f>'FRED-MD+'!R571</f>
        <v>1.49</v>
      </c>
      <c r="Q319">
        <f>FACTOR!C380</f>
        <v>67.146624809279103</v>
      </c>
      <c r="R319">
        <f>100*LN(REALIZEDVARIANCE!D320)</f>
        <v>133.17581315902882</v>
      </c>
      <c r="S319">
        <v>-23.628249394809501</v>
      </c>
      <c r="T319" s="5">
        <v>-8.8079889999999992</v>
      </c>
      <c r="U319">
        <v>91.09339265527683</v>
      </c>
      <c r="V319" s="5">
        <v>10.92779</v>
      </c>
      <c r="W319">
        <v>58.4</v>
      </c>
      <c r="X319">
        <v>16.440000000000001</v>
      </c>
      <c r="Y319">
        <f>100*LN(LEVERAGE3!O320)</f>
        <v>328.33128353439389</v>
      </c>
      <c r="Z319">
        <f>100*LN(LEVERAGE1!O320)</f>
        <v>368.6863659296103</v>
      </c>
      <c r="AA319">
        <f>100*LN(LEVERAGE1!N320)</f>
        <v>338.46759628971705</v>
      </c>
      <c r="AB319">
        <f>100*LN(LEVERAGE2!V320)</f>
        <v>-17.97962654952482</v>
      </c>
      <c r="AC319">
        <f>100*LN(LEVERAGE2!U320)</f>
        <v>34.953632731942733</v>
      </c>
      <c r="AD319">
        <v>1789.6810035184437</v>
      </c>
      <c r="AE319">
        <v>1592.7686799980142</v>
      </c>
      <c r="AF319">
        <f>100*LN(DOMESTICC!T440)</f>
        <v>1071.5788355583829</v>
      </c>
      <c r="AG319">
        <f>100*LN(DOMESTICC!U440)</f>
        <v>1041.7364934228394</v>
      </c>
      <c r="AH319">
        <f>100*LN(DOMESTICC!V440)</f>
        <v>1029.6888690342862</v>
      </c>
      <c r="AI319">
        <f>100*LN(DOMESTICC!W440)</f>
        <v>975.49208024668201</v>
      </c>
      <c r="AJ319">
        <f>100*LN(DOMESTICC!X440)</f>
        <v>950.29595614372613</v>
      </c>
      <c r="AK319">
        <f>100*LN(DOMESTICC!Y440)</f>
        <v>825.40632898553349</v>
      </c>
      <c r="AL319">
        <f>100*LN(CBCREDIT!T320)</f>
        <v>991.92749842540718</v>
      </c>
      <c r="AM319">
        <f>100*LN(CBCREDIT!U320)</f>
        <v>947.51284994473406</v>
      </c>
      <c r="AN319">
        <f>100*LN(CBCREDIT!V320)</f>
        <v>889.41618900301978</v>
      </c>
      <c r="AO319">
        <f>100*LN('CREDIT EA &amp; UK'!X345)</f>
        <v>940.81408747506487</v>
      </c>
      <c r="AP319">
        <f>100*LN('CREDIT EA &amp; UK'!Y345)</f>
        <v>903.31345307479762</v>
      </c>
      <c r="AQ319">
        <f>100*LN('CREDIT EA &amp; UK'!Z345)</f>
        <v>823.9026833681512</v>
      </c>
      <c r="AR319">
        <f>100*LN('CREDIT EA &amp; UK'!AA345)</f>
        <v>901.30497988201967</v>
      </c>
      <c r="AS319">
        <f>100*LN('CREDIT EA &amp; UK'!AB345)</f>
        <v>855.36049706333426</v>
      </c>
      <c r="AT319">
        <f>100*LN('CREDIT EA &amp; UK'!AC345)</f>
        <v>800.63948542368507</v>
      </c>
      <c r="AU319">
        <f>100*LN('CREDIT EA &amp; UK'!AD345)</f>
        <v>828.71722019480296</v>
      </c>
      <c r="AV319">
        <f>100*LN('CREDIT EA &amp; UK'!AE345)</f>
        <v>806.8317782808457</v>
      </c>
      <c r="AW319">
        <f>100*LN('CREDIT EA &amp; UK'!AF345)</f>
        <v>665.72693190130053</v>
      </c>
      <c r="AX319">
        <f>100*LN('CREDIT FLOATERS'!R345)</f>
        <v>956.82146624131656</v>
      </c>
      <c r="AY319">
        <f>100*LN('CREDIT FLOATERS'!S345)</f>
        <v>917.75428065106053</v>
      </c>
      <c r="AZ319">
        <f>100*LN('CREDIT FLOATERS'!T345)</f>
        <v>843.55990293083403</v>
      </c>
      <c r="BA319">
        <f>100*LN('GLOBAL GROWTH'!P587)</f>
        <v>465.23504835888616</v>
      </c>
      <c r="BB319">
        <f>'GLOBAL GROWTH'!F575</f>
        <v>2.6083130216483901</v>
      </c>
      <c r="BC319">
        <v>465.23504835888616</v>
      </c>
      <c r="BD319">
        <v>41.407646</v>
      </c>
      <c r="BE319">
        <v>3.9791466388842789</v>
      </c>
      <c r="BF319">
        <v>454.001505482889</v>
      </c>
      <c r="BG319">
        <v>464.24260104308519</v>
      </c>
      <c r="BH319">
        <v>468.21312271242198</v>
      </c>
      <c r="BI319">
        <f>'CORPORATE SPREADS'!C428/100</f>
        <v>0.46</v>
      </c>
      <c r="BJ319">
        <f>'CORPORATE SPREADS'!D428/100</f>
        <v>0.31999999999999984</v>
      </c>
      <c r="BK319">
        <f>POLICYRATES!F380</f>
        <v>2.5</v>
      </c>
      <c r="BL319">
        <f>POLICYRATES!C380</f>
        <v>4.5</v>
      </c>
      <c r="BM319">
        <f>100*LN(1/'BILATERAL FX'!G439)</f>
        <v>-24.427862384416798</v>
      </c>
      <c r="BN319">
        <f>100*LN(1/'BILATERAL FX'!B439)</f>
        <v>-62.52430019460725</v>
      </c>
      <c r="BO319">
        <f>100*LN('STOCK MARKET INDICES'!C320)</f>
        <v>864.69680370449794</v>
      </c>
      <c r="BP319">
        <f>100*LN('STOCK MARKET INDICES'!D320)</f>
        <v>797.82595458509797</v>
      </c>
    </row>
    <row r="320" spans="1:68" x14ac:dyDescent="0.2">
      <c r="A320" s="1">
        <v>38869</v>
      </c>
      <c r="B320">
        <f>100*LN('FRED-MD+'!B572)</f>
        <v>458.16476885458979</v>
      </c>
      <c r="C320">
        <f>'FRED-MD+'!C572</f>
        <v>78.465400000000002</v>
      </c>
      <c r="D320">
        <f>100*LN('FRED-MD+'!D572)</f>
        <v>749.66524381682825</v>
      </c>
      <c r="E320">
        <f>100*LN('FRED-MD+'!E572)</f>
        <v>521.23236533810609</v>
      </c>
      <c r="F320">
        <f>'FRED-MD+'!F572</f>
        <v>4.5999999999999996</v>
      </c>
      <c r="G320">
        <f>100*LN('FRED-MD+'!G572)</f>
        <v>530.72771079195093</v>
      </c>
      <c r="H320">
        <f>100*LN('FRED-MD+'!H572)</f>
        <v>455.21069050454821</v>
      </c>
      <c r="I320">
        <f>100*LN('FRED-MD+'!I572)</f>
        <v>465.37698558241533</v>
      </c>
      <c r="J320">
        <f>100*LN('FRED-MD+'!J572)</f>
        <v>731.69716755347554</v>
      </c>
      <c r="K320">
        <f>100*LN('FRED-MD+'!K572)</f>
        <v>713.34316200746161</v>
      </c>
      <c r="L320">
        <f>'FRED-MD+'!L572</f>
        <v>5.1550000000000002</v>
      </c>
      <c r="M320">
        <f>'FRED-MD+'!N572</f>
        <v>-4.86363636363637E-2</v>
      </c>
      <c r="N320">
        <f>'FRED-MD+'!O572</f>
        <v>-0.47249999999999998</v>
      </c>
      <c r="O320">
        <f>'FRED-MD+'!P572</f>
        <v>1.7244999999999999</v>
      </c>
      <c r="P320">
        <f>'FRED-MD+'!R572</f>
        <v>1.57</v>
      </c>
      <c r="Q320">
        <f>FACTOR!C381</f>
        <v>62.026000175070692</v>
      </c>
      <c r="R320">
        <f>100*LN(REALIZEDVARIANCE!D321)</f>
        <v>164.47190884273527</v>
      </c>
      <c r="S320">
        <v>-27.448723549264098</v>
      </c>
      <c r="T320" s="5">
        <v>-8.5218150000000001</v>
      </c>
      <c r="U320">
        <v>84.737711963265511</v>
      </c>
      <c r="V320" s="5">
        <v>4.3034650000000001</v>
      </c>
      <c r="W320">
        <v>56.1</v>
      </c>
      <c r="X320">
        <v>13.08</v>
      </c>
      <c r="Y320">
        <f>100*LN(LEVERAGE3!O321)</f>
        <v>329.49846511205078</v>
      </c>
      <c r="Z320">
        <f>100*LN(LEVERAGE1!O321)</f>
        <v>369.31048072232278</v>
      </c>
      <c r="AA320">
        <f>100*LN(LEVERAGE1!N321)</f>
        <v>338.24064912076091</v>
      </c>
      <c r="AB320">
        <f>100*LN(LEVERAGE2!V321)</f>
        <v>-17.703086720708626</v>
      </c>
      <c r="AC320">
        <f>100*LN(LEVERAGE2!U321)</f>
        <v>34.903618577163527</v>
      </c>
      <c r="AD320">
        <v>1789.6767280161525</v>
      </c>
      <c r="AE320">
        <v>1593.3528133882742</v>
      </c>
      <c r="AF320">
        <f>100*LN(DOMESTICC!T441)</f>
        <v>1072.7069688768313</v>
      </c>
      <c r="AG320">
        <f>100*LN(DOMESTICC!U441)</f>
        <v>1042.9907114994926</v>
      </c>
      <c r="AH320">
        <f>100*LN(DOMESTICC!V441)</f>
        <v>1030.8482341963852</v>
      </c>
      <c r="AI320">
        <f>100*LN(DOMESTICC!W441)</f>
        <v>977.30722358374157</v>
      </c>
      <c r="AJ320">
        <f>100*LN(DOMESTICC!X441)</f>
        <v>951.93455487202721</v>
      </c>
      <c r="AK320">
        <f>100*LN(DOMESTICC!Y441)</f>
        <v>827.73922130898188</v>
      </c>
      <c r="AL320">
        <f>100*LN(CBCREDIT!T321)</f>
        <v>993.160575450441</v>
      </c>
      <c r="AM320">
        <f>100*LN(CBCREDIT!U321)</f>
        <v>948.69747932389907</v>
      </c>
      <c r="AN320">
        <f>100*LN(CBCREDIT!V321)</f>
        <v>890.70034662251169</v>
      </c>
      <c r="AO320">
        <f>100*LN('CREDIT EA &amp; UK'!X346)</f>
        <v>941.8517848196492</v>
      </c>
      <c r="AP320">
        <f>100*LN('CREDIT EA &amp; UK'!Y346)</f>
        <v>904.51632066156367</v>
      </c>
      <c r="AQ320">
        <f>100*LN('CREDIT EA &amp; UK'!Z346)</f>
        <v>825.24153365814641</v>
      </c>
      <c r="AR320">
        <f>100*LN('CREDIT EA &amp; UK'!AA346)</f>
        <v>902.22840025336473</v>
      </c>
      <c r="AS320">
        <f>100*LN('CREDIT EA &amp; UK'!AB346)</f>
        <v>856.71965241609018</v>
      </c>
      <c r="AT320">
        <f>100*LN('CREDIT EA &amp; UK'!AC346)</f>
        <v>801.60891594733505</v>
      </c>
      <c r="AU320">
        <f>100*LN('CREDIT EA &amp; UK'!AD346)</f>
        <v>830.11833843341731</v>
      </c>
      <c r="AV320">
        <f>100*LN('CREDIT EA &amp; UK'!AE346)</f>
        <v>807.74663978264789</v>
      </c>
      <c r="AW320">
        <f>100*LN('CREDIT EA &amp; UK'!AF346)</f>
        <v>669.4035930040767</v>
      </c>
      <c r="AX320">
        <f>100*LN('CREDIT FLOATERS'!R346)</f>
        <v>957.97014357358887</v>
      </c>
      <c r="AY320">
        <f>100*LN('CREDIT FLOATERS'!S346)</f>
        <v>919.11290098482982</v>
      </c>
      <c r="AZ320">
        <f>100*LN('CREDIT FLOATERS'!T346)</f>
        <v>844.64228125271745</v>
      </c>
      <c r="BA320">
        <f>100*LN('GLOBAL GROWTH'!P588)</f>
        <v>465.56180230773208</v>
      </c>
      <c r="BB320">
        <f>'GLOBAL GROWTH'!F576</f>
        <v>2.2508887204222598</v>
      </c>
      <c r="BC320">
        <v>465.56180230773208</v>
      </c>
      <c r="BD320">
        <v>52.028176000000002</v>
      </c>
      <c r="BE320">
        <v>4.0331515180452415</v>
      </c>
      <c r="BF320">
        <v>454.3745252051225</v>
      </c>
      <c r="BG320">
        <v>464.25680840436058</v>
      </c>
      <c r="BH320">
        <v>468.5828089005546</v>
      </c>
      <c r="BI320">
        <f>'CORPORATE SPREADS'!C429/100</f>
        <v>1.04</v>
      </c>
      <c r="BJ320">
        <f>'CORPORATE SPREADS'!D429/100</f>
        <v>0.29000000000000004</v>
      </c>
      <c r="BK320">
        <f>POLICYRATES!F381</f>
        <v>2.75</v>
      </c>
      <c r="BL320">
        <f>POLICYRATES!C381</f>
        <v>4.5</v>
      </c>
      <c r="BM320">
        <f>100*LN(1/'BILATERAL FX'!G440)</f>
        <v>-23.594130954407046</v>
      </c>
      <c r="BN320">
        <f>100*LN(1/'BILATERAL FX'!B440)</f>
        <v>-61.16659386920621</v>
      </c>
      <c r="BO320">
        <f>100*LN('STOCK MARKET INDICES'!C321)</f>
        <v>864.52890884632779</v>
      </c>
      <c r="BP320">
        <f>100*LN('STOCK MARKET INDICES'!D321)</f>
        <v>799.55020848399045</v>
      </c>
    </row>
    <row r="321" spans="1:68" x14ac:dyDescent="0.2">
      <c r="A321" s="1">
        <v>38899</v>
      </c>
      <c r="B321">
        <f>100*LN('FRED-MD+'!B573)</f>
        <v>458.17684898064721</v>
      </c>
      <c r="C321">
        <f>'FRED-MD+'!C573</f>
        <v>78.171099999999996</v>
      </c>
      <c r="D321">
        <f>100*LN('FRED-MD+'!D573)</f>
        <v>745.99147662411042</v>
      </c>
      <c r="E321">
        <f>100*LN('FRED-MD+'!E573)</f>
        <v>520.99232157854419</v>
      </c>
      <c r="F321">
        <f>'FRED-MD+'!F573</f>
        <v>4.7</v>
      </c>
      <c r="G321">
        <f>100*LN('FRED-MD+'!G573)</f>
        <v>531.27132468317689</v>
      </c>
      <c r="H321">
        <f>100*LN('FRED-MD+'!H573)</f>
        <v>455.56332430487913</v>
      </c>
      <c r="I321">
        <f>100*LN('FRED-MD+'!I573)</f>
        <v>465.36745950477069</v>
      </c>
      <c r="J321">
        <f>100*LN('FRED-MD+'!J573)</f>
        <v>732.10480045344377</v>
      </c>
      <c r="K321">
        <f>100*LN('FRED-MD+'!K573)</f>
        <v>713.90574579977135</v>
      </c>
      <c r="L321">
        <f>'FRED-MD+'!L573</f>
        <v>5.2175000000000002</v>
      </c>
      <c r="M321">
        <f>'FRED-MD+'!N573</f>
        <v>-0.13</v>
      </c>
      <c r="N321">
        <f>'FRED-MD+'!O573</f>
        <v>-0.38009999999999999</v>
      </c>
      <c r="O321">
        <f>'FRED-MD+'!P573</f>
        <v>1.7685999999999999</v>
      </c>
      <c r="P321">
        <f>'FRED-MD+'!R573</f>
        <v>1.67</v>
      </c>
      <c r="Q321">
        <f>FACTOR!C382</f>
        <v>53.682894385183353</v>
      </c>
      <c r="R321">
        <f>100*LN(REALIZEDVARIANCE!D322)</f>
        <v>133.37897243242853</v>
      </c>
      <c r="S321">
        <v>-10.222560302168599</v>
      </c>
      <c r="T321" s="5">
        <v>2.88646</v>
      </c>
      <c r="U321">
        <v>88.563484701480419</v>
      </c>
      <c r="V321" s="5">
        <v>8.5652209999999993</v>
      </c>
      <c r="W321">
        <v>51.1</v>
      </c>
      <c r="X321">
        <v>14.95</v>
      </c>
      <c r="Y321">
        <f>100*LN(LEVERAGE3!O322)</f>
        <v>330.41617612260853</v>
      </c>
      <c r="Z321">
        <f>100*LN(LEVERAGE1!O322)</f>
        <v>370.22242309666348</v>
      </c>
      <c r="AA321">
        <f>100*LN(LEVERAGE1!N322)</f>
        <v>339.30892432083544</v>
      </c>
      <c r="AB321">
        <f>100*LN(LEVERAGE2!V322)</f>
        <v>-17.70606897390828</v>
      </c>
      <c r="AC321">
        <f>100*LN(LEVERAGE2!U322)</f>
        <v>35.532453231553049</v>
      </c>
      <c r="AD321">
        <v>1790.4450860110212</v>
      </c>
      <c r="AE321">
        <v>1594.4616048619052</v>
      </c>
      <c r="AF321">
        <f>100*LN(DOMESTICC!T442)</f>
        <v>1073.2367526096684</v>
      </c>
      <c r="AG321">
        <f>100*LN(DOMESTICC!U442)</f>
        <v>1043.4882823983996</v>
      </c>
      <c r="AH321">
        <f>100*LN(DOMESTICC!V442)</f>
        <v>1031.2105770657904</v>
      </c>
      <c r="AI321">
        <f>100*LN(DOMESTICC!W442)</f>
        <v>977.99589124468014</v>
      </c>
      <c r="AJ321">
        <f>100*LN(DOMESTICC!X442)</f>
        <v>952.38940094081352</v>
      </c>
      <c r="AK321">
        <f>100*LN(DOMESTICC!Y442)</f>
        <v>829.17251234672983</v>
      </c>
      <c r="AL321">
        <f>100*LN(CBCREDIT!T322)</f>
        <v>993.852900971949</v>
      </c>
      <c r="AM321">
        <f>100*LN(CBCREDIT!U322)</f>
        <v>949.53229791215165</v>
      </c>
      <c r="AN321">
        <f>100*LN(CBCREDIT!V322)</f>
        <v>891.12181810484094</v>
      </c>
      <c r="AO321">
        <f>100*LN('CREDIT EA &amp; UK'!X347)</f>
        <v>941.85630676531264</v>
      </c>
      <c r="AP321">
        <f>100*LN('CREDIT EA &amp; UK'!Y347)</f>
        <v>904.98282221774605</v>
      </c>
      <c r="AQ321">
        <f>100*LN('CREDIT EA &amp; UK'!Z347)</f>
        <v>824.528900965351</v>
      </c>
      <c r="AR321">
        <f>100*LN('CREDIT EA &amp; UK'!AA347)</f>
        <v>902.16947534211442</v>
      </c>
      <c r="AS321">
        <f>100*LN('CREDIT EA &amp; UK'!AB347)</f>
        <v>857.5060302726564</v>
      </c>
      <c r="AT321">
        <f>100*LN('CREDIT EA &amp; UK'!AC347)</f>
        <v>800.44206398615097</v>
      </c>
      <c r="AU321">
        <f>100*LN('CREDIT EA &amp; UK'!AD347)</f>
        <v>830.31572481323485</v>
      </c>
      <c r="AV321">
        <f>100*LN('CREDIT EA &amp; UK'!AE347)</f>
        <v>807.66412120189818</v>
      </c>
      <c r="AW321">
        <f>100*LN('CREDIT EA &amp; UK'!AF347)</f>
        <v>670.8443215909258</v>
      </c>
      <c r="AX321">
        <f>100*LN('CREDIT FLOATERS'!R347)</f>
        <v>958.10749107039805</v>
      </c>
      <c r="AY321">
        <f>100*LN('CREDIT FLOATERS'!S347)</f>
        <v>919.61430291081479</v>
      </c>
      <c r="AZ321">
        <f>100*LN('CREDIT FLOATERS'!T347)</f>
        <v>844.19246255228074</v>
      </c>
      <c r="BA321">
        <f>100*LN('GLOBAL GROWTH'!P589)</f>
        <v>465.88644956302051</v>
      </c>
      <c r="BB321">
        <f>'GLOBAL GROWTH'!F577</f>
        <v>2.37070642796172</v>
      </c>
      <c r="BC321">
        <v>465.88644956302051</v>
      </c>
      <c r="BD321">
        <v>63.169803999999999</v>
      </c>
      <c r="BE321">
        <v>4.0907856860295189</v>
      </c>
      <c r="BF321">
        <v>454.44563465013152</v>
      </c>
      <c r="BG321">
        <v>463.8631874107661</v>
      </c>
      <c r="BH321">
        <v>468.39813664123812</v>
      </c>
      <c r="BI321">
        <f>'CORPORATE SPREADS'!C430/100</f>
        <v>1.04</v>
      </c>
      <c r="BJ321">
        <f>'CORPORATE SPREADS'!D430/100</f>
        <v>0.35999999999999988</v>
      </c>
      <c r="BK321">
        <f>POLICYRATES!F382</f>
        <v>2.75</v>
      </c>
      <c r="BL321">
        <f>POLICYRATES!C382</f>
        <v>4.5</v>
      </c>
      <c r="BM321">
        <f>100*LN(1/'BILATERAL FX'!G441)</f>
        <v>-23.75197172587168</v>
      </c>
      <c r="BN321">
        <f>100*LN(1/'BILATERAL FX'!B441)</f>
        <v>-61.209980170662327</v>
      </c>
      <c r="BO321">
        <f>100*LN('STOCK MARKET INDICES'!C322)</f>
        <v>864.50532825691494</v>
      </c>
      <c r="BP321">
        <f>100*LN('STOCK MARKET INDICES'!D322)</f>
        <v>800.77932175949252</v>
      </c>
    </row>
    <row r="322" spans="1:68" x14ac:dyDescent="0.2">
      <c r="A322" s="1">
        <v>38930</v>
      </c>
      <c r="B322">
        <f>100*LN('FRED-MD+'!B574)</f>
        <v>458.51082850834143</v>
      </c>
      <c r="C322">
        <f>'FRED-MD+'!C574</f>
        <v>78.484999999999999</v>
      </c>
      <c r="D322">
        <f>100*LN('FRED-MD+'!D574)</f>
        <v>740.85305668946262</v>
      </c>
      <c r="E322">
        <f>100*LN('FRED-MD+'!E574)</f>
        <v>520.73527311739429</v>
      </c>
      <c r="F322">
        <f>'FRED-MD+'!F574</f>
        <v>4.7</v>
      </c>
      <c r="G322">
        <f>100*LN('FRED-MD+'!G574)</f>
        <v>531.71391207886245</v>
      </c>
      <c r="H322">
        <f>100*LN('FRED-MD+'!H574)</f>
        <v>455.87806380323974</v>
      </c>
      <c r="I322">
        <f>100*LN('FRED-MD+'!I574)</f>
        <v>464.60241799963569</v>
      </c>
      <c r="J322">
        <f>100*LN('FRED-MD+'!J574)</f>
        <v>732.63443564889462</v>
      </c>
      <c r="K322">
        <f>100*LN('FRED-MD+'!K574)</f>
        <v>716.01857509212402</v>
      </c>
      <c r="L322">
        <f>'FRED-MD+'!L574</f>
        <v>5.0826086956521701</v>
      </c>
      <c r="M322">
        <f>'FRED-MD+'!N574</f>
        <v>-0.206086956521739</v>
      </c>
      <c r="N322">
        <f>'FRED-MD+'!O574</f>
        <v>-0.40189999999999998</v>
      </c>
      <c r="O322">
        <f>'FRED-MD+'!P574</f>
        <v>1.7805</v>
      </c>
      <c r="P322">
        <f>'FRED-MD+'!R574</f>
        <v>1.64</v>
      </c>
      <c r="Q322">
        <f>FACTOR!C383</f>
        <v>58.168648876194872</v>
      </c>
      <c r="R322">
        <f>100*LN(REALIZEDVARIANCE!D323)</f>
        <v>87.8264349783271</v>
      </c>
      <c r="S322">
        <v>-1.69423976663392</v>
      </c>
      <c r="T322" s="5">
        <v>7.3935180000000003</v>
      </c>
      <c r="U322">
        <v>86.234733320922047</v>
      </c>
      <c r="V322" s="5">
        <v>5.7870470000000003</v>
      </c>
      <c r="W322">
        <v>49.7</v>
      </c>
      <c r="X322">
        <v>12.31</v>
      </c>
      <c r="Y322">
        <f>100*LN(LEVERAGE3!O323)</f>
        <v>331.43360973664466</v>
      </c>
      <c r="Z322">
        <f>100*LN(LEVERAGE1!O323)</f>
        <v>371.35299163473155</v>
      </c>
      <c r="AA322">
        <f>100*LN(LEVERAGE1!N323)</f>
        <v>341.35574566925442</v>
      </c>
      <c r="AB322">
        <f>100*LN(LEVERAGE2!V323)</f>
        <v>-17.714833296242045</v>
      </c>
      <c r="AC322">
        <f>100*LN(LEVERAGE2!U323)</f>
        <v>36.679972390132711</v>
      </c>
      <c r="AD322">
        <v>1791.0496431169186</v>
      </c>
      <c r="AE322">
        <v>1595.3582970553539</v>
      </c>
      <c r="AF322">
        <f>100*LN(DOMESTICC!T443)</f>
        <v>1073.6071025574331</v>
      </c>
      <c r="AG322">
        <f>100*LN(DOMESTICC!U443)</f>
        <v>1043.8157631603665</v>
      </c>
      <c r="AH322">
        <f>100*LN(DOMESTICC!V443)</f>
        <v>1031.4320623082574</v>
      </c>
      <c r="AI322">
        <f>100*LN(DOMESTICC!W443)</f>
        <v>978.44337506856004</v>
      </c>
      <c r="AJ322">
        <f>100*LN(DOMESTICC!X443)</f>
        <v>952.65903903855826</v>
      </c>
      <c r="AK322">
        <f>100*LN(DOMESTICC!Y443)</f>
        <v>830.30840539845747</v>
      </c>
      <c r="AL322">
        <f>100*LN(CBCREDIT!T323)</f>
        <v>994.35319615728326</v>
      </c>
      <c r="AM322">
        <f>100*LN(CBCREDIT!U323)</f>
        <v>950.19713915079308</v>
      </c>
      <c r="AN322">
        <f>100*LN(CBCREDIT!V323)</f>
        <v>891.37540046883771</v>
      </c>
      <c r="AO322">
        <f>100*LN('CREDIT EA &amp; UK'!X348)</f>
        <v>941.85837882280214</v>
      </c>
      <c r="AP322">
        <f>100*LN('CREDIT EA &amp; UK'!Y348)</f>
        <v>905.27485483281544</v>
      </c>
      <c r="AQ322">
        <f>100*LN('CREDIT EA &amp; UK'!Z348)</f>
        <v>823.20342570651803</v>
      </c>
      <c r="AR322">
        <f>100*LN('CREDIT EA &amp; UK'!AA348)</f>
        <v>902.06089652644948</v>
      </c>
      <c r="AS322">
        <f>100*LN('CREDIT EA &amp; UK'!AB348)</f>
        <v>858.08322606440049</v>
      </c>
      <c r="AT322">
        <f>100*LN('CREDIT EA &amp; UK'!AC348)</f>
        <v>798.2574757193006</v>
      </c>
      <c r="AU322">
        <f>100*LN('CREDIT EA &amp; UK'!AD348)</f>
        <v>830.41707007719322</v>
      </c>
      <c r="AV322">
        <f>100*LN('CREDIT EA &amp; UK'!AE348)</f>
        <v>807.51201614686909</v>
      </c>
      <c r="AW322">
        <f>100*LN('CREDIT EA &amp; UK'!AF348)</f>
        <v>671.79159603682751</v>
      </c>
      <c r="AX322">
        <f>100*LN('CREDIT FLOATERS'!R348)</f>
        <v>958.17668275548067</v>
      </c>
      <c r="AY322">
        <f>100*LN('CREDIT FLOATERS'!S348)</f>
        <v>919.92681916174263</v>
      </c>
      <c r="AZ322">
        <f>100*LN('CREDIT FLOATERS'!T348)</f>
        <v>843.35896226130558</v>
      </c>
      <c r="BA322">
        <f>100*LN('GLOBAL GROWTH'!P590)</f>
        <v>466.27822746798176</v>
      </c>
      <c r="BB322">
        <f>'GLOBAL GROWTH'!F578</f>
        <v>2.5164263939104101</v>
      </c>
      <c r="BC322">
        <v>466.27822746798176</v>
      </c>
      <c r="BD322">
        <v>81.855084000000005</v>
      </c>
      <c r="BE322">
        <v>4.1474053817868839</v>
      </c>
      <c r="BF322">
        <v>454.94561085298687</v>
      </c>
      <c r="BG322">
        <v>464.42338920402301</v>
      </c>
      <c r="BH322">
        <v>468.95113344218424</v>
      </c>
      <c r="BI322">
        <f>'CORPORATE SPREADS'!C431/100</f>
        <v>1.08</v>
      </c>
      <c r="BJ322">
        <f>'CORPORATE SPREADS'!D431/100</f>
        <v>0.35000000000000059</v>
      </c>
      <c r="BK322">
        <f>POLICYRATES!F383</f>
        <v>3</v>
      </c>
      <c r="BL322">
        <f>POLICYRATES!C383</f>
        <v>4.75</v>
      </c>
      <c r="BM322">
        <f>100*LN(1/'BILATERAL FX'!G442)</f>
        <v>-24.764102291459707</v>
      </c>
      <c r="BN322">
        <f>100*LN(1/'BILATERAL FX'!B442)</f>
        <v>-63.874379168055881</v>
      </c>
      <c r="BO322">
        <f>100*LN('STOCK MARKET INDICES'!C323)</f>
        <v>867.58315010391095</v>
      </c>
      <c r="BP322">
        <f>100*LN('STOCK MARKET INDICES'!D323)</f>
        <v>800.8867772864088</v>
      </c>
    </row>
    <row r="323" spans="1:68" x14ac:dyDescent="0.2">
      <c r="A323" s="1">
        <v>38961</v>
      </c>
      <c r="B323">
        <f>100*LN('FRED-MD+'!B575)</f>
        <v>458.33569988703982</v>
      </c>
      <c r="C323">
        <f>'FRED-MD+'!C575</f>
        <v>78.381699999999995</v>
      </c>
      <c r="D323">
        <f>100*LN('FRED-MD+'!D575)</f>
        <v>745.0079569807499</v>
      </c>
      <c r="E323">
        <f>100*LN('FRED-MD+'!E575)</f>
        <v>520.84473621189943</v>
      </c>
      <c r="F323">
        <f>'FRED-MD+'!F575</f>
        <v>4.5</v>
      </c>
      <c r="G323">
        <f>100*LN('FRED-MD+'!G575)</f>
        <v>531.22202717170285</v>
      </c>
      <c r="H323">
        <f>100*LN('FRED-MD+'!H575)</f>
        <v>455.63160197705719</v>
      </c>
      <c r="I323">
        <f>100*LN('FRED-MD+'!I575)</f>
        <v>464.51598342042502</v>
      </c>
      <c r="J323">
        <f>100*LN('FRED-MD+'!J575)</f>
        <v>733.14767869129298</v>
      </c>
      <c r="K323">
        <f>100*LN('FRED-MD+'!K575)</f>
        <v>718.36734270136742</v>
      </c>
      <c r="L323">
        <f>'FRED-MD+'!L575</f>
        <v>4.9744999999999999</v>
      </c>
      <c r="M323">
        <f>'FRED-MD+'!N575</f>
        <v>-0.2555</v>
      </c>
      <c r="N323">
        <f>'FRED-MD+'!O575</f>
        <v>-0.48399999999999999</v>
      </c>
      <c r="O323">
        <f>'FRED-MD+'!P575</f>
        <v>1.7858000000000001</v>
      </c>
      <c r="P323">
        <f>'FRED-MD+'!R575</f>
        <v>1.68</v>
      </c>
      <c r="Q323">
        <f>FACTOR!C384</f>
        <v>58.946737022087738</v>
      </c>
      <c r="R323">
        <f>100*LN(REALIZEDVARIANCE!D324)</f>
        <v>81.01394178047893</v>
      </c>
      <c r="S323">
        <v>-0.52604121249061098</v>
      </c>
      <c r="T323" s="5">
        <v>8.5090869999999992</v>
      </c>
      <c r="U323">
        <v>85.891524099326048</v>
      </c>
      <c r="V323" s="5">
        <v>6.3602749999999997</v>
      </c>
      <c r="W323">
        <v>35.700000000000003</v>
      </c>
      <c r="X323">
        <v>11.98</v>
      </c>
      <c r="Y323">
        <f>100*LN(LEVERAGE3!O324)</f>
        <v>333.03098593144063</v>
      </c>
      <c r="Z323">
        <f>100*LN(LEVERAGE1!O324)</f>
        <v>372.18498990108748</v>
      </c>
      <c r="AA323">
        <f>100*LN(LEVERAGE1!N324)</f>
        <v>342.69508050522757</v>
      </c>
      <c r="AB323">
        <f>100*LN(LEVERAGE2!V324)</f>
        <v>-17.728563078182258</v>
      </c>
      <c r="AC323">
        <f>100*LN(LEVERAGE2!U324)</f>
        <v>37.2640603105976</v>
      </c>
      <c r="AD323">
        <v>1791.2466790138844</v>
      </c>
      <c r="AE323">
        <v>1596.2704668940871</v>
      </c>
      <c r="AF323">
        <f>100*LN(DOMESTICC!T444)</f>
        <v>1074.1157287254975</v>
      </c>
      <c r="AG323">
        <f>100*LN(DOMESTICC!U444)</f>
        <v>1044.2918714287516</v>
      </c>
      <c r="AH323">
        <f>100*LN(DOMESTICC!V444)</f>
        <v>1031.7803203854919</v>
      </c>
      <c r="AI323">
        <f>100*LN(DOMESTICC!W444)</f>
        <v>979.09259225797348</v>
      </c>
      <c r="AJ323">
        <f>100*LN(DOMESTICC!X444)</f>
        <v>953.08907508645837</v>
      </c>
      <c r="AK323">
        <f>100*LN(DOMESTICC!Y444)</f>
        <v>831.67857983269732</v>
      </c>
      <c r="AL323">
        <f>100*LN(CBCREDIT!T324)</f>
        <v>995.0399477728073</v>
      </c>
      <c r="AM323">
        <f>100*LN(CBCREDIT!U324)</f>
        <v>951.01272843419156</v>
      </c>
      <c r="AN323">
        <f>100*LN(CBCREDIT!V324)</f>
        <v>891.79649027485584</v>
      </c>
      <c r="AO323">
        <f>100*LN('CREDIT EA &amp; UK'!X349)</f>
        <v>941.86281202584064</v>
      </c>
      <c r="AP323">
        <f>100*LN('CREDIT EA &amp; UK'!Y349)</f>
        <v>905.74171385283057</v>
      </c>
      <c r="AQ323">
        <f>100*LN('CREDIT EA &amp; UK'!Z349)</f>
        <v>822.51600668510582</v>
      </c>
      <c r="AR323">
        <f>100*LN('CREDIT EA &amp; UK'!AA349)</f>
        <v>902.00510365729747</v>
      </c>
      <c r="AS323">
        <f>100*LN('CREDIT EA &amp; UK'!AB349)</f>
        <v>858.87608253556584</v>
      </c>
      <c r="AT323">
        <f>100*LN('CREDIT EA &amp; UK'!AC349)</f>
        <v>797.11703493747893</v>
      </c>
      <c r="AU323">
        <f>100*LN('CREDIT EA &amp; UK'!AD349)</f>
        <v>830.6095792987071</v>
      </c>
      <c r="AV323">
        <f>100*LN('CREDIT EA &amp; UK'!AE349)</f>
        <v>807.43383169482422</v>
      </c>
      <c r="AW323">
        <f>100*LN('CREDIT EA &amp; UK'!AF349)</f>
        <v>673.03902184412027</v>
      </c>
      <c r="AX323">
        <f>100*LN('CREDIT FLOATERS'!R349)</f>
        <v>958.31147123552375</v>
      </c>
      <c r="AY323">
        <f>100*LN('CREDIT FLOATERS'!S349)</f>
        <v>920.41563905162263</v>
      </c>
      <c r="AZ323">
        <f>100*LN('CREDIT FLOATERS'!T349)</f>
        <v>842.92830834161259</v>
      </c>
      <c r="BA323">
        <f>100*LN('GLOBAL GROWTH'!P591)</f>
        <v>466.65935475505165</v>
      </c>
      <c r="BB323">
        <f>'GLOBAL GROWTH'!F579</f>
        <v>2.6509523034473301</v>
      </c>
      <c r="BC323">
        <v>466.65935475505165</v>
      </c>
      <c r="BD323">
        <v>91.626085000000003</v>
      </c>
      <c r="BE323">
        <v>4.1985263318137012</v>
      </c>
      <c r="BF323">
        <v>455.13875624572398</v>
      </c>
      <c r="BG323">
        <v>464.43016111414528</v>
      </c>
      <c r="BH323">
        <v>469.04300299389143</v>
      </c>
      <c r="BI323">
        <f>'CORPORATE SPREADS'!C432/100</f>
        <v>0.97999999999999898</v>
      </c>
      <c r="BJ323">
        <f>'CORPORATE SPREADS'!D432/100</f>
        <v>0.38999999999999974</v>
      </c>
      <c r="BK323">
        <f>POLICYRATES!F384</f>
        <v>3</v>
      </c>
      <c r="BL323">
        <f>POLICYRATES!C384</f>
        <v>4.75</v>
      </c>
      <c r="BM323">
        <f>100*LN(1/'BILATERAL FX'!G443)</f>
        <v>-24.074768526256676</v>
      </c>
      <c r="BN323">
        <f>100*LN(1/'BILATERAL FX'!B443)</f>
        <v>-63.33440961891916</v>
      </c>
      <c r="BO323">
        <f>100*LN('STOCK MARKET INDICES'!C324)</f>
        <v>870.02361546006841</v>
      </c>
      <c r="BP323">
        <f>100*LN('STOCK MARKET INDICES'!D324)</f>
        <v>802.30411214917353</v>
      </c>
    </row>
    <row r="324" spans="1:68" x14ac:dyDescent="0.2">
      <c r="A324" s="1">
        <v>38991</v>
      </c>
      <c r="B324">
        <f>100*LN('FRED-MD+'!B576)</f>
        <v>458.29859248522081</v>
      </c>
      <c r="C324">
        <f>'FRED-MD+'!C576</f>
        <v>77.953400000000002</v>
      </c>
      <c r="D324">
        <f>100*LN('FRED-MD+'!D576)</f>
        <v>730.72023147647383</v>
      </c>
      <c r="E324">
        <f>100*LN('FRED-MD+'!E576)</f>
        <v>521.05784522400302</v>
      </c>
      <c r="F324">
        <f>'FRED-MD+'!F576</f>
        <v>4.4000000000000004</v>
      </c>
      <c r="G324">
        <f>100*LN('FRED-MD+'!G576)</f>
        <v>530.77725253187918</v>
      </c>
      <c r="H324">
        <f>100*LN('FRED-MD+'!H576)</f>
        <v>455.36558145332276</v>
      </c>
      <c r="I324">
        <f>100*LN('FRED-MD+'!I576)</f>
        <v>464.63121293192665</v>
      </c>
      <c r="J324">
        <f>100*LN('FRED-MD+'!J576)</f>
        <v>732.95230404078313</v>
      </c>
      <c r="K324">
        <f>100*LN('FRED-MD+'!K576)</f>
        <v>721.77221896117612</v>
      </c>
      <c r="L324">
        <f>'FRED-MD+'!L576</f>
        <v>5.01</v>
      </c>
      <c r="M324">
        <f>'FRED-MD+'!N576</f>
        <v>-0.28095238095238101</v>
      </c>
      <c r="N324">
        <f>'FRED-MD+'!O576</f>
        <v>-0.50529999999999997</v>
      </c>
      <c r="O324">
        <f>'FRED-MD+'!P576</f>
        <v>1.6882999999999999</v>
      </c>
      <c r="P324">
        <f>'FRED-MD+'!R576</f>
        <v>1.63</v>
      </c>
      <c r="Q324">
        <f>FACTOR!C385</f>
        <v>58.060485368596304</v>
      </c>
      <c r="R324">
        <f>100*LN(REALIZEDVARIANCE!D325)</f>
        <v>61.027982278723833</v>
      </c>
      <c r="S324">
        <v>6.0700740596130398</v>
      </c>
      <c r="T324" s="5">
        <v>11.84595</v>
      </c>
      <c r="U324">
        <v>86.632987995345118</v>
      </c>
      <c r="V324" s="5">
        <v>5.3374199999999998</v>
      </c>
      <c r="W324">
        <v>46.4</v>
      </c>
      <c r="X324">
        <v>11.1</v>
      </c>
      <c r="Y324">
        <f>100*LN(LEVERAGE3!O325)</f>
        <v>341.81055444583643</v>
      </c>
      <c r="Z324">
        <f>100*LN(LEVERAGE1!O325)</f>
        <v>372.75541804021418</v>
      </c>
      <c r="AA324">
        <f>100*LN(LEVERAGE1!N325)</f>
        <v>343.2032266811641</v>
      </c>
      <c r="AB324">
        <f>100*LN(LEVERAGE2!V325)</f>
        <v>-17.908661358339302</v>
      </c>
      <c r="AC324">
        <f>100*LN(LEVERAGE2!U325)</f>
        <v>36.998549267089558</v>
      </c>
      <c r="AD324">
        <v>1792.5885773242721</v>
      </c>
      <c r="AE324">
        <v>1596.8149121294098</v>
      </c>
      <c r="AF324">
        <f>100*LN(DOMESTICC!T445)</f>
        <v>1075.2312954438253</v>
      </c>
      <c r="AG324">
        <f>100*LN(DOMESTICC!U445)</f>
        <v>1045.4871921285821</v>
      </c>
      <c r="AH324">
        <f>100*LN(DOMESTICC!V445)</f>
        <v>1032.87307888845</v>
      </c>
      <c r="AI324">
        <f>100*LN(DOMESTICC!W445)</f>
        <v>980.77914394514391</v>
      </c>
      <c r="AJ324">
        <f>100*LN(DOMESTICC!X445)</f>
        <v>954.56135717753443</v>
      </c>
      <c r="AK324">
        <f>100*LN(DOMESTICC!Y445)</f>
        <v>834.01987032628608</v>
      </c>
      <c r="AL324">
        <f>100*LN(CBCREDIT!T325)</f>
        <v>996.36469634922241</v>
      </c>
      <c r="AM324">
        <f>100*LN(CBCREDIT!U325)</f>
        <v>952.20061670091309</v>
      </c>
      <c r="AN324">
        <f>100*LN(CBCREDIT!V325)</f>
        <v>893.37529558697759</v>
      </c>
      <c r="AO324">
        <f>100*LN('CREDIT EA &amp; UK'!X350)</f>
        <v>942.99910700427677</v>
      </c>
      <c r="AP324">
        <f>100*LN('CREDIT EA &amp; UK'!Y350)</f>
        <v>907.11990058778417</v>
      </c>
      <c r="AQ324">
        <f>100*LN('CREDIT EA &amp; UK'!Z350)</f>
        <v>823.80397322283977</v>
      </c>
      <c r="AR324">
        <f>100*LN('CREDIT EA &amp; UK'!AA350)</f>
        <v>903.16957896922236</v>
      </c>
      <c r="AS324">
        <f>100*LN('CREDIT EA &amp; UK'!AB350)</f>
        <v>860.49463959933769</v>
      </c>
      <c r="AT324">
        <f>100*LN('CREDIT EA &amp; UK'!AC350)</f>
        <v>798.31051852459768</v>
      </c>
      <c r="AU324">
        <f>100*LN('CREDIT EA &amp; UK'!AD350)</f>
        <v>831.86514955243865</v>
      </c>
      <c r="AV324">
        <f>100*LN('CREDIT EA &amp; UK'!AE350)</f>
        <v>808.45345792557805</v>
      </c>
      <c r="AW324">
        <f>100*LN('CREDIT EA &amp; UK'!AF350)</f>
        <v>675.39340477266114</v>
      </c>
      <c r="AX324">
        <f>100*LN('CREDIT FLOATERS'!R350)</f>
        <v>959.52166916886426</v>
      </c>
      <c r="AY324">
        <f>100*LN('CREDIT FLOATERS'!S350)</f>
        <v>921.74295132387999</v>
      </c>
      <c r="AZ324">
        <f>100*LN('CREDIT FLOATERS'!T350)</f>
        <v>844.30075386409146</v>
      </c>
      <c r="BA324">
        <f>100*LN('GLOBAL GROWTH'!P592)</f>
        <v>466.91585558201814</v>
      </c>
      <c r="BB324">
        <f>'GLOBAL GROWTH'!F580</f>
        <v>3.0916109844895501</v>
      </c>
      <c r="BC324">
        <v>466.91585558201814</v>
      </c>
      <c r="BD324">
        <v>91.958858000000006</v>
      </c>
      <c r="BE324">
        <v>4.2447916970001165</v>
      </c>
      <c r="BF324">
        <v>455.24506005075312</v>
      </c>
      <c r="BG324">
        <v>464.20149527736703</v>
      </c>
      <c r="BH324">
        <v>469.13478822291432</v>
      </c>
      <c r="BI324">
        <f>'CORPORATE SPREADS'!C433/100</f>
        <v>1.22</v>
      </c>
      <c r="BJ324">
        <f>'CORPORATE SPREADS'!D433/100</f>
        <v>0.41000000000000014</v>
      </c>
      <c r="BK324">
        <f>POLICYRATES!F385</f>
        <v>3.25</v>
      </c>
      <c r="BL324">
        <f>POLICYRATES!C385</f>
        <v>4.75</v>
      </c>
      <c r="BM324">
        <f>100*LN(1/'BILATERAL FX'!G444)</f>
        <v>-23.246001795155852</v>
      </c>
      <c r="BN324">
        <f>100*LN(1/'BILATERAL FX'!B444)</f>
        <v>-62.940833959293855</v>
      </c>
      <c r="BO324">
        <f>100*LN('STOCK MARKET INDICES'!C325)</f>
        <v>874.33593699866105</v>
      </c>
      <c r="BP324">
        <f>100*LN('STOCK MARKET INDICES'!D325)</f>
        <v>805.21277492297986</v>
      </c>
    </row>
    <row r="325" spans="1:68" x14ac:dyDescent="0.2">
      <c r="A325" s="1">
        <v>39022</v>
      </c>
      <c r="B325">
        <f>100*LN('FRED-MD+'!B577)</f>
        <v>458.17080910003034</v>
      </c>
      <c r="C325">
        <f>'FRED-MD+'!C577</f>
        <v>77.832599999999999</v>
      </c>
      <c r="D325">
        <f>100*LN('FRED-MD+'!D577)</f>
        <v>735.88308983423531</v>
      </c>
      <c r="E325">
        <f>100*LN('FRED-MD+'!E577)</f>
        <v>521.28139429340956</v>
      </c>
      <c r="F325">
        <f>'FRED-MD+'!F577</f>
        <v>4.5</v>
      </c>
      <c r="G325">
        <f>100*LN('FRED-MD+'!G577)</f>
        <v>530.82676974012054</v>
      </c>
      <c r="H325">
        <f>100*LN('FRED-MD+'!H577)</f>
        <v>455.39189959772972</v>
      </c>
      <c r="I325">
        <f>100*LN('FRED-MD+'!I577)</f>
        <v>463.48260708956019</v>
      </c>
      <c r="J325">
        <f>100*LN('FRED-MD+'!J577)</f>
        <v>733.38286374974382</v>
      </c>
      <c r="K325">
        <f>100*LN('FRED-MD+'!K577)</f>
        <v>723.60801298959348</v>
      </c>
      <c r="L325">
        <f>'FRED-MD+'!L577</f>
        <v>5.0109523809523804</v>
      </c>
      <c r="M325">
        <f>'FRED-MD+'!N577</f>
        <v>-0.41571428571428598</v>
      </c>
      <c r="N325">
        <f>'FRED-MD+'!O577</f>
        <v>-0.47249999999999998</v>
      </c>
      <c r="O325">
        <f>'FRED-MD+'!P577</f>
        <v>1.6722999999999999</v>
      </c>
      <c r="P325">
        <f>'FRED-MD+'!R577</f>
        <v>1.64</v>
      </c>
      <c r="Q325">
        <f>FACTOR!C386</f>
        <v>57.788288965264769</v>
      </c>
      <c r="R325">
        <f>100*LN(REALIZEDVARIANCE!D326)</f>
        <v>81.405150209954797</v>
      </c>
      <c r="S325">
        <v>0.52064103802101902</v>
      </c>
      <c r="T325" s="5">
        <v>9.7919730000000005</v>
      </c>
      <c r="U325">
        <v>84.112960051658746</v>
      </c>
      <c r="V325" s="5">
        <v>4.7547499999999996</v>
      </c>
      <c r="W325">
        <v>49.1</v>
      </c>
      <c r="X325">
        <v>10.91</v>
      </c>
      <c r="Y325">
        <f>100*LN(LEVERAGE3!O326)</f>
        <v>354.74672792931887</v>
      </c>
      <c r="Z325">
        <f>100*LN(LEVERAGE1!O326)</f>
        <v>373.20044843686964</v>
      </c>
      <c r="AA325">
        <f>100*LN(LEVERAGE1!N326)</f>
        <v>343.55765084064461</v>
      </c>
      <c r="AB325">
        <f>100*LN(LEVERAGE2!V326)</f>
        <v>-18.302771967632577</v>
      </c>
      <c r="AC325">
        <f>100*LN(LEVERAGE2!U326)</f>
        <v>36.522479087173274</v>
      </c>
      <c r="AD325">
        <v>1795.3424202004801</v>
      </c>
      <c r="AE325">
        <v>1597.5334365046012</v>
      </c>
      <c r="AF325">
        <f>100*LN(DOMESTICC!T446)</f>
        <v>1076.7215505782106</v>
      </c>
      <c r="AG325">
        <f>100*LN(DOMESTICC!U446)</f>
        <v>1047.1719897265557</v>
      </c>
      <c r="AH325">
        <f>100*LN(DOMESTICC!V446)</f>
        <v>1034.5344855757792</v>
      </c>
      <c r="AI325">
        <f>100*LN(DOMESTICC!W446)</f>
        <v>983.10609921451328</v>
      </c>
      <c r="AJ325">
        <f>100*LN(DOMESTICC!X446)</f>
        <v>956.77388529830102</v>
      </c>
      <c r="AK325">
        <f>100*LN(DOMESTICC!Y446)</f>
        <v>836.75980355526031</v>
      </c>
      <c r="AL325">
        <f>100*LN(CBCREDIT!T326)</f>
        <v>998.21235642732904</v>
      </c>
      <c r="AM325">
        <f>100*LN(CBCREDIT!U326)</f>
        <v>953.68569484573891</v>
      </c>
      <c r="AN325">
        <f>100*LN(CBCREDIT!V326)</f>
        <v>895.95467364831336</v>
      </c>
      <c r="AO325">
        <f>100*LN('CREDIT EA &amp; UK'!X351)</f>
        <v>945.49417683563456</v>
      </c>
      <c r="AP325">
        <f>100*LN('CREDIT EA &amp; UK'!Y351)</f>
        <v>909.38408269840352</v>
      </c>
      <c r="AQ325">
        <f>100*LN('CREDIT EA &amp; UK'!Z351)</f>
        <v>826.51116639253837</v>
      </c>
      <c r="AR325">
        <f>100*LN('CREDIT EA &amp; UK'!AA351)</f>
        <v>905.64538515485287</v>
      </c>
      <c r="AS325">
        <f>100*LN('CREDIT EA &amp; UK'!AB351)</f>
        <v>862.71721042674199</v>
      </c>
      <c r="AT325">
        <f>100*LN('CREDIT EA &amp; UK'!AC351)</f>
        <v>800.81977941830348</v>
      </c>
      <c r="AU325">
        <f>100*LN('CREDIT EA &amp; UK'!AD351)</f>
        <v>834.38476731484229</v>
      </c>
      <c r="AV325">
        <f>100*LN('CREDIT EA &amp; UK'!AE351)</f>
        <v>810.85543896207639</v>
      </c>
      <c r="AW325">
        <f>100*LN('CREDIT EA &amp; UK'!AF351)</f>
        <v>678.40355390853097</v>
      </c>
      <c r="AX325">
        <f>100*LN('CREDIT FLOATERS'!R351)</f>
        <v>961.92246300032127</v>
      </c>
      <c r="AY325">
        <f>100*LN('CREDIT FLOATERS'!S351)</f>
        <v>923.86227239632854</v>
      </c>
      <c r="AZ325">
        <f>100*LN('CREDIT FLOATERS'!T351)</f>
        <v>847.1534408878988</v>
      </c>
      <c r="BA325">
        <f>100*LN('GLOBAL GROWTH'!P593)</f>
        <v>468.10065208050452</v>
      </c>
      <c r="BB325">
        <f>'GLOBAL GROWTH'!F581</f>
        <v>4.3425279088528699</v>
      </c>
      <c r="BC325">
        <v>468.10065208050452</v>
      </c>
      <c r="BD325">
        <v>96.013131000000001</v>
      </c>
      <c r="BE325">
        <v>4.2806017225908155</v>
      </c>
      <c r="BF325">
        <v>456.08706319216373</v>
      </c>
      <c r="BG325">
        <v>465.10349202804065</v>
      </c>
      <c r="BH325">
        <v>469.50108899878808</v>
      </c>
      <c r="BI325">
        <f>'CORPORATE SPREADS'!C434/100</f>
        <v>1.05</v>
      </c>
      <c r="BJ325">
        <f>'CORPORATE SPREADS'!D434/100</f>
        <v>0.48999999999999977</v>
      </c>
      <c r="BK325">
        <f>POLICYRATES!F386</f>
        <v>3.25</v>
      </c>
      <c r="BL325">
        <f>POLICYRATES!C386</f>
        <v>5</v>
      </c>
      <c r="BM325">
        <f>100*LN(1/'BILATERAL FX'!G445)</f>
        <v>-25.371155288062745</v>
      </c>
      <c r="BN325">
        <f>100*LN(1/'BILATERAL FX'!B445)</f>
        <v>-64.841128671855373</v>
      </c>
      <c r="BO325">
        <f>100*LN('STOCK MARKET INDICES'!C326)</f>
        <v>874.976257962506</v>
      </c>
      <c r="BP325">
        <f>100*LN('STOCK MARKET INDICES'!D326)</f>
        <v>804.55402027247192</v>
      </c>
    </row>
    <row r="326" spans="1:68" x14ac:dyDescent="0.2">
      <c r="A326" s="1">
        <v>39052</v>
      </c>
      <c r="B326">
        <f>100*LN('FRED-MD+'!B578)</f>
        <v>459.14231266745037</v>
      </c>
      <c r="C326">
        <f>'FRED-MD+'!C578</f>
        <v>78.798699999999997</v>
      </c>
      <c r="D326">
        <f>100*LN('FRED-MD+'!D578)</f>
        <v>740.79243225595985</v>
      </c>
      <c r="E326">
        <f>100*LN('FRED-MD+'!E578)</f>
        <v>521.56963378596993</v>
      </c>
      <c r="F326">
        <f>'FRED-MD+'!F578</f>
        <v>4.4000000000000004</v>
      </c>
      <c r="G326">
        <f>100*LN('FRED-MD+'!G578)</f>
        <v>531.36984685863388</v>
      </c>
      <c r="H326">
        <f>100*LN('FRED-MD+'!H578)</f>
        <v>455.80052005000897</v>
      </c>
      <c r="I326">
        <f>100*LN('FRED-MD+'!I578)</f>
        <v>462.45805795079144</v>
      </c>
      <c r="J326">
        <f>100*LN('FRED-MD+'!J578)</f>
        <v>733.79247719691034</v>
      </c>
      <c r="K326">
        <f>100*LN('FRED-MD+'!K578)</f>
        <v>725.58878404430573</v>
      </c>
      <c r="L326">
        <f>'FRED-MD+'!L578</f>
        <v>4.9414999999999996</v>
      </c>
      <c r="M326">
        <f>'FRED-MD+'!N578</f>
        <v>-0.377</v>
      </c>
      <c r="N326">
        <f>'FRED-MD+'!O578</f>
        <v>-0.59219999999999995</v>
      </c>
      <c r="O326">
        <f>'FRED-MD+'!P578</f>
        <v>1.5730999999999999</v>
      </c>
      <c r="P326">
        <f>'FRED-MD+'!R578</f>
        <v>1.58</v>
      </c>
      <c r="Q326">
        <f>FACTOR!C387</f>
        <v>60.733057728241036</v>
      </c>
      <c r="R326">
        <f>100*LN(REALIZEDVARIANCE!D327)</f>
        <v>37.007343677116253</v>
      </c>
      <c r="S326">
        <v>10.2600479021011</v>
      </c>
      <c r="T326" s="5">
        <v>14.162739999999999</v>
      </c>
      <c r="U326">
        <v>85.651993256477297</v>
      </c>
      <c r="V326" s="5">
        <v>5.8725519999999998</v>
      </c>
      <c r="W326">
        <v>52.7</v>
      </c>
      <c r="X326">
        <v>11.56</v>
      </c>
      <c r="Y326">
        <f>100*LN(LEVERAGE3!O327)</f>
        <v>363.02434786289791</v>
      </c>
      <c r="Z326">
        <f>100*LN(LEVERAGE1!O327)</f>
        <v>373.39081580916303</v>
      </c>
      <c r="AA326">
        <f>100*LN(LEVERAGE1!N327)</f>
        <v>343.69953451672376</v>
      </c>
      <c r="AB326">
        <f>100*LN(LEVERAGE2!V327)</f>
        <v>-18.794559408546288</v>
      </c>
      <c r="AC326">
        <f>100*LN(LEVERAGE2!U327)</f>
        <v>36.254989099196216</v>
      </c>
      <c r="AD326">
        <v>1795.7943657320734</v>
      </c>
      <c r="AE326">
        <v>1598.6707901944349</v>
      </c>
      <c r="AF326">
        <f>100*LN(DOMESTICC!T447)</f>
        <v>1078.1195760692419</v>
      </c>
      <c r="AG326">
        <f>100*LN(DOMESTICC!U447)</f>
        <v>1048.7774783359673</v>
      </c>
      <c r="AH326">
        <f>100*LN(DOMESTICC!V447)</f>
        <v>1036.1351877977822</v>
      </c>
      <c r="AI326">
        <f>100*LN(DOMESTICC!W447)</f>
        <v>985.12283026058083</v>
      </c>
      <c r="AJ326">
        <f>100*LN(DOMESTICC!X447)</f>
        <v>958.7057451614902</v>
      </c>
      <c r="AK326">
        <f>100*LN(DOMESTICC!Y447)</f>
        <v>839.08897255945067</v>
      </c>
      <c r="AL326">
        <f>100*LN(CBCREDIT!T327)</f>
        <v>1000.4516756591961</v>
      </c>
      <c r="AM326">
        <f>100*LN(CBCREDIT!U327)</f>
        <v>955.64487458253461</v>
      </c>
      <c r="AN326">
        <f>100*LN(CBCREDIT!V327)</f>
        <v>898.60237578928002</v>
      </c>
      <c r="AO326">
        <f>100*LN('CREDIT EA &amp; UK'!X352)</f>
        <v>948.37205836367605</v>
      </c>
      <c r="AP326">
        <f>100*LN('CREDIT EA &amp; UK'!Y352)</f>
        <v>912.11684444955154</v>
      </c>
      <c r="AQ326">
        <f>100*LN('CREDIT EA &amp; UK'!Z352)</f>
        <v>829.33283800565255</v>
      </c>
      <c r="AR326">
        <f>100*LN('CREDIT EA &amp; UK'!AA352)</f>
        <v>908.29045350753074</v>
      </c>
      <c r="AS326">
        <f>100*LN('CREDIT EA &amp; UK'!AB352)</f>
        <v>865.14493963008783</v>
      </c>
      <c r="AT326">
        <f>100*LN('CREDIT EA &amp; UK'!AC352)</f>
        <v>803.43296265196659</v>
      </c>
      <c r="AU326">
        <f>100*LN('CREDIT EA &amp; UK'!AD352)</f>
        <v>837.57448278318623</v>
      </c>
      <c r="AV326">
        <f>100*LN('CREDIT EA &amp; UK'!AE352)</f>
        <v>813.98647096882235</v>
      </c>
      <c r="AW326">
        <f>100*LN('CREDIT EA &amp; UK'!AF352)</f>
        <v>681.56904273988391</v>
      </c>
      <c r="AX326">
        <f>100*LN('CREDIT FLOATERS'!R352)</f>
        <v>964.67786861158334</v>
      </c>
      <c r="AY326">
        <f>100*LN('CREDIT FLOATERS'!S352)</f>
        <v>926.43110938536995</v>
      </c>
      <c r="AZ326">
        <f>100*LN('CREDIT FLOATERS'!T352)</f>
        <v>850.05211826162213</v>
      </c>
      <c r="BA326">
        <f>100*LN('GLOBAL GROWTH'!P594)</f>
        <v>468.7407100013836</v>
      </c>
      <c r="BB326">
        <f>'GLOBAL GROWTH'!F582</f>
        <v>4.4438676181425096</v>
      </c>
      <c r="BC326">
        <v>468.7407100013836</v>
      </c>
      <c r="BD326">
        <v>99.055920999999998</v>
      </c>
      <c r="BE326">
        <v>4.3056477210004163</v>
      </c>
      <c r="BF326">
        <v>456.80245441917958</v>
      </c>
      <c r="BG326">
        <v>466.62165789841464</v>
      </c>
      <c r="BH326">
        <v>469.40963951824932</v>
      </c>
      <c r="BI326">
        <f>'CORPORATE SPREADS'!C435/100</f>
        <v>0.97999999999999898</v>
      </c>
      <c r="BJ326">
        <f>'CORPORATE SPREADS'!D435/100</f>
        <v>0.50000000000000044</v>
      </c>
      <c r="BK326">
        <f>POLICYRATES!F387</f>
        <v>3.5</v>
      </c>
      <c r="BL326">
        <f>POLICYRATES!C387</f>
        <v>5</v>
      </c>
      <c r="BM326">
        <f>100*LN(1/'BILATERAL FX'!G446)</f>
        <v>-27.801045275504983</v>
      </c>
      <c r="BN326">
        <f>100*LN(1/'BILATERAL FX'!B446)</f>
        <v>-67.442297156166561</v>
      </c>
      <c r="BO326">
        <f>100*LN('STOCK MARKET INDICES'!C327)</f>
        <v>879.43581524250726</v>
      </c>
      <c r="BP326">
        <f>100*LN('STOCK MARKET INDICES'!D327)</f>
        <v>807.75775351180914</v>
      </c>
    </row>
    <row r="327" spans="1:68" x14ac:dyDescent="0.2">
      <c r="A327" s="1">
        <v>39083</v>
      </c>
      <c r="B327">
        <f>100*LN('FRED-MD+'!B579)</f>
        <v>458.66965951315979</v>
      </c>
      <c r="C327">
        <f>'FRED-MD+'!C579</f>
        <v>78.223100000000002</v>
      </c>
      <c r="D327">
        <f>100*LN('FRED-MD+'!D579)</f>
        <v>725.06355118986801</v>
      </c>
      <c r="E327">
        <f>100*LN('FRED-MD+'!E579)</f>
        <v>521.78120518883861</v>
      </c>
      <c r="F327">
        <f>'FRED-MD+'!F579</f>
        <v>4.5999999999999996</v>
      </c>
      <c r="G327">
        <f>100*LN('FRED-MD+'!G579)</f>
        <v>531.53563746425721</v>
      </c>
      <c r="H327">
        <f>100*LN('FRED-MD+'!H579)</f>
        <v>456.11033493237744</v>
      </c>
      <c r="I327">
        <f>100*LN('FRED-MD+'!I579)</f>
        <v>464.55440801263643</v>
      </c>
      <c r="J327">
        <f>100*LN('FRED-MD+'!J579)</f>
        <v>734.03334825811578</v>
      </c>
      <c r="K327">
        <f>100*LN('FRED-MD+'!K579)</f>
        <v>726.13374452106211</v>
      </c>
      <c r="L327">
        <f>'FRED-MD+'!L579</f>
        <v>5.0571428571428596</v>
      </c>
      <c r="M327">
        <f>'FRED-MD+'!N579</f>
        <v>-0.297619047619048</v>
      </c>
      <c r="N327">
        <f>'FRED-MD+'!O579</f>
        <v>-0.63619999999999999</v>
      </c>
      <c r="O327">
        <f>'FRED-MD+'!P579</f>
        <v>1.4816</v>
      </c>
      <c r="P327">
        <f>'FRED-MD+'!R579</f>
        <v>1.46</v>
      </c>
      <c r="Q327">
        <f>FACTOR!C388</f>
        <v>63.359401506124065</v>
      </c>
      <c r="R327">
        <f>100*LN(REALIZEDVARIANCE!D328)</f>
        <v>83.149784916205434</v>
      </c>
      <c r="S327">
        <v>-5.5489027263882598</v>
      </c>
      <c r="T327" s="5">
        <v>7.1658189999999999</v>
      </c>
      <c r="U327">
        <v>83.682640601002163</v>
      </c>
      <c r="V327" s="5">
        <v>4.1008389999999997</v>
      </c>
      <c r="W327">
        <v>59.8</v>
      </c>
      <c r="X327">
        <v>10.42</v>
      </c>
      <c r="Y327">
        <f>100*LN(LEVERAGE3!O328)</f>
        <v>365.70900065929897</v>
      </c>
      <c r="Z327">
        <f>100*LN(LEVERAGE1!O328)</f>
        <v>371.32848921264258</v>
      </c>
      <c r="AA327">
        <f>100*LN(LEVERAGE1!N328)</f>
        <v>340.59664528473689</v>
      </c>
      <c r="AB327">
        <f>100*LN(LEVERAGE2!V328)</f>
        <v>-19.596577853096552</v>
      </c>
      <c r="AC327">
        <f>100*LN(LEVERAGE2!U328)</f>
        <v>36.385269316290383</v>
      </c>
      <c r="AD327">
        <v>1795.832596353707</v>
      </c>
      <c r="AE327">
        <v>1599.6332567910711</v>
      </c>
      <c r="AF327">
        <f>100*LN(DOMESTICC!T448)</f>
        <v>1079.2012073342878</v>
      </c>
      <c r="AG327">
        <f>100*LN(DOMESTICC!U448)</f>
        <v>1050.0552702137322</v>
      </c>
      <c r="AH327">
        <f>100*LN(DOMESTICC!V448)</f>
        <v>1037.4276988531624</v>
      </c>
      <c r="AI327">
        <f>100*LN(DOMESTICC!W448)</f>
        <v>986.380211033347</v>
      </c>
      <c r="AJ327">
        <f>100*LN(DOMESTICC!X448)</f>
        <v>959.88969704496935</v>
      </c>
      <c r="AK327">
        <f>100*LN(DOMESTICC!Y448)</f>
        <v>840.58865374437039</v>
      </c>
      <c r="AL327">
        <f>100*LN(CBCREDIT!T328)</f>
        <v>1003.5305471399013</v>
      </c>
      <c r="AM327">
        <f>100*LN(CBCREDIT!U328)</f>
        <v>959.12154386850989</v>
      </c>
      <c r="AN327">
        <f>100*LN(CBCREDIT!V328)</f>
        <v>900.92140731246332</v>
      </c>
      <c r="AO327">
        <f>100*LN('CREDIT EA &amp; UK'!X353)</f>
        <v>951.75892877260685</v>
      </c>
      <c r="AP327">
        <f>100*LN('CREDIT EA &amp; UK'!Y353)</f>
        <v>915.89606757800311</v>
      </c>
      <c r="AQ327">
        <f>100*LN('CREDIT EA &amp; UK'!Z353)</f>
        <v>831.80884278826466</v>
      </c>
      <c r="AR327">
        <f>100*LN('CREDIT EA &amp; UK'!AA353)</f>
        <v>910.74852749863737</v>
      </c>
      <c r="AS327">
        <f>100*LN('CREDIT EA &amp; UK'!AB353)</f>
        <v>867.6781242921279</v>
      </c>
      <c r="AT327">
        <f>100*LN('CREDIT EA &amp; UK'!AC353)</f>
        <v>805.74998797943772</v>
      </c>
      <c r="AU327">
        <f>100*LN('CREDIT EA &amp; UK'!AD353)</f>
        <v>842.84572696036923</v>
      </c>
      <c r="AV327">
        <f>100*LN('CREDIT EA &amp; UK'!AE353)</f>
        <v>819.90924755869798</v>
      </c>
      <c r="AW327">
        <f>100*LN('CREDIT EA &amp; UK'!AF353)</f>
        <v>684.60098165744114</v>
      </c>
      <c r="AX327">
        <f>100*LN('CREDIT FLOATERS'!R353)</f>
        <v>967.8965101324012</v>
      </c>
      <c r="AY327">
        <f>100*LN('CREDIT FLOATERS'!S353)</f>
        <v>930.02001629568861</v>
      </c>
      <c r="AZ327">
        <f>100*LN('CREDIT FLOATERS'!T353)</f>
        <v>852.44834859306206</v>
      </c>
      <c r="BA327">
        <f>100*LN('GLOBAL GROWTH'!P595)</f>
        <v>469.32204398249172</v>
      </c>
      <c r="BB327">
        <f>'GLOBAL GROWTH'!F583</f>
        <v>4.8516544260768102</v>
      </c>
      <c r="BC327">
        <v>469.32204398249172</v>
      </c>
      <c r="BD327">
        <v>101.91533</v>
      </c>
      <c r="BE327">
        <v>4.331049208072657</v>
      </c>
      <c r="BF327">
        <v>456.94240263920756</v>
      </c>
      <c r="BG327">
        <v>465.82193142208058</v>
      </c>
      <c r="BH327">
        <v>470.04803657924168</v>
      </c>
      <c r="BI327">
        <f>'CORPORATE SPREADS'!C436/100</f>
        <v>0.92999999999999905</v>
      </c>
      <c r="BJ327">
        <f>'CORPORATE SPREADS'!D436/100</f>
        <v>0.41000000000000014</v>
      </c>
      <c r="BK327">
        <f>POLICYRATES!F388</f>
        <v>3.5</v>
      </c>
      <c r="BL327">
        <f>POLICYRATES!C388</f>
        <v>5.25</v>
      </c>
      <c r="BM327">
        <f>100*LN(1/'BILATERAL FX'!G447)</f>
        <v>-26.18256579065536</v>
      </c>
      <c r="BN327">
        <f>100*LN(1/'BILATERAL FX'!B447)</f>
        <v>-67.228098787856041</v>
      </c>
      <c r="BO327">
        <f>100*LN('STOCK MARKET INDICES'!C328)</f>
        <v>882.30751368511926</v>
      </c>
      <c r="BP327">
        <f>100*LN('STOCK MARKET INDICES'!D328)</f>
        <v>807.45992606254356</v>
      </c>
    </row>
    <row r="328" spans="1:68" x14ac:dyDescent="0.2">
      <c r="A328" s="1">
        <v>39114</v>
      </c>
      <c r="B328">
        <f>100*LN('FRED-MD+'!B580)</f>
        <v>459.74948054719925</v>
      </c>
      <c r="C328">
        <f>'FRED-MD+'!C580</f>
        <v>78.355800000000002</v>
      </c>
      <c r="D328">
        <f>100*LN('FRED-MD+'!D580)</f>
        <v>729.97973667581607</v>
      </c>
      <c r="E328">
        <f>100*LN('FRED-MD+'!E580)</f>
        <v>521.83538224076517</v>
      </c>
      <c r="F328">
        <f>'FRED-MD+'!F580</f>
        <v>4.5</v>
      </c>
      <c r="G328">
        <f>100*LN('FRED-MD+'!G580)</f>
        <v>531.92272237761108</v>
      </c>
      <c r="H328">
        <f>100*LN('FRED-MD+'!H580)</f>
        <v>456.44002734448799</v>
      </c>
      <c r="I328">
        <f>100*LN('FRED-MD+'!I580)</f>
        <v>464.63121293192665</v>
      </c>
      <c r="J328">
        <f>100*LN('FRED-MD+'!J580)</f>
        <v>734.48157549003611</v>
      </c>
      <c r="K328">
        <f>100*LN('FRED-MD+'!K580)</f>
        <v>727.57261826627212</v>
      </c>
      <c r="L328">
        <f>'FRED-MD+'!L580</f>
        <v>5.0536842105263204</v>
      </c>
      <c r="M328">
        <f>'FRED-MD+'!N580</f>
        <v>-0.33105263157894699</v>
      </c>
      <c r="N328">
        <f>'FRED-MD+'!O580</f>
        <v>-0.67030000000000001</v>
      </c>
      <c r="O328">
        <f>'FRED-MD+'!P580</f>
        <v>1.4988999999999999</v>
      </c>
      <c r="P328">
        <f>'FRED-MD+'!R580</f>
        <v>1.57</v>
      </c>
      <c r="Q328">
        <f>FACTOR!C389</f>
        <v>58.208210032988795</v>
      </c>
      <c r="R328">
        <f>100*LN(REALIZEDVARIANCE!D329)</f>
        <v>118.61688212540507</v>
      </c>
      <c r="S328">
        <v>-10.530439073749999</v>
      </c>
      <c r="T328" s="5">
        <v>5.7256549999999997</v>
      </c>
      <c r="U328">
        <v>88.450428937676946</v>
      </c>
      <c r="V328" s="5">
        <v>10.540979999999999</v>
      </c>
      <c r="W328">
        <v>45.2</v>
      </c>
      <c r="X328">
        <v>15.42</v>
      </c>
      <c r="Y328">
        <f>100*LN(LEVERAGE3!O329)</f>
        <v>367.36104366704228</v>
      </c>
      <c r="Z328">
        <f>100*LN(LEVERAGE1!O329)</f>
        <v>367.83620550932011</v>
      </c>
      <c r="AA328">
        <f>100*LN(LEVERAGE1!N329)</f>
        <v>335.26637261715575</v>
      </c>
      <c r="AB328">
        <f>100*LN(LEVERAGE2!V329)</f>
        <v>-20.479864436845343</v>
      </c>
      <c r="AC328">
        <f>100*LN(LEVERAGE2!U329)</f>
        <v>36.641136209341937</v>
      </c>
      <c r="AD328">
        <v>1797.3683826965328</v>
      </c>
      <c r="AE328">
        <v>1601.0785124152876</v>
      </c>
      <c r="AF328">
        <f>100*LN(DOMESTICC!T449)</f>
        <v>1080.0894585416829</v>
      </c>
      <c r="AG328">
        <f>100*LN(DOMESTICC!U449)</f>
        <v>1051.1215235180684</v>
      </c>
      <c r="AH328">
        <f>100*LN(DOMESTICC!V449)</f>
        <v>1038.5178655729551</v>
      </c>
      <c r="AI328">
        <f>100*LN(DOMESTICC!W449)</f>
        <v>987.33089737163425</v>
      </c>
      <c r="AJ328">
        <f>100*LN(DOMESTICC!X449)</f>
        <v>960.78824495805827</v>
      </c>
      <c r="AK328">
        <f>100*LN(DOMESTICC!Y449)</f>
        <v>841.71113263318648</v>
      </c>
      <c r="AL328">
        <f>100*LN(CBCREDIT!T329)</f>
        <v>1006.8076363045458</v>
      </c>
      <c r="AM328">
        <f>100*LN(CBCREDIT!U329)</f>
        <v>963.10801641368596</v>
      </c>
      <c r="AN328">
        <f>100*LN(CBCREDIT!V329)</f>
        <v>903.01659167633841</v>
      </c>
      <c r="AO328">
        <f>100*LN('CREDIT EA &amp; UK'!X354)</f>
        <v>955.23117489073036</v>
      </c>
      <c r="AP328">
        <f>100*LN('CREDIT EA &amp; UK'!Y354)</f>
        <v>919.90275151692242</v>
      </c>
      <c r="AQ328">
        <f>100*LN('CREDIT EA &amp; UK'!Z354)</f>
        <v>834.08960645860861</v>
      </c>
      <c r="AR328">
        <f>100*LN('CREDIT EA &amp; UK'!AA354)</f>
        <v>913.07537117826189</v>
      </c>
      <c r="AS328">
        <f>100*LN('CREDIT EA &amp; UK'!AB354)</f>
        <v>870.11282885777291</v>
      </c>
      <c r="AT328">
        <f>100*LN('CREDIT EA &amp; UK'!AC354)</f>
        <v>807.87896259185197</v>
      </c>
      <c r="AU328">
        <f>100*LN('CREDIT EA &amp; UK'!AD354)</f>
        <v>848.67785820469271</v>
      </c>
      <c r="AV328">
        <f>100*LN('CREDIT EA &amp; UK'!AE354)</f>
        <v>826.61981825278372</v>
      </c>
      <c r="AW328">
        <f>100*LN('CREDIT EA &amp; UK'!AF354)</f>
        <v>687.40740714057665</v>
      </c>
      <c r="AX328">
        <f>100*LN('CREDIT FLOATERS'!R354)</f>
        <v>971.17043076165248</v>
      </c>
      <c r="AY328">
        <f>100*LN('CREDIT FLOATERS'!S354)</f>
        <v>933.84012211573724</v>
      </c>
      <c r="AZ328">
        <f>100*LN('CREDIT FLOATERS'!T354)</f>
        <v>854.59449187667235</v>
      </c>
      <c r="BA328">
        <f>100*LN('GLOBAL GROWTH'!P596)</f>
        <v>469.53371621666588</v>
      </c>
      <c r="BB328">
        <f>'GLOBAL GROWTH'!F584</f>
        <v>4.7249940318156698</v>
      </c>
      <c r="BC328">
        <v>469.53371621666588</v>
      </c>
      <c r="BD328">
        <v>100.24424</v>
      </c>
      <c r="BE328">
        <v>4.3636324322671616</v>
      </c>
      <c r="BF328">
        <v>457.32556054351289</v>
      </c>
      <c r="BG328">
        <v>466.72800465102159</v>
      </c>
      <c r="BH328">
        <v>468.30567246451619</v>
      </c>
      <c r="BI328">
        <f>'CORPORATE SPREADS'!C437/100</f>
        <v>0.88139999999999996</v>
      </c>
      <c r="BJ328">
        <f>'CORPORATE SPREADS'!D437/100</f>
        <v>0.4399999999999995</v>
      </c>
      <c r="BK328">
        <f>POLICYRATES!F389</f>
        <v>3.5</v>
      </c>
      <c r="BL328">
        <f>POLICYRATES!C389</f>
        <v>5.25</v>
      </c>
      <c r="BM328">
        <f>100*LN(1/'BILATERAL FX'!G448)</f>
        <v>-26.849925303500694</v>
      </c>
      <c r="BN328">
        <f>100*LN(1/'BILATERAL FX'!B448)</f>
        <v>-67.238309120721766</v>
      </c>
      <c r="BO328">
        <f>100*LN('STOCK MARKET INDICES'!C329)</f>
        <v>881.21646317548277</v>
      </c>
      <c r="BP328">
        <f>100*LN('STOCK MARKET INDICES'!D329)</f>
        <v>807.03684442829092</v>
      </c>
    </row>
    <row r="329" spans="1:68" x14ac:dyDescent="0.2">
      <c r="A329" s="1">
        <v>39142</v>
      </c>
      <c r="B329">
        <f>100*LN('FRED-MD+'!B581)</f>
        <v>459.8856295264693</v>
      </c>
      <c r="C329">
        <f>'FRED-MD+'!C581</f>
        <v>78.813199999999995</v>
      </c>
      <c r="D329">
        <f>100*LN('FRED-MD+'!D581)</f>
        <v>730.98814858247863</v>
      </c>
      <c r="E329">
        <f>100*LN('FRED-MD+'!E581)</f>
        <v>521.58049449735722</v>
      </c>
      <c r="F329">
        <f>'FRED-MD+'!F581</f>
        <v>4.4000000000000004</v>
      </c>
      <c r="G329">
        <f>100*LN('FRED-MD+'!G581)</f>
        <v>532.44138712693109</v>
      </c>
      <c r="H329">
        <f>100*LN('FRED-MD+'!H581)</f>
        <v>456.78836012020747</v>
      </c>
      <c r="I329">
        <f>100*LN('FRED-MD+'!I581)</f>
        <v>464.45831883449262</v>
      </c>
      <c r="J329">
        <f>100*LN('FRED-MD+'!J581)</f>
        <v>734.96172451201619</v>
      </c>
      <c r="K329">
        <f>100*LN('FRED-MD+'!K581)</f>
        <v>724.91795198802481</v>
      </c>
      <c r="L329">
        <f>'FRED-MD+'!L581</f>
        <v>4.9204545454545503</v>
      </c>
      <c r="M329">
        <f>'FRED-MD+'!N581</f>
        <v>-0.35590909090909101</v>
      </c>
      <c r="N329">
        <f>'FRED-MD+'!O581</f>
        <v>-0.44359999999999999</v>
      </c>
      <c r="O329">
        <f>'FRED-MD+'!P581</f>
        <v>1.5728</v>
      </c>
      <c r="P329">
        <f>'FRED-MD+'!R581</f>
        <v>1.6</v>
      </c>
      <c r="Q329">
        <f>FACTOR!C390</f>
        <v>59.816223627114148</v>
      </c>
      <c r="R329">
        <f>100*LN(REALIZEDVARIANCE!D330)</f>
        <v>132.88901640464698</v>
      </c>
      <c r="S329">
        <v>-16.215912173852502</v>
      </c>
      <c r="T329" s="5">
        <v>0.14088429999999999</v>
      </c>
      <c r="U329">
        <v>87.696137916002641</v>
      </c>
      <c r="V329" s="5">
        <v>5.7710790000000003</v>
      </c>
      <c r="W329">
        <v>45.8</v>
      </c>
      <c r="X329">
        <v>14.64</v>
      </c>
      <c r="Y329">
        <f>100*LN(LEVERAGE3!O330)</f>
        <v>368.78789537803527</v>
      </c>
      <c r="Z329">
        <f>100*LN(LEVERAGE1!O330)</f>
        <v>365.65478951303641</v>
      </c>
      <c r="AA329">
        <f>100*LN(LEVERAGE1!N330)</f>
        <v>331.88579617018348</v>
      </c>
      <c r="AB329">
        <f>100*LN(LEVERAGE2!V330)</f>
        <v>-20.969299819443311</v>
      </c>
      <c r="AC329">
        <f>100*LN(LEVERAGE2!U330)</f>
        <v>36.933140151003329</v>
      </c>
      <c r="AD329">
        <v>1798.7166238927077</v>
      </c>
      <c r="AE329">
        <v>1602.6745858457048</v>
      </c>
      <c r="AF329">
        <f>100*LN(DOMESTICC!T450)</f>
        <v>1081.0020670680683</v>
      </c>
      <c r="AG329">
        <f>100*LN(DOMESTICC!U450)</f>
        <v>1052.173592701934</v>
      </c>
      <c r="AH329">
        <f>100*LN(DOMESTICC!V450)</f>
        <v>1039.5447334554906</v>
      </c>
      <c r="AI329">
        <f>100*LN(DOMESTICC!W450)</f>
        <v>988.47296756319508</v>
      </c>
      <c r="AJ329">
        <f>100*LN(DOMESTICC!X450)</f>
        <v>961.86842890944502</v>
      </c>
      <c r="AK329">
        <f>100*LN(DOMESTICC!Y450)</f>
        <v>843.05660589370484</v>
      </c>
      <c r="AL329">
        <f>100*LN(CBCREDIT!T330)</f>
        <v>1009.7528830983398</v>
      </c>
      <c r="AM329">
        <f>100*LN(CBCREDIT!U330)</f>
        <v>966.40617239659286</v>
      </c>
      <c r="AN329">
        <f>100*LN(CBCREDIT!V330)</f>
        <v>905.26725977504316</v>
      </c>
      <c r="AO329">
        <f>100*LN('CREDIT EA &amp; UK'!X355)</f>
        <v>958.28227475443623</v>
      </c>
      <c r="AP329">
        <f>100*LN('CREDIT EA &amp; UK'!Y355)</f>
        <v>923.22485261920588</v>
      </c>
      <c r="AQ329">
        <f>100*LN('CREDIT EA &amp; UK'!Z355)</f>
        <v>836.44684943920561</v>
      </c>
      <c r="AR329">
        <f>100*LN('CREDIT EA &amp; UK'!AA355)</f>
        <v>915.45067860464133</v>
      </c>
      <c r="AS329">
        <f>100*LN('CREDIT EA &amp; UK'!AB355)</f>
        <v>872.62976948544576</v>
      </c>
      <c r="AT329">
        <f>100*LN('CREDIT EA &amp; UK'!AC355)</f>
        <v>809.98870542109069</v>
      </c>
      <c r="AU329">
        <f>100*LN('CREDIT EA &amp; UK'!AD355)</f>
        <v>852.84029269061591</v>
      </c>
      <c r="AV329">
        <f>100*LN('CREDIT EA &amp; UK'!AE355)</f>
        <v>830.86007572269784</v>
      </c>
      <c r="AW329">
        <f>100*LN('CREDIT EA &amp; UK'!AF355)</f>
        <v>690.54867077190818</v>
      </c>
      <c r="AX329">
        <f>100*LN('CREDIT FLOATERS'!R355)</f>
        <v>974.08007265915921</v>
      </c>
      <c r="AY329">
        <f>100*LN('CREDIT FLOATERS'!S355)</f>
        <v>937.02585023259837</v>
      </c>
      <c r="AZ329">
        <f>100*LN('CREDIT FLOATERS'!T355)</f>
        <v>856.84561053423067</v>
      </c>
      <c r="BA329">
        <f>100*LN('GLOBAL GROWTH'!P597)</f>
        <v>470.18594144675347</v>
      </c>
      <c r="BB329">
        <f>'GLOBAL GROWTH'!F585</f>
        <v>4.9983048221328197</v>
      </c>
      <c r="BC329">
        <v>470.18594144675347</v>
      </c>
      <c r="BD329">
        <v>115.14532</v>
      </c>
      <c r="BE329">
        <v>4.4054240012700419</v>
      </c>
      <c r="BF329">
        <v>457.89270042649707</v>
      </c>
      <c r="BG329">
        <v>467.39351052135572</v>
      </c>
      <c r="BH329">
        <v>468.5828089005546</v>
      </c>
      <c r="BI329">
        <f>'CORPORATE SPREADS'!C438/100</f>
        <v>0.81929999999999892</v>
      </c>
      <c r="BJ329">
        <f>'CORPORATE SPREADS'!D438/100</f>
        <v>0.44000000000000045</v>
      </c>
      <c r="BK329">
        <f>POLICYRATES!F390</f>
        <v>3.75</v>
      </c>
      <c r="BL329">
        <f>POLICYRATES!C390</f>
        <v>5.25</v>
      </c>
      <c r="BM329">
        <f>100*LN(1/'BILATERAL FX'!G449)</f>
        <v>-28.111052706874201</v>
      </c>
      <c r="BN329">
        <f>100*LN(1/'BILATERAL FX'!B449)</f>
        <v>-66.649514956251892</v>
      </c>
      <c r="BO329">
        <f>100*LN('STOCK MARKET INDICES'!C330)</f>
        <v>884.17417657315593</v>
      </c>
      <c r="BP329">
        <f>100*LN('STOCK MARKET INDICES'!D330)</f>
        <v>809.65768813407237</v>
      </c>
    </row>
    <row r="330" spans="1:68" x14ac:dyDescent="0.2">
      <c r="A330" s="1">
        <v>39173</v>
      </c>
      <c r="B330">
        <f>100*LN('FRED-MD+'!B582)</f>
        <v>460.6089763047475</v>
      </c>
      <c r="C330">
        <f>'FRED-MD+'!C582</f>
        <v>79.180700000000002</v>
      </c>
      <c r="D330">
        <f>100*LN('FRED-MD+'!D582)</f>
        <v>730.65313989395054</v>
      </c>
      <c r="E330">
        <f>100*LN('FRED-MD+'!E582)</f>
        <v>520.95954364872318</v>
      </c>
      <c r="F330">
        <f>'FRED-MD+'!F582</f>
        <v>4.5</v>
      </c>
      <c r="G330">
        <f>100*LN('FRED-MD+'!G582)</f>
        <v>532.74100407513095</v>
      </c>
      <c r="H330">
        <f>100*LN('FRED-MD+'!H582)</f>
        <v>456.9822761956363</v>
      </c>
      <c r="I330">
        <f>100*LN('FRED-MD+'!I582)</f>
        <v>463.22988533763441</v>
      </c>
      <c r="J330">
        <f>100*LN('FRED-MD+'!J582)</f>
        <v>735.32604439769921</v>
      </c>
      <c r="K330">
        <f>100*LN('FRED-MD+'!K582)</f>
        <v>728.86817626431468</v>
      </c>
      <c r="L330">
        <f>'FRED-MD+'!L582</f>
        <v>4.9323809523809503</v>
      </c>
      <c r="M330">
        <f>'FRED-MD+'!N582</f>
        <v>-0.23857142857142899</v>
      </c>
      <c r="N330">
        <f>'FRED-MD+'!O582</f>
        <v>-0.443</v>
      </c>
      <c r="O330">
        <f>'FRED-MD+'!P582</f>
        <v>1.5349999999999999</v>
      </c>
      <c r="P330">
        <f>'FRED-MD+'!R582</f>
        <v>1.49</v>
      </c>
      <c r="Q330">
        <f>FACTOR!C391</f>
        <v>67.336292942908074</v>
      </c>
      <c r="R330">
        <f>100*LN(REALIZEDVARIANCE!D331)</f>
        <v>78.977820202599872</v>
      </c>
      <c r="S330">
        <v>-8.3338899315586197</v>
      </c>
      <c r="T330" s="5">
        <v>0.60890480000000002</v>
      </c>
      <c r="U330">
        <v>88.68474359089474</v>
      </c>
      <c r="V330" s="5">
        <v>9.3443699999999996</v>
      </c>
      <c r="W330">
        <v>59.6</v>
      </c>
      <c r="X330">
        <v>14.22</v>
      </c>
      <c r="Y330">
        <f>100*LN(LEVERAGE3!O331)</f>
        <v>369.85568941519858</v>
      </c>
      <c r="Z330">
        <f>100*LN(LEVERAGE1!O331)</f>
        <v>366.58991049357712</v>
      </c>
      <c r="AA330">
        <f>100*LN(LEVERAGE1!N331)</f>
        <v>332.54131257791749</v>
      </c>
      <c r="AB330">
        <f>100*LN(LEVERAGE2!V331)</f>
        <v>-20.646170764209511</v>
      </c>
      <c r="AC330">
        <f>100*LN(LEVERAGE2!U331)</f>
        <v>37.162904927835214</v>
      </c>
      <c r="AD330">
        <v>1800.8236095420066</v>
      </c>
      <c r="AE330">
        <v>1604.3242678283691</v>
      </c>
      <c r="AF330">
        <f>100*LN(DOMESTICC!T451)</f>
        <v>1081.7405610471646</v>
      </c>
      <c r="AG330">
        <f>100*LN(DOMESTICC!U451)</f>
        <v>1052.9616398590704</v>
      </c>
      <c r="AH330">
        <f>100*LN(DOMESTICC!V451)</f>
        <v>1040.2462132918054</v>
      </c>
      <c r="AI330">
        <f>100*LN(DOMESTICC!W451)</f>
        <v>989.75368131581479</v>
      </c>
      <c r="AJ330">
        <f>100*LN(DOMESTICC!X451)</f>
        <v>963.06863714267604</v>
      </c>
      <c r="AK330">
        <f>100*LN(DOMESTICC!Y451)</f>
        <v>844.60833296878093</v>
      </c>
      <c r="AL330">
        <f>100*LN(CBCREDIT!T331)</f>
        <v>1011.5720011492468</v>
      </c>
      <c r="AM330">
        <f>100*LN(CBCREDIT!U331)</f>
        <v>968.01659147929456</v>
      </c>
      <c r="AN330">
        <f>100*LN(CBCREDIT!V331)</f>
        <v>907.39399887953493</v>
      </c>
      <c r="AO330">
        <f>100*LN('CREDIT EA &amp; UK'!X356)</f>
        <v>960.09326621934804</v>
      </c>
      <c r="AP330">
        <f>100*LN('CREDIT EA &amp; UK'!Y356)</f>
        <v>924.91761672593532</v>
      </c>
      <c r="AQ330">
        <f>100*LN('CREDIT EA &amp; UK'!Z356)</f>
        <v>838.48501066134099</v>
      </c>
      <c r="AR330">
        <f>100*LN('CREDIT EA &amp; UK'!AA356)</f>
        <v>917.3820392108139</v>
      </c>
      <c r="AS330">
        <f>100*LN('CREDIT EA &amp; UK'!AB356)</f>
        <v>874.73811665886194</v>
      </c>
      <c r="AT330">
        <f>100*LN('CREDIT EA &amp; UK'!AC356)</f>
        <v>811.59502711925222</v>
      </c>
      <c r="AU330">
        <f>100*LN('CREDIT EA &amp; UK'!AD356)</f>
        <v>854.23083026402719</v>
      </c>
      <c r="AV330">
        <f>100*LN('CREDIT EA &amp; UK'!AE356)</f>
        <v>831.63376492403904</v>
      </c>
      <c r="AW330">
        <f>100*LN('CREDIT EA &amp; UK'!AF356)</f>
        <v>694.35305891493078</v>
      </c>
      <c r="AX330">
        <f>100*LN('CREDIT FLOATERS'!R356)</f>
        <v>975.84600584858845</v>
      </c>
      <c r="AY330">
        <f>100*LN('CREDIT FLOATERS'!S356)</f>
        <v>938.65741936238771</v>
      </c>
      <c r="AZ330">
        <f>100*LN('CREDIT FLOATERS'!T356)</f>
        <v>858.85327533610689</v>
      </c>
      <c r="BA330">
        <f>100*LN('GLOBAL GROWTH'!P598)</f>
        <v>470.32138990111793</v>
      </c>
      <c r="BB330">
        <f>'GLOBAL GROWTH'!F586</f>
        <v>4.0309457110492204</v>
      </c>
      <c r="BC330">
        <v>470.32138990111793</v>
      </c>
      <c r="BD330">
        <v>126.62192</v>
      </c>
      <c r="BE330">
        <v>4.4467499007495137</v>
      </c>
      <c r="BF330">
        <v>458.02521805999754</v>
      </c>
      <c r="BG330">
        <v>466.56449192009302</v>
      </c>
      <c r="BH330">
        <v>468.76714074998347</v>
      </c>
      <c r="BI330">
        <f>'CORPORATE SPREADS'!C439/100</f>
        <v>0.95339999999999903</v>
      </c>
      <c r="BJ330">
        <f>'CORPORATE SPREADS'!D439/100</f>
        <v>0.42999999999999972</v>
      </c>
      <c r="BK330">
        <f>POLICYRATES!F391</f>
        <v>3.75</v>
      </c>
      <c r="BL330">
        <f>POLICYRATES!C391</f>
        <v>5.25</v>
      </c>
      <c r="BM330">
        <f>100*LN(1/'BILATERAL FX'!G450)</f>
        <v>-30.106709206190331</v>
      </c>
      <c r="BN330">
        <f>100*LN(1/'BILATERAL FX'!B450)</f>
        <v>-68.70788051583385</v>
      </c>
      <c r="BO330">
        <f>100*LN('STOCK MARKET INDICES'!C331)</f>
        <v>891.04332100351587</v>
      </c>
      <c r="BP330">
        <f>100*LN('STOCK MARKET INDICES'!D331)</f>
        <v>811.83858709721392</v>
      </c>
    </row>
    <row r="331" spans="1:68" x14ac:dyDescent="0.2">
      <c r="A331" s="1">
        <v>39203</v>
      </c>
      <c r="B331">
        <f>100*LN('FRED-MD+'!B583)</f>
        <v>460.65262660956938</v>
      </c>
      <c r="C331">
        <f>'FRED-MD+'!C583</f>
        <v>78.922700000000006</v>
      </c>
      <c r="D331">
        <f>100*LN('FRED-MD+'!D583)</f>
        <v>725.48848100773387</v>
      </c>
      <c r="E331">
        <f>100*LN('FRED-MD+'!E583)</f>
        <v>520.18615307304071</v>
      </c>
      <c r="F331">
        <f>'FRED-MD+'!F583</f>
        <v>4.4000000000000004</v>
      </c>
      <c r="G331">
        <f>100*LN('FRED-MD+'!G583)</f>
        <v>533.15345174082336</v>
      </c>
      <c r="H331">
        <f>100*LN('FRED-MD+'!H583)</f>
        <v>457.26263329120621</v>
      </c>
      <c r="I331">
        <f>100*LN('FRED-MD+'!I583)</f>
        <v>462.93748746849087</v>
      </c>
      <c r="J331">
        <f>100*LN('FRED-MD+'!J583)</f>
        <v>735.84654175496462</v>
      </c>
      <c r="K331">
        <f>100*LN('FRED-MD+'!K583)</f>
        <v>732.06196118522428</v>
      </c>
      <c r="L331">
        <f>'FRED-MD+'!L583</f>
        <v>4.9090909090909101</v>
      </c>
      <c r="M331">
        <f>'FRED-MD+'!N583</f>
        <v>-0.162727272727273</v>
      </c>
      <c r="N331">
        <f>'FRED-MD+'!O583</f>
        <v>-0.67479999999999996</v>
      </c>
      <c r="O331">
        <f>'FRED-MD+'!P583</f>
        <v>1.4553</v>
      </c>
      <c r="P331">
        <f>'FRED-MD+'!R583</f>
        <v>1.51</v>
      </c>
      <c r="Q331">
        <f>FACTOR!C392</f>
        <v>75.844765072990924</v>
      </c>
      <c r="R331">
        <f>100*LN(REALIZEDVARIANCE!D332)</f>
        <v>80.238059331551455</v>
      </c>
      <c r="S331">
        <v>-17.202404497775699</v>
      </c>
      <c r="T331" s="5">
        <v>-6.6074020000000004</v>
      </c>
      <c r="U331">
        <v>86.087487304537049</v>
      </c>
      <c r="V331" s="5">
        <v>7.4064370000000004</v>
      </c>
      <c r="W331">
        <v>67.900000000000006</v>
      </c>
      <c r="X331">
        <v>13.05</v>
      </c>
      <c r="Y331">
        <f>100*LN(LEVERAGE3!O332)</f>
        <v>370.74348702678981</v>
      </c>
      <c r="Z331">
        <f>100*LN(LEVERAGE1!O332)</f>
        <v>368.72493582619421</v>
      </c>
      <c r="AA331">
        <f>100*LN(LEVERAGE1!N332)</f>
        <v>334.07108309235321</v>
      </c>
      <c r="AB331">
        <f>100*LN(LEVERAGE2!V332)</f>
        <v>-20.025150763270677</v>
      </c>
      <c r="AC331">
        <f>100*LN(LEVERAGE2!U332)</f>
        <v>37.410749267471608</v>
      </c>
      <c r="AD331">
        <v>1801.1457011055586</v>
      </c>
      <c r="AE331">
        <v>1606.1852759076689</v>
      </c>
      <c r="AF331">
        <f>100*LN(DOMESTICC!T452)</f>
        <v>1082.4465411231704</v>
      </c>
      <c r="AG331">
        <f>100*LN(DOMESTICC!U452)</f>
        <v>1053.6838818332346</v>
      </c>
      <c r="AH331">
        <f>100*LN(DOMESTICC!V452)</f>
        <v>1040.8582278472766</v>
      </c>
      <c r="AI331">
        <f>100*LN(DOMESTICC!W452)</f>
        <v>991.19098884026221</v>
      </c>
      <c r="AJ331">
        <f>100*LN(DOMESTICC!X452)</f>
        <v>964.41820708335081</v>
      </c>
      <c r="AK331">
        <f>100*LN(DOMESTICC!Y452)</f>
        <v>846.33930073327906</v>
      </c>
      <c r="AL331">
        <f>100*LN(CBCREDIT!T332)</f>
        <v>1013.1044469444305</v>
      </c>
      <c r="AM331">
        <f>100*LN(CBCREDIT!U332)</f>
        <v>969.26088364733823</v>
      </c>
      <c r="AN331">
        <f>100*LN(CBCREDIT!V332)</f>
        <v>909.5269943657413</v>
      </c>
      <c r="AO331">
        <f>100*LN('CREDIT EA &amp; UK'!X357)</f>
        <v>961.58639211658681</v>
      </c>
      <c r="AP331">
        <f>100*LN('CREDIT EA &amp; UK'!Y357)</f>
        <v>926.23342440768374</v>
      </c>
      <c r="AQ331">
        <f>100*LN('CREDIT EA &amp; UK'!Z357)</f>
        <v>840.45528011338251</v>
      </c>
      <c r="AR331">
        <f>100*LN('CREDIT EA &amp; UK'!AA357)</f>
        <v>919.22433529383818</v>
      </c>
      <c r="AS331">
        <f>100*LN('CREDIT EA &amp; UK'!AB357)</f>
        <v>876.77553094430129</v>
      </c>
      <c r="AT331">
        <f>100*LN('CREDIT EA &amp; UK'!AC357)</f>
        <v>813.08039283699713</v>
      </c>
      <c r="AU331">
        <f>100*LN('CREDIT EA &amp; UK'!AD357)</f>
        <v>855.17347165745787</v>
      </c>
      <c r="AV331">
        <f>100*LN('CREDIT EA &amp; UK'!AE357)</f>
        <v>832.08590804533617</v>
      </c>
      <c r="AW331">
        <f>100*LN('CREDIT EA &amp; UK'!AF357)</f>
        <v>698.27101433521614</v>
      </c>
      <c r="AX331">
        <f>100*LN('CREDIT FLOATERS'!R357)</f>
        <v>977.3163998895418</v>
      </c>
      <c r="AY331">
        <f>100*LN('CREDIT FLOATERS'!S357)</f>
        <v>939.92974441368347</v>
      </c>
      <c r="AZ331">
        <f>100*LN('CREDIT FLOATERS'!T357)</f>
        <v>860.82157904996632</v>
      </c>
      <c r="BA331">
        <f>100*LN('GLOBAL GROWTH'!P599)</f>
        <v>471.23433577916688</v>
      </c>
      <c r="BB331">
        <f>'GLOBAL GROWTH'!F587</f>
        <v>5.4025079084171397</v>
      </c>
      <c r="BC331">
        <v>471.23433577916688</v>
      </c>
      <c r="BD331">
        <v>137.04170999999999</v>
      </c>
      <c r="BE331">
        <v>4.4852692238032787</v>
      </c>
      <c r="BF331">
        <v>458.83897359319326</v>
      </c>
      <c r="BG331">
        <v>467.6267615710924</v>
      </c>
      <c r="BH331">
        <v>469.50108899878808</v>
      </c>
      <c r="BI331">
        <f>'CORPORATE SPREADS'!C440/100</f>
        <v>0.8859999999999999</v>
      </c>
      <c r="BJ331">
        <f>'CORPORATE SPREADS'!D440/100</f>
        <v>0.40000000000000036</v>
      </c>
      <c r="BK331">
        <f>POLICYRATES!F392</f>
        <v>3.75</v>
      </c>
      <c r="BL331">
        <f>POLICYRATES!C392</f>
        <v>5.5</v>
      </c>
      <c r="BM331">
        <f>100*LN(1/'BILATERAL FX'!G451)</f>
        <v>-30.143703768411662</v>
      </c>
      <c r="BN331">
        <f>100*LN(1/'BILATERAL FX'!B451)</f>
        <v>-68.521581023366494</v>
      </c>
      <c r="BO331">
        <f>100*LN('STOCK MARKET INDICES'!C332)</f>
        <v>897.24688952573604</v>
      </c>
      <c r="BP331">
        <f>100*LN('STOCK MARKET INDICES'!D332)</f>
        <v>814.28487719658631</v>
      </c>
    </row>
    <row r="332" spans="1:68" x14ac:dyDescent="0.2">
      <c r="A332" s="1">
        <v>39234</v>
      </c>
      <c r="B332">
        <f>100*LN('FRED-MD+'!B584)</f>
        <v>460.64643481988048</v>
      </c>
      <c r="C332">
        <f>'FRED-MD+'!C584</f>
        <v>78.969399999999993</v>
      </c>
      <c r="D332">
        <f>100*LN('FRED-MD+'!D584)</f>
        <v>727.79385729456612</v>
      </c>
      <c r="E332">
        <f>100*LN('FRED-MD+'!E584)</f>
        <v>519.44557270139467</v>
      </c>
      <c r="F332">
        <f>'FRED-MD+'!F584</f>
        <v>4.5999999999999996</v>
      </c>
      <c r="G332">
        <f>100*LN('FRED-MD+'!G584)</f>
        <v>533.3848589587692</v>
      </c>
      <c r="H332">
        <f>100*LN('FRED-MD+'!H584)</f>
        <v>457.46800501900555</v>
      </c>
      <c r="I332">
        <f>100*LN('FRED-MD+'!I584)</f>
        <v>462.92772613313247</v>
      </c>
      <c r="J332">
        <f>100*LN('FRED-MD+'!J584)</f>
        <v>736.23053014674167</v>
      </c>
      <c r="K332">
        <f>100*LN('FRED-MD+'!K584)</f>
        <v>732.26359214999945</v>
      </c>
      <c r="L332">
        <f>'FRED-MD+'!L584</f>
        <v>4.9623809523809497</v>
      </c>
      <c r="M332">
        <f>'FRED-MD+'!N584</f>
        <v>0.14047619047619</v>
      </c>
      <c r="N332">
        <f>'FRED-MD+'!O584</f>
        <v>-0.47270000000000001</v>
      </c>
      <c r="O332">
        <f>'FRED-MD+'!P584</f>
        <v>1.6066</v>
      </c>
      <c r="P332">
        <f>'FRED-MD+'!R584</f>
        <v>1.56</v>
      </c>
      <c r="Q332">
        <f>FACTOR!C393</f>
        <v>78.385259059164937</v>
      </c>
      <c r="R332">
        <f>100*LN(REALIZEDVARIANCE!D333)</f>
        <v>105.07816704805573</v>
      </c>
      <c r="S332">
        <v>-26.839561893686401</v>
      </c>
      <c r="T332" s="5">
        <v>-10.539400000000001</v>
      </c>
      <c r="U332">
        <v>91.397039244337577</v>
      </c>
      <c r="V332" s="5">
        <v>10.571389999999999</v>
      </c>
      <c r="W332">
        <v>61.7</v>
      </c>
      <c r="X332">
        <v>16.23</v>
      </c>
      <c r="Y332">
        <f>100*LN(LEVERAGE3!O333)</f>
        <v>371.82926146822859</v>
      </c>
      <c r="Z332">
        <f>100*LN(LEVERAGE1!O333)</f>
        <v>370.80727678751441</v>
      </c>
      <c r="AA332">
        <f>100*LN(LEVERAGE1!N333)</f>
        <v>335.63364987463387</v>
      </c>
      <c r="AB332">
        <f>100*LN(LEVERAGE2!V333)</f>
        <v>-19.705053316422923</v>
      </c>
      <c r="AC332">
        <f>100*LN(LEVERAGE2!U333)</f>
        <v>37.704277461463967</v>
      </c>
      <c r="AD332">
        <v>1802.4419589217082</v>
      </c>
      <c r="AE332">
        <v>1607.3278080578878</v>
      </c>
      <c r="AF332">
        <f>100*LN(DOMESTICC!T453)</f>
        <v>1083.3424118358239</v>
      </c>
      <c r="AG332">
        <f>100*LN(DOMESTICC!U453)</f>
        <v>1054.622176952138</v>
      </c>
      <c r="AH332">
        <f>100*LN(DOMESTICC!V453)</f>
        <v>1041.6870129836811</v>
      </c>
      <c r="AI332">
        <f>100*LN(DOMESTICC!W453)</f>
        <v>992.74762113311078</v>
      </c>
      <c r="AJ332">
        <f>100*LN(DOMESTICC!X453)</f>
        <v>965.91509574458439</v>
      </c>
      <c r="AK332">
        <f>100*LN(DOMESTICC!Y453)</f>
        <v>848.07563211692934</v>
      </c>
      <c r="AL332">
        <f>100*LN(CBCREDIT!T333)</f>
        <v>1014.6668448696238</v>
      </c>
      <c r="AM332">
        <f>100*LN(CBCREDIT!U333)</f>
        <v>970.63850944473631</v>
      </c>
      <c r="AN332">
        <f>100*LN(CBCREDIT!V333)</f>
        <v>911.42540510522474</v>
      </c>
      <c r="AO332">
        <f>100*LN('CREDIT EA &amp; UK'!X358)</f>
        <v>963.18421361153173</v>
      </c>
      <c r="AP332">
        <f>100*LN('CREDIT EA &amp; UK'!Y358)</f>
        <v>927.72305944452228</v>
      </c>
      <c r="AQ332">
        <f>100*LN('CREDIT EA &amp; UK'!Z358)</f>
        <v>842.30381042354918</v>
      </c>
      <c r="AR332">
        <f>100*LN('CREDIT EA &amp; UK'!AA358)</f>
        <v>921.12603486678245</v>
      </c>
      <c r="AS332">
        <f>100*LN('CREDIT EA &amp; UK'!AB358)</f>
        <v>878.79310683603774</v>
      </c>
      <c r="AT332">
        <f>100*LN('CREDIT EA &amp; UK'!AC358)</f>
        <v>814.74466132784733</v>
      </c>
      <c r="AU332">
        <f>100*LN('CREDIT EA &amp; UK'!AD358)</f>
        <v>856.27944669568501</v>
      </c>
      <c r="AV332">
        <f>100*LN('CREDIT EA &amp; UK'!AE358)</f>
        <v>832.77561394229019</v>
      </c>
      <c r="AW332">
        <f>100*LN('CREDIT EA &amp; UK'!AF358)</f>
        <v>699.95693545297536</v>
      </c>
      <c r="AX332">
        <f>100*LN('CREDIT FLOATERS'!R358)</f>
        <v>978.90641482428896</v>
      </c>
      <c r="AY332">
        <f>100*LN('CREDIT FLOATERS'!S358)</f>
        <v>941.39113847217709</v>
      </c>
      <c r="AZ332">
        <f>100*LN('CREDIT FLOATERS'!T358)</f>
        <v>862.6923087413594</v>
      </c>
      <c r="BA332">
        <f>100*LN('GLOBAL GROWTH'!P600)</f>
        <v>471.3833541261219</v>
      </c>
      <c r="BB332">
        <f>'GLOBAL GROWTH'!F588</f>
        <v>5.1401124692148201</v>
      </c>
      <c r="BC332">
        <v>471.3833541261219</v>
      </c>
      <c r="BD332">
        <v>126.61183</v>
      </c>
      <c r="BE332">
        <v>4.5136898079711107</v>
      </c>
      <c r="BF332">
        <v>458.89980960642083</v>
      </c>
      <c r="BG332">
        <v>467.58805753336634</v>
      </c>
      <c r="BH332">
        <v>469.13478822291432</v>
      </c>
      <c r="BI332">
        <f>'CORPORATE SPREADS'!C441/100</f>
        <v>0.922399999999999</v>
      </c>
      <c r="BJ332">
        <f>'CORPORATE SPREADS'!D441/100</f>
        <v>0.41000000000000014</v>
      </c>
      <c r="BK332">
        <f>POLICYRATES!F393</f>
        <v>4</v>
      </c>
      <c r="BL332">
        <f>POLICYRATES!C393</f>
        <v>5.5</v>
      </c>
      <c r="BM332">
        <f>100*LN(1/'BILATERAL FX'!G452)</f>
        <v>-29.423555142162332</v>
      </c>
      <c r="BN332">
        <f>100*LN(1/'BILATERAL FX'!B452)</f>
        <v>-68.647497079188085</v>
      </c>
      <c r="BO332">
        <f>100*LN('STOCK MARKET INDICES'!C333)</f>
        <v>898.81114023046518</v>
      </c>
      <c r="BP332">
        <f>100*LN('STOCK MARKET INDICES'!D333)</f>
        <v>813.27476169321335</v>
      </c>
    </row>
    <row r="333" spans="1:68" x14ac:dyDescent="0.2">
      <c r="A333" s="1">
        <v>39264</v>
      </c>
      <c r="B333">
        <f>100*LN('FRED-MD+'!B585)</f>
        <v>460.69256442691938</v>
      </c>
      <c r="C333">
        <f>'FRED-MD+'!C585</f>
        <v>78.937700000000007</v>
      </c>
      <c r="D333">
        <f>100*LN('FRED-MD+'!D585)</f>
        <v>721.08184534722204</v>
      </c>
      <c r="E333">
        <f>100*LN('FRED-MD+'!E585)</f>
        <v>518.81676230470498</v>
      </c>
      <c r="F333">
        <f>'FRED-MD+'!F585</f>
        <v>4.7</v>
      </c>
      <c r="G333">
        <f>100*LN('FRED-MD+'!G585)</f>
        <v>533.56276020543737</v>
      </c>
      <c r="H333">
        <f>100*LN('FRED-MD+'!H585)</f>
        <v>457.61635312850359</v>
      </c>
      <c r="I333">
        <f>100*LN('FRED-MD+'!I585)</f>
        <v>461.47243987929028</v>
      </c>
      <c r="J333">
        <f>100*LN('FRED-MD+'!J585)</f>
        <v>736.86608965475023</v>
      </c>
      <c r="K333">
        <f>100*LN('FRED-MD+'!K585)</f>
        <v>732.69326100437763</v>
      </c>
      <c r="L333">
        <f>'FRED-MD+'!L585</f>
        <v>4.96428571428571</v>
      </c>
      <c r="M333">
        <f>'FRED-MD+'!N585</f>
        <v>4.0000000000000098E-2</v>
      </c>
      <c r="N333">
        <f>'FRED-MD+'!O585</f>
        <v>-8.8900000000000007E-2</v>
      </c>
      <c r="O333">
        <f>'FRED-MD+'!P585</f>
        <v>2.1059999999999999</v>
      </c>
      <c r="P333">
        <f>'FRED-MD+'!R585</f>
        <v>1.7</v>
      </c>
      <c r="Q333">
        <f>FACTOR!C394</f>
        <v>72.798843137897961</v>
      </c>
      <c r="R333">
        <f>100*LN(REALIZEDVARIANCE!D334)</f>
        <v>135.68413454936157</v>
      </c>
      <c r="S333">
        <v>-29.997079452219999</v>
      </c>
      <c r="T333" s="5">
        <v>-8.8328830000000007</v>
      </c>
      <c r="U333">
        <v>104.59193470941395</v>
      </c>
      <c r="V333" s="5">
        <v>25.0518</v>
      </c>
      <c r="W333">
        <v>44</v>
      </c>
      <c r="X333">
        <v>23.52</v>
      </c>
      <c r="Y333">
        <f>100*LN(LEVERAGE3!O334)</f>
        <v>374.08716856866772</v>
      </c>
      <c r="Z333">
        <f>100*LN(LEVERAGE1!O334)</f>
        <v>372.68104784546313</v>
      </c>
      <c r="AA333">
        <f>100*LN(LEVERAGE1!N334)</f>
        <v>337.48996887421731</v>
      </c>
      <c r="AB333">
        <f>100*LN(LEVERAGE2!V334)</f>
        <v>-19.902743422399698</v>
      </c>
      <c r="AC333">
        <f>100*LN(LEVERAGE2!U334)</f>
        <v>38.154345359313844</v>
      </c>
      <c r="AD333">
        <v>1804.1691389400671</v>
      </c>
      <c r="AE333">
        <v>1608.150044015538</v>
      </c>
      <c r="AF333">
        <f>100*LN(DOMESTICC!T454)</f>
        <v>1084.9533545168104</v>
      </c>
      <c r="AG333">
        <f>100*LN(DOMESTICC!U454)</f>
        <v>1056.4112083758839</v>
      </c>
      <c r="AH333">
        <f>100*LN(DOMESTICC!V454)</f>
        <v>1043.446396015755</v>
      </c>
      <c r="AI333">
        <f>100*LN(DOMESTICC!W454)</f>
        <v>994.64346946161402</v>
      </c>
      <c r="AJ333">
        <f>100*LN(DOMESTICC!X454)</f>
        <v>967.7837552775012</v>
      </c>
      <c r="AK333">
        <f>100*LN(DOMESTICC!Y454)</f>
        <v>850.12894234920839</v>
      </c>
      <c r="AL333">
        <f>100*LN(CBCREDIT!T334)</f>
        <v>1016.5578998762653</v>
      </c>
      <c r="AM333">
        <f>100*LN(CBCREDIT!U334)</f>
        <v>972.55587926206181</v>
      </c>
      <c r="AN333">
        <f>100*LN(CBCREDIT!V334)</f>
        <v>913.23340394299123</v>
      </c>
      <c r="AO333">
        <f>100*LN('CREDIT EA &amp; UK'!X359)</f>
        <v>965.326670815851</v>
      </c>
      <c r="AP333">
        <f>100*LN('CREDIT EA &amp; UK'!Y359)</f>
        <v>929.95853685619613</v>
      </c>
      <c r="AQ333">
        <f>100*LN('CREDIT EA &amp; UK'!Z359)</f>
        <v>844.19141497857288</v>
      </c>
      <c r="AR333">
        <f>100*LN('CREDIT EA &amp; UK'!AA359)</f>
        <v>923.40967116514457</v>
      </c>
      <c r="AS333">
        <f>100*LN('CREDIT EA &amp; UK'!AB359)</f>
        <v>881.01875433846328</v>
      </c>
      <c r="AT333">
        <f>100*LN('CREDIT EA &amp; UK'!AC359)</f>
        <v>817.12878091449466</v>
      </c>
      <c r="AU333">
        <f>100*LN('CREDIT EA &amp; UK'!AD359)</f>
        <v>858.15244519332316</v>
      </c>
      <c r="AV333">
        <f>100*LN('CREDIT EA &amp; UK'!AE359)</f>
        <v>834.93091899535375</v>
      </c>
      <c r="AW333">
        <f>100*LN('CREDIT EA &amp; UK'!AF359)</f>
        <v>699.65002011854472</v>
      </c>
      <c r="AX333">
        <f>100*LN('CREDIT FLOATERS'!R359)</f>
        <v>981.07392707883605</v>
      </c>
      <c r="AY333">
        <f>100*LN('CREDIT FLOATERS'!S359)</f>
        <v>943.64250928301544</v>
      </c>
      <c r="AZ333">
        <f>100*LN('CREDIT FLOATERS'!T359)</f>
        <v>864.63909886268675</v>
      </c>
      <c r="BA333">
        <f>100*LN('GLOBAL GROWTH'!P601)</f>
        <v>471.83024234290468</v>
      </c>
      <c r="BB333">
        <f>'GLOBAL GROWTH'!F589</f>
        <v>5.3435451877638798</v>
      </c>
      <c r="BC333">
        <v>471.83024234290468</v>
      </c>
      <c r="BD333">
        <v>139.5746</v>
      </c>
      <c r="BE333">
        <v>4.5289587092663286</v>
      </c>
      <c r="BF333">
        <v>459.26584636506408</v>
      </c>
      <c r="BG333">
        <v>467.81579219487071</v>
      </c>
      <c r="BH333">
        <v>468.49051540069445</v>
      </c>
      <c r="BI333">
        <f>'CORPORATE SPREADS'!C442/100</f>
        <v>1.1632</v>
      </c>
      <c r="BJ333">
        <f>'CORPORATE SPREADS'!D442/100</f>
        <v>1.2200000000000006</v>
      </c>
      <c r="BK333">
        <f>POLICYRATES!F394</f>
        <v>4</v>
      </c>
      <c r="BL333">
        <f>POLICYRATES!C394</f>
        <v>5.75</v>
      </c>
      <c r="BM333">
        <f>100*LN(1/'BILATERAL FX'!G453)</f>
        <v>-31.670675149239724</v>
      </c>
      <c r="BN333">
        <f>100*LN(1/'BILATERAL FX'!B453)</f>
        <v>-71.074148896089639</v>
      </c>
      <c r="BO333">
        <f>100*LN('STOCK MARKET INDICES'!C334)</f>
        <v>893.38145036800881</v>
      </c>
      <c r="BP333">
        <f>100*LN('STOCK MARKET INDICES'!D334)</f>
        <v>809.83753307773634</v>
      </c>
    </row>
    <row r="334" spans="1:68" x14ac:dyDescent="0.2">
      <c r="A334" s="1">
        <v>39295</v>
      </c>
      <c r="B334">
        <f>100*LN('FRED-MD+'!B586)</f>
        <v>460.81926138478468</v>
      </c>
      <c r="C334">
        <f>'FRED-MD+'!C586</f>
        <v>78.478399999999993</v>
      </c>
      <c r="D334">
        <f>100*LN('FRED-MD+'!D586)</f>
        <v>719.29342212157997</v>
      </c>
      <c r="E334">
        <f>100*LN('FRED-MD+'!E586)</f>
        <v>518.25136208043943</v>
      </c>
      <c r="F334">
        <f>'FRED-MD+'!F586</f>
        <v>4.5999999999999996</v>
      </c>
      <c r="G334">
        <f>100*LN('FRED-MD+'!G586)</f>
        <v>533.59358352544916</v>
      </c>
      <c r="H334">
        <f>100*LN('FRED-MD+'!H586)</f>
        <v>457.70278800418112</v>
      </c>
      <c r="I334">
        <f>100*LN('FRED-MD+'!I586)</f>
        <v>461.48234430162296</v>
      </c>
      <c r="J334">
        <f>100*LN('FRED-MD+'!J586)</f>
        <v>737.47640531228603</v>
      </c>
      <c r="K334">
        <f>100*LN('FRED-MD+'!K586)</f>
        <v>728.24999771103114</v>
      </c>
      <c r="L334">
        <f>'FRED-MD+'!L586</f>
        <v>4.4721739130434797</v>
      </c>
      <c r="M334">
        <f>'FRED-MD+'!N586</f>
        <v>0.20260869565217399</v>
      </c>
      <c r="N334">
        <f>'FRED-MD+'!O586</f>
        <v>2.9600000000000001E-2</v>
      </c>
      <c r="O334">
        <f>'FRED-MD+'!P586</f>
        <v>2.2623000000000002</v>
      </c>
      <c r="P334">
        <f>'FRED-MD+'!R586</f>
        <v>1.9</v>
      </c>
      <c r="Q334">
        <f>FACTOR!C395</f>
        <v>68.437861350361416</v>
      </c>
      <c r="R334">
        <f>100*LN(REALIZEDVARIANCE!D335)</f>
        <v>173.8867301459093</v>
      </c>
      <c r="S334">
        <v>-36.550340279604697</v>
      </c>
      <c r="T334" s="5">
        <v>-14.037789999999999</v>
      </c>
      <c r="U334">
        <v>98.513762345138161</v>
      </c>
      <c r="V334" s="5">
        <v>12.60463</v>
      </c>
      <c r="W334">
        <v>33.200000000000003</v>
      </c>
      <c r="X334">
        <v>23.38</v>
      </c>
      <c r="Y334">
        <f>100*LN(LEVERAGE3!O335)</f>
        <v>376.76244061624311</v>
      </c>
      <c r="Z334">
        <f>100*LN(LEVERAGE1!O335)</f>
        <v>374.58411297768811</v>
      </c>
      <c r="AA334">
        <f>100*LN(LEVERAGE1!N335)</f>
        <v>339.43538545108157</v>
      </c>
      <c r="AB334">
        <f>100*LN(LEVERAGE2!V335)</f>
        <v>-20.347486098306725</v>
      </c>
      <c r="AC334">
        <f>100*LN(LEVERAGE2!U335)</f>
        <v>38.709581186329665</v>
      </c>
      <c r="AD334">
        <v>1804.3775730805744</v>
      </c>
      <c r="AE334">
        <v>1608.27115525773</v>
      </c>
      <c r="AF334">
        <f>100*LN(DOMESTICC!T455)</f>
        <v>1087.0749378875314</v>
      </c>
      <c r="AG334">
        <f>100*LN(DOMESTICC!U455)</f>
        <v>1058.8182554805805</v>
      </c>
      <c r="AH334">
        <f>100*LN(DOMESTICC!V455)</f>
        <v>1045.914012284788</v>
      </c>
      <c r="AI334">
        <f>100*LN(DOMESTICC!W455)</f>
        <v>996.78058310697395</v>
      </c>
      <c r="AJ334">
        <f>100*LN(DOMESTICC!X455)</f>
        <v>969.95516364343007</v>
      </c>
      <c r="AK334">
        <f>100*LN(DOMESTICC!Y455)</f>
        <v>852.23954115092477</v>
      </c>
      <c r="AL334">
        <f>100*LN(CBCREDIT!T335)</f>
        <v>1018.5354226138597</v>
      </c>
      <c r="AM334">
        <f>100*LN(CBCREDIT!U335)</f>
        <v>974.72023476281197</v>
      </c>
      <c r="AN334">
        <f>100*LN(CBCREDIT!V335)</f>
        <v>914.90529380595285</v>
      </c>
      <c r="AO334">
        <f>100*LN('CREDIT EA &amp; UK'!X360)</f>
        <v>967.66133806689891</v>
      </c>
      <c r="AP334">
        <f>100*LN('CREDIT EA &amp; UK'!Y360)</f>
        <v>932.51560900665243</v>
      </c>
      <c r="AQ334">
        <f>100*LN('CREDIT EA &amp; UK'!Z360)</f>
        <v>846.0223920837052</v>
      </c>
      <c r="AR334">
        <f>100*LN('CREDIT EA &amp; UK'!AA360)</f>
        <v>925.83134622222224</v>
      </c>
      <c r="AS334">
        <f>100*LN('CREDIT EA &amp; UK'!AB360)</f>
        <v>883.2908232475653</v>
      </c>
      <c r="AT334">
        <f>100*LN('CREDIT EA &amp; UK'!AC360)</f>
        <v>819.85153853569045</v>
      </c>
      <c r="AU334">
        <f>100*LN('CREDIT EA &amp; UK'!AD360)</f>
        <v>860.33630487816538</v>
      </c>
      <c r="AV334">
        <f>100*LN('CREDIT EA &amp; UK'!AE360)</f>
        <v>838.05350595230391</v>
      </c>
      <c r="AW334">
        <f>100*LN('CREDIT EA &amp; UK'!AF360)</f>
        <v>699.08247618235964</v>
      </c>
      <c r="AX334">
        <f>100*LN('CREDIT FLOATERS'!R360)</f>
        <v>983.45929344836588</v>
      </c>
      <c r="AY334">
        <f>100*LN('CREDIT FLOATERS'!S360)</f>
        <v>946.25260747581854</v>
      </c>
      <c r="AZ334">
        <f>100*LN('CREDIT FLOATERS'!T360)</f>
        <v>866.54998903137027</v>
      </c>
      <c r="BA334">
        <f>100*LN('GLOBAL GROWTH'!P602)</f>
        <v>472.25949352453449</v>
      </c>
      <c r="BB334">
        <f>'GLOBAL GROWTH'!F590</f>
        <v>5.4699380988159403</v>
      </c>
      <c r="BC334">
        <v>472.25949352453449</v>
      </c>
      <c r="BD334">
        <v>148.76131000000001</v>
      </c>
      <c r="BE334">
        <v>4.5249438233227801</v>
      </c>
      <c r="BF334">
        <v>460.01634081459645</v>
      </c>
      <c r="BG334">
        <v>468.26932987534821</v>
      </c>
      <c r="BH334">
        <v>469.68373745139155</v>
      </c>
      <c r="BI334">
        <f>'CORPORATE SPREADS'!C443/100</f>
        <v>1.3806</v>
      </c>
      <c r="BJ334">
        <f>'CORPORATE SPREADS'!D443/100</f>
        <v>1.25</v>
      </c>
      <c r="BK334">
        <f>POLICYRATES!F395</f>
        <v>4</v>
      </c>
      <c r="BL334">
        <f>POLICYRATES!C395</f>
        <v>5.75</v>
      </c>
      <c r="BM334">
        <f>100*LN(1/'BILATERAL FX'!G454)</f>
        <v>-30.939463935743085</v>
      </c>
      <c r="BN334">
        <f>100*LN(1/'BILATERAL FX'!B454)</f>
        <v>-69.86321107905151</v>
      </c>
      <c r="BO334">
        <f>100*LN('STOCK MARKET INDICES'!C335)</f>
        <v>894.09133246731506</v>
      </c>
      <c r="BP334">
        <f>100*LN('STOCK MARKET INDICES'!D335)</f>
        <v>808.96297027859202</v>
      </c>
    </row>
    <row r="335" spans="1:68" x14ac:dyDescent="0.2">
      <c r="A335" s="1">
        <v>39326</v>
      </c>
      <c r="B335">
        <f>100*LN('FRED-MD+'!B587)</f>
        <v>461.20147087094267</v>
      </c>
      <c r="C335">
        <f>'FRED-MD+'!C587</f>
        <v>78.713800000000006</v>
      </c>
      <c r="D335">
        <f>100*LN('FRED-MD+'!D587)</f>
        <v>707.58088639783864</v>
      </c>
      <c r="E335">
        <f>100*LN('FRED-MD+'!E587)</f>
        <v>517.93648973707434</v>
      </c>
      <c r="F335">
        <f>'FRED-MD+'!F587</f>
        <v>4.7</v>
      </c>
      <c r="G335">
        <f>100*LN('FRED-MD+'!G587)</f>
        <v>534.01644354999303</v>
      </c>
      <c r="H335">
        <f>100*LN('FRED-MD+'!H587)</f>
        <v>458.08877392681973</v>
      </c>
      <c r="I335">
        <f>100*LN('FRED-MD+'!I587)</f>
        <v>459.86489689978259</v>
      </c>
      <c r="J335">
        <f>100*LN('FRED-MD+'!J587)</f>
        <v>737.92217128073787</v>
      </c>
      <c r="K335">
        <f>100*LN('FRED-MD+'!K587)</f>
        <v>731.12985415276034</v>
      </c>
      <c r="L335">
        <f>'FRED-MD+'!L587</f>
        <v>4.1368421052631597</v>
      </c>
      <c r="M335">
        <f>'FRED-MD+'!N587</f>
        <v>0.38473684210526299</v>
      </c>
      <c r="N335">
        <f>'FRED-MD+'!O587</f>
        <v>-4.2999999999999997E-2</v>
      </c>
      <c r="O335">
        <f>'FRED-MD+'!P587</f>
        <v>2.2269999999999999</v>
      </c>
      <c r="P335">
        <f>'FRED-MD+'!R587</f>
        <v>1.86</v>
      </c>
      <c r="Q335">
        <f>FACTOR!C396</f>
        <v>73.260486889719871</v>
      </c>
      <c r="R335">
        <f>100*LN(REALIZEDVARIANCE!D336)</f>
        <v>133.1489597612281</v>
      </c>
      <c r="S335">
        <v>-29.7344396227526</v>
      </c>
      <c r="T335" s="5">
        <v>-13.680759999999999</v>
      </c>
      <c r="U335">
        <v>94.219677753584278</v>
      </c>
      <c r="V335" s="5">
        <v>11.4893</v>
      </c>
      <c r="W335">
        <v>43.9</v>
      </c>
      <c r="X335">
        <v>18</v>
      </c>
      <c r="Y335">
        <f>100*LN(LEVERAGE3!O336)</f>
        <v>377.9839275726444</v>
      </c>
      <c r="Z335">
        <f>100*LN(LEVERAGE1!O336)</f>
        <v>376.29894951940895</v>
      </c>
      <c r="AA335">
        <f>100*LN(LEVERAGE1!N336)</f>
        <v>340.33458753291649</v>
      </c>
      <c r="AB335">
        <f>100*LN(LEVERAGE2!V336)</f>
        <v>-20.80228573790561</v>
      </c>
      <c r="AC335">
        <f>100*LN(LEVERAGE2!U336)</f>
        <v>39.201665434448856</v>
      </c>
      <c r="AD335">
        <v>1807.7883021561736</v>
      </c>
      <c r="AE335">
        <v>1608.5392174407382</v>
      </c>
      <c r="AF335">
        <f>100*LN(DOMESTICC!T456)</f>
        <v>1088.9882008248828</v>
      </c>
      <c r="AG335">
        <f>100*LN(DOMESTICC!U456)</f>
        <v>1060.9877849517841</v>
      </c>
      <c r="AH335">
        <f>100*LN(DOMESTICC!V456)</f>
        <v>1048.1374527535186</v>
      </c>
      <c r="AI335">
        <f>100*LN(DOMESTICC!W456)</f>
        <v>998.90525791105085</v>
      </c>
      <c r="AJ335">
        <f>100*LN(DOMESTICC!X456)</f>
        <v>972.22039911584875</v>
      </c>
      <c r="AK335">
        <f>100*LN(DOMESTICC!Y456)</f>
        <v>853.75196657747006</v>
      </c>
      <c r="AL335">
        <f>100*LN(CBCREDIT!T336)</f>
        <v>1020.3764019104152</v>
      </c>
      <c r="AM335">
        <f>100*LN(CBCREDIT!U336)</f>
        <v>976.80258409011992</v>
      </c>
      <c r="AN335">
        <f>100*LN(CBCREDIT!V336)</f>
        <v>916.30798822580107</v>
      </c>
      <c r="AO335">
        <f>100*LN('CREDIT EA &amp; UK'!X361)</f>
        <v>969.70869893570034</v>
      </c>
      <c r="AP335">
        <f>100*LN('CREDIT EA &amp; UK'!Y361)</f>
        <v>934.72023744568469</v>
      </c>
      <c r="AQ335">
        <f>100*LN('CREDIT EA &amp; UK'!Z361)</f>
        <v>847.70884396159158</v>
      </c>
      <c r="AR335">
        <f>100*LN('CREDIT EA &amp; UK'!AA361)</f>
        <v>928.03397367787602</v>
      </c>
      <c r="AS335">
        <f>100*LN('CREDIT EA &amp; UK'!AB361)</f>
        <v>885.4389879844573</v>
      </c>
      <c r="AT335">
        <f>100*LN('CREDIT EA &amp; UK'!AC361)</f>
        <v>822.14794849014561</v>
      </c>
      <c r="AU335">
        <f>100*LN('CREDIT EA &amp; UK'!AD361)</f>
        <v>862.06641630095453</v>
      </c>
      <c r="AV335">
        <f>100*LN('CREDIT EA &amp; UK'!AE361)</f>
        <v>840.32685525641921</v>
      </c>
      <c r="AW335">
        <f>100*LN('CREDIT EA &amp; UK'!AF361)</f>
        <v>698.78982893175009</v>
      </c>
      <c r="AX335">
        <f>100*LN('CREDIT FLOATERS'!R361)</f>
        <v>985.5384269909548</v>
      </c>
      <c r="AY335">
        <f>100*LN('CREDIT FLOATERS'!S361)</f>
        <v>948.48897113502937</v>
      </c>
      <c r="AZ335">
        <f>100*LN('CREDIT FLOATERS'!T361)</f>
        <v>868.29333671251095</v>
      </c>
      <c r="BA335">
        <f>100*LN('GLOBAL GROWTH'!P603)</f>
        <v>472.32322938113259</v>
      </c>
      <c r="BB335">
        <f>'GLOBAL GROWTH'!F591</f>
        <v>3.9271821287053901</v>
      </c>
      <c r="BC335">
        <v>472.32322938113259</v>
      </c>
      <c r="BD335">
        <v>166.03396000000001</v>
      </c>
      <c r="BE335">
        <v>4.4980503917866566</v>
      </c>
      <c r="BF335">
        <v>460.10376142471171</v>
      </c>
      <c r="BG335">
        <v>467.9135106890227</v>
      </c>
      <c r="BH335">
        <v>468.5828089005546</v>
      </c>
      <c r="BI335">
        <f>'CORPORATE SPREADS'!C444/100</f>
        <v>1.56619999999999</v>
      </c>
      <c r="BJ335">
        <f>'CORPORATE SPREADS'!D444/100</f>
        <v>1.29</v>
      </c>
      <c r="BK335">
        <f>POLICYRATES!F396</f>
        <v>4</v>
      </c>
      <c r="BL335">
        <f>POLICYRATES!C396</f>
        <v>5.75</v>
      </c>
      <c r="BM335">
        <f>100*LN(1/'BILATERAL FX'!G455)</f>
        <v>-33.002291294130593</v>
      </c>
      <c r="BN335">
        <f>100*LN(1/'BILATERAL FX'!B455)</f>
        <v>-70.230511834471116</v>
      </c>
      <c r="BO335">
        <f>100*LN('STOCK MARKET INDICES'!C336)</f>
        <v>896.97339789313992</v>
      </c>
      <c r="BP335">
        <f>100*LN('STOCK MARKET INDICES'!D336)</f>
        <v>810.6782875900933</v>
      </c>
    </row>
    <row r="336" spans="1:68" x14ac:dyDescent="0.2">
      <c r="A336" s="1">
        <v>39356</v>
      </c>
      <c r="B336">
        <f>100*LN('FRED-MD+'!B588)</f>
        <v>460.71362520130509</v>
      </c>
      <c r="C336">
        <f>'FRED-MD+'!C588</f>
        <v>78.319299999999998</v>
      </c>
      <c r="D336">
        <f>100*LN('FRED-MD+'!D588)</f>
        <v>714.20365747068035</v>
      </c>
      <c r="E336">
        <f>100*LN('FRED-MD+'!E588)</f>
        <v>517.40571491673518</v>
      </c>
      <c r="F336">
        <f>'FRED-MD+'!F588</f>
        <v>4.7</v>
      </c>
      <c r="G336">
        <f>100*LN('FRED-MD+'!G588)</f>
        <v>534.32429299010289</v>
      </c>
      <c r="H336">
        <f>100*LN('FRED-MD+'!H588)</f>
        <v>458.37728878800112</v>
      </c>
      <c r="I336">
        <f>100*LN('FRED-MD+'!I588)</f>
        <v>457.3782712746459</v>
      </c>
      <c r="J336">
        <f>100*LN('FRED-MD+'!J588)</f>
        <v>738.25944481375018</v>
      </c>
      <c r="K336">
        <f>100*LN('FRED-MD+'!K588)</f>
        <v>733.93168918115759</v>
      </c>
      <c r="L336">
        <f>'FRED-MD+'!L588</f>
        <v>4.0968181818181799</v>
      </c>
      <c r="M336">
        <f>'FRED-MD+'!N588</f>
        <v>0.43090909090909102</v>
      </c>
      <c r="N336">
        <f>'FRED-MD+'!O588</f>
        <v>-0.13689999999999999</v>
      </c>
      <c r="O336">
        <f>'FRED-MD+'!P588</f>
        <v>2.1652</v>
      </c>
      <c r="P336">
        <f>'FRED-MD+'!R588</f>
        <v>1.85</v>
      </c>
      <c r="Q336">
        <f>FACTOR!C397</f>
        <v>69.440952954871946</v>
      </c>
      <c r="R336">
        <f>100*LN(REALIZEDVARIANCE!D337)</f>
        <v>130.79630682987647</v>
      </c>
      <c r="S336">
        <v>-25.2427674572683</v>
      </c>
      <c r="T336" s="5">
        <v>-10.2531</v>
      </c>
      <c r="U336">
        <v>94.944092310860057</v>
      </c>
      <c r="V336" s="5">
        <v>13.567959999999999</v>
      </c>
      <c r="W336">
        <v>44.1</v>
      </c>
      <c r="X336">
        <v>18.53</v>
      </c>
      <c r="Y336">
        <f>100*LN(LEVERAGE3!O337)</f>
        <v>377.229939254052</v>
      </c>
      <c r="Z336">
        <f>100*LN(LEVERAGE1!O337)</f>
        <v>378.07851001437018</v>
      </c>
      <c r="AA336">
        <f>100*LN(LEVERAGE1!N337)</f>
        <v>340.40264371004082</v>
      </c>
      <c r="AB336">
        <f>100*LN(LEVERAGE2!V337)</f>
        <v>-21.20474557858903</v>
      </c>
      <c r="AC336">
        <f>100*LN(LEVERAGE2!U337)</f>
        <v>39.598229621726411</v>
      </c>
      <c r="AD336">
        <v>1810.2708301995619</v>
      </c>
      <c r="AE336">
        <v>1609.2840815350205</v>
      </c>
      <c r="AF336">
        <f>100*LN(DOMESTICC!T457)</f>
        <v>1090.5221910342514</v>
      </c>
      <c r="AG336">
        <f>100*LN(DOMESTICC!U457)</f>
        <v>1062.7080154278106</v>
      </c>
      <c r="AH336">
        <f>100*LN(DOMESTICC!V457)</f>
        <v>1049.8751973840115</v>
      </c>
      <c r="AI336">
        <f>100*LN(DOMESTICC!W457)</f>
        <v>1001.0758979964379</v>
      </c>
      <c r="AJ336">
        <f>100*LN(DOMESTICC!X457)</f>
        <v>974.74780747079046</v>
      </c>
      <c r="AK336">
        <f>100*LN(DOMESTICC!Y457)</f>
        <v>854.6079624911057</v>
      </c>
      <c r="AL336">
        <f>100*LN(CBCREDIT!T337)</f>
        <v>1022.0558977492627</v>
      </c>
      <c r="AM336">
        <f>100*LN(CBCREDIT!U337)</f>
        <v>978.79591818357449</v>
      </c>
      <c r="AN336">
        <f>100*LN(CBCREDIT!V337)</f>
        <v>917.40399556252237</v>
      </c>
      <c r="AO336">
        <f>100*LN('CREDIT EA &amp; UK'!X362)</f>
        <v>971.33592421220794</v>
      </c>
      <c r="AP336">
        <f>100*LN('CREDIT EA &amp; UK'!Y362)</f>
        <v>936.39496788000667</v>
      </c>
      <c r="AQ336">
        <f>100*LN('CREDIT EA &amp; UK'!Z362)</f>
        <v>849.21801884990043</v>
      </c>
      <c r="AR336">
        <f>100*LN('CREDIT EA &amp; UK'!AA362)</f>
        <v>929.93068491067459</v>
      </c>
      <c r="AS336">
        <f>100*LN('CREDIT EA &amp; UK'!AB362)</f>
        <v>887.4277288811561</v>
      </c>
      <c r="AT336">
        <f>100*LN('CREDIT EA &amp; UK'!AC362)</f>
        <v>823.8545048970584</v>
      </c>
      <c r="AU336">
        <f>100*LN('CREDIT EA &amp; UK'!AD362)</f>
        <v>863.15713806488225</v>
      </c>
      <c r="AV336">
        <f>100*LN('CREDIT EA &amp; UK'!AE362)</f>
        <v>841.42892221698219</v>
      </c>
      <c r="AW336">
        <f>100*LN('CREDIT EA &amp; UK'!AF362)</f>
        <v>699.36406841584824</v>
      </c>
      <c r="AX336">
        <f>100*LN('CREDIT FLOATERS'!R362)</f>
        <v>987.16775408792864</v>
      </c>
      <c r="AY336">
        <f>100*LN('CREDIT FLOATERS'!S362)</f>
        <v>950.15859478291884</v>
      </c>
      <c r="AZ336">
        <f>100*LN('CREDIT FLOATERS'!T362)</f>
        <v>869.82886255684525</v>
      </c>
      <c r="BA336">
        <f>100*LN('GLOBAL GROWTH'!P604)</f>
        <v>472.97955372992686</v>
      </c>
      <c r="BB336">
        <f>'GLOBAL GROWTH'!F592</f>
        <v>5.1364302350586604</v>
      </c>
      <c r="BC336">
        <v>472.97955372992686</v>
      </c>
      <c r="BD336">
        <v>185.43406999999999</v>
      </c>
      <c r="BE336">
        <v>4.4417525929008272</v>
      </c>
      <c r="BF336">
        <v>460.88725376307104</v>
      </c>
      <c r="BG336">
        <v>468.87888212162449</v>
      </c>
      <c r="BH336">
        <v>468.49051540069445</v>
      </c>
      <c r="BI336">
        <f>'CORPORATE SPREADS'!C445/100</f>
        <v>1.5512999999999999</v>
      </c>
      <c r="BJ336">
        <f>'CORPORATE SPREADS'!D445/100</f>
        <v>1.1799999999999997</v>
      </c>
      <c r="BK336">
        <f>POLICYRATES!F397</f>
        <v>4</v>
      </c>
      <c r="BL336">
        <f>POLICYRATES!C397</f>
        <v>5.75</v>
      </c>
      <c r="BM336">
        <f>100*LN(1/'BILATERAL FX'!G456)</f>
        <v>-35.297811909444256</v>
      </c>
      <c r="BN336">
        <f>100*LN(1/'BILATERAL FX'!B456)</f>
        <v>-71.534888854363203</v>
      </c>
      <c r="BO336">
        <f>100*LN('STOCK MARKET INDICES'!C337)</f>
        <v>898.95964392729491</v>
      </c>
      <c r="BP336">
        <f>100*LN('STOCK MARKET INDICES'!D337)</f>
        <v>814.73230004308584</v>
      </c>
    </row>
    <row r="337" spans="1:68" x14ac:dyDescent="0.2">
      <c r="A337" s="1">
        <v>39387</v>
      </c>
      <c r="B337">
        <f>100*LN('FRED-MD+'!B589)</f>
        <v>461.27861110667504</v>
      </c>
      <c r="C337">
        <f>'FRED-MD+'!C589</f>
        <v>78.597700000000003</v>
      </c>
      <c r="D337">
        <f>100*LN('FRED-MD+'!D589)</f>
        <v>708.75737055579725</v>
      </c>
      <c r="E337">
        <f>100*LN('FRED-MD+'!E589)</f>
        <v>516.56998419331978</v>
      </c>
      <c r="F337">
        <f>'FRED-MD+'!F589</f>
        <v>4.7</v>
      </c>
      <c r="G337">
        <f>100*LN('FRED-MD+'!G589)</f>
        <v>535.10710939839021</v>
      </c>
      <c r="H337">
        <f>100*LN('FRED-MD+'!H589)</f>
        <v>458.87663761624145</v>
      </c>
      <c r="I337">
        <f>100*LN('FRED-MD+'!I589)</f>
        <v>455.76592033170397</v>
      </c>
      <c r="J337">
        <f>100*LN('FRED-MD+'!J589)</f>
        <v>738.60019037002428</v>
      </c>
      <c r="K337">
        <f>100*LN('FRED-MD+'!K589)</f>
        <v>728.8510941024914</v>
      </c>
      <c r="L337">
        <f>'FRED-MD+'!L589</f>
        <v>3.4990000000000001</v>
      </c>
      <c r="M337">
        <f>'FRED-MD+'!N589</f>
        <v>0.64949999999999997</v>
      </c>
      <c r="N337">
        <f>'FRED-MD+'!O589</f>
        <v>0.18890000000000001</v>
      </c>
      <c r="O337">
        <f>'FRED-MD+'!P589</f>
        <v>2.7366999999999999</v>
      </c>
      <c r="P337">
        <f>'FRED-MD+'!R589</f>
        <v>2.06</v>
      </c>
      <c r="Q337">
        <f>FACTOR!C398</f>
        <v>59.867311272767658</v>
      </c>
      <c r="R337">
        <f>100*LN(REALIZEDVARIANCE!D338)</f>
        <v>169.12606442587386</v>
      </c>
      <c r="S337">
        <v>-26.619697776743301</v>
      </c>
      <c r="T337" s="5">
        <v>-9.1838800000000003</v>
      </c>
      <c r="U337">
        <v>98.911832324281818</v>
      </c>
      <c r="V337" s="5">
        <v>13.749739999999999</v>
      </c>
      <c r="W337">
        <v>15.2</v>
      </c>
      <c r="X337">
        <v>22.87</v>
      </c>
      <c r="Y337">
        <f>100*LN(LEVERAGE3!O338)</f>
        <v>375.86870209573806</v>
      </c>
      <c r="Z337">
        <f>100*LN(LEVERAGE1!O338)</f>
        <v>379.69568395834006</v>
      </c>
      <c r="AA337">
        <f>100*LN(LEVERAGE1!N338)</f>
        <v>340.44324768904448</v>
      </c>
      <c r="AB337">
        <f>100*LN(LEVERAGE2!V338)</f>
        <v>-21.626630556262683</v>
      </c>
      <c r="AC337">
        <f>100*LN(LEVERAGE2!U338)</f>
        <v>39.949162423101676</v>
      </c>
      <c r="AD337">
        <v>1811.7503248467888</v>
      </c>
      <c r="AE337">
        <v>1610.5181521389579</v>
      </c>
      <c r="AF337">
        <f>100*LN(DOMESTICC!T458)</f>
        <v>1091.9085429298582</v>
      </c>
      <c r="AG337">
        <f>100*LN(DOMESTICC!U458)</f>
        <v>1064.2629948459235</v>
      </c>
      <c r="AH337">
        <f>100*LN(DOMESTICC!V458)</f>
        <v>1051.4456683783887</v>
      </c>
      <c r="AI337">
        <f>100*LN(DOMESTICC!W458)</f>
        <v>1003.2454766091338</v>
      </c>
      <c r="AJ337">
        <f>100*LN(DOMESTICC!X458)</f>
        <v>977.40731239295417</v>
      </c>
      <c r="AK337">
        <f>100*LN(DOMESTICC!Y458)</f>
        <v>855.2279947375157</v>
      </c>
      <c r="AL337">
        <f>100*LN(CBCREDIT!T338)</f>
        <v>1023.6231789639137</v>
      </c>
      <c r="AM337">
        <f>100*LN(CBCREDIT!U338)</f>
        <v>980.72231620704179</v>
      </c>
      <c r="AN337">
        <f>100*LN(CBCREDIT!V338)</f>
        <v>918.32592121919754</v>
      </c>
      <c r="AO337">
        <f>100*LN('CREDIT EA &amp; UK'!X363)</f>
        <v>972.76490846890113</v>
      </c>
      <c r="AP337">
        <f>100*LN('CREDIT EA &amp; UK'!Y363)</f>
        <v>937.84053288860059</v>
      </c>
      <c r="AQ337">
        <f>100*LN('CREDIT EA &amp; UK'!Z363)</f>
        <v>850.60965008767425</v>
      </c>
      <c r="AR337">
        <f>100*LN('CREDIT EA &amp; UK'!AA363)</f>
        <v>931.66083953047564</v>
      </c>
      <c r="AS337">
        <f>100*LN('CREDIT EA &amp; UK'!AB363)</f>
        <v>889.31389984577788</v>
      </c>
      <c r="AT337">
        <f>100*LN('CREDIT EA &amp; UK'!AC363)</f>
        <v>825.29819274813758</v>
      </c>
      <c r="AU337">
        <f>100*LN('CREDIT EA &amp; UK'!AD363)</f>
        <v>864.01568646946032</v>
      </c>
      <c r="AV337">
        <f>100*LN('CREDIT EA &amp; UK'!AE363)</f>
        <v>842.21963173899996</v>
      </c>
      <c r="AW337">
        <f>100*LN('CREDIT EA &amp; UK'!AF363)</f>
        <v>700.73904481628608</v>
      </c>
      <c r="AX337">
        <f>100*LN('CREDIT FLOATERS'!R363)</f>
        <v>988.58974960937655</v>
      </c>
      <c r="AY337">
        <f>100*LN('CREDIT FLOATERS'!S363)</f>
        <v>951.59026530958477</v>
      </c>
      <c r="AZ337">
        <f>100*LN('CREDIT FLOATERS'!T363)</f>
        <v>871.23164964122225</v>
      </c>
      <c r="BA337">
        <f>100*LN('GLOBAL GROWTH'!P605)</f>
        <v>473.39406383005837</v>
      </c>
      <c r="BB337">
        <f>'GLOBAL GROWTH'!F593</f>
        <v>4.7557145900836399</v>
      </c>
      <c r="BC337">
        <v>473.39406383005837</v>
      </c>
      <c r="BD337">
        <v>185.9375</v>
      </c>
      <c r="BE337">
        <v>4.3552144387154268</v>
      </c>
      <c r="BF337">
        <v>461.04382529546433</v>
      </c>
      <c r="BG337">
        <v>468.41739963078857</v>
      </c>
      <c r="BH337">
        <v>469.31810633108046</v>
      </c>
      <c r="BI337">
        <f>'CORPORATE SPREADS'!C446/100</f>
        <v>1.8291999999999899</v>
      </c>
      <c r="BJ337">
        <f>'CORPORATE SPREADS'!D446/100</f>
        <v>1.2999999999999998</v>
      </c>
      <c r="BK337">
        <f>POLICYRATES!F398</f>
        <v>4</v>
      </c>
      <c r="BL337">
        <f>POLICYRATES!C398</f>
        <v>5.75</v>
      </c>
      <c r="BM337">
        <f>100*LN(1/'BILATERAL FX'!G457)</f>
        <v>-38.410526898675485</v>
      </c>
      <c r="BN337">
        <f>100*LN(1/'BILATERAL FX'!B457)</f>
        <v>-72.759691528917074</v>
      </c>
      <c r="BO337">
        <f>100*LN('STOCK MARKET INDICES'!C338)</f>
        <v>897.0879412926264</v>
      </c>
      <c r="BP337">
        <f>100*LN('STOCK MARKET INDICES'!D338)</f>
        <v>809.58639101096833</v>
      </c>
    </row>
    <row r="338" spans="1:68" x14ac:dyDescent="0.2">
      <c r="A338" s="1">
        <v>39417</v>
      </c>
      <c r="B338">
        <f>100*LN('FRED-MD+'!B590)</f>
        <v>461.25498888738673</v>
      </c>
      <c r="C338">
        <f>'FRED-MD+'!C590</f>
        <v>78.618200000000002</v>
      </c>
      <c r="D338">
        <f>100*LN('FRED-MD+'!D590)</f>
        <v>694.40872082295277</v>
      </c>
      <c r="E338">
        <f>100*LN('FRED-MD+'!E590)</f>
        <v>516.11221273701915</v>
      </c>
      <c r="F338">
        <f>'FRED-MD+'!F590</f>
        <v>5</v>
      </c>
      <c r="G338">
        <f>100*LN('FRED-MD+'!G590)</f>
        <v>535.39649173868509</v>
      </c>
      <c r="H338">
        <f>100*LN('FRED-MD+'!H590)</f>
        <v>459.14565829003305</v>
      </c>
      <c r="I338">
        <f>100*LN('FRED-MD+'!I590)</f>
        <v>456.97502407568311</v>
      </c>
      <c r="J338">
        <f>100*LN('FRED-MD+'!J590)</f>
        <v>738.60602317005487</v>
      </c>
      <c r="K338">
        <f>100*LN('FRED-MD+'!K590)</f>
        <v>729.92702008035758</v>
      </c>
      <c r="L338">
        <f>'FRED-MD+'!L590</f>
        <v>3.2629999999999999</v>
      </c>
      <c r="M338">
        <f>'FRED-MD+'!N590</f>
        <v>0.83450000000000002</v>
      </c>
      <c r="N338">
        <f>'FRED-MD+'!O590</f>
        <v>0.3332</v>
      </c>
      <c r="O338">
        <f>'FRED-MD+'!P590</f>
        <v>2.8153999999999999</v>
      </c>
      <c r="P338">
        <f>'FRED-MD+'!R590</f>
        <v>2</v>
      </c>
      <c r="Q338">
        <f>FACTOR!C399</f>
        <v>58.090735997793075</v>
      </c>
      <c r="R338">
        <f>100*LN(REALIZEDVARIANCE!D339)</f>
        <v>135.65541817704596</v>
      </c>
      <c r="S338">
        <v>-15.2807682286412</v>
      </c>
      <c r="T338" s="5">
        <v>-6.459416</v>
      </c>
      <c r="U338">
        <v>106.46543161669999</v>
      </c>
      <c r="V338" s="5">
        <v>19.585039999999999</v>
      </c>
      <c r="W338">
        <v>14.2</v>
      </c>
      <c r="X338">
        <v>22.5</v>
      </c>
      <c r="Y338">
        <f>100*LN(LEVERAGE3!O339)</f>
        <v>375.09853312709805</v>
      </c>
      <c r="Z338">
        <f>100*LN(LEVERAGE1!O339)</f>
        <v>380.75837597152588</v>
      </c>
      <c r="AA338">
        <f>100*LN(LEVERAGE1!N339)</f>
        <v>340.45770255599001</v>
      </c>
      <c r="AB338">
        <f>100*LN(LEVERAGE2!V339)</f>
        <v>-22.171344066010661</v>
      </c>
      <c r="AC338">
        <f>100*LN(LEVERAGE2!U339)</f>
        <v>40.346668726140386</v>
      </c>
      <c r="AD338">
        <v>1812.3158104889767</v>
      </c>
      <c r="AE338">
        <v>1611.4830325581352</v>
      </c>
      <c r="AF338">
        <f>100*LN(DOMESTICC!T459)</f>
        <v>1093.5848707744635</v>
      </c>
      <c r="AG338">
        <f>100*LN(DOMESTICC!U459)</f>
        <v>1066.1712901920278</v>
      </c>
      <c r="AH338">
        <f>100*LN(DOMESTICC!V459)</f>
        <v>1053.3875596038085</v>
      </c>
      <c r="AI338">
        <f>100*LN(DOMESTICC!W459)</f>
        <v>1005.6551778065597</v>
      </c>
      <c r="AJ338">
        <f>100*LN(DOMESTICC!X459)</f>
        <v>980.29004253109542</v>
      </c>
      <c r="AK338">
        <f>100*LN(DOMESTICC!Y459)</f>
        <v>856.06108760274856</v>
      </c>
      <c r="AL338">
        <f>100*LN(CBCREDIT!T339)</f>
        <v>1025.4823137433291</v>
      </c>
      <c r="AM338">
        <f>100*LN(CBCREDIT!U339)</f>
        <v>982.91305878478761</v>
      </c>
      <c r="AN338">
        <f>100*LN(CBCREDIT!V339)</f>
        <v>919.54781746335482</v>
      </c>
      <c r="AO338">
        <f>100*LN('CREDIT EA &amp; UK'!X364)</f>
        <v>974.59909898136323</v>
      </c>
      <c r="AP338">
        <f>100*LN('CREDIT EA &amp; UK'!Y364)</f>
        <v>939.70041543152479</v>
      </c>
      <c r="AQ338">
        <f>100*LN('CREDIT EA &amp; UK'!Z364)</f>
        <v>852.3846012246338</v>
      </c>
      <c r="AR338">
        <f>100*LN('CREDIT EA &amp; UK'!AA364)</f>
        <v>933.808051514044</v>
      </c>
      <c r="AS338">
        <f>100*LN('CREDIT EA &amp; UK'!AB364)</f>
        <v>891.65722168378977</v>
      </c>
      <c r="AT338">
        <f>100*LN('CREDIT EA &amp; UK'!AC364)</f>
        <v>827.08025073021952</v>
      </c>
      <c r="AU338">
        <f>100*LN('CREDIT EA &amp; UK'!AD364)</f>
        <v>865.22515676077205</v>
      </c>
      <c r="AV338">
        <f>100*LN('CREDIT EA &amp; UK'!AE364)</f>
        <v>843.3317329919729</v>
      </c>
      <c r="AW338">
        <f>100*LN('CREDIT EA &amp; UK'!AF364)</f>
        <v>702.57969478567327</v>
      </c>
      <c r="AX338">
        <f>100*LN('CREDIT FLOATERS'!R364)</f>
        <v>990.41933534000896</v>
      </c>
      <c r="AY338">
        <f>100*LN('CREDIT FLOATERS'!S364)</f>
        <v>953.44432800412915</v>
      </c>
      <c r="AZ338">
        <f>100*LN('CREDIT FLOATERS'!T364)</f>
        <v>873.00803250374827</v>
      </c>
      <c r="BA338">
        <f>100*LN('GLOBAL GROWTH'!P606)</f>
        <v>473.60677380978905</v>
      </c>
      <c r="BB338">
        <f>'GLOBAL GROWTH'!F594</f>
        <v>4.6879183548920702</v>
      </c>
      <c r="BC338">
        <v>473.60677380978905</v>
      </c>
      <c r="BD338">
        <v>179.05036999999999</v>
      </c>
      <c r="BE338">
        <v>4.2280596794366243</v>
      </c>
      <c r="BF338">
        <v>461.6789233202482</v>
      </c>
      <c r="BG338">
        <v>468.37299498772865</v>
      </c>
      <c r="BH338">
        <v>469.13478822291432</v>
      </c>
      <c r="BI338">
        <f>'CORPORATE SPREADS'!C447/100</f>
        <v>2.032</v>
      </c>
      <c r="BJ338">
        <f>'CORPORATE SPREADS'!D447/100</f>
        <v>1.2370000000000001</v>
      </c>
      <c r="BK338">
        <f>POLICYRATES!F399</f>
        <v>4</v>
      </c>
      <c r="BL338">
        <f>POLICYRATES!C399</f>
        <v>5.5</v>
      </c>
      <c r="BM338">
        <f>100*LN(1/'BILATERAL FX'!G458)</f>
        <v>-37.562426609714308</v>
      </c>
      <c r="BN338">
        <f>100*LN(1/'BILATERAL FX'!B458)</f>
        <v>-70.116495215352842</v>
      </c>
      <c r="BO338">
        <f>100*LN('STOCK MARKET INDICES'!C339)</f>
        <v>899.55766119325529</v>
      </c>
      <c r="BP338">
        <f>100*LN('STOCK MARKET INDICES'!D339)</f>
        <v>809.76301731268393</v>
      </c>
    </row>
    <row r="339" spans="1:68" x14ac:dyDescent="0.2">
      <c r="A339" s="1">
        <v>39448</v>
      </c>
      <c r="B339">
        <f>100*LN('FRED-MD+'!B591)</f>
        <v>461.00791174442668</v>
      </c>
      <c r="C339">
        <f>'FRED-MD+'!C591</f>
        <v>78.282600000000002</v>
      </c>
      <c r="D339">
        <f>100*LN('FRED-MD+'!D591)</f>
        <v>698.84131819995923</v>
      </c>
      <c r="E339">
        <f>100*LN('FRED-MD+'!E591)</f>
        <v>515.41582708484304</v>
      </c>
      <c r="F339">
        <f>'FRED-MD+'!F591</f>
        <v>5</v>
      </c>
      <c r="G339">
        <f>100*LN('FRED-MD+'!G591)</f>
        <v>535.74066927540252</v>
      </c>
      <c r="H339">
        <f>100*LN('FRED-MD+'!H591)</f>
        <v>459.40485694475808</v>
      </c>
      <c r="I339">
        <f>100*LN('FRED-MD+'!I591)</f>
        <v>457.04752161912046</v>
      </c>
      <c r="J339">
        <f>100*LN('FRED-MD+'!J591)</f>
        <v>739.19302684838328</v>
      </c>
      <c r="K339">
        <f>100*LN('FRED-MD+'!K591)</f>
        <v>722.89398234879195</v>
      </c>
      <c r="L339">
        <f>'FRED-MD+'!L591</f>
        <v>2.71142857142857</v>
      </c>
      <c r="M339">
        <f>'FRED-MD+'!N591</f>
        <v>1.03285714285714</v>
      </c>
      <c r="N339">
        <f>'FRED-MD+'!O591</f>
        <v>0.56510000000000005</v>
      </c>
      <c r="O339">
        <f>'FRED-MD+'!P591</f>
        <v>3.2282000000000002</v>
      </c>
      <c r="P339">
        <f>'FRED-MD+'!R591</f>
        <v>2.02</v>
      </c>
      <c r="Q339">
        <f>FACTOR!C400</f>
        <v>49.168457147034637</v>
      </c>
      <c r="R339">
        <f>100*LN(REALIZEDVARIANCE!D340)</f>
        <v>184.02909302381713</v>
      </c>
      <c r="S339">
        <v>-20.178545711652902</v>
      </c>
      <c r="T339" s="5">
        <v>-10.03223</v>
      </c>
      <c r="U339">
        <v>112.08314371137237</v>
      </c>
      <c r="V339" s="5">
        <v>7.8112959999999996</v>
      </c>
      <c r="W339">
        <v>2.2999999999999998</v>
      </c>
      <c r="X339">
        <v>26.2</v>
      </c>
      <c r="Y339">
        <f>100*LN(LEVERAGE3!O340)</f>
        <v>381.78662911215986</v>
      </c>
      <c r="Z339">
        <f>100*LN(LEVERAGE1!O340)</f>
        <v>381.14451551080822</v>
      </c>
      <c r="AA339">
        <f>100*LN(LEVERAGE1!N340)</f>
        <v>338.86288529207201</v>
      </c>
      <c r="AB339">
        <f>100*LN(LEVERAGE2!V340)</f>
        <v>-23.204492980930333</v>
      </c>
      <c r="AC339">
        <f>100*LN(LEVERAGE2!U340)</f>
        <v>40.938585216668514</v>
      </c>
      <c r="AD339">
        <v>1814.2199123905439</v>
      </c>
      <c r="AE339">
        <v>1613.2009798667664</v>
      </c>
      <c r="AF339">
        <f>100*LN(DOMESTICC!T460)</f>
        <v>1096.340909663865</v>
      </c>
      <c r="AG339">
        <f>100*LN(DOMESTICC!U460)</f>
        <v>1069.4063791295375</v>
      </c>
      <c r="AH339">
        <f>100*LN(DOMESTICC!V460)</f>
        <v>1056.7515247845104</v>
      </c>
      <c r="AI339">
        <f>100*LN(DOMESTICC!W460)</f>
        <v>1008.8491418459149</v>
      </c>
      <c r="AJ339">
        <f>100*LN(DOMESTICC!X460)</f>
        <v>983.89550029124814</v>
      </c>
      <c r="AK339">
        <f>100*LN(DOMESTICC!Y460)</f>
        <v>857.78407807884139</v>
      </c>
      <c r="AL339">
        <f>100*LN(CBCREDIT!T340)</f>
        <v>1028.4892569535807</v>
      </c>
      <c r="AM339">
        <f>100*LN(CBCREDIT!U340)</f>
        <v>986.15185464532442</v>
      </c>
      <c r="AN339">
        <f>100*LN(CBCREDIT!V340)</f>
        <v>922.09269716468646</v>
      </c>
      <c r="AO339">
        <f>100*LN('CREDIT EA &amp; UK'!X365)</f>
        <v>978.14273719037567</v>
      </c>
      <c r="AP339">
        <f>100*LN('CREDIT EA &amp; UK'!Y365)</f>
        <v>943.32014538602675</v>
      </c>
      <c r="AQ339">
        <f>100*LN('CREDIT EA &amp; UK'!Z365)</f>
        <v>855.69657800393134</v>
      </c>
      <c r="AR339">
        <f>100*LN('CREDIT EA &amp; UK'!AA365)</f>
        <v>937.43168579959877</v>
      </c>
      <c r="AS339">
        <f>100*LN('CREDIT EA &amp; UK'!AB365)</f>
        <v>895.58641943259079</v>
      </c>
      <c r="AT339">
        <f>100*LN('CREDIT EA &amp; UK'!AC365)</f>
        <v>830.11939668845616</v>
      </c>
      <c r="AU339">
        <f>100*LN('CREDIT EA &amp; UK'!AD365)</f>
        <v>868.16581720503871</v>
      </c>
      <c r="AV339">
        <f>100*LN('CREDIT EA &amp; UK'!AE365)</f>
        <v>846.0246433985601</v>
      </c>
      <c r="AW339">
        <f>100*LN('CREDIT EA &amp; UK'!AF365)</f>
        <v>706.5220221842219</v>
      </c>
      <c r="AX339">
        <f>100*LN('CREDIT FLOATERS'!R365)</f>
        <v>993.97554327052489</v>
      </c>
      <c r="AY339">
        <f>100*LN('CREDIT FLOATERS'!S365)</f>
        <v>957.10892129877334</v>
      </c>
      <c r="AZ339">
        <f>100*LN('CREDIT FLOATERS'!T365)</f>
        <v>876.31216967854857</v>
      </c>
      <c r="BA339">
        <f>100*LN('GLOBAL GROWTH'!P607)</f>
        <v>475.08147915214056</v>
      </c>
      <c r="BB339">
        <f>'GLOBAL GROWTH'!F595</f>
        <v>6.5224287241216903</v>
      </c>
      <c r="BC339">
        <v>475.08147915214056</v>
      </c>
      <c r="BD339">
        <v>147.06971999999999</v>
      </c>
      <c r="BE339">
        <v>4.0714127529270838</v>
      </c>
      <c r="BF339">
        <v>462.48825851287353</v>
      </c>
      <c r="BG339">
        <v>469.34471379511081</v>
      </c>
      <c r="BH339">
        <v>469.86605290754301</v>
      </c>
      <c r="BI339">
        <f>'CORPORATE SPREADS'!C448/100</f>
        <v>2.4830000000000001</v>
      </c>
      <c r="BJ339">
        <f>'CORPORATE SPREADS'!D448/100</f>
        <v>1.4899999999999998</v>
      </c>
      <c r="BK339">
        <f>POLICYRATES!F400</f>
        <v>4</v>
      </c>
      <c r="BL339">
        <f>POLICYRATES!C400</f>
        <v>5.5</v>
      </c>
      <c r="BM339">
        <f>100*LN(1/'BILATERAL FX'!G459)</f>
        <v>-38.716535093673109</v>
      </c>
      <c r="BN339">
        <f>100*LN(1/'BILATERAL FX'!B459)</f>
        <v>-67.813506043944159</v>
      </c>
      <c r="BO339">
        <f>100*LN('STOCK MARKET INDICES'!C340)</f>
        <v>883.22593730807841</v>
      </c>
      <c r="BP339">
        <f>100*LN('STOCK MARKET INDICES'!D340)</f>
        <v>800.64009004280376</v>
      </c>
    </row>
    <row r="340" spans="1:68" x14ac:dyDescent="0.2">
      <c r="A340" s="1">
        <v>39479</v>
      </c>
      <c r="B340">
        <f>100*LN('FRED-MD+'!B592)</f>
        <v>460.73807409102318</v>
      </c>
      <c r="C340">
        <f>'FRED-MD+'!C592</f>
        <v>77.787700000000001</v>
      </c>
      <c r="D340">
        <f>100*LN('FRED-MD+'!D592)</f>
        <v>700.57890192535024</v>
      </c>
      <c r="E340">
        <f>100*LN('FRED-MD+'!E592)</f>
        <v>514.52244604142118</v>
      </c>
      <c r="F340">
        <f>'FRED-MD+'!F592</f>
        <v>4.9000000000000004</v>
      </c>
      <c r="G340">
        <f>100*LN('FRED-MD+'!G592)</f>
        <v>535.98216013914794</v>
      </c>
      <c r="H340">
        <f>100*LN('FRED-MD+'!H592)</f>
        <v>459.62303444186176</v>
      </c>
      <c r="I340">
        <f>100*LN('FRED-MD+'!I592)</f>
        <v>456.23670636627816</v>
      </c>
      <c r="J340">
        <f>100*LN('FRED-MD+'!J592)</f>
        <v>739.68720822194598</v>
      </c>
      <c r="K340">
        <f>100*LN('FRED-MD+'!K592)</f>
        <v>721.14607877517631</v>
      </c>
      <c r="L340">
        <f>'FRED-MD+'!L592</f>
        <v>2.0535000000000001</v>
      </c>
      <c r="M340">
        <f>'FRED-MD+'!N592</f>
        <v>1.6839999999999999</v>
      </c>
      <c r="N340">
        <f>'FRED-MD+'!O592</f>
        <v>0.7722</v>
      </c>
      <c r="O340">
        <f>'FRED-MD+'!P592</f>
        <v>3.4859</v>
      </c>
      <c r="P340">
        <f>'FRED-MD+'!R592</f>
        <v>2.1800000000000002</v>
      </c>
      <c r="Q340">
        <f>FACTOR!C401</f>
        <v>47.628291713413134</v>
      </c>
      <c r="R340">
        <f>100*LN(REALIZEDVARIANCE!D341)</f>
        <v>165.14081523579108</v>
      </c>
      <c r="S340">
        <v>-13.242117452929801</v>
      </c>
      <c r="T340" s="5">
        <v>-17.519770000000001</v>
      </c>
      <c r="U340">
        <v>113.86060565920315</v>
      </c>
      <c r="V340" s="5">
        <v>24.064800000000002</v>
      </c>
      <c r="W340">
        <v>0.5</v>
      </c>
      <c r="X340">
        <v>26.54</v>
      </c>
      <c r="Y340">
        <f>100*LN(LEVERAGE3!O341)</f>
        <v>392.31606320712655</v>
      </c>
      <c r="Z340">
        <f>100*LN(LEVERAGE1!O341)</f>
        <v>381.36933345165659</v>
      </c>
      <c r="AA340">
        <f>100*LN(LEVERAGE1!N341)</f>
        <v>336.06487140044845</v>
      </c>
      <c r="AB340">
        <f>100*LN(LEVERAGE2!V341)</f>
        <v>-24.389304744167802</v>
      </c>
      <c r="AC340">
        <f>100*LN(LEVERAGE2!U341)</f>
        <v>41.533238394294074</v>
      </c>
      <c r="AD340">
        <v>1816.3262506701371</v>
      </c>
      <c r="AE340">
        <v>1614.3983938688091</v>
      </c>
      <c r="AF340">
        <f>100*LN(DOMESTICC!T461)</f>
        <v>1099.2470953872721</v>
      </c>
      <c r="AG340">
        <f>100*LN(DOMESTICC!U461)</f>
        <v>1072.8535217456501</v>
      </c>
      <c r="AH340">
        <f>100*LN(DOMESTICC!V461)</f>
        <v>1060.3533776413274</v>
      </c>
      <c r="AI340">
        <f>100*LN(DOMESTICC!W461)</f>
        <v>1012.000742149535</v>
      </c>
      <c r="AJ340">
        <f>100*LN(DOMESTICC!X461)</f>
        <v>987.38156853791349</v>
      </c>
      <c r="AK340">
        <f>100*LN(DOMESTICC!Y461)</f>
        <v>859.76379071155463</v>
      </c>
      <c r="AL340">
        <f>100*LN(CBCREDIT!T341)</f>
        <v>1031.5977938897759</v>
      </c>
      <c r="AM340">
        <f>100*LN(CBCREDIT!U341)</f>
        <v>989.38729427366741</v>
      </c>
      <c r="AN340">
        <f>100*LN(CBCREDIT!V341)</f>
        <v>924.97182615656686</v>
      </c>
      <c r="AO340">
        <f>100*LN('CREDIT EA &amp; UK'!X366)</f>
        <v>982.03127859866765</v>
      </c>
      <c r="AP340">
        <f>100*LN('CREDIT EA &amp; UK'!Y366)</f>
        <v>947.29371838509519</v>
      </c>
      <c r="AQ340">
        <f>100*LN('CREDIT EA &amp; UK'!Z366)</f>
        <v>859.33812085254976</v>
      </c>
      <c r="AR340">
        <f>100*LN('CREDIT EA &amp; UK'!AA366)</f>
        <v>941.34438595996562</v>
      </c>
      <c r="AS340">
        <f>100*LN('CREDIT EA &amp; UK'!AB366)</f>
        <v>899.84046193385632</v>
      </c>
      <c r="AT340">
        <f>100*LN('CREDIT EA &amp; UK'!AC366)</f>
        <v>833.37354568467413</v>
      </c>
      <c r="AU340">
        <f>100*LN('CREDIT EA &amp; UK'!AD366)</f>
        <v>871.64413403074934</v>
      </c>
      <c r="AV340">
        <f>100*LN('CREDIT EA &amp; UK'!AE366)</f>
        <v>849.18335150841915</v>
      </c>
      <c r="AW340">
        <f>100*LN('CREDIT EA &amp; UK'!AF366)</f>
        <v>711.28181712469029</v>
      </c>
      <c r="AX340">
        <f>100*LN('CREDIT FLOATERS'!R366)</f>
        <v>997.88384012656638</v>
      </c>
      <c r="AY340">
        <f>100*LN('CREDIT FLOATERS'!S366)</f>
        <v>961.15094315970123</v>
      </c>
      <c r="AZ340">
        <f>100*LN('CREDIT FLOATERS'!T366)</f>
        <v>879.91252003607747</v>
      </c>
      <c r="BA340">
        <f>100*LN('GLOBAL GROWTH'!P608)</f>
        <v>474.53694240399045</v>
      </c>
      <c r="BB340">
        <f>'GLOBAL GROWTH'!F596</f>
        <v>5.3102187849492903</v>
      </c>
      <c r="BC340">
        <v>474.53694240399045</v>
      </c>
      <c r="BD340">
        <v>142.773</v>
      </c>
      <c r="BE340">
        <v>3.9233828021774997</v>
      </c>
      <c r="BF340">
        <v>462.59810516937392</v>
      </c>
      <c r="BG340">
        <v>469.83942564401042</v>
      </c>
      <c r="BH340">
        <v>469.95708614095759</v>
      </c>
      <c r="BI340">
        <f>'CORPORATE SPREADS'!C449/100</f>
        <v>2.9609999999999901</v>
      </c>
      <c r="BJ340">
        <f>'CORPORATE SPREADS'!D449/100</f>
        <v>1.54</v>
      </c>
      <c r="BK340">
        <f>POLICYRATES!F401</f>
        <v>4</v>
      </c>
      <c r="BL340">
        <f>POLICYRATES!C401</f>
        <v>5.25</v>
      </c>
      <c r="BM340">
        <f>100*LN(1/'BILATERAL FX'!G460)</f>
        <v>-38.926797320559317</v>
      </c>
      <c r="BN340">
        <f>100*LN(1/'BILATERAL FX'!B460)</f>
        <v>-67.528866225863226</v>
      </c>
      <c r="BO340">
        <f>100*LN('STOCK MARKET INDICES'!C341)</f>
        <v>881.70207084476897</v>
      </c>
      <c r="BP340">
        <f>100*LN('STOCK MARKET INDICES'!D341)</f>
        <v>801.06981770106938</v>
      </c>
    </row>
    <row r="341" spans="1:68" x14ac:dyDescent="0.2">
      <c r="A341" s="1">
        <v>39508</v>
      </c>
      <c r="B341">
        <f>100*LN('FRED-MD+'!B593)</f>
        <v>460.47110806153466</v>
      </c>
      <c r="C341">
        <f>'FRED-MD+'!C593</f>
        <v>77.593599999999995</v>
      </c>
      <c r="D341">
        <f>100*LN('FRED-MD+'!D593)</f>
        <v>691.27428204931766</v>
      </c>
      <c r="E341">
        <f>100*LN('FRED-MD+'!E593)</f>
        <v>513.61513159576464</v>
      </c>
      <c r="F341">
        <f>'FRED-MD+'!F593</f>
        <v>5.0999999999999996</v>
      </c>
      <c r="G341">
        <f>100*LN('FRED-MD+'!G593)</f>
        <v>536.33932432842244</v>
      </c>
      <c r="H341">
        <f>100*LN('FRED-MD+'!H593)</f>
        <v>459.93130665036938</v>
      </c>
      <c r="I341">
        <f>100*LN('FRED-MD+'!I593)</f>
        <v>453.93508449507982</v>
      </c>
      <c r="J341">
        <f>100*LN('FRED-MD+'!J593)</f>
        <v>740.10001632301191</v>
      </c>
      <c r="K341">
        <f>100*LN('FRED-MD+'!K593)</f>
        <v>718.30661426189192</v>
      </c>
      <c r="L341">
        <f>'FRED-MD+'!L593</f>
        <v>1.544</v>
      </c>
      <c r="M341">
        <f>'FRED-MD+'!N593</f>
        <v>1.966</v>
      </c>
      <c r="N341">
        <f>'FRED-MD+'!O593</f>
        <v>0.98270000000000002</v>
      </c>
      <c r="O341">
        <f>'FRED-MD+'!P593</f>
        <v>3.7244999999999999</v>
      </c>
      <c r="P341">
        <f>'FRED-MD+'!R593</f>
        <v>2.46</v>
      </c>
      <c r="Q341">
        <f>FACTOR!C402</f>
        <v>46.262938106697007</v>
      </c>
      <c r="R341">
        <f>100*LN(REALIZEDVARIANCE!D342)</f>
        <v>182.11332641259946</v>
      </c>
      <c r="S341">
        <v>-16.725704137129</v>
      </c>
      <c r="T341" s="5">
        <v>-24.18777</v>
      </c>
      <c r="U341">
        <v>108.6188286916597</v>
      </c>
      <c r="V341" s="5">
        <v>15.85294</v>
      </c>
      <c r="W341">
        <v>-5.8</v>
      </c>
      <c r="X341">
        <v>25.61</v>
      </c>
      <c r="Y341">
        <f>100*LN(LEVERAGE3!O342)</f>
        <v>397.97564174622363</v>
      </c>
      <c r="Z341">
        <f>100*LN(LEVERAGE1!O342)</f>
        <v>381.83805995354447</v>
      </c>
      <c r="AA341">
        <f>100*LN(LEVERAGE1!N342)</f>
        <v>334.39783475142451</v>
      </c>
      <c r="AB341">
        <f>100*LN(LEVERAGE2!V342)</f>
        <v>-25.020317923261644</v>
      </c>
      <c r="AC341">
        <f>100*LN(LEVERAGE2!U342)</f>
        <v>41.833972408523259</v>
      </c>
      <c r="AD341">
        <v>1819.0706038341964</v>
      </c>
      <c r="AE341">
        <v>1615.3572537808377</v>
      </c>
      <c r="AF341">
        <f>100*LN(DOMESTICC!T462)</f>
        <v>1100.9051490613699</v>
      </c>
      <c r="AG341">
        <f>100*LN(DOMESTICC!U462)</f>
        <v>1074.8271436724406</v>
      </c>
      <c r="AH341">
        <f>100*LN(DOMESTICC!V462)</f>
        <v>1062.3733290457976</v>
      </c>
      <c r="AI341">
        <f>100*LN(DOMESTICC!W462)</f>
        <v>1013.9929485957325</v>
      </c>
      <c r="AJ341">
        <f>100*LN(DOMESTICC!X462)</f>
        <v>989.58611719824034</v>
      </c>
      <c r="AK341">
        <f>100*LN(DOMESTICC!Y462)</f>
        <v>861.00690363575654</v>
      </c>
      <c r="AL341">
        <f>100*LN(CBCREDIT!T342)</f>
        <v>1033.1690388081443</v>
      </c>
      <c r="AM341">
        <f>100*LN(CBCREDIT!U342)</f>
        <v>991.00334811210598</v>
      </c>
      <c r="AN341">
        <f>100*LN(CBCREDIT!V342)</f>
        <v>926.46957832946646</v>
      </c>
      <c r="AO341">
        <f>100*LN('CREDIT EA &amp; UK'!X367)</f>
        <v>984.02666695986113</v>
      </c>
      <c r="AP341">
        <f>100*LN('CREDIT EA &amp; UK'!Y367)</f>
        <v>949.3321788636282</v>
      </c>
      <c r="AQ341">
        <f>100*LN('CREDIT EA &amp; UK'!Z367)</f>
        <v>861.32152995576166</v>
      </c>
      <c r="AR341">
        <f>100*LN('CREDIT EA &amp; UK'!AA367)</f>
        <v>943.82555608988469</v>
      </c>
      <c r="AS341">
        <f>100*LN('CREDIT EA &amp; UK'!AB367)</f>
        <v>902.57584224182835</v>
      </c>
      <c r="AT341">
        <f>100*LN('CREDIT EA &amp; UK'!AC367)</f>
        <v>835.35607009630667</v>
      </c>
      <c r="AU341">
        <f>100*LN('CREDIT EA &amp; UK'!AD367)</f>
        <v>873.47103844193975</v>
      </c>
      <c r="AV341">
        <f>100*LN('CREDIT EA &amp; UK'!AE367)</f>
        <v>850.84121506768554</v>
      </c>
      <c r="AW341">
        <f>100*LN('CREDIT EA &amp; UK'!AF367)</f>
        <v>713.77926134752101</v>
      </c>
      <c r="AX341">
        <f>100*LN('CREDIT FLOATERS'!R367)</f>
        <v>999.89009088357579</v>
      </c>
      <c r="AY341">
        <f>100*LN('CREDIT FLOATERS'!S367)</f>
        <v>963.22677633964167</v>
      </c>
      <c r="AZ341">
        <f>100*LN('CREDIT FLOATERS'!T367)</f>
        <v>881.77853686814808</v>
      </c>
      <c r="BA341">
        <f>100*LN('GLOBAL GROWTH'!P609)</f>
        <v>474.22293487079548</v>
      </c>
      <c r="BB341">
        <f>'GLOBAL GROWTH'!F597</f>
        <v>5.01537781023832</v>
      </c>
      <c r="BC341">
        <v>474.22293487079548</v>
      </c>
      <c r="BD341">
        <v>158.53049999999999</v>
      </c>
      <c r="BE341">
        <v>3.738196515099057</v>
      </c>
      <c r="BF341">
        <v>462.28461407773693</v>
      </c>
      <c r="BG341">
        <v>469.24950672733746</v>
      </c>
      <c r="BH341">
        <v>467.56286496366528</v>
      </c>
      <c r="BI341">
        <f>'CORPORATE SPREADS'!C450/100</f>
        <v>3.5619999999999998</v>
      </c>
      <c r="BJ341">
        <f>'CORPORATE SPREADS'!D450/100</f>
        <v>1.6900000000000004</v>
      </c>
      <c r="BK341">
        <f>POLICYRATES!F402</f>
        <v>4</v>
      </c>
      <c r="BL341">
        <f>POLICYRATES!C402</f>
        <v>5.25</v>
      </c>
      <c r="BM341">
        <f>100*LN(1/'BILATERAL FX'!G461)</f>
        <v>-43.95444217610271</v>
      </c>
      <c r="BN341">
        <f>100*LN(1/'BILATERAL FX'!B461)</f>
        <v>-69.389689945049142</v>
      </c>
      <c r="BO341">
        <f>100*LN('STOCK MARKET INDICES'!C342)</f>
        <v>878.49230353821395</v>
      </c>
      <c r="BP341">
        <f>100*LN('STOCK MARKET INDICES'!D342)</f>
        <v>798.17503688828481</v>
      </c>
    </row>
    <row r="342" spans="1:68" x14ac:dyDescent="0.2">
      <c r="A342" s="1">
        <v>39539</v>
      </c>
      <c r="B342">
        <f>100*LN('FRED-MD+'!B594)</f>
        <v>459.74857360866599</v>
      </c>
      <c r="C342">
        <f>'FRED-MD+'!C594</f>
        <v>76.802999999999997</v>
      </c>
      <c r="D342">
        <f>100*LN('FRED-MD+'!D594)</f>
        <v>692.06715042486837</v>
      </c>
      <c r="E342">
        <f>100*LN('FRED-MD+'!E594)</f>
        <v>512.60451456070837</v>
      </c>
      <c r="F342">
        <f>'FRED-MD+'!F594</f>
        <v>5</v>
      </c>
      <c r="G342">
        <f>100*LN('FRED-MD+'!G594)</f>
        <v>536.57049502497318</v>
      </c>
      <c r="H342">
        <f>100*LN('FRED-MD+'!H594)</f>
        <v>460.17041863449168</v>
      </c>
      <c r="I342">
        <f>100*LN('FRED-MD+'!I594)</f>
        <v>453.84960527200985</v>
      </c>
      <c r="J342">
        <f>100*LN('FRED-MD+'!J594)</f>
        <v>740.49878139011037</v>
      </c>
      <c r="K342">
        <f>100*LN('FRED-MD+'!K594)</f>
        <v>722.29090256820211</v>
      </c>
      <c r="L342">
        <f>'FRED-MD+'!L594</f>
        <v>1.73818181818182</v>
      </c>
      <c r="M342">
        <f>'FRED-MD+'!N594</f>
        <v>1.93681818181818</v>
      </c>
      <c r="N342">
        <f>'FRED-MD+'!O594</f>
        <v>0.49759999999999999</v>
      </c>
      <c r="O342">
        <f>'FRED-MD+'!P594</f>
        <v>3.2084000000000001</v>
      </c>
      <c r="P342">
        <f>'FRED-MD+'!R594</f>
        <v>2.2400000000000002</v>
      </c>
      <c r="Q342">
        <f>FACTOR!C403</f>
        <v>53.58630291359988</v>
      </c>
      <c r="R342">
        <f>100*LN(REALIZEDVARIANCE!D343)</f>
        <v>143.38159756759958</v>
      </c>
      <c r="S342">
        <v>-12.983656259127301</v>
      </c>
      <c r="T342" s="5">
        <v>-29.42407</v>
      </c>
      <c r="U342">
        <v>102.29673938267125</v>
      </c>
      <c r="V342" s="5">
        <v>16.57591</v>
      </c>
      <c r="W342">
        <v>10.8</v>
      </c>
      <c r="X342">
        <v>20.79</v>
      </c>
      <c r="Y342">
        <f>100*LN(LEVERAGE3!O343)</f>
        <v>397.47802809111852</v>
      </c>
      <c r="Z342">
        <f>100*LN(LEVERAGE1!O343)</f>
        <v>391.89120685398473</v>
      </c>
      <c r="AA342">
        <f>100*LN(LEVERAGE1!N343)</f>
        <v>339.42039089430097</v>
      </c>
      <c r="AB342">
        <f>100*LN(LEVERAGE2!V343)</f>
        <v>-24.727928696162749</v>
      </c>
      <c r="AC342">
        <f>100*LN(LEVERAGE2!U343)</f>
        <v>41.801955188873578</v>
      </c>
      <c r="AD342">
        <v>1818.976206955429</v>
      </c>
      <c r="AE342">
        <v>1617.1118843209388</v>
      </c>
      <c r="AF342">
        <f>100*LN(DOMESTICC!T463)</f>
        <v>1101.1815025923415</v>
      </c>
      <c r="AG342">
        <f>100*LN(DOMESTICC!U463)</f>
        <v>1075.1634355959804</v>
      </c>
      <c r="AH342">
        <f>100*LN(DOMESTICC!V463)</f>
        <v>1062.6551229863719</v>
      </c>
      <c r="AI342">
        <f>100*LN(DOMESTICC!W463)</f>
        <v>1014.6754102955628</v>
      </c>
      <c r="AJ342">
        <f>100*LN(DOMESTICC!X463)</f>
        <v>990.36701309745661</v>
      </c>
      <c r="AK342">
        <f>100*LN(DOMESTICC!Y463)</f>
        <v>861.33091215813499</v>
      </c>
      <c r="AL342">
        <f>100*LN(CBCREDIT!T343)</f>
        <v>1032.6939199931558</v>
      </c>
      <c r="AM342">
        <f>100*LN(CBCREDIT!U343)</f>
        <v>990.4432593035242</v>
      </c>
      <c r="AN342">
        <f>100*LN(CBCREDIT!V343)</f>
        <v>926.14953291004053</v>
      </c>
      <c r="AO342">
        <f>100*LN('CREDIT EA &amp; UK'!X368)</f>
        <v>983.79626064852846</v>
      </c>
      <c r="AP342">
        <f>100*LN('CREDIT EA &amp; UK'!Y368)</f>
        <v>948.95647493973865</v>
      </c>
      <c r="AQ342">
        <f>100*LN('CREDIT EA &amp; UK'!Z368)</f>
        <v>861.49159032310058</v>
      </c>
      <c r="AR342">
        <f>100*LN('CREDIT EA &amp; UK'!AA368)</f>
        <v>944.59973520290714</v>
      </c>
      <c r="AS342">
        <f>100*LN('CREDIT EA &amp; UK'!AB368)</f>
        <v>903.48517493273789</v>
      </c>
      <c r="AT342">
        <f>100*LN('CREDIT EA &amp; UK'!AC368)</f>
        <v>835.8621552151933</v>
      </c>
      <c r="AU342">
        <f>100*LN('CREDIT EA &amp; UK'!AD368)</f>
        <v>871.83460466359043</v>
      </c>
      <c r="AV342">
        <f>100*LN('CREDIT EA &amp; UK'!AE368)</f>
        <v>848.72270410489375</v>
      </c>
      <c r="AW342">
        <f>100*LN('CREDIT EA &amp; UK'!AF368)</f>
        <v>713.52567714401482</v>
      </c>
      <c r="AX342">
        <f>100*LN('CREDIT FLOATERS'!R368)</f>
        <v>999.66264898933014</v>
      </c>
      <c r="AY342">
        <f>100*LN('CREDIT FLOATERS'!S368)</f>
        <v>962.86605573777422</v>
      </c>
      <c r="AZ342">
        <f>100*LN('CREDIT FLOATERS'!T368)</f>
        <v>881.80858044569379</v>
      </c>
      <c r="BA342">
        <f>100*LN('GLOBAL GROWTH'!P610)</f>
        <v>474.65178270001178</v>
      </c>
      <c r="BB342">
        <f>'GLOBAL GROWTH'!F598</f>
        <v>5.7356503689076801</v>
      </c>
      <c r="BC342">
        <v>474.65178270001178</v>
      </c>
      <c r="BD342">
        <v>161.20027999999999</v>
      </c>
      <c r="BE342">
        <v>3.5478037855065425</v>
      </c>
      <c r="BF342">
        <v>462.52392856291664</v>
      </c>
      <c r="BG342">
        <v>471.1108626890865</v>
      </c>
      <c r="BH342">
        <v>468.49051540069445</v>
      </c>
      <c r="BI342">
        <f>'CORPORATE SPREADS'!C451/100</f>
        <v>2.87</v>
      </c>
      <c r="BJ342">
        <f>'CORPORATE SPREADS'!D451/100</f>
        <v>1.71</v>
      </c>
      <c r="BK342">
        <f>POLICYRATES!F403</f>
        <v>4</v>
      </c>
      <c r="BL342">
        <f>POLICYRATES!C403</f>
        <v>5</v>
      </c>
      <c r="BM342">
        <f>100*LN(1/'BILATERAL FX'!G462)</f>
        <v>-45.450920828708675</v>
      </c>
      <c r="BN342">
        <f>100*LN(1/'BILATERAL FX'!B462)</f>
        <v>-68.390459919301264</v>
      </c>
      <c r="BO342">
        <f>100*LN('STOCK MARKET INDICES'!C343)</f>
        <v>884.63271399712119</v>
      </c>
      <c r="BP342">
        <f>100*LN('STOCK MARKET INDICES'!D343)</f>
        <v>803.9138035447221</v>
      </c>
    </row>
    <row r="343" spans="1:68" x14ac:dyDescent="0.2">
      <c r="A343" s="1">
        <v>39569</v>
      </c>
      <c r="B343">
        <f>100*LN('FRED-MD+'!B595)</f>
        <v>459.28556726566046</v>
      </c>
      <c r="C343">
        <f>'FRED-MD+'!C595</f>
        <v>76.511600000000001</v>
      </c>
      <c r="D343">
        <f>100*LN('FRED-MD+'!D595)</f>
        <v>688.03840821860047</v>
      </c>
      <c r="E343">
        <f>100*LN('FRED-MD+'!E595)</f>
        <v>511.60158095540851</v>
      </c>
      <c r="F343">
        <f>'FRED-MD+'!F595</f>
        <v>5.4</v>
      </c>
      <c r="G343">
        <f>100*LN('FRED-MD+'!G595)</f>
        <v>537.16050023178559</v>
      </c>
      <c r="H343">
        <f>100*LN('FRED-MD+'!H595)</f>
        <v>460.607977218911</v>
      </c>
      <c r="I343">
        <f>100*LN('FRED-MD+'!I595)</f>
        <v>454.61630054080587</v>
      </c>
      <c r="J343">
        <f>100*LN('FRED-MD+'!J595)</f>
        <v>740.78309282651946</v>
      </c>
      <c r="K343">
        <f>100*LN('FRED-MD+'!K595)</f>
        <v>724.65248746520331</v>
      </c>
      <c r="L343">
        <f>'FRED-MD+'!L595</f>
        <v>2.0557142857142798</v>
      </c>
      <c r="M343">
        <f>'FRED-MD+'!N595</f>
        <v>1.8242857142857101</v>
      </c>
      <c r="N343">
        <f>'FRED-MD+'!O595</f>
        <v>0.53380000000000005</v>
      </c>
      <c r="O343">
        <f>'FRED-MD+'!P595</f>
        <v>3.0573999999999999</v>
      </c>
      <c r="P343">
        <f>'FRED-MD+'!R595</f>
        <v>2.16</v>
      </c>
      <c r="Q343">
        <f>FACTOR!C404</f>
        <v>51.834490272256339</v>
      </c>
      <c r="R343">
        <f>100*LN(REALIZEDVARIANCE!D344)</f>
        <v>107.67734717186413</v>
      </c>
      <c r="S343">
        <v>-1.03136260678515</v>
      </c>
      <c r="T343" s="5">
        <v>-23.801939999999998</v>
      </c>
      <c r="U343">
        <v>97.504561898396872</v>
      </c>
      <c r="V343" s="5">
        <v>12.542590000000001</v>
      </c>
      <c r="W343">
        <v>12</v>
      </c>
      <c r="X343">
        <v>17.829999999999998</v>
      </c>
      <c r="Y343">
        <f>100*LN(LEVERAGE3!O344)</f>
        <v>396.51007623619842</v>
      </c>
      <c r="Z343">
        <f>100*LN(LEVERAGE1!O344)</f>
        <v>408.2602954302219</v>
      </c>
      <c r="AA343">
        <f>100*LN(LEVERAGE1!N344)</f>
        <v>348.45836055163761</v>
      </c>
      <c r="AB343">
        <f>100*LN(LEVERAGE2!V344)</f>
        <v>-24.163835462463176</v>
      </c>
      <c r="AC343">
        <f>100*LN(LEVERAGE2!U344)</f>
        <v>41.740101197646602</v>
      </c>
      <c r="AD343">
        <v>1819.7146566353642</v>
      </c>
      <c r="AE343">
        <v>1618.0760918651711</v>
      </c>
      <c r="AF343">
        <f>100*LN(DOMESTICC!T464)</f>
        <v>1101.3640250038843</v>
      </c>
      <c r="AG343">
        <f>100*LN(DOMESTICC!U464)</f>
        <v>1075.3859627365484</v>
      </c>
      <c r="AH343">
        <f>100*LN(DOMESTICC!V464)</f>
        <v>1062.8392475486351</v>
      </c>
      <c r="AI343">
        <f>100*LN(DOMESTICC!W464)</f>
        <v>1015.159472527831</v>
      </c>
      <c r="AJ343">
        <f>100*LN(DOMESTICC!X464)</f>
        <v>990.92274859345594</v>
      </c>
      <c r="AK343">
        <f>100*LN(DOMESTICC!Y464)</f>
        <v>861.55486819378757</v>
      </c>
      <c r="AL343">
        <f>100*LN(CBCREDIT!T344)</f>
        <v>1031.5408426537088</v>
      </c>
      <c r="AM343">
        <f>100*LN(CBCREDIT!U344)</f>
        <v>989.10249585006488</v>
      </c>
      <c r="AN343">
        <f>100*LN(CBCREDIT!V344)</f>
        <v>925.34538478118952</v>
      </c>
      <c r="AO343">
        <f>100*LN('CREDIT EA &amp; UK'!X369)</f>
        <v>983.17445612393681</v>
      </c>
      <c r="AP343">
        <f>100*LN('CREDIT EA &amp; UK'!Y369)</f>
        <v>947.99240058132045</v>
      </c>
      <c r="AQ343">
        <f>100*LN('CREDIT EA &amp; UK'!Z369)</f>
        <v>861.60038143554164</v>
      </c>
      <c r="AR343">
        <f>100*LN('CREDIT EA &amp; UK'!AA369)</f>
        <v>945.14496568240588</v>
      </c>
      <c r="AS343">
        <f>100*LN('CREDIT EA &amp; UK'!AB369)</f>
        <v>904.13160686492927</v>
      </c>
      <c r="AT343">
        <f>100*LN('CREDIT EA &amp; UK'!AC369)</f>
        <v>836.2095430038554</v>
      </c>
      <c r="AU343">
        <f>100*LN('CREDIT EA &amp; UK'!AD369)</f>
        <v>868.17977341886524</v>
      </c>
      <c r="AV343">
        <f>100*LN('CREDIT EA &amp; UK'!AE369)</f>
        <v>844.14733820944912</v>
      </c>
      <c r="AW343">
        <f>100*LN('CREDIT EA &amp; UK'!AF369)</f>
        <v>712.82018087497556</v>
      </c>
      <c r="AX343">
        <f>100*LN('CREDIT FLOATERS'!R369)</f>
        <v>999.05372493864968</v>
      </c>
      <c r="AY343">
        <f>100*LN('CREDIT FLOATERS'!S369)</f>
        <v>961.94570845436829</v>
      </c>
      <c r="AZ343">
        <f>100*LN('CREDIT FLOATERS'!T369)</f>
        <v>881.82728048205036</v>
      </c>
      <c r="BA343">
        <f>100*LN('GLOBAL GROWTH'!P611)</f>
        <v>473.76763031973559</v>
      </c>
      <c r="BB343">
        <f>'GLOBAL GROWTH'!F599</f>
        <v>4.3804970909039298</v>
      </c>
      <c r="BC343">
        <v>473.76763031973559</v>
      </c>
      <c r="BD343">
        <v>187.66337999999999</v>
      </c>
      <c r="BE343">
        <v>3.3416539979734594</v>
      </c>
      <c r="BF343">
        <v>461.91582128292293</v>
      </c>
      <c r="BG343">
        <v>466.98065772958091</v>
      </c>
      <c r="BH343">
        <v>467.84206477276837</v>
      </c>
      <c r="BI343">
        <f>'CORPORATE SPREADS'!C452/100</f>
        <v>2.6539999999999999</v>
      </c>
      <c r="BJ343">
        <f>'CORPORATE SPREADS'!D452/100</f>
        <v>1.6899999999999995</v>
      </c>
      <c r="BK343">
        <f>POLICYRATES!F404</f>
        <v>4</v>
      </c>
      <c r="BL343">
        <f>POLICYRATES!C404</f>
        <v>5</v>
      </c>
      <c r="BM343">
        <f>100*LN(1/'BILATERAL FX'!G463)</f>
        <v>-44.173274727870584</v>
      </c>
      <c r="BN343">
        <f>100*LN(1/'BILATERAL FX'!B463)</f>
        <v>-67.549224532122452</v>
      </c>
      <c r="BO343">
        <f>100*LN('STOCK MARKET INDICES'!C344)</f>
        <v>886.73978481196002</v>
      </c>
      <c r="BP343">
        <f>100*LN('STOCK MARKET INDICES'!D344)</f>
        <v>803.34183731265603</v>
      </c>
    </row>
    <row r="344" spans="1:68" x14ac:dyDescent="0.2">
      <c r="A344" s="1">
        <v>39600</v>
      </c>
      <c r="B344">
        <f>100*LN('FRED-MD+'!B596)</f>
        <v>459.08582571803356</v>
      </c>
      <c r="C344">
        <f>'FRED-MD+'!C596</f>
        <v>76.163600000000002</v>
      </c>
      <c r="D344">
        <f>100*LN('FRED-MD+'!D596)</f>
        <v>695.27286446248684</v>
      </c>
      <c r="E344">
        <f>100*LN('FRED-MD+'!E596)</f>
        <v>510.61272755554762</v>
      </c>
      <c r="F344">
        <f>'FRED-MD+'!F596</f>
        <v>5.6</v>
      </c>
      <c r="G344">
        <f>100*LN('FRED-MD+'!G596)</f>
        <v>538.20287211150219</v>
      </c>
      <c r="H344">
        <f>100*LN('FRED-MD+'!H596)</f>
        <v>461.29994571024247</v>
      </c>
      <c r="I344">
        <f>100*LN('FRED-MD+'!I596)</f>
        <v>455.54545937421585</v>
      </c>
      <c r="J344">
        <f>100*LN('FRED-MD+'!J596)</f>
        <v>740.98642831601603</v>
      </c>
      <c r="K344">
        <f>100*LN('FRED-MD+'!K596)</f>
        <v>720.1357293944908</v>
      </c>
      <c r="L344">
        <f>'FRED-MD+'!L596</f>
        <v>2.4195238095238101</v>
      </c>
      <c r="M344">
        <f>'FRED-MD+'!N596</f>
        <v>1.68</v>
      </c>
      <c r="N344">
        <f>'FRED-MD+'!O596</f>
        <v>0.61729999999999996</v>
      </c>
      <c r="O344">
        <f>'FRED-MD+'!P596</f>
        <v>3.3862000000000001</v>
      </c>
      <c r="P344">
        <f>'FRED-MD+'!R596</f>
        <v>2.2200000000000002</v>
      </c>
      <c r="Q344">
        <f>FACTOR!C405</f>
        <v>30.816519855577241</v>
      </c>
      <c r="R344">
        <f>100*LN(REALIZEDVARIANCE!D345)</f>
        <v>134.77763435909506</v>
      </c>
      <c r="S344">
        <v>12.244225255191701</v>
      </c>
      <c r="T344" s="5">
        <v>-5.5508819999999996</v>
      </c>
      <c r="U344">
        <v>106.35594507420578</v>
      </c>
      <c r="V344" s="5">
        <v>23.72418</v>
      </c>
      <c r="W344">
        <v>-0.3</v>
      </c>
      <c r="X344">
        <v>23.95</v>
      </c>
      <c r="Y344">
        <f>100*LN(LEVERAGE3!O345)</f>
        <v>396.00509744387278</v>
      </c>
      <c r="Z344">
        <f>100*LN(LEVERAGE1!O345)</f>
        <v>415.7387447641467</v>
      </c>
      <c r="AA344">
        <f>100*LN(LEVERAGE1!N345)</f>
        <v>352.83631671060414</v>
      </c>
      <c r="AB344">
        <f>100*LN(LEVERAGE2!V345)</f>
        <v>-23.867534252805562</v>
      </c>
      <c r="AC344">
        <f>100*LN(LEVERAGE2!U345)</f>
        <v>41.70805390411558</v>
      </c>
      <c r="AD344">
        <v>1820.9973996485317</v>
      </c>
      <c r="AE344">
        <v>1618.8901957178127</v>
      </c>
      <c r="AF344">
        <f>100*LN(DOMESTICC!T465)</f>
        <v>1101.4256772193739</v>
      </c>
      <c r="AG344">
        <f>100*LN(DOMESTICC!U465)</f>
        <v>1075.4612517883729</v>
      </c>
      <c r="AH344">
        <f>100*LN(DOMESTICC!V465)</f>
        <v>1062.9008985269566</v>
      </c>
      <c r="AI344">
        <f>100*LN(DOMESTICC!W465)</f>
        <v>1015.3321551672377</v>
      </c>
      <c r="AJ344">
        <f>100*LN(DOMESTICC!X465)</f>
        <v>991.12149069416409</v>
      </c>
      <c r="AK344">
        <f>100*LN(DOMESTICC!Y465)</f>
        <v>861.63323860506171</v>
      </c>
      <c r="AL344">
        <f>100*LN(CBCREDIT!T345)</f>
        <v>1030.2757443186131</v>
      </c>
      <c r="AM344">
        <f>100*LN(CBCREDIT!U345)</f>
        <v>987.6763422811481</v>
      </c>
      <c r="AN344">
        <f>100*LN(CBCREDIT!V345)</f>
        <v>924.3980349444314</v>
      </c>
      <c r="AO344">
        <f>100*LN('CREDIT EA &amp; UK'!X370)</f>
        <v>982.34574947825809</v>
      </c>
      <c r="AP344">
        <f>100*LN('CREDIT EA &amp; UK'!Y370)</f>
        <v>946.81180572288156</v>
      </c>
      <c r="AQ344">
        <f>100*LN('CREDIT EA &amp; UK'!Z370)</f>
        <v>861.63615552112185</v>
      </c>
      <c r="AR344">
        <f>100*LN('CREDIT EA &amp; UK'!AA370)</f>
        <v>945.33851339623652</v>
      </c>
      <c r="AS344">
        <f>100*LN('CREDIT EA &amp; UK'!AB370)</f>
        <v>904.36264203703001</v>
      </c>
      <c r="AT344">
        <f>100*LN('CREDIT EA &amp; UK'!AC370)</f>
        <v>836.33051437647964</v>
      </c>
      <c r="AU344">
        <f>100*LN('CREDIT EA &amp; UK'!AD370)</f>
        <v>865.00644912274277</v>
      </c>
      <c r="AV344">
        <f>100*LN('CREDIT EA &amp; UK'!AE370)</f>
        <v>840.65060701049549</v>
      </c>
      <c r="AW344">
        <f>100*LN('CREDIT EA &amp; UK'!AF370)</f>
        <v>711.83573132179174</v>
      </c>
      <c r="AX344">
        <f>100*LN('CREDIT FLOATERS'!R370)</f>
        <v>998.25235228503948</v>
      </c>
      <c r="AY344">
        <f>100*LN('CREDIT FLOATERS'!S370)</f>
        <v>960.83024022631969</v>
      </c>
      <c r="AZ344">
        <f>100*LN('CREDIT FLOATERS'!T370)</f>
        <v>881.83328036043577</v>
      </c>
      <c r="BA344">
        <f>100*LN('GLOBAL GROWTH'!P612)</f>
        <v>474.03057911752916</v>
      </c>
      <c r="BB344">
        <f>'GLOBAL GROWTH'!F600</f>
        <v>4.6891629619710997</v>
      </c>
      <c r="BC344">
        <v>474.03057911752916</v>
      </c>
      <c r="BD344">
        <v>181.09951000000001</v>
      </c>
      <c r="BE344">
        <v>3.1350224276689875</v>
      </c>
      <c r="BF344">
        <v>461.71668109987564</v>
      </c>
      <c r="BG344">
        <v>467.23484789107425</v>
      </c>
      <c r="BH344">
        <v>466.53241088078386</v>
      </c>
      <c r="BI344">
        <f>'CORPORATE SPREADS'!C453/100</f>
        <v>2.69</v>
      </c>
      <c r="BJ344">
        <f>'CORPORATE SPREADS'!D453/100</f>
        <v>1.8600000000000003</v>
      </c>
      <c r="BK344">
        <f>POLICYRATES!F405</f>
        <v>4</v>
      </c>
      <c r="BL344">
        <f>POLICYRATES!C405</f>
        <v>5</v>
      </c>
      <c r="BM344">
        <f>100*LN(1/'BILATERAL FX'!G464)</f>
        <v>-44.224695220069272</v>
      </c>
      <c r="BN344">
        <f>100*LN(1/'BILATERAL FX'!B464)</f>
        <v>-67.620445982963346</v>
      </c>
      <c r="BO344">
        <f>100*LN('STOCK MARKET INDICES'!C345)</f>
        <v>876.69116801962446</v>
      </c>
      <c r="BP344">
        <f>100*LN('STOCK MARKET INDICES'!D345)</f>
        <v>795.70687741508448</v>
      </c>
    </row>
    <row r="345" spans="1:68" x14ac:dyDescent="0.2">
      <c r="A345" s="1">
        <v>39630</v>
      </c>
      <c r="B345">
        <f>100*LN('FRED-MD+'!B597)</f>
        <v>458.59506686502505</v>
      </c>
      <c r="C345">
        <f>'FRED-MD+'!C597</f>
        <v>75.415099999999995</v>
      </c>
      <c r="D345">
        <f>100*LN('FRED-MD+'!D597)</f>
        <v>682.76292345028514</v>
      </c>
      <c r="E345">
        <f>100*LN('FRED-MD+'!E597)</f>
        <v>509.74244241686472</v>
      </c>
      <c r="F345">
        <f>'FRED-MD+'!F597</f>
        <v>5.8</v>
      </c>
      <c r="G345">
        <f>100*LN('FRED-MD+'!G597)</f>
        <v>538.91447865085263</v>
      </c>
      <c r="H345">
        <f>100*LN('FRED-MD+'!H597)</f>
        <v>461.72766066498008</v>
      </c>
      <c r="I345">
        <f>100*LN('FRED-MD+'!I597)</f>
        <v>455.02915244781013</v>
      </c>
      <c r="J345">
        <f>100*LN('FRED-MD+'!J597)</f>
        <v>741.21365423916336</v>
      </c>
      <c r="K345">
        <f>100*LN('FRED-MD+'!K597)</f>
        <v>713.67457039682563</v>
      </c>
      <c r="L345">
        <f>'FRED-MD+'!L597</f>
        <v>2.28181818181818</v>
      </c>
      <c r="M345">
        <f>'FRED-MD+'!N597</f>
        <v>1.7259090909090899</v>
      </c>
      <c r="N345">
        <f>'FRED-MD+'!O597</f>
        <v>0.87939999999999996</v>
      </c>
      <c r="O345">
        <f>'FRED-MD+'!P597</f>
        <v>3.6141999999999999</v>
      </c>
      <c r="P345">
        <f>'FRED-MD+'!R597</f>
        <v>2.42</v>
      </c>
      <c r="Q345">
        <f>FACTOR!C406</f>
        <v>26.683281226864811</v>
      </c>
      <c r="R345">
        <f>100*LN(REALIZEDVARIANCE!D346)</f>
        <v>141.5336816876445</v>
      </c>
      <c r="S345">
        <v>14.447303429329301</v>
      </c>
      <c r="T345" s="5">
        <v>-4.5026669999999998</v>
      </c>
      <c r="U345">
        <v>102.76698816884371</v>
      </c>
      <c r="V345" s="5">
        <v>13.47541</v>
      </c>
      <c r="W345">
        <v>-2.5</v>
      </c>
      <c r="X345">
        <v>22.94</v>
      </c>
      <c r="Y345">
        <f>100*LN(LEVERAGE3!O346)</f>
        <v>417.24862069659741</v>
      </c>
      <c r="Z345">
        <f>100*LN(LEVERAGE1!O346)</f>
        <v>407.59787523958767</v>
      </c>
      <c r="AA345">
        <f>100*LN(LEVERAGE1!N346)</f>
        <v>349.2774430789828</v>
      </c>
      <c r="AB345">
        <f>100*LN(LEVERAGE2!V346)</f>
        <v>-23.859286292229619</v>
      </c>
      <c r="AC345">
        <f>100*LN(LEVERAGE2!U346)</f>
        <v>41.793205852550955</v>
      </c>
      <c r="AD345">
        <v>1821.0630401255059</v>
      </c>
      <c r="AE345">
        <v>1620.1663430566537</v>
      </c>
      <c r="AF345">
        <f>100*LN(DOMESTICC!T466)</f>
        <v>1100.177338200481</v>
      </c>
      <c r="AG345">
        <f>100*LN(DOMESTICC!U466)</f>
        <v>1073.8106843724165</v>
      </c>
      <c r="AH345">
        <f>100*LN(DOMESTICC!V466)</f>
        <v>1061.2265521841737</v>
      </c>
      <c r="AI345">
        <f>100*LN(DOMESTICC!W466)</f>
        <v>1013.6111241645359</v>
      </c>
      <c r="AJ345">
        <f>100*LN(DOMESTICC!X466)</f>
        <v>989.12199398246332</v>
      </c>
      <c r="AK345">
        <f>100*LN(DOMESTICC!Y466)</f>
        <v>860.46230677687333</v>
      </c>
      <c r="AL345">
        <f>100*LN(CBCREDIT!T346)</f>
        <v>1028.9293800637406</v>
      </c>
      <c r="AM345">
        <f>100*LN(CBCREDIT!U346)</f>
        <v>986.25086703351815</v>
      </c>
      <c r="AN345">
        <f>100*LN(CBCREDIT!V346)</f>
        <v>923.21028103507012</v>
      </c>
      <c r="AO345">
        <f>100*LN('CREDIT EA &amp; UK'!X371)</f>
        <v>980.65603911558821</v>
      </c>
      <c r="AP345">
        <f>100*LN('CREDIT EA &amp; UK'!Y371)</f>
        <v>945.11935808470184</v>
      </c>
      <c r="AQ345">
        <f>100*LN('CREDIT EA &amp; UK'!Z371)</f>
        <v>859.96097028701467</v>
      </c>
      <c r="AR345">
        <f>100*LN('CREDIT EA &amp; UK'!AA371)</f>
        <v>943.92848762712094</v>
      </c>
      <c r="AS345">
        <f>100*LN('CREDIT EA &amp; UK'!AB371)</f>
        <v>902.96650360432875</v>
      </c>
      <c r="AT345">
        <f>100*LN('CREDIT EA &amp; UK'!AC371)</f>
        <v>834.82881937102729</v>
      </c>
      <c r="AU345">
        <f>100*LN('CREDIT EA &amp; UK'!AD371)</f>
        <v>863.01857963028453</v>
      </c>
      <c r="AV345">
        <f>100*LN('CREDIT EA &amp; UK'!AE371)</f>
        <v>839.14173826635852</v>
      </c>
      <c r="AW345">
        <f>100*LN('CREDIT EA &amp; UK'!AF371)</f>
        <v>709.04685615484493</v>
      </c>
      <c r="AX345">
        <f>100*LN('CREDIT FLOATERS'!R371)</f>
        <v>996.72046086884393</v>
      </c>
      <c r="AY345">
        <f>100*LN('CREDIT FLOATERS'!S371)</f>
        <v>959.28770556508471</v>
      </c>
      <c r="AZ345">
        <f>100*LN('CREDIT FLOATERS'!T371)</f>
        <v>880.40326474724088</v>
      </c>
      <c r="BA345">
        <f>100*LN('GLOBAL GROWTH'!P613)</f>
        <v>473.3621446565204</v>
      </c>
      <c r="BB345">
        <f>'GLOBAL GROWTH'!F601</f>
        <v>4.0165655822217703</v>
      </c>
      <c r="BC345">
        <v>473.3621446565204</v>
      </c>
      <c r="BD345">
        <v>166.87844000000001</v>
      </c>
      <c r="BE345">
        <v>2.9161156171615854</v>
      </c>
      <c r="BF345">
        <v>461.49068880780027</v>
      </c>
      <c r="BG345">
        <v>466.68183823713321</v>
      </c>
      <c r="BH345">
        <v>466.81449851494801</v>
      </c>
      <c r="BI345">
        <f>'CORPORATE SPREADS'!C454/100</f>
        <v>3.0439999999999996</v>
      </c>
      <c r="BJ345">
        <f>'CORPORATE SPREADS'!D454/100</f>
        <v>1.87</v>
      </c>
      <c r="BK345">
        <f>POLICYRATES!F406</f>
        <v>4.25</v>
      </c>
      <c r="BL345">
        <f>POLICYRATES!C406</f>
        <v>5</v>
      </c>
      <c r="BM345">
        <f>100*LN(1/'BILATERAL FX'!G465)</f>
        <v>-45.482653764588846</v>
      </c>
      <c r="BN345">
        <f>100*LN(1/'BILATERAL FX'!B465)</f>
        <v>-68.753144177430954</v>
      </c>
      <c r="BO345">
        <f>100*LN('STOCK MARKET INDICES'!C346)</f>
        <v>877.6407885806359</v>
      </c>
      <c r="BP345">
        <f>100*LN('STOCK MARKET INDICES'!D346)</f>
        <v>791.90688766626295</v>
      </c>
    </row>
    <row r="346" spans="1:68" x14ac:dyDescent="0.2">
      <c r="A346" s="1">
        <v>39661</v>
      </c>
      <c r="B346">
        <f>100*LN('FRED-MD+'!B598)</f>
        <v>457.05104159029844</v>
      </c>
      <c r="C346">
        <f>'FRED-MD+'!C598</f>
        <v>74.5702</v>
      </c>
      <c r="D346">
        <f>100*LN('FRED-MD+'!D598)</f>
        <v>673.81524945959575</v>
      </c>
      <c r="E346">
        <f>100*LN('FRED-MD+'!E598)</f>
        <v>508.76580617223271</v>
      </c>
      <c r="F346">
        <f>'FRED-MD+'!F598</f>
        <v>6.1</v>
      </c>
      <c r="G346">
        <f>100*LN('FRED-MD+'!G598)</f>
        <v>538.76552019002315</v>
      </c>
      <c r="H346">
        <f>100*LN('FRED-MD+'!H598)</f>
        <v>461.64562580050585</v>
      </c>
      <c r="I346">
        <f>100*LN('FRED-MD+'!I598)</f>
        <v>457.70793058215656</v>
      </c>
      <c r="J346">
        <f>100*LN('FRED-MD+'!J598)</f>
        <v>741.09246079809236</v>
      </c>
      <c r="K346">
        <f>100*LN('FRED-MD+'!K598)</f>
        <v>715.57631354637772</v>
      </c>
      <c r="L346">
        <f>'FRED-MD+'!L598</f>
        <v>2.1771428571428602</v>
      </c>
      <c r="M346">
        <f>'FRED-MD+'!N598</f>
        <v>1.70857142857143</v>
      </c>
      <c r="N346">
        <f>'FRED-MD+'!O598</f>
        <v>1.0321</v>
      </c>
      <c r="O346">
        <f>'FRED-MD+'!P598</f>
        <v>3.726</v>
      </c>
      <c r="P346">
        <f>'FRED-MD+'!R598</f>
        <v>2.59</v>
      </c>
      <c r="Q346">
        <f>FACTOR!C407</f>
        <v>27.175229409547132</v>
      </c>
      <c r="R346">
        <f>100*LN(REALIZEDVARIANCE!D347)</f>
        <v>141.90770330634527</v>
      </c>
      <c r="S346">
        <v>13.8484996072778</v>
      </c>
      <c r="T346" s="5">
        <v>-6.7666829999999996</v>
      </c>
      <c r="U346">
        <v>102.16763093434204</v>
      </c>
      <c r="V346" s="5">
        <v>16.316020000000002</v>
      </c>
      <c r="W346">
        <v>-7.8</v>
      </c>
      <c r="X346">
        <v>20.65</v>
      </c>
      <c r="Y346">
        <f>100*LN(LEVERAGE3!O347)</f>
        <v>447.43428170364882</v>
      </c>
      <c r="Z346">
        <f>100*LN(LEVERAGE1!O347)</f>
        <v>390.43944219713518</v>
      </c>
      <c r="AA346">
        <f>100*LN(LEVERAGE1!N347)</f>
        <v>342.37425372127564</v>
      </c>
      <c r="AB346">
        <f>100*LN(LEVERAGE2!V347)</f>
        <v>-23.85432805776296</v>
      </c>
      <c r="AC346">
        <f>100*LN(LEVERAGE2!U347)</f>
        <v>41.949791546195392</v>
      </c>
      <c r="AD346">
        <v>1817.9369390536749</v>
      </c>
      <c r="AE346">
        <v>1621.3698696964063</v>
      </c>
      <c r="AF346">
        <f>100*LN(DOMESTICC!T467)</f>
        <v>1097.837425276457</v>
      </c>
      <c r="AG346">
        <f>100*LN(DOMESTICC!U467)</f>
        <v>1070.6643396353477</v>
      </c>
      <c r="AH346">
        <f>100*LN(DOMESTICC!V467)</f>
        <v>1058.0509745770628</v>
      </c>
      <c r="AI346">
        <f>100*LN(DOMESTICC!W467)</f>
        <v>1009.970865257987</v>
      </c>
      <c r="AJ346">
        <f>100*LN(DOMESTICC!X467)</f>
        <v>985.12273343841116</v>
      </c>
      <c r="AK346">
        <f>100*LN(DOMESTICC!Y467)</f>
        <v>857.63664462499753</v>
      </c>
      <c r="AL346">
        <f>100*LN(CBCREDIT!T347)</f>
        <v>1027.3405827965073</v>
      </c>
      <c r="AM346">
        <f>100*LN(CBCREDIT!U347)</f>
        <v>984.64365932065436</v>
      </c>
      <c r="AN346">
        <f>100*LN(CBCREDIT!V347)</f>
        <v>921.64438779291868</v>
      </c>
      <c r="AO346">
        <f>100*LN('CREDIT EA &amp; UK'!X372)</f>
        <v>977.98293957500982</v>
      </c>
      <c r="AP346">
        <f>100*LN('CREDIT EA &amp; UK'!Y372)</f>
        <v>942.76164464783574</v>
      </c>
      <c r="AQ346">
        <f>100*LN('CREDIT EA &amp; UK'!Z372)</f>
        <v>856.42850085422799</v>
      </c>
      <c r="AR346">
        <f>100*LN('CREDIT EA &amp; UK'!AA372)</f>
        <v>940.75092561429244</v>
      </c>
      <c r="AS346">
        <f>100*LN('CREDIT EA &amp; UK'!AB372)</f>
        <v>899.74178195950287</v>
      </c>
      <c r="AT346">
        <f>100*LN('CREDIT EA &amp; UK'!AC372)</f>
        <v>831.67820927439811</v>
      </c>
      <c r="AU346">
        <f>100*LN('CREDIT EA &amp; UK'!AD372)</f>
        <v>861.30506979982988</v>
      </c>
      <c r="AV346">
        <f>100*LN('CREDIT EA &amp; UK'!AE372)</f>
        <v>838.03171674657551</v>
      </c>
      <c r="AW346">
        <f>100*LN('CREDIT EA &amp; UK'!AF372)</f>
        <v>704.41596406916926</v>
      </c>
      <c r="AX346">
        <f>100*LN('CREDIT FLOATERS'!R372)</f>
        <v>994.3404766602066</v>
      </c>
      <c r="AY346">
        <f>100*LN('CREDIT FLOATERS'!S372)</f>
        <v>957.17112520629382</v>
      </c>
      <c r="AZ346">
        <f>100*LN('CREDIT FLOATERS'!T372)</f>
        <v>877.33333052006765</v>
      </c>
      <c r="BA346">
        <f>100*LN('GLOBAL GROWTH'!P614)</f>
        <v>472.45812290543051</v>
      </c>
      <c r="BB346">
        <f>'GLOBAL GROWTH'!F602</f>
        <v>3.9177119655273902</v>
      </c>
      <c r="BC346">
        <v>472.45812290543051</v>
      </c>
      <c r="BD346">
        <v>148.36784</v>
      </c>
      <c r="BE346">
        <v>2.6936632312868136</v>
      </c>
      <c r="BF346">
        <v>460.54961374898278</v>
      </c>
      <c r="BG346">
        <v>466.17760397285855</v>
      </c>
      <c r="BH346">
        <v>466.90835117317437</v>
      </c>
      <c r="BI346">
        <f>'CORPORATE SPREADS'!C455/100</f>
        <v>3.1599999999999899</v>
      </c>
      <c r="BJ346">
        <f>'CORPORATE SPREADS'!D455/100</f>
        <v>1.9700000000000006</v>
      </c>
      <c r="BK346">
        <f>POLICYRATES!F407</f>
        <v>4.25</v>
      </c>
      <c r="BL346">
        <f>POLICYRATES!C407</f>
        <v>5</v>
      </c>
      <c r="BM346">
        <f>100*LN(1/'BILATERAL FX'!G466)</f>
        <v>-40.246059908786577</v>
      </c>
      <c r="BN346">
        <f>100*LN(1/'BILATERAL FX'!B466)</f>
        <v>-63.472326042222818</v>
      </c>
      <c r="BO346">
        <f>100*LN('STOCK MARKET INDICES'!C347)</f>
        <v>876.75315879775576</v>
      </c>
      <c r="BP346">
        <f>100*LN('STOCK MARKET INDICES'!D347)</f>
        <v>796.16107585574537</v>
      </c>
    </row>
    <row r="347" spans="1:68" x14ac:dyDescent="0.2">
      <c r="A347" s="1">
        <v>39692</v>
      </c>
      <c r="B347">
        <f>100*LN('FRED-MD+'!B599)</f>
        <v>452.75210281539626</v>
      </c>
      <c r="C347">
        <f>'FRED-MD+'!C599</f>
        <v>72.148600000000002</v>
      </c>
      <c r="D347">
        <f>100*LN('FRED-MD+'!D599)</f>
        <v>670.93043402582987</v>
      </c>
      <c r="E347">
        <f>100*LN('FRED-MD+'!E599)</f>
        <v>507.71718178965</v>
      </c>
      <c r="F347">
        <f>'FRED-MD+'!F599</f>
        <v>6.1</v>
      </c>
      <c r="G347">
        <f>100*LN('FRED-MD+'!G599)</f>
        <v>538.85099281999044</v>
      </c>
      <c r="H347">
        <f>100*LN('FRED-MD+'!H599)</f>
        <v>461.74544248213112</v>
      </c>
      <c r="I347">
        <f>100*LN('FRED-MD+'!I599)</f>
        <v>460.20653710346124</v>
      </c>
      <c r="J347">
        <f>100*LN('FRED-MD+'!J599)</f>
        <v>741.12175597544274</v>
      </c>
      <c r="K347">
        <f>100*LN('FRED-MD+'!K599)</f>
        <v>710.4103007509184</v>
      </c>
      <c r="L347">
        <f>'FRED-MD+'!L599</f>
        <v>1.9128571428571399</v>
      </c>
      <c r="M347">
        <f>'FRED-MD+'!N599</f>
        <v>1.7733333333333301</v>
      </c>
      <c r="N347">
        <f>'FRED-MD+'!O599</f>
        <v>1.5173000000000001</v>
      </c>
      <c r="O347">
        <f>'FRED-MD+'!P599</f>
        <v>4.7233000000000001</v>
      </c>
      <c r="P347">
        <f>'FRED-MD+'!R599</f>
        <v>2.35</v>
      </c>
      <c r="Q347">
        <f>FACTOR!C408</f>
        <v>-1.3551900595743689</v>
      </c>
      <c r="R347">
        <f>100*LN(REALIZEDVARIANCE!D348)</f>
        <v>248.56652019386337</v>
      </c>
      <c r="S347">
        <v>11.9071622238727</v>
      </c>
      <c r="T347" s="5">
        <v>3.2783600000000002</v>
      </c>
      <c r="U347">
        <v>138.66130096120705</v>
      </c>
      <c r="V347" s="5">
        <v>33.828099999999999</v>
      </c>
      <c r="W347">
        <v>-20.8</v>
      </c>
      <c r="X347">
        <v>39.39</v>
      </c>
      <c r="Y347">
        <f>100*LN(LEVERAGE3!O348)</f>
        <v>459.9896303485383</v>
      </c>
      <c r="Z347">
        <f>100*LN(LEVERAGE1!O348)</f>
        <v>379.77170465528508</v>
      </c>
      <c r="AA347">
        <f>100*LN(LEVERAGE1!N348)</f>
        <v>338.63577015845277</v>
      </c>
      <c r="AB347">
        <f>100*LN(LEVERAGE2!V348)</f>
        <v>-23.852731062916764</v>
      </c>
      <c r="AC347">
        <f>100*LN(LEVERAGE2!U348)</f>
        <v>42.030091329630373</v>
      </c>
      <c r="AD347">
        <v>1816.4218837249766</v>
      </c>
      <c r="AE347">
        <v>1622.1183776692733</v>
      </c>
      <c r="AF347">
        <f>100*LN(DOMESTICC!T468)</f>
        <v>1096.6144426777278</v>
      </c>
      <c r="AG347">
        <f>100*LN(DOMESTICC!U468)</f>
        <v>1068.9112342249655</v>
      </c>
      <c r="AH347">
        <f>100*LN(DOMESTICC!V468)</f>
        <v>1056.3300222892524</v>
      </c>
      <c r="AI347">
        <f>100*LN(DOMESTICC!W468)</f>
        <v>1006.9137892354967</v>
      </c>
      <c r="AJ347">
        <f>100*LN(DOMESTICC!X468)</f>
        <v>982.39835433826534</v>
      </c>
      <c r="AK347">
        <f>100*LN(DOMESTICC!Y468)</f>
        <v>854.31963878212139</v>
      </c>
      <c r="AL347">
        <f>100*LN(CBCREDIT!T348)</f>
        <v>1025.6146889707188</v>
      </c>
      <c r="AM347">
        <f>100*LN(CBCREDIT!U348)</f>
        <v>982.94586464873692</v>
      </c>
      <c r="AN347">
        <f>100*LN(CBCREDIT!V348)</f>
        <v>919.86756023123121</v>
      </c>
      <c r="AO347">
        <f>100*LN('CREDIT EA &amp; UK'!X373)</f>
        <v>975.28134889356886</v>
      </c>
      <c r="AP347">
        <f>100*LN('CREDIT EA &amp; UK'!Y373)</f>
        <v>940.20694555661578</v>
      </c>
      <c r="AQ347">
        <f>100*LN('CREDIT EA &amp; UK'!Z373)</f>
        <v>853.48635470360637</v>
      </c>
      <c r="AR347">
        <f>100*LN('CREDIT EA &amp; UK'!AA373)</f>
        <v>937.54902524851502</v>
      </c>
      <c r="AS347">
        <f>100*LN('CREDIT EA &amp; UK'!AB373)</f>
        <v>896.29777677994923</v>
      </c>
      <c r="AT347">
        <f>100*LN('CREDIT EA &amp; UK'!AC373)</f>
        <v>829.0825447976232</v>
      </c>
      <c r="AU347">
        <f>100*LN('CREDIT EA &amp; UK'!AD373)</f>
        <v>859.54239816352515</v>
      </c>
      <c r="AV347">
        <f>100*LN('CREDIT EA &amp; UK'!AE373)</f>
        <v>836.74971084568472</v>
      </c>
      <c r="AW347">
        <f>100*LN('CREDIT EA &amp; UK'!AF373)</f>
        <v>700.48937863764911</v>
      </c>
      <c r="AX347">
        <f>100*LN('CREDIT FLOATERS'!R373)</f>
        <v>991.89103080643713</v>
      </c>
      <c r="AY347">
        <f>100*LN('CREDIT FLOATERS'!S373)</f>
        <v>954.85500982875953</v>
      </c>
      <c r="AZ347">
        <f>100*LN('CREDIT FLOATERS'!T373)</f>
        <v>874.6159756033237</v>
      </c>
      <c r="BA347">
        <f>100*LN('GLOBAL GROWTH'!P615)</f>
        <v>471.43949259051431</v>
      </c>
      <c r="BB347">
        <f>'GLOBAL GROWTH'!F603</f>
        <v>5.1462640597656497</v>
      </c>
      <c r="BC347">
        <v>471.43949259051431</v>
      </c>
      <c r="BD347">
        <v>108.69709</v>
      </c>
      <c r="BE347">
        <v>2.4767706550711921</v>
      </c>
      <c r="BF347">
        <v>459.62849106405139</v>
      </c>
      <c r="BG347">
        <v>464.78385853375011</v>
      </c>
      <c r="BH347">
        <v>464.91870714048656</v>
      </c>
      <c r="BI347">
        <f>'CORPORATE SPREADS'!C456/100</f>
        <v>4.2210000000000001</v>
      </c>
      <c r="BJ347">
        <f>'CORPORATE SPREADS'!D456/100</f>
        <v>2.92</v>
      </c>
      <c r="BK347">
        <f>POLICYRATES!F408</f>
        <v>4.25</v>
      </c>
      <c r="BL347">
        <f>POLICYRATES!C408</f>
        <v>5</v>
      </c>
      <c r="BM347">
        <f>100*LN(1/'BILATERAL FX'!G467)</f>
        <v>-36.060720246633736</v>
      </c>
      <c r="BN347">
        <f>100*LN(1/'BILATERAL FX'!B467)</f>
        <v>-58.628553877585176</v>
      </c>
      <c r="BO347">
        <f>100*LN('STOCK MARKET INDICES'!C348)</f>
        <v>867.0947221159679</v>
      </c>
      <c r="BP347">
        <f>100*LN('STOCK MARKET INDICES'!D348)</f>
        <v>781.74925839864477</v>
      </c>
    </row>
    <row r="348" spans="1:68" x14ac:dyDescent="0.2">
      <c r="A348" s="1">
        <v>39722</v>
      </c>
      <c r="B348">
        <f>100*LN('FRED-MD+'!B600)</f>
        <v>453.59787233546518</v>
      </c>
      <c r="C348">
        <f>'FRED-MD+'!C600</f>
        <v>71.8</v>
      </c>
      <c r="D348">
        <f>100*LN('FRED-MD+'!D600)</f>
        <v>665.54403503676474</v>
      </c>
      <c r="E348">
        <f>100*LN('FRED-MD+'!E600)</f>
        <v>506.46814625133425</v>
      </c>
      <c r="F348">
        <f>'FRED-MD+'!F600</f>
        <v>6.5</v>
      </c>
      <c r="G348">
        <f>100*LN('FRED-MD+'!G600)</f>
        <v>537.9874311800346</v>
      </c>
      <c r="H348">
        <f>100*LN('FRED-MD+'!H600)</f>
        <v>461.19868993150135</v>
      </c>
      <c r="I348">
        <f>100*LN('FRED-MD+'!I600)</f>
        <v>467.4136390452814</v>
      </c>
      <c r="J348">
        <f>100*LN('FRED-MD+'!J600)</f>
        <v>740.88929860613507</v>
      </c>
      <c r="K348">
        <f>100*LN('FRED-MD+'!K600)</f>
        <v>687.60581922388826</v>
      </c>
      <c r="L348">
        <f>'FRED-MD+'!L600</f>
        <v>1.4204545454545501</v>
      </c>
      <c r="M348">
        <f>'FRED-MD+'!N600</f>
        <v>2.39363636363636</v>
      </c>
      <c r="N348">
        <f>'FRED-MD+'!O600</f>
        <v>2.9437000000000002</v>
      </c>
      <c r="O348">
        <f>'FRED-MD+'!P600</f>
        <v>7.0369000000000002</v>
      </c>
      <c r="P348">
        <f>'FRED-MD+'!R600</f>
        <v>2.39</v>
      </c>
      <c r="Q348">
        <f>FACTOR!C409</f>
        <v>-52.366340365958571</v>
      </c>
      <c r="R348">
        <f>100*LN(REALIZEDVARIANCE!D349)</f>
        <v>303.73245237411049</v>
      </c>
      <c r="S348">
        <v>47.157750758191298</v>
      </c>
      <c r="T348" s="5">
        <v>20.679919999999999</v>
      </c>
      <c r="U348">
        <v>182.4593979444744</v>
      </c>
      <c r="V348" s="5">
        <v>73.901039999999995</v>
      </c>
      <c r="W348">
        <v>-22.7</v>
      </c>
      <c r="X348">
        <v>59.89</v>
      </c>
      <c r="Y348">
        <f>100*LN(LEVERAGE3!O349)</f>
        <v>443.45688979612811</v>
      </c>
      <c r="Z348">
        <f>100*LN(LEVERAGE1!O349)</f>
        <v>378.89955984040415</v>
      </c>
      <c r="AA348">
        <f>100*LN(LEVERAGE1!N349)</f>
        <v>338.64566442352537</v>
      </c>
      <c r="AB348">
        <f>100*LN(LEVERAGE2!V349)</f>
        <v>-24.413962525128081</v>
      </c>
      <c r="AC348">
        <f>100*LN(LEVERAGE2!U349)</f>
        <v>41.242736292139739</v>
      </c>
      <c r="AD348">
        <v>1812.6018889395471</v>
      </c>
      <c r="AE348">
        <v>1621.1601294475056</v>
      </c>
      <c r="AF348">
        <f>100*LN(DOMESTICC!T469)</f>
        <v>1096.7467033158191</v>
      </c>
      <c r="AG348">
        <f>100*LN(DOMESTICC!U469)</f>
        <v>1068.7990954736563</v>
      </c>
      <c r="AH348">
        <f>100*LN(DOMESTICC!V469)</f>
        <v>1056.2733788704872</v>
      </c>
      <c r="AI348">
        <f>100*LN(DOMESTICC!W469)</f>
        <v>1005.0093941336231</v>
      </c>
      <c r="AJ348">
        <f>100*LN(DOMESTICC!X469)</f>
        <v>981.57411893227095</v>
      </c>
      <c r="AK348">
        <f>100*LN(DOMESTICC!Y469)</f>
        <v>848.96066762775945</v>
      </c>
      <c r="AL348">
        <f>100*LN(CBCREDIT!T349)</f>
        <v>1023.4640251640204</v>
      </c>
      <c r="AM348">
        <f>100*LN(CBCREDIT!U349)</f>
        <v>980.97858670000517</v>
      </c>
      <c r="AN348">
        <f>100*LN(CBCREDIT!V349)</f>
        <v>917.33881912380116</v>
      </c>
      <c r="AO348">
        <f>100*LN('CREDIT EA &amp; UK'!X374)</f>
        <v>972.51564919029784</v>
      </c>
      <c r="AP348">
        <f>100*LN('CREDIT EA &amp; UK'!Y374)</f>
        <v>937.08867638537504</v>
      </c>
      <c r="AQ348">
        <f>100*LN('CREDIT EA &amp; UK'!Z374)</f>
        <v>851.71008688515406</v>
      </c>
      <c r="AR348">
        <f>100*LN('CREDIT EA &amp; UK'!AA374)</f>
        <v>934.48995381401812</v>
      </c>
      <c r="AS348">
        <f>100*LN('CREDIT EA &amp; UK'!AB374)</f>
        <v>892.52569473281847</v>
      </c>
      <c r="AT348">
        <f>100*LN('CREDIT EA &amp; UK'!AC374)</f>
        <v>827.53951154417359</v>
      </c>
      <c r="AU348">
        <f>100*LN('CREDIT EA &amp; UK'!AD374)</f>
        <v>857.40437587786982</v>
      </c>
      <c r="AV348">
        <f>100*LN('CREDIT EA &amp; UK'!AE374)</f>
        <v>834.79865092628722</v>
      </c>
      <c r="AW348">
        <f>100*LN('CREDIT EA &amp; UK'!AF374)</f>
        <v>697.86434064558432</v>
      </c>
      <c r="AX348">
        <f>100*LN('CREDIT FLOATERS'!R374)</f>
        <v>989.27865983490642</v>
      </c>
      <c r="AY348">
        <f>100*LN('CREDIT FLOATERS'!S374)</f>
        <v>951.95853254073234</v>
      </c>
      <c r="AZ348">
        <f>100*LN('CREDIT FLOATERS'!T374)</f>
        <v>872.72628486103088</v>
      </c>
      <c r="BA348">
        <f>100*LN('GLOBAL GROWTH'!P616)</f>
        <v>469.8828092449383</v>
      </c>
      <c r="BB348">
        <f>'GLOBAL GROWTH'!F604</f>
        <v>2.7703784325527399</v>
      </c>
      <c r="BC348">
        <v>469.8828092449383</v>
      </c>
      <c r="BD348">
        <v>8.5009523999999992</v>
      </c>
      <c r="BE348">
        <v>2.252718878553206</v>
      </c>
      <c r="BF348">
        <v>458.60001262090748</v>
      </c>
      <c r="BG348">
        <v>462.9461730062788</v>
      </c>
      <c r="BH348">
        <v>464.2465970731788</v>
      </c>
      <c r="BI348">
        <f>'CORPORATE SPREADS'!C457/100</f>
        <v>5.3559999999999999</v>
      </c>
      <c r="BJ348">
        <f>'CORPORATE SPREADS'!D457/100</f>
        <v>3.85</v>
      </c>
      <c r="BK348">
        <f>POLICYRATES!F409</f>
        <v>3.75</v>
      </c>
      <c r="BL348">
        <f>POLICYRATES!C409</f>
        <v>4.5</v>
      </c>
      <c r="BM348">
        <f>100*LN(1/'BILATERAL FX'!G468)</f>
        <v>-28.261927810931851</v>
      </c>
      <c r="BN348">
        <f>100*LN(1/'BILATERAL FX'!B468)</f>
        <v>-52.247747650643802</v>
      </c>
      <c r="BO348">
        <f>100*LN('STOCK MARKET INDICES'!C349)</f>
        <v>851.47842923471978</v>
      </c>
      <c r="BP348">
        <f>100*LN('STOCK MARKET INDICES'!D349)</f>
        <v>768.87713853982223</v>
      </c>
    </row>
    <row r="349" spans="1:68" x14ac:dyDescent="0.2">
      <c r="A349" s="1">
        <v>39753</v>
      </c>
      <c r="B349">
        <f>100*LN('FRED-MD+'!B601)</f>
        <v>452.31029302995569</v>
      </c>
      <c r="C349">
        <f>'FRED-MD+'!C601</f>
        <v>70.201300000000003</v>
      </c>
      <c r="D349">
        <f>100*LN('FRED-MD+'!D601)</f>
        <v>648.00445619266532</v>
      </c>
      <c r="E349">
        <f>100*LN('FRED-MD+'!E601)</f>
        <v>505.08170837290879</v>
      </c>
      <c r="F349">
        <f>'FRED-MD+'!F601</f>
        <v>6.8</v>
      </c>
      <c r="G349">
        <f>100*LN('FRED-MD+'!G601)</f>
        <v>536.20102177075285</v>
      </c>
      <c r="H349">
        <f>100*LN('FRED-MD+'!H601)</f>
        <v>460.06098032317595</v>
      </c>
      <c r="I349">
        <f>100*LN('FRED-MD+'!I601)</f>
        <v>468.89597117177743</v>
      </c>
      <c r="J349">
        <f>100*LN('FRED-MD+'!J601)</f>
        <v>740.8869115641138</v>
      </c>
      <c r="K349">
        <f>100*LN('FRED-MD+'!K601)</f>
        <v>678.33704996911911</v>
      </c>
      <c r="L349">
        <f>'FRED-MD+'!L601</f>
        <v>1.06666666666667</v>
      </c>
      <c r="M349">
        <f>'FRED-MD+'!N601</f>
        <v>2.46</v>
      </c>
      <c r="N349">
        <f>'FRED-MD+'!O601</f>
        <v>2.3561999999999999</v>
      </c>
      <c r="O349">
        <f>'FRED-MD+'!P601</f>
        <v>7.7420999999999998</v>
      </c>
      <c r="P349">
        <f>'FRED-MD+'!R601</f>
        <v>2.56</v>
      </c>
      <c r="Q349">
        <f>FACTOR!C410</f>
        <v>-87.12286665098938</v>
      </c>
      <c r="R349">
        <f>100*LN(REALIZEDVARIANCE!D350)</f>
        <v>273.08986979287096</v>
      </c>
      <c r="S349">
        <v>90.668671219090399</v>
      </c>
      <c r="T349" s="5">
        <v>35.786009999999997</v>
      </c>
      <c r="U349">
        <v>178.35785836759968</v>
      </c>
      <c r="V349" s="5">
        <v>73.901039999999995</v>
      </c>
      <c r="W349">
        <v>-40.299999999999997</v>
      </c>
      <c r="X349">
        <v>55.28</v>
      </c>
      <c r="Y349">
        <f>100*LN(LEVERAGE3!O350)</f>
        <v>402.99624600343213</v>
      </c>
      <c r="Z349">
        <f>100*LN(LEVERAGE1!O350)</f>
        <v>378.3706013623646</v>
      </c>
      <c r="AA349">
        <f>100*LN(LEVERAGE1!N350)</f>
        <v>338.67402243843526</v>
      </c>
      <c r="AB349">
        <f>100*LN(LEVERAGE2!V350)</f>
        <v>-25.781151978506344</v>
      </c>
      <c r="AC349">
        <f>100*LN(LEVERAGE2!U350)</f>
        <v>39.820589937136546</v>
      </c>
      <c r="AD349">
        <v>1812.1828139437953</v>
      </c>
      <c r="AE349">
        <v>1621.7819621097558</v>
      </c>
      <c r="AF349">
        <f>100*LN(DOMESTICC!T470)</f>
        <v>1096.9825390346127</v>
      </c>
      <c r="AG349">
        <f>100*LN(DOMESTICC!U470)</f>
        <v>1068.7455978434523</v>
      </c>
      <c r="AH349">
        <f>100*LN(DOMESTICC!V470)</f>
        <v>1056.2473952978908</v>
      </c>
      <c r="AI349">
        <f>100*LN(DOMESTICC!W470)</f>
        <v>1003.448995428875</v>
      </c>
      <c r="AJ349">
        <f>100*LN(DOMESTICC!X470)</f>
        <v>981.05109033537212</v>
      </c>
      <c r="AK349">
        <f>100*LN(DOMESTICC!Y470)</f>
        <v>842.37047361387363</v>
      </c>
      <c r="AL349">
        <f>100*LN(CBCREDIT!T350)</f>
        <v>1021.1003586158319</v>
      </c>
      <c r="AM349">
        <f>100*LN(CBCREDIT!U350)</f>
        <v>978.8833212882688</v>
      </c>
      <c r="AN349">
        <f>100*LN(CBCREDIT!V350)</f>
        <v>914.41887262522778</v>
      </c>
      <c r="AO349">
        <f>100*LN('CREDIT EA &amp; UK'!X375)</f>
        <v>969.70249932552156</v>
      </c>
      <c r="AP349">
        <f>100*LN('CREDIT EA &amp; UK'!Y375)</f>
        <v>933.65223534569986</v>
      </c>
      <c r="AQ349">
        <f>100*LN('CREDIT EA &amp; UK'!Z375)</f>
        <v>850.27098773962757</v>
      </c>
      <c r="AR349">
        <f>100*LN('CREDIT EA &amp; UK'!AA375)</f>
        <v>931.38597742323043</v>
      </c>
      <c r="AS349">
        <f>100*LN('CREDIT EA &amp; UK'!AB375)</f>
        <v>888.39910773911652</v>
      </c>
      <c r="AT349">
        <f>100*LN('CREDIT EA &amp; UK'!AC375)</f>
        <v>826.29997288726531</v>
      </c>
      <c r="AU349">
        <f>100*LN('CREDIT EA &amp; UK'!AD375)</f>
        <v>855.20636965975086</v>
      </c>
      <c r="AV349">
        <f>100*LN('CREDIT EA &amp; UK'!AE375)</f>
        <v>832.56459232789575</v>
      </c>
      <c r="AW349">
        <f>100*LN('CREDIT EA &amp; UK'!AF375)</f>
        <v>695.68935481521919</v>
      </c>
      <c r="AX349">
        <f>100*LN('CREDIT FLOATERS'!R375)</f>
        <v>986.56409231771534</v>
      </c>
      <c r="AY349">
        <f>100*LN('CREDIT FLOATERS'!S375)</f>
        <v>948.73146810263518</v>
      </c>
      <c r="AZ349">
        <f>100*LN('CREDIT FLOATERS'!T375)</f>
        <v>871.08695643792976</v>
      </c>
      <c r="BA349">
        <f>100*LN('GLOBAL GROWTH'!P617)</f>
        <v>467.14156869063623</v>
      </c>
      <c r="BB349">
        <f>'GLOBAL GROWTH'!F605</f>
        <v>-0.41646288922845298</v>
      </c>
      <c r="BC349">
        <v>467.14156869063623</v>
      </c>
      <c r="BD349">
        <v>-68.741169999999997</v>
      </c>
      <c r="BE349">
        <v>2.0375597255473332</v>
      </c>
      <c r="BF349">
        <v>455.32038995317839</v>
      </c>
      <c r="BG349">
        <v>459.24492957398212</v>
      </c>
      <c r="BH349">
        <v>461.01577274991303</v>
      </c>
      <c r="BI349">
        <f>'CORPORATE SPREADS'!C458/100</f>
        <v>6.0919999999999899</v>
      </c>
      <c r="BJ349">
        <f>'CORPORATE SPREADS'!D458/100</f>
        <v>3.97</v>
      </c>
      <c r="BK349">
        <f>POLICYRATES!F410</f>
        <v>3.25</v>
      </c>
      <c r="BL349">
        <f>POLICYRATES!C410</f>
        <v>3</v>
      </c>
      <c r="BM349">
        <f>100*LN(1/'BILATERAL FX'!G469)</f>
        <v>-24.247547961370174</v>
      </c>
      <c r="BN349">
        <f>100*LN(1/'BILATERAL FX'!B469)</f>
        <v>-42.703088602272487</v>
      </c>
      <c r="BO349">
        <f>100*LN('STOCK MARKET INDICES'!C350)</f>
        <v>844.87944291257475</v>
      </c>
      <c r="BP349">
        <f>100*LN('STOCK MARKET INDICES'!D350)</f>
        <v>766.57487458151058</v>
      </c>
    </row>
    <row r="350" spans="1:68" x14ac:dyDescent="0.2">
      <c r="A350" s="1">
        <v>39783</v>
      </c>
      <c r="B350">
        <f>100*LN('FRED-MD+'!B602)</f>
        <v>449.4322420652561</v>
      </c>
      <c r="C350">
        <f>'FRED-MD+'!C602</f>
        <v>67.938100000000006</v>
      </c>
      <c r="D350">
        <f>100*LN('FRED-MD+'!D602)</f>
        <v>632.79367837291943</v>
      </c>
      <c r="E350">
        <f>100*LN('FRED-MD+'!E602)</f>
        <v>503.44820205705361</v>
      </c>
      <c r="F350">
        <f>'FRED-MD+'!F602</f>
        <v>7.3</v>
      </c>
      <c r="G350">
        <f>100*LN('FRED-MD+'!G602)</f>
        <v>535.37426126534467</v>
      </c>
      <c r="H350">
        <f>100*LN('FRED-MD+'!H602)</f>
        <v>459.51905547056703</v>
      </c>
      <c r="I350">
        <f>100*LN('FRED-MD+'!I602)</f>
        <v>466.57006857281232</v>
      </c>
      <c r="J350">
        <f>100*LN('FRED-MD+'!J602)</f>
        <v>740.60482764380936</v>
      </c>
      <c r="K350">
        <f>100*LN('FRED-MD+'!K602)</f>
        <v>677.71453290708598</v>
      </c>
      <c r="L350">
        <f>'FRED-MD+'!L602</f>
        <v>0.49454545454545201</v>
      </c>
      <c r="M350">
        <f>'FRED-MD+'!N602</f>
        <v>1.9218181818181801</v>
      </c>
      <c r="N350">
        <f>'FRED-MD+'!O602</f>
        <v>2.4668999999999999</v>
      </c>
      <c r="O350">
        <f>'FRED-MD+'!P602</f>
        <v>7.4875999999999996</v>
      </c>
      <c r="P350">
        <f>'FRED-MD+'!R602</f>
        <v>2.91</v>
      </c>
      <c r="Q350">
        <f>FACTOR!C411</f>
        <v>-73.830510491068281</v>
      </c>
      <c r="R350">
        <f>100*LN(REALIZEDVARIANCE!D351)</f>
        <v>236.82966961961162</v>
      </c>
      <c r="S350">
        <v>87.735627450537294</v>
      </c>
      <c r="T350" s="5">
        <v>11.41891</v>
      </c>
      <c r="U350">
        <v>136.3647039487897</v>
      </c>
      <c r="V350" s="5">
        <v>36.092750000000002</v>
      </c>
      <c r="W350">
        <v>-57.5</v>
      </c>
      <c r="X350">
        <v>40</v>
      </c>
      <c r="Y350">
        <f>100*LN(LEVERAGE3!O351)</f>
        <v>362.57798971706194</v>
      </c>
      <c r="Z350">
        <f>100*LN(LEVERAGE1!O351)</f>
        <v>378.1801289775446</v>
      </c>
      <c r="AA350">
        <f>100*LN(LEVERAGE1!N351)</f>
        <v>338.72263537688639</v>
      </c>
      <c r="AB350">
        <f>100*LN(LEVERAGE2!V351)</f>
        <v>-27.664730407102244</v>
      </c>
      <c r="AC350">
        <f>100*LN(LEVERAGE2!U351)</f>
        <v>39.015573676115444</v>
      </c>
      <c r="AD350">
        <v>1816.2314764679018</v>
      </c>
      <c r="AE350">
        <v>1622.3288022480713</v>
      </c>
      <c r="AF350">
        <f>100*LN(DOMESTICC!T471)</f>
        <v>1097.1143140410882</v>
      </c>
      <c r="AG350">
        <f>100*LN(DOMESTICC!U471)</f>
        <v>1068.6346404713279</v>
      </c>
      <c r="AH350">
        <f>100*LN(DOMESTICC!V471)</f>
        <v>1056.1909883027859</v>
      </c>
      <c r="AI350">
        <f>100*LN(DOMESTICC!W471)</f>
        <v>1002.0594577557691</v>
      </c>
      <c r="AJ350">
        <f>100*LN(DOMESTICC!X471)</f>
        <v>980.37553663576205</v>
      </c>
      <c r="AK350">
        <f>100*LN(DOMESTICC!Y471)</f>
        <v>838.55341777328624</v>
      </c>
      <c r="AL350">
        <f>100*LN(CBCREDIT!T351)</f>
        <v>1018.8043067396617</v>
      </c>
      <c r="AM350">
        <f>100*LN(CBCREDIT!U351)</f>
        <v>976.68011308948758</v>
      </c>
      <c r="AN350">
        <f>100*LN(CBCREDIT!V351)</f>
        <v>912.0256789683848</v>
      </c>
      <c r="AO350">
        <f>100*LN('CREDIT EA &amp; UK'!X376)</f>
        <v>967.11396458098716</v>
      </c>
      <c r="AP350">
        <f>100*LN('CREDIT EA &amp; UK'!Y376)</f>
        <v>930.48525971357276</v>
      </c>
      <c r="AQ350">
        <f>100*LN('CREDIT EA &amp; UK'!Z376)</f>
        <v>848.92421759925071</v>
      </c>
      <c r="AR350">
        <f>100*LN('CREDIT EA &amp; UK'!AA376)</f>
        <v>928.62287083405897</v>
      </c>
      <c r="AS350">
        <f>100*LN('CREDIT EA &amp; UK'!AB376)</f>
        <v>884.71384593590642</v>
      </c>
      <c r="AT350">
        <f>100*LN('CREDIT EA &amp; UK'!AC376)</f>
        <v>825.16537514098775</v>
      </c>
      <c r="AU350">
        <f>100*LN('CREDIT EA &amp; UK'!AD376)</f>
        <v>853.01064551779041</v>
      </c>
      <c r="AV350">
        <f>100*LN('CREDIT EA &amp; UK'!AE376)</f>
        <v>830.31991553384421</v>
      </c>
      <c r="AW350">
        <f>100*LN('CREDIT EA &amp; UK'!AF376)</f>
        <v>693.55834583458284</v>
      </c>
      <c r="AX350">
        <f>100*LN('CREDIT FLOATERS'!R376)</f>
        <v>984.03998717538491</v>
      </c>
      <c r="AY350">
        <f>100*LN('CREDIT FLOATERS'!S376)</f>
        <v>945.75198520184233</v>
      </c>
      <c r="AZ350">
        <f>100*LN('CREDIT FLOATERS'!T376)</f>
        <v>869.5027026768289</v>
      </c>
      <c r="BA350">
        <f>100*LN('GLOBAL GROWTH'!P618)</f>
        <v>463.87635568476099</v>
      </c>
      <c r="BB350">
        <f>'GLOBAL GROWTH'!F606</f>
        <v>-1.86822089375808</v>
      </c>
      <c r="BC350">
        <v>463.87635568476099</v>
      </c>
      <c r="BD350">
        <v>-77.492498999999995</v>
      </c>
      <c r="BE350">
        <v>1.8185518104040455</v>
      </c>
      <c r="BF350">
        <v>452.2463179130221</v>
      </c>
      <c r="BG350">
        <v>455.34689644641821</v>
      </c>
      <c r="BH350">
        <v>459.10712616085891</v>
      </c>
      <c r="BI350">
        <f>'CORPORATE SPREADS'!C459/100</f>
        <v>6.64</v>
      </c>
      <c r="BJ350">
        <f>'CORPORATE SPREADS'!D459/100</f>
        <v>3.69</v>
      </c>
      <c r="BK350">
        <f>POLICYRATES!F411</f>
        <v>2.5</v>
      </c>
      <c r="BL350">
        <f>POLICYRATES!C411</f>
        <v>2</v>
      </c>
      <c r="BM350">
        <f>100*LN(1/'BILATERAL FX'!G470)</f>
        <v>-30.091907548377627</v>
      </c>
      <c r="BN350">
        <f>100*LN(1/'BILATERAL FX'!B470)</f>
        <v>-39.568409625305911</v>
      </c>
      <c r="BO350">
        <f>100*LN('STOCK MARKET INDICES'!C351)</f>
        <v>847.84939422769605</v>
      </c>
      <c r="BP350">
        <f>100*LN('STOCK MARKET INDICES'!D351)</f>
        <v>770.04264759261844</v>
      </c>
    </row>
    <row r="351" spans="1:68" x14ac:dyDescent="0.2">
      <c r="A351" s="1">
        <v>39814</v>
      </c>
      <c r="B351">
        <f>100*LN('FRED-MD+'!B603)</f>
        <v>447.2075269522561</v>
      </c>
      <c r="C351">
        <f>'FRED-MD+'!C603</f>
        <v>66.097200000000001</v>
      </c>
      <c r="D351">
        <f>100*LN('FRED-MD+'!D603)</f>
        <v>619.44053911046717</v>
      </c>
      <c r="E351">
        <f>100*LN('FRED-MD+'!E603)</f>
        <v>502.07176294377678</v>
      </c>
      <c r="F351">
        <f>'FRED-MD+'!F603</f>
        <v>7.8</v>
      </c>
      <c r="G351">
        <f>100*LN('FRED-MD+'!G603)</f>
        <v>535.62701869857131</v>
      </c>
      <c r="H351">
        <f>100*LN('FRED-MD+'!H603)</f>
        <v>459.58064830351253</v>
      </c>
      <c r="I351">
        <f>100*LN('FRED-MD+'!I603)</f>
        <v>468.15755171904971</v>
      </c>
      <c r="J351">
        <f>100*LN('FRED-MD+'!J603)</f>
        <v>740.9249641631742</v>
      </c>
      <c r="K351">
        <f>100*LN('FRED-MD+'!K603)</f>
        <v>676.33998024648406</v>
      </c>
      <c r="L351">
        <f>'FRED-MD+'!L603</f>
        <v>0.44449999999999901</v>
      </c>
      <c r="M351">
        <f>'FRED-MD+'!N603</f>
        <v>2.073</v>
      </c>
      <c r="N351">
        <f>'FRED-MD+'!O603</f>
        <v>2.2456</v>
      </c>
      <c r="O351">
        <f>'FRED-MD+'!P603</f>
        <v>6.2511999999999999</v>
      </c>
      <c r="P351">
        <f>'FRED-MD+'!R603</f>
        <v>2.54</v>
      </c>
      <c r="Q351">
        <f>FACTOR!C412</f>
        <v>-96.315913912140189</v>
      </c>
      <c r="R351">
        <f>100*LN(REALIZEDVARIANCE!D352)</f>
        <v>219.96618939922746</v>
      </c>
      <c r="S351">
        <v>115.038821690486</v>
      </c>
      <c r="T351" s="5">
        <v>24.47899</v>
      </c>
      <c r="U351">
        <v>171.32240278262242</v>
      </c>
      <c r="V351" s="5">
        <v>73.792900000000003</v>
      </c>
      <c r="W351">
        <v>-43.8</v>
      </c>
      <c r="X351">
        <v>44.84</v>
      </c>
      <c r="Y351">
        <f>100*LN(LEVERAGE3!O352)</f>
        <v>350.63194891124982</v>
      </c>
      <c r="Z351">
        <f>100*LN(LEVERAGE1!O352)</f>
        <v>380.99273978789097</v>
      </c>
      <c r="AA351">
        <f>100*LN(LEVERAGE1!N352)</f>
        <v>342.66985375246378</v>
      </c>
      <c r="AB351">
        <f>100*LN(LEVERAGE2!V352)</f>
        <v>-31.887948762890382</v>
      </c>
      <c r="AC351">
        <f>100*LN(LEVERAGE2!U352)</f>
        <v>39.070434600412298</v>
      </c>
      <c r="AD351">
        <v>1813.1816239369832</v>
      </c>
      <c r="AE351">
        <v>1622.0300372331344</v>
      </c>
      <c r="AF351">
        <f>100*LN(DOMESTICC!T472)</f>
        <v>1095.8941337101489</v>
      </c>
      <c r="AG351">
        <f>100*LN(DOMESTICC!U472)</f>
        <v>1067.2306106916035</v>
      </c>
      <c r="AH351">
        <f>100*LN(DOMESTICC!V472)</f>
        <v>1054.8460397415806</v>
      </c>
      <c r="AI351">
        <f>100*LN(DOMESTICC!W472)</f>
        <v>1000.6426836486169</v>
      </c>
      <c r="AJ351">
        <f>100*LN(DOMESTICC!X472)</f>
        <v>978.99195355831841</v>
      </c>
      <c r="AK351">
        <f>100*LN(DOMESTICC!Y472)</f>
        <v>838.04784493985221</v>
      </c>
      <c r="AL351">
        <f>100*LN(CBCREDIT!T352)</f>
        <v>1016.4360794571712</v>
      </c>
      <c r="AM351">
        <f>100*LN(CBCREDIT!U352)</f>
        <v>974.00105232658711</v>
      </c>
      <c r="AN351">
        <f>100*LN(CBCREDIT!V352)</f>
        <v>910.33444908744491</v>
      </c>
      <c r="AO351">
        <f>100*LN('CREDIT EA &amp; UK'!X377)</f>
        <v>964.62637623377304</v>
      </c>
      <c r="AP351">
        <f>100*LN('CREDIT EA &amp; UK'!Y377)</f>
        <v>927.55768025257305</v>
      </c>
      <c r="AQ351">
        <f>100*LN('CREDIT EA &amp; UK'!Z377)</f>
        <v>847.42646072307775</v>
      </c>
      <c r="AR351">
        <f>100*LN('CREDIT EA &amp; UK'!AA377)</f>
        <v>926.12931581325859</v>
      </c>
      <c r="AS351">
        <f>100*LN('CREDIT EA &amp; UK'!AB377)</f>
        <v>881.5150005984151</v>
      </c>
      <c r="AT351">
        <f>100*LN('CREDIT EA &amp; UK'!AC377)</f>
        <v>823.94239140466561</v>
      </c>
      <c r="AU351">
        <f>100*LN('CREDIT EA &amp; UK'!AD377)</f>
        <v>850.55659345084928</v>
      </c>
      <c r="AV351">
        <f>100*LN('CREDIT EA &amp; UK'!AE377)</f>
        <v>827.89956694048158</v>
      </c>
      <c r="AW351">
        <f>100*LN('CREDIT EA &amp; UK'!AF377)</f>
        <v>691.03315129767464</v>
      </c>
      <c r="AX351">
        <f>100*LN('CREDIT FLOATERS'!R377)</f>
        <v>981.59010411094255</v>
      </c>
      <c r="AY351">
        <f>100*LN('CREDIT FLOATERS'!S377)</f>
        <v>942.9986947635349</v>
      </c>
      <c r="AZ351">
        <f>100*LN('CREDIT FLOATERS'!T377)</f>
        <v>867.70564386812555</v>
      </c>
      <c r="BA351">
        <f>100*LN('GLOBAL GROWTH'!P619)</f>
        <v>461.00622005485167</v>
      </c>
      <c r="BB351">
        <f>'GLOBAL GROWTH'!F607</f>
        <v>-4.2030141155322296</v>
      </c>
      <c r="BC351">
        <v>461.00622005485167</v>
      </c>
      <c r="BD351">
        <v>-57.860652000000002</v>
      </c>
      <c r="BE351">
        <v>1.5638310101598885</v>
      </c>
      <c r="BF351">
        <v>449.57093494569006</v>
      </c>
      <c r="BG351">
        <v>451.58485800724793</v>
      </c>
      <c r="BH351">
        <v>456.12182984589083</v>
      </c>
      <c r="BI351">
        <f>'CORPORATE SPREADS'!C460/100</f>
        <v>6.1359999999999904</v>
      </c>
      <c r="BJ351">
        <f>'CORPORATE SPREADS'!D460/100</f>
        <v>3.06</v>
      </c>
      <c r="BK351">
        <f>POLICYRATES!F412</f>
        <v>2</v>
      </c>
      <c r="BL351">
        <f>POLICYRATES!C412</f>
        <v>1.5</v>
      </c>
      <c r="BM351">
        <f>100*LN(1/'BILATERAL FX'!G471)</f>
        <v>-28.095952669095421</v>
      </c>
      <c r="BN351">
        <f>100*LN(1/'BILATERAL FX'!B471)</f>
        <v>-36.893942675871443</v>
      </c>
      <c r="BO351">
        <f>100*LN('STOCK MARKET INDICES'!C352)</f>
        <v>837.52493704742687</v>
      </c>
      <c r="BP351">
        <f>100*LN('STOCK MARKET INDICES'!D352)</f>
        <v>763.96038070791576</v>
      </c>
    </row>
    <row r="352" spans="1:68" x14ac:dyDescent="0.2">
      <c r="A352" s="1">
        <v>39845</v>
      </c>
      <c r="B352">
        <f>100*LN('FRED-MD+'!B604)</f>
        <v>446.48926607229134</v>
      </c>
      <c r="C352">
        <f>'FRED-MD+'!C604</f>
        <v>66.041700000000006</v>
      </c>
      <c r="D352">
        <f>100*LN('FRED-MD+'!D604)</f>
        <v>636.64704477314388</v>
      </c>
      <c r="E352">
        <f>100*LN('FRED-MD+'!E604)</f>
        <v>501.15015854242142</v>
      </c>
      <c r="F352">
        <f>'FRED-MD+'!F604</f>
        <v>8.3000000000000007</v>
      </c>
      <c r="G352">
        <f>100*LN('FRED-MD+'!G604)</f>
        <v>535.99062292171584</v>
      </c>
      <c r="H352">
        <f>100*LN('FRED-MD+'!H604)</f>
        <v>459.79844301733664</v>
      </c>
      <c r="I352">
        <f>100*LN('FRED-MD+'!I604)</f>
        <v>471.42039470122137</v>
      </c>
      <c r="J352">
        <f>100*LN('FRED-MD+'!J604)</f>
        <v>740.86301376948654</v>
      </c>
      <c r="K352">
        <f>100*LN('FRED-MD+'!K604)</f>
        <v>669.11279508957239</v>
      </c>
      <c r="L352">
        <f>'FRED-MD+'!L604</f>
        <v>0.62263157894736798</v>
      </c>
      <c r="M352">
        <f>'FRED-MD+'!N604</f>
        <v>2.2473684210526299</v>
      </c>
      <c r="N352">
        <f>'FRED-MD+'!O604</f>
        <v>2.7565</v>
      </c>
      <c r="O352">
        <f>'FRED-MD+'!P604</f>
        <v>6.0876999999999999</v>
      </c>
      <c r="P352">
        <f>'FRED-MD+'!R604</f>
        <v>2.2599999999999998</v>
      </c>
      <c r="Q352">
        <f>FACTOR!C413</f>
        <v>-127.70681477691899</v>
      </c>
      <c r="R352">
        <f>100*LN(REALIZEDVARIANCE!D353)</f>
        <v>201.46375253098304</v>
      </c>
      <c r="S352">
        <v>151.715753066681</v>
      </c>
      <c r="T352" s="5">
        <v>71.605559999999997</v>
      </c>
      <c r="U352">
        <v>184.15676039299726</v>
      </c>
      <c r="V352" s="5">
        <v>77.405749999999998</v>
      </c>
      <c r="W352">
        <v>-54.2</v>
      </c>
      <c r="X352">
        <v>46.35</v>
      </c>
      <c r="Y352">
        <f>100*LN(LEVERAGE3!O353)</f>
        <v>342.91716136275977</v>
      </c>
      <c r="Z352">
        <f>100*LN(LEVERAGE1!O353)</f>
        <v>385.50906456035375</v>
      </c>
      <c r="AA352">
        <f>100*LN(LEVERAGE1!N353)</f>
        <v>348.82398098073793</v>
      </c>
      <c r="AB352">
        <f>100*LN(LEVERAGE2!V353)</f>
        <v>-37.239925718011143</v>
      </c>
      <c r="AC352">
        <f>100*LN(LEVERAGE2!U353)</f>
        <v>39.160727308448443</v>
      </c>
      <c r="AD352">
        <v>1811.9146031868261</v>
      </c>
      <c r="AE352">
        <v>1622.4393247418752</v>
      </c>
      <c r="AF352">
        <f>100*LN(DOMESTICC!T473)</f>
        <v>1093.8514118809026</v>
      </c>
      <c r="AG352">
        <f>100*LN(DOMESTICC!U473)</f>
        <v>1065.0419491990597</v>
      </c>
      <c r="AH352">
        <f>100*LN(DOMESTICC!V473)</f>
        <v>1052.6770508169116</v>
      </c>
      <c r="AI352">
        <f>100*LN(DOMESTICC!W473)</f>
        <v>999.48926341390893</v>
      </c>
      <c r="AJ352">
        <f>100*LN(DOMESTICC!X473)</f>
        <v>977.50731866949729</v>
      </c>
      <c r="AK352">
        <f>100*LN(DOMESTICC!Y473)</f>
        <v>837.75575929467914</v>
      </c>
      <c r="AL352">
        <f>100*LN(CBCREDIT!T353)</f>
        <v>1014.3948374877867</v>
      </c>
      <c r="AM352">
        <f>100*LN(CBCREDIT!U353)</f>
        <v>971.52630105257549</v>
      </c>
      <c r="AN352">
        <f>100*LN(CBCREDIT!V353)</f>
        <v>909.06782478356388</v>
      </c>
      <c r="AO352">
        <f>100*LN('CREDIT EA &amp; UK'!X378)</f>
        <v>962.56883412660557</v>
      </c>
      <c r="AP352">
        <f>100*LN('CREDIT EA &amp; UK'!Y378)</f>
        <v>925.14158043733858</v>
      </c>
      <c r="AQ352">
        <f>100*LN('CREDIT EA &amp; UK'!Z378)</f>
        <v>846.16230559911139</v>
      </c>
      <c r="AR352">
        <f>100*LN('CREDIT EA &amp; UK'!AA378)</f>
        <v>924.11982174384309</v>
      </c>
      <c r="AS352">
        <f>100*LN('CREDIT EA &amp; UK'!AB378)</f>
        <v>878.94124394530695</v>
      </c>
      <c r="AT352">
        <f>100*LN('CREDIT EA &amp; UK'!AC378)</f>
        <v>822.92685070177208</v>
      </c>
      <c r="AU352">
        <f>100*LN('CREDIT EA &amp; UK'!AD378)</f>
        <v>848.38700591023792</v>
      </c>
      <c r="AV352">
        <f>100*LN('CREDIT EA &amp; UK'!AE378)</f>
        <v>825.75500868224231</v>
      </c>
      <c r="AW352">
        <f>100*LN('CREDIT EA &amp; UK'!AF378)</f>
        <v>688.82240142449712</v>
      </c>
      <c r="AX352">
        <f>100*LN('CREDIT FLOATERS'!R378)</f>
        <v>979.54879616247808</v>
      </c>
      <c r="AY352">
        <f>100*LN('CREDIT FLOATERS'!S378)</f>
        <v>940.72451808215851</v>
      </c>
      <c r="AZ352">
        <f>100*LN('CREDIT FLOATERS'!T378)</f>
        <v>866.15442726500191</v>
      </c>
      <c r="BA352">
        <f>100*LN('GLOBAL GROWTH'!P620)</f>
        <v>461.84851471487167</v>
      </c>
      <c r="BB352">
        <f>'GLOBAL GROWTH'!F608</f>
        <v>-2.4263844917712998</v>
      </c>
      <c r="BC352">
        <v>461.84851471487167</v>
      </c>
      <c r="BD352">
        <v>11.58212</v>
      </c>
      <c r="BE352">
        <v>1.2710873903256648</v>
      </c>
      <c r="BF352">
        <v>449.10332455123159</v>
      </c>
      <c r="BG352">
        <v>449.67442482410138</v>
      </c>
      <c r="BH352">
        <v>455.80785784542411</v>
      </c>
      <c r="BI352">
        <f>'CORPORATE SPREADS'!C461/100</f>
        <v>6.0270000000000001</v>
      </c>
      <c r="BJ352">
        <f>'CORPORATE SPREADS'!D461/100</f>
        <v>3.29</v>
      </c>
      <c r="BK352">
        <f>POLICYRATES!F413</f>
        <v>2</v>
      </c>
      <c r="BL352">
        <f>POLICYRATES!C413</f>
        <v>1</v>
      </c>
      <c r="BM352">
        <f>100*LN(1/'BILATERAL FX'!G472)</f>
        <v>-24.662567546141318</v>
      </c>
      <c r="BN352">
        <f>100*LN(1/'BILATERAL FX'!B472)</f>
        <v>-36.616972550052211</v>
      </c>
      <c r="BO352">
        <f>100*LN('STOCK MARKET INDICES'!C353)</f>
        <v>825.42011299254273</v>
      </c>
      <c r="BP352">
        <f>100*LN('STOCK MARKET INDICES'!D353)</f>
        <v>756.51457398299624</v>
      </c>
    </row>
    <row r="353" spans="1:68" x14ac:dyDescent="0.2">
      <c r="A353" s="1">
        <v>39873</v>
      </c>
      <c r="B353">
        <f>100*LN('FRED-MD+'!B605)</f>
        <v>444.98686775448692</v>
      </c>
      <c r="C353">
        <f>'FRED-MD+'!C605</f>
        <v>64.955600000000004</v>
      </c>
      <c r="D353">
        <f>100*LN('FRED-MD+'!D605)</f>
        <v>622.45584292753597</v>
      </c>
      <c r="E353">
        <f>100*LN('FRED-MD+'!E605)</f>
        <v>500.16618192971475</v>
      </c>
      <c r="F353">
        <f>'FRED-MD+'!F605</f>
        <v>8.6999999999999993</v>
      </c>
      <c r="G353">
        <f>100*LN('FRED-MD+'!G605)</f>
        <v>535.89184586758859</v>
      </c>
      <c r="H353">
        <f>100*LN('FRED-MD+'!H605)</f>
        <v>459.70674472849049</v>
      </c>
      <c r="I353">
        <f>100*LN('FRED-MD+'!I605)</f>
        <v>472.07285266223636</v>
      </c>
      <c r="J353">
        <f>100*LN('FRED-MD+'!J605)</f>
        <v>740.58611283238508</v>
      </c>
      <c r="K353">
        <f>100*LN('FRED-MD+'!K605)</f>
        <v>662.95349692086438</v>
      </c>
      <c r="L353">
        <f>'FRED-MD+'!L605</f>
        <v>0.64409090909091005</v>
      </c>
      <c r="M353">
        <f>'FRED-MD+'!N605</f>
        <v>2.1754545454545502</v>
      </c>
      <c r="N353">
        <f>'FRED-MD+'!O605</f>
        <v>2.2650999999999999</v>
      </c>
      <c r="O353">
        <f>'FRED-MD+'!P605</f>
        <v>6.2122000000000002</v>
      </c>
      <c r="P353">
        <f>'FRED-MD+'!R605</f>
        <v>2.1800000000000002</v>
      </c>
      <c r="Q353">
        <f>FACTOR!C414</f>
        <v>-95.401110882097299</v>
      </c>
      <c r="R353">
        <f>100*LN(REALIZEDVARIANCE!D354)</f>
        <v>246.88688629322195</v>
      </c>
      <c r="S353">
        <v>106.43294394514299</v>
      </c>
      <c r="T353" s="5">
        <v>32.408549999999998</v>
      </c>
      <c r="U353">
        <v>156.80661100086448</v>
      </c>
      <c r="V353" s="5">
        <v>62.812359999999998</v>
      </c>
      <c r="W353">
        <v>-62.3</v>
      </c>
      <c r="X353">
        <v>44.14</v>
      </c>
      <c r="Y353">
        <f>100*LN(LEVERAGE3!O354)</f>
        <v>335.41057741283049</v>
      </c>
      <c r="Z353">
        <f>100*LN(LEVERAGE1!O354)</f>
        <v>388.31399423914303</v>
      </c>
      <c r="AA353">
        <f>100*LN(LEVERAGE1!N354)</f>
        <v>352.45030470429049</v>
      </c>
      <c r="AB353">
        <f>100*LN(LEVERAGE2!V354)</f>
        <v>-40.404017530728495</v>
      </c>
      <c r="AC353">
        <f>100*LN(LEVERAGE2!U354)</f>
        <v>39.215508679679935</v>
      </c>
      <c r="AD353">
        <v>1814.4089777165241</v>
      </c>
      <c r="AE353">
        <v>1623.1378710224471</v>
      </c>
      <c r="AF353">
        <f>100*LN(DOMESTICC!T474)</f>
        <v>1092.5905054002376</v>
      </c>
      <c r="AG353">
        <f>100*LN(DOMESTICC!U474)</f>
        <v>1063.7083430279761</v>
      </c>
      <c r="AH353">
        <f>100*LN(DOMESTICC!V474)</f>
        <v>1051.3466143892892</v>
      </c>
      <c r="AI353">
        <f>100*LN(DOMESTICC!W474)</f>
        <v>998.91943126554463</v>
      </c>
      <c r="AJ353">
        <f>100*LN(DOMESTICC!X474)</f>
        <v>976.68905518590157</v>
      </c>
      <c r="AK353">
        <f>100*LN(DOMESTICC!Y474)</f>
        <v>837.63901678509569</v>
      </c>
      <c r="AL353">
        <f>100*LN(CBCREDIT!T354)</f>
        <v>1013.3573151978757</v>
      </c>
      <c r="AM353">
        <f>100*LN(CBCREDIT!U354)</f>
        <v>970.22910799885369</v>
      </c>
      <c r="AN353">
        <f>100*LN(CBCREDIT!V354)</f>
        <v>908.46773707805255</v>
      </c>
      <c r="AO353">
        <f>100*LN('CREDIT EA &amp; UK'!X379)</f>
        <v>961.54253411740399</v>
      </c>
      <c r="AP353">
        <f>100*LN('CREDIT EA &amp; UK'!Y379)</f>
        <v>923.93667995217538</v>
      </c>
      <c r="AQ353">
        <f>100*LN('CREDIT EA &amp; UK'!Z379)</f>
        <v>845.52711908678532</v>
      </c>
      <c r="AR353">
        <f>100*LN('CREDIT EA &amp; UK'!AA379)</f>
        <v>923.13006622552507</v>
      </c>
      <c r="AS353">
        <f>100*LN('CREDIT EA &amp; UK'!AB379)</f>
        <v>877.67310036899494</v>
      </c>
      <c r="AT353">
        <f>100*LN('CREDIT EA &amp; UK'!AC379)</f>
        <v>822.42066752452172</v>
      </c>
      <c r="AU353">
        <f>100*LN('CREDIT EA &amp; UK'!AD379)</f>
        <v>847.2715355778231</v>
      </c>
      <c r="AV353">
        <f>100*LN('CREDIT EA &amp; UK'!AE379)</f>
        <v>824.61358917680161</v>
      </c>
      <c r="AW353">
        <f>100*LN('CREDIT EA &amp; UK'!AF379)</f>
        <v>687.69042421650215</v>
      </c>
      <c r="AX353">
        <f>100*LN('CREDIT FLOATERS'!R379)</f>
        <v>978.52711417363003</v>
      </c>
      <c r="AY353">
        <f>100*LN('CREDIT FLOATERS'!S379)</f>
        <v>939.59031702670916</v>
      </c>
      <c r="AZ353">
        <f>100*LN('CREDIT FLOATERS'!T379)</f>
        <v>865.36657296286387</v>
      </c>
      <c r="BA353">
        <f>100*LN('GLOBAL GROWTH'!P621)</f>
        <v>461.35390689917404</v>
      </c>
      <c r="BB353">
        <f>'GLOBAL GROWTH'!F609</f>
        <v>-2.5288896964040899</v>
      </c>
      <c r="BC353">
        <v>461.35390689917404</v>
      </c>
      <c r="BD353">
        <v>19.370338</v>
      </c>
      <c r="BE353">
        <v>0.90946239870599577</v>
      </c>
      <c r="BF353">
        <v>449.20631292008488</v>
      </c>
      <c r="BG353">
        <v>447.84077527141591</v>
      </c>
      <c r="BH353">
        <v>455.91262474866846</v>
      </c>
      <c r="BI353">
        <f>'CORPORATE SPREADS'!C462/100</f>
        <v>6.5939999999999994</v>
      </c>
      <c r="BJ353">
        <f>'CORPORATE SPREADS'!D462/100</f>
        <v>3.4200000000000004</v>
      </c>
      <c r="BK353">
        <f>POLICYRATES!F414</f>
        <v>1.5</v>
      </c>
      <c r="BL353">
        <f>POLICYRATES!C414</f>
        <v>0.5</v>
      </c>
      <c r="BM353">
        <f>100*LN(1/'BILATERAL FX'!G473)</f>
        <v>-26.620304077465669</v>
      </c>
      <c r="BN353">
        <f>100*LN(1/'BILATERAL FX'!B473)</f>
        <v>-34.85419607085435</v>
      </c>
      <c r="BO353">
        <f>100*LN('STOCK MARKET INDICES'!C354)</f>
        <v>831.50182540381775</v>
      </c>
      <c r="BP353">
        <f>100*LN('STOCK MARKET INDICES'!D354)</f>
        <v>759.29559696578974</v>
      </c>
    </row>
    <row r="354" spans="1:68" x14ac:dyDescent="0.2">
      <c r="A354" s="1">
        <v>39904</v>
      </c>
      <c r="B354">
        <f>100*LN('FRED-MD+'!B606)</f>
        <v>444.20428361460722</v>
      </c>
      <c r="C354">
        <f>'FRED-MD+'!C606</f>
        <v>64.609399999999994</v>
      </c>
      <c r="D354">
        <f>100*LN('FRED-MD+'!D606)</f>
        <v>616.96107324914567</v>
      </c>
      <c r="E354">
        <f>100*LN('FRED-MD+'!E606)</f>
        <v>499.69419669642531</v>
      </c>
      <c r="F354">
        <f>'FRED-MD+'!F606</f>
        <v>9</v>
      </c>
      <c r="G354">
        <f>100*LN('FRED-MD+'!G606)</f>
        <v>535.99250344280836</v>
      </c>
      <c r="H354">
        <f>100*LN('FRED-MD+'!H606)</f>
        <v>459.85483096792041</v>
      </c>
      <c r="I354">
        <f>100*LN('FRED-MD+'!I606)</f>
        <v>468.94194184329916</v>
      </c>
      <c r="J354">
        <f>100*LN('FRED-MD+'!J606)</f>
        <v>740.3730702316625</v>
      </c>
      <c r="K354">
        <f>100*LN('FRED-MD+'!K606)</f>
        <v>674.30575069417318</v>
      </c>
      <c r="L354">
        <f>'FRED-MD+'!L606</f>
        <v>0.54761904761904701</v>
      </c>
      <c r="M354">
        <f>'FRED-MD+'!N606</f>
        <v>2.37952380952381</v>
      </c>
      <c r="N354">
        <f>'FRED-MD+'!O606</f>
        <v>1.9294</v>
      </c>
      <c r="O354">
        <f>'FRED-MD+'!P606</f>
        <v>5.3025000000000002</v>
      </c>
      <c r="P354">
        <f>'FRED-MD+'!R606</f>
        <v>1.88</v>
      </c>
      <c r="Q354">
        <f>FACTOR!C415</f>
        <v>-56.767876481544697</v>
      </c>
      <c r="R354">
        <f>100*LN(REALIZEDVARIANCE!D355)</f>
        <v>207.57232335275066</v>
      </c>
      <c r="S354">
        <v>79.031634269980799</v>
      </c>
      <c r="T354" s="5">
        <v>-1.8760399999999999</v>
      </c>
      <c r="U354">
        <v>143.61707628248999</v>
      </c>
      <c r="V354" s="5">
        <v>47.815190000000001</v>
      </c>
      <c r="W354">
        <v>-52.6</v>
      </c>
      <c r="X354">
        <v>36.5</v>
      </c>
      <c r="Y354">
        <f>100*LN(LEVERAGE3!O355)</f>
        <v>327.46417332710848</v>
      </c>
      <c r="Z354">
        <f>100*LN(LEVERAGE1!O355)</f>
        <v>388.55055293693226</v>
      </c>
      <c r="AA354">
        <f>100*LN(LEVERAGE1!N355)</f>
        <v>352.55568978694839</v>
      </c>
      <c r="AB354">
        <f>100*LN(LEVERAGE2!V355)</f>
        <v>-40.394014592847839</v>
      </c>
      <c r="AC354">
        <f>100*LN(LEVERAGE2!U355)</f>
        <v>38.473905634425535</v>
      </c>
      <c r="AD354">
        <v>1814.7040238981876</v>
      </c>
      <c r="AE354">
        <v>1623.8342050042136</v>
      </c>
      <c r="AF354">
        <f>100*LN(DOMESTICC!T475)</f>
        <v>1093.6216847072983</v>
      </c>
      <c r="AG354">
        <f>100*LN(DOMESTICC!U475)</f>
        <v>1065.2062272600551</v>
      </c>
      <c r="AH354">
        <f>100*LN(DOMESTICC!V475)</f>
        <v>1052.8772457042407</v>
      </c>
      <c r="AI354">
        <f>100*LN(DOMESTICC!W475)</f>
        <v>1000.6932237569449</v>
      </c>
      <c r="AJ354">
        <f>100*LN(DOMESTICC!X475)</f>
        <v>978.21635128203366</v>
      </c>
      <c r="AK354">
        <f>100*LN(DOMESTICC!Y475)</f>
        <v>840.43017641972483</v>
      </c>
      <c r="AL354">
        <f>100*LN(CBCREDIT!T355)</f>
        <v>1013.945545081463</v>
      </c>
      <c r="AM354">
        <f>100*LN(CBCREDIT!U355)</f>
        <v>970.6428044260241</v>
      </c>
      <c r="AN354">
        <f>100*LN(CBCREDIT!V355)</f>
        <v>909.38095027524446</v>
      </c>
      <c r="AO354">
        <f>100*LN('CREDIT EA &amp; UK'!X380)</f>
        <v>962.34491620640074</v>
      </c>
      <c r="AP354">
        <f>100*LN('CREDIT EA &amp; UK'!Y380)</f>
        <v>924.58798901218063</v>
      </c>
      <c r="AQ354">
        <f>100*LN('CREDIT EA &amp; UK'!Z380)</f>
        <v>846.69137127753572</v>
      </c>
      <c r="AR354">
        <f>100*LN('CREDIT EA &amp; UK'!AA380)</f>
        <v>924.22486101870481</v>
      </c>
      <c r="AS354">
        <f>100*LN('CREDIT EA &amp; UK'!AB380)</f>
        <v>878.71376723832702</v>
      </c>
      <c r="AT354">
        <f>100*LN('CREDIT EA &amp; UK'!AC380)</f>
        <v>823.64022921232947</v>
      </c>
      <c r="AU354">
        <f>100*LN('CREDIT EA &amp; UK'!AD380)</f>
        <v>847.45097517878673</v>
      </c>
      <c r="AV354">
        <f>100*LN('CREDIT EA &amp; UK'!AE380)</f>
        <v>824.56380175659888</v>
      </c>
      <c r="AW354">
        <f>100*LN('CREDIT EA &amp; UK'!AF380)</f>
        <v>688.64454866256369</v>
      </c>
      <c r="AX354">
        <f>100*LN('CREDIT FLOATERS'!R380)</f>
        <v>979.45753011231545</v>
      </c>
      <c r="AY354">
        <f>100*LN('CREDIT FLOATERS'!S380)</f>
        <v>940.43489102136743</v>
      </c>
      <c r="AZ354">
        <f>100*LN('CREDIT FLOATERS'!T380)</f>
        <v>866.52585416113652</v>
      </c>
      <c r="BA354">
        <f>100*LN('GLOBAL GROWTH'!P622)</f>
        <v>461.54006756129274</v>
      </c>
      <c r="BB354">
        <f>'GLOBAL GROWTH'!F610</f>
        <v>-1.5183726741446799</v>
      </c>
      <c r="BC354">
        <v>461.54006756129274</v>
      </c>
      <c r="BD354">
        <v>2.8595410999999999</v>
      </c>
      <c r="BE354">
        <v>0.529814663681627</v>
      </c>
      <c r="BF354">
        <v>449.67211225306647</v>
      </c>
      <c r="BG354">
        <v>447.14972867973233</v>
      </c>
      <c r="BH354">
        <v>457.47109785033831</v>
      </c>
      <c r="BI354">
        <f>'CORPORATE SPREADS'!C463/100</f>
        <v>5.7789999999999999</v>
      </c>
      <c r="BJ354">
        <f>'CORPORATE SPREADS'!D463/100</f>
        <v>2.88</v>
      </c>
      <c r="BK354">
        <f>POLICYRATES!F415</f>
        <v>1.25</v>
      </c>
      <c r="BL354">
        <f>POLICYRATES!C415</f>
        <v>0.5</v>
      </c>
      <c r="BM354">
        <f>100*LN(1/'BILATERAL FX'!G474)</f>
        <v>-27.755597615277189</v>
      </c>
      <c r="BN354">
        <f>100*LN(1/'BILATERAL FX'!B474)</f>
        <v>-38.607839430797434</v>
      </c>
      <c r="BO354">
        <f>100*LN('STOCK MARKET INDICES'!C355)</f>
        <v>846.99862732511428</v>
      </c>
      <c r="BP354">
        <f>100*LN('STOCK MARKET INDICES'!D355)</f>
        <v>768.38915914721065</v>
      </c>
    </row>
    <row r="355" spans="1:68" x14ac:dyDescent="0.2">
      <c r="A355" s="1">
        <v>39934</v>
      </c>
      <c r="B355">
        <f>100*LN('FRED-MD+'!B607)</f>
        <v>443.14082905442689</v>
      </c>
      <c r="C355">
        <f>'FRED-MD+'!C607</f>
        <v>64.003799999999998</v>
      </c>
      <c r="D355">
        <f>100*LN('FRED-MD+'!D607)</f>
        <v>629.15691395583201</v>
      </c>
      <c r="E355">
        <f>100*LN('FRED-MD+'!E607)</f>
        <v>499.52508920525088</v>
      </c>
      <c r="F355">
        <f>'FRED-MD+'!F607</f>
        <v>9.4</v>
      </c>
      <c r="G355">
        <f>100*LN('FRED-MD+'!G607)</f>
        <v>536.139544676073</v>
      </c>
      <c r="H355">
        <f>100*LN('FRED-MD+'!H607)</f>
        <v>459.9896303485383</v>
      </c>
      <c r="I355">
        <f>100*LN('FRED-MD+'!I607)</f>
        <v>465.21491871820865</v>
      </c>
      <c r="J355">
        <f>100*LN('FRED-MD+'!J607)</f>
        <v>740.77845917546483</v>
      </c>
      <c r="K355">
        <f>100*LN('FRED-MD+'!K607)</f>
        <v>680.50689622426773</v>
      </c>
      <c r="L355">
        <f>'FRED-MD+'!L607</f>
        <v>0.50150000000000206</v>
      </c>
      <c r="M355">
        <f>'FRED-MD+'!N607</f>
        <v>2.7915000000000001</v>
      </c>
      <c r="N355">
        <f>'FRED-MD+'!O607</f>
        <v>1.0853999999999999</v>
      </c>
      <c r="O355">
        <f>'FRED-MD+'!P607</f>
        <v>4.7230999999999996</v>
      </c>
      <c r="P355">
        <f>'FRED-MD+'!R607</f>
        <v>1.57</v>
      </c>
      <c r="Q355">
        <f>FACTOR!C416</f>
        <v>-42.328532940185895</v>
      </c>
      <c r="R355">
        <f>100*LN(REALIZEDVARIANCE!D356)</f>
        <v>176.21167518091355</v>
      </c>
      <c r="S355">
        <v>73.551831759356702</v>
      </c>
      <c r="T355" s="5">
        <v>-15.606809999999999</v>
      </c>
      <c r="U355">
        <v>121.20840300556735</v>
      </c>
      <c r="V355" s="5">
        <v>27.011389999999999</v>
      </c>
      <c r="W355">
        <v>-51</v>
      </c>
      <c r="X355">
        <v>28.92</v>
      </c>
      <c r="Y355">
        <f>100*LN(LEVERAGE3!O356)</f>
        <v>319.81057832916673</v>
      </c>
      <c r="Z355">
        <f>100*LN(LEVERAGE1!O356)</f>
        <v>388.70270236005024</v>
      </c>
      <c r="AA355">
        <f>100*LN(LEVERAGE1!N356)</f>
        <v>352.62165766739741</v>
      </c>
      <c r="AB355">
        <f>100*LN(LEVERAGE2!V356)</f>
        <v>-40.374701839569823</v>
      </c>
      <c r="AC355">
        <f>100*LN(LEVERAGE2!U356)</f>
        <v>36.99677166267842</v>
      </c>
      <c r="AD355">
        <v>1819.0253568833998</v>
      </c>
      <c r="AE355">
        <v>1624.6175887994405</v>
      </c>
      <c r="AF355">
        <f>100*LN(DOMESTICC!T476)</f>
        <v>1095.8352789815681</v>
      </c>
      <c r="AG355">
        <f>100*LN(DOMESTICC!U476)</f>
        <v>1068.4281842155888</v>
      </c>
      <c r="AH355">
        <f>100*LN(DOMESTICC!V476)</f>
        <v>1056.1514867607948</v>
      </c>
      <c r="AI355">
        <f>100*LN(DOMESTICC!W476)</f>
        <v>1004.3014917446067</v>
      </c>
      <c r="AJ355">
        <f>100*LN(DOMESTICC!X476)</f>
        <v>981.432854386229</v>
      </c>
      <c r="AK355">
        <f>100*LN(DOMESTICC!Y476)</f>
        <v>845.6089163905707</v>
      </c>
      <c r="AL355">
        <f>100*LN(CBCREDIT!T356)</f>
        <v>1015.1818292848336</v>
      </c>
      <c r="AM355">
        <f>100*LN(CBCREDIT!U356)</f>
        <v>971.50202178669997</v>
      </c>
      <c r="AN355">
        <f>100*LN(CBCREDIT!V356)</f>
        <v>911.31142763853643</v>
      </c>
      <c r="AO355">
        <f>100*LN('CREDIT EA &amp; UK'!X381)</f>
        <v>963.99292006086819</v>
      </c>
      <c r="AP355">
        <f>100*LN('CREDIT EA &amp; UK'!Y381)</f>
        <v>925.87307196776328</v>
      </c>
      <c r="AQ355">
        <f>100*LN('CREDIT EA &amp; UK'!Z381)</f>
        <v>849.15722141657625</v>
      </c>
      <c r="AR355">
        <f>100*LN('CREDIT EA &amp; UK'!AA381)</f>
        <v>926.45304764557613</v>
      </c>
      <c r="AS355">
        <f>100*LN('CREDIT EA &amp; UK'!AB381)</f>
        <v>880.76138791550545</v>
      </c>
      <c r="AT355">
        <f>100*LN('CREDIT EA &amp; UK'!AC381)</f>
        <v>826.21116609187447</v>
      </c>
      <c r="AU355">
        <f>100*LN('CREDIT EA &amp; UK'!AD381)</f>
        <v>847.84155354713994</v>
      </c>
      <c r="AV355">
        <f>100*LN('CREDIT EA &amp; UK'!AE381)</f>
        <v>824.53569767434692</v>
      </c>
      <c r="AW355">
        <f>100*LN('CREDIT EA &amp; UK'!AF381)</f>
        <v>690.70691393387438</v>
      </c>
      <c r="AX355">
        <f>100*LN('CREDIT FLOATERS'!R381)</f>
        <v>981.3569499294573</v>
      </c>
      <c r="AY355">
        <f>100*LN('CREDIT FLOATERS'!S381)</f>
        <v>942.084099109921</v>
      </c>
      <c r="AZ355">
        <f>100*LN('CREDIT FLOATERS'!T381)</f>
        <v>868.99547179920341</v>
      </c>
      <c r="BA355">
        <f>100*LN('GLOBAL GROWTH'!P623)</f>
        <v>462.10710938197559</v>
      </c>
      <c r="BB355">
        <f>'GLOBAL GROWTH'!F611</f>
        <v>-1.15866363163011</v>
      </c>
      <c r="BC355">
        <v>462.10710938197559</v>
      </c>
      <c r="BD355">
        <v>45.468120999999996</v>
      </c>
      <c r="BE355">
        <v>0.12340995434032553</v>
      </c>
      <c r="BF355">
        <v>450.49378477392167</v>
      </c>
      <c r="BG355">
        <v>448.20714871922706</v>
      </c>
      <c r="BH355">
        <v>455.49289695513443</v>
      </c>
      <c r="BI355">
        <f>'CORPORATE SPREADS'!C464/100</f>
        <v>4.923</v>
      </c>
      <c r="BJ355">
        <f>'CORPORATE SPREADS'!D464/100</f>
        <v>2.5500000000000003</v>
      </c>
      <c r="BK355">
        <f>POLICYRATES!F416</f>
        <v>1</v>
      </c>
      <c r="BL355">
        <f>POLICYRATES!C416</f>
        <v>0.5</v>
      </c>
      <c r="BM355">
        <f>100*LN(1/'BILATERAL FX'!G475)</f>
        <v>-31.086134539918625</v>
      </c>
      <c r="BN355">
        <f>100*LN(1/'BILATERAL FX'!B475)</f>
        <v>-43.295056504302472</v>
      </c>
      <c r="BO355">
        <f>100*LN('STOCK MARKET INDICES'!C356)</f>
        <v>850.52865883096706</v>
      </c>
      <c r="BP355">
        <f>100*LN('STOCK MARKET INDICES'!D356)</f>
        <v>771.98581407142171</v>
      </c>
    </row>
    <row r="356" spans="1:68" x14ac:dyDescent="0.2">
      <c r="A356" s="1">
        <v>39965</v>
      </c>
      <c r="B356">
        <f>100*LN('FRED-MD+'!B608)</f>
        <v>442.76212222322738</v>
      </c>
      <c r="C356">
        <f>'FRED-MD+'!C608</f>
        <v>63.922800000000002</v>
      </c>
      <c r="D356">
        <f>100*LN('FRED-MD+'!D608)</f>
        <v>637.16118472318567</v>
      </c>
      <c r="E356">
        <f>100*LN('FRED-MD+'!E608)</f>
        <v>499.7887721273753</v>
      </c>
      <c r="F356">
        <f>'FRED-MD+'!F608</f>
        <v>9.5</v>
      </c>
      <c r="G356">
        <f>100*LN('FRED-MD+'!G608)</f>
        <v>536.96608066161718</v>
      </c>
      <c r="H356">
        <f>100*LN('FRED-MD+'!H608)</f>
        <v>460.58399616382957</v>
      </c>
      <c r="I356">
        <f>100*LN('FRED-MD+'!I608)</f>
        <v>464.44870483650413</v>
      </c>
      <c r="J356">
        <f>100*LN('FRED-MD+'!J608)</f>
        <v>739.90986501265013</v>
      </c>
      <c r="K356">
        <f>100*LN('FRED-MD+'!K608)</f>
        <v>683.1003815882998</v>
      </c>
      <c r="L356">
        <f>'FRED-MD+'!L608</f>
        <v>0.513636363636364</v>
      </c>
      <c r="M356">
        <f>'FRED-MD+'!N608</f>
        <v>3.2081818181818198</v>
      </c>
      <c r="N356">
        <f>'FRED-MD+'!O608</f>
        <v>0.67910000000000004</v>
      </c>
      <c r="O356">
        <f>'FRED-MD+'!P608</f>
        <v>4.0925000000000002</v>
      </c>
      <c r="P356">
        <f>'FRED-MD+'!R608</f>
        <v>1.7</v>
      </c>
      <c r="Q356">
        <f>FACTOR!C417</f>
        <v>-50.866278360490874</v>
      </c>
      <c r="R356">
        <f>100*LN(REALIZEDVARIANCE!D357)</f>
        <v>173.61380486187676</v>
      </c>
      <c r="S356">
        <v>82.831772480215506</v>
      </c>
      <c r="T356" s="5">
        <v>-2.2433559999999999</v>
      </c>
      <c r="U356">
        <v>119.54503338519795</v>
      </c>
      <c r="V356" s="5">
        <v>27.231999999999999</v>
      </c>
      <c r="W356">
        <v>-54.6</v>
      </c>
      <c r="X356">
        <v>26.35</v>
      </c>
      <c r="Y356">
        <f>100*LN(LEVERAGE3!O357)</f>
        <v>314.53153950934797</v>
      </c>
      <c r="Z356">
        <f>100*LN(LEVERAGE1!O357)</f>
        <v>388.75297392619558</v>
      </c>
      <c r="AA356">
        <f>100*LN(LEVERAGE1!N357)</f>
        <v>352.64293681287455</v>
      </c>
      <c r="AB356">
        <f>100*LN(LEVERAGE2!V357)</f>
        <v>-40.364701833543158</v>
      </c>
      <c r="AC356">
        <f>100*LN(LEVERAGE2!U357)</f>
        <v>36.138462505910354</v>
      </c>
      <c r="AD356">
        <v>1819.3846804022915</v>
      </c>
      <c r="AE356">
        <v>1625.6750894211332</v>
      </c>
      <c r="AF356">
        <f>100*LN(DOMESTICC!T477)</f>
        <v>1097.6721801962963</v>
      </c>
      <c r="AG356">
        <f>100*LN(DOMESTICC!U477)</f>
        <v>1071.1508791561196</v>
      </c>
      <c r="AH356">
        <f>100*LN(DOMESTICC!V477)</f>
        <v>1058.8768240750494</v>
      </c>
      <c r="AI356">
        <f>100*LN(DOMESTICC!W477)</f>
        <v>1006.8739180881071</v>
      </c>
      <c r="AJ356">
        <f>100*LN(DOMESTICC!X477)</f>
        <v>983.98678329151392</v>
      </c>
      <c r="AK356">
        <f>100*LN(DOMESTICC!Y477)</f>
        <v>848.18899096270957</v>
      </c>
      <c r="AL356">
        <f>100*LN(CBCREDIT!T357)</f>
        <v>1016.1285290891619</v>
      </c>
      <c r="AM356">
        <f>100*LN(CBCREDIT!U357)</f>
        <v>972.12955473500017</v>
      </c>
      <c r="AN356">
        <f>100*LN(CBCREDIT!V357)</f>
        <v>912.83398740814425</v>
      </c>
      <c r="AO356">
        <f>100*LN('CREDIT EA &amp; UK'!X382)</f>
        <v>965.16589277931621</v>
      </c>
      <c r="AP356">
        <f>100*LN('CREDIT EA &amp; UK'!Y382)</f>
        <v>926.64373949623132</v>
      </c>
      <c r="AQ356">
        <f>100*LN('CREDIT EA &amp; UK'!Z382)</f>
        <v>851.12869840609198</v>
      </c>
      <c r="AR356">
        <f>100*LN('CREDIT EA &amp; UK'!AA382)</f>
        <v>928.00376886167066</v>
      </c>
      <c r="AS356">
        <f>100*LN('CREDIT EA &amp; UK'!AB382)</f>
        <v>881.99851326709631</v>
      </c>
      <c r="AT356">
        <f>100*LN('CREDIT EA &amp; UK'!AC382)</f>
        <v>828.24000463190293</v>
      </c>
      <c r="AU356">
        <f>100*LN('CREDIT EA &amp; UK'!AD382)</f>
        <v>848.17158471070968</v>
      </c>
      <c r="AV356">
        <f>100*LN('CREDIT EA &amp; UK'!AE382)</f>
        <v>824.50796972733804</v>
      </c>
      <c r="AW356">
        <f>100*LN('CREDIT EA &amp; UK'!AF382)</f>
        <v>692.44983285794945</v>
      </c>
      <c r="AX356">
        <f>100*LN('CREDIT FLOATERS'!R382)</f>
        <v>982.68540477541114</v>
      </c>
      <c r="AY356">
        <f>100*LN('CREDIT FLOATERS'!S382)</f>
        <v>943.03606509492045</v>
      </c>
      <c r="AZ356">
        <f>100*LN('CREDIT FLOATERS'!T382)</f>
        <v>871.00531899206453</v>
      </c>
      <c r="BA356">
        <f>100*LN('GLOBAL GROWTH'!P624)</f>
        <v>463.07950468268285</v>
      </c>
      <c r="BB356">
        <f>'GLOBAL GROWTH'!F612</f>
        <v>-9.78642806080572E-2</v>
      </c>
      <c r="BC356">
        <v>463.07950468268285</v>
      </c>
      <c r="BD356">
        <v>85.689436999999998</v>
      </c>
      <c r="BE356">
        <v>-0.267857697625562</v>
      </c>
      <c r="BF356">
        <v>451.35750379488366</v>
      </c>
      <c r="BG356">
        <v>448.87938707079496</v>
      </c>
      <c r="BH356">
        <v>455.49289695513443</v>
      </c>
      <c r="BI356">
        <f>'CORPORATE SPREADS'!C465/100</f>
        <v>4.38</v>
      </c>
      <c r="BJ356">
        <f>'CORPORATE SPREADS'!D465/100</f>
        <v>2.2400000000000002</v>
      </c>
      <c r="BK356">
        <f>POLICYRATES!F417</f>
        <v>1</v>
      </c>
      <c r="BL356">
        <f>POLICYRATES!C417</f>
        <v>0.5</v>
      </c>
      <c r="BM356">
        <f>100*LN(1/'BILATERAL FX'!G476)</f>
        <v>-33.747173695429652</v>
      </c>
      <c r="BN356">
        <f>100*LN(1/'BILATERAL FX'!B476)</f>
        <v>-49.280420916817185</v>
      </c>
      <c r="BO356">
        <f>100*LN('STOCK MARKET INDICES'!C357)</f>
        <v>847.81695788373611</v>
      </c>
      <c r="BP356">
        <f>100*LN('STOCK MARKET INDICES'!D357)</f>
        <v>768.34405127880518</v>
      </c>
    </row>
    <row r="357" spans="1:68" x14ac:dyDescent="0.2">
      <c r="A357" s="1">
        <v>39995</v>
      </c>
      <c r="B357">
        <f>100*LN('FRED-MD+'!B609)</f>
        <v>443.75441195927402</v>
      </c>
      <c r="C357">
        <f>'FRED-MD+'!C609</f>
        <v>64.903999999999996</v>
      </c>
      <c r="D357">
        <f>100*LN('FRED-MD+'!D609)</f>
        <v>638.68793193626448</v>
      </c>
      <c r="E357">
        <f>100*LN('FRED-MD+'!E609)</f>
        <v>500.01808361923963</v>
      </c>
      <c r="F357">
        <f>'FRED-MD+'!F609</f>
        <v>9.5</v>
      </c>
      <c r="G357">
        <f>100*LN('FRED-MD+'!G609)</f>
        <v>536.93627967610155</v>
      </c>
      <c r="H357">
        <f>100*LN('FRED-MD+'!H609)</f>
        <v>460.5370165990758</v>
      </c>
      <c r="I357">
        <f>100*LN('FRED-MD+'!I609)</f>
        <v>464.09233556939091</v>
      </c>
      <c r="J357">
        <f>100*LN('FRED-MD+'!J609)</f>
        <v>739.93006473919661</v>
      </c>
      <c r="K357">
        <f>100*LN('FRED-MD+'!K609)</f>
        <v>684.14231502917892</v>
      </c>
      <c r="L357">
        <f>'FRED-MD+'!L609</f>
        <v>0.47863636363636303</v>
      </c>
      <c r="M357">
        <f>'FRED-MD+'!N609</f>
        <v>3.08363636363636</v>
      </c>
      <c r="N357">
        <f>'FRED-MD+'!O609</f>
        <v>0.10580000000000001</v>
      </c>
      <c r="O357">
        <f>'FRED-MD+'!P609</f>
        <v>3.4817</v>
      </c>
      <c r="P357">
        <f>'FRED-MD+'!R609</f>
        <v>1.66</v>
      </c>
      <c r="Q357">
        <f>FACTOR!C418</f>
        <v>-27.991394385833473</v>
      </c>
      <c r="R357">
        <f>100*LN(REALIZEDVARIANCE!D358)</f>
        <v>173.83311602254406</v>
      </c>
      <c r="S357">
        <v>59.894232680675003</v>
      </c>
      <c r="T357" s="5">
        <v>-22.835450000000002</v>
      </c>
      <c r="U357">
        <v>117.42616100482832</v>
      </c>
      <c r="V357" s="5">
        <v>27.656289999999998</v>
      </c>
      <c r="W357">
        <v>-47.6</v>
      </c>
      <c r="X357">
        <v>25.92</v>
      </c>
      <c r="Y357">
        <f>100*LN(LEVERAGE3!O358)</f>
        <v>311.4962292917736</v>
      </c>
      <c r="Z357">
        <f>100*LN(LEVERAGE1!O358)</f>
        <v>383.59191059226868</v>
      </c>
      <c r="AA357">
        <f>100*LN(LEVERAGE1!N358)</f>
        <v>347.55218585757842</v>
      </c>
      <c r="AB357">
        <f>100*LN(LEVERAGE2!V358)</f>
        <v>-40.548834073025425</v>
      </c>
      <c r="AC357">
        <f>100*LN(LEVERAGE2!U358)</f>
        <v>36.03863925330991</v>
      </c>
      <c r="AD357">
        <v>1820.0542547033099</v>
      </c>
      <c r="AE357">
        <v>1626.3445084624504</v>
      </c>
      <c r="AF357">
        <f>100*LN(DOMESTICC!T478)</f>
        <v>1099.0433109869557</v>
      </c>
      <c r="AG357">
        <f>100*LN(DOMESTICC!U478)</f>
        <v>1073.3032342217987</v>
      </c>
      <c r="AH357">
        <f>100*LN(DOMESTICC!V478)</f>
        <v>1060.957568289781</v>
      </c>
      <c r="AI357">
        <f>100*LN(DOMESTICC!W478)</f>
        <v>1008.1917283127041</v>
      </c>
      <c r="AJ357">
        <f>100*LN(DOMESTICC!X478)</f>
        <v>985.72501485370447</v>
      </c>
      <c r="AK357">
        <f>100*LN(DOMESTICC!Y478)</f>
        <v>847.79148874668465</v>
      </c>
      <c r="AL357">
        <f>100*LN(CBCREDIT!T358)</f>
        <v>1016.6964496371113</v>
      </c>
      <c r="AM357">
        <f>100*LN(CBCREDIT!U358)</f>
        <v>972.45646717581667</v>
      </c>
      <c r="AN357">
        <f>100*LN(CBCREDIT!V358)</f>
        <v>913.83234054971842</v>
      </c>
      <c r="AO357">
        <f>100*LN('CREDIT EA &amp; UK'!X383)</f>
        <v>965.74002042068173</v>
      </c>
      <c r="AP357">
        <f>100*LN('CREDIT EA &amp; UK'!Y383)</f>
        <v>926.82227650301525</v>
      </c>
      <c r="AQ357">
        <f>100*LN('CREDIT EA &amp; UK'!Z383)</f>
        <v>852.47787144207462</v>
      </c>
      <c r="AR357">
        <f>100*LN('CREDIT EA &amp; UK'!AA383)</f>
        <v>928.71929520934418</v>
      </c>
      <c r="AS357">
        <f>100*LN('CREDIT EA &amp; UK'!AB383)</f>
        <v>882.3086975082598</v>
      </c>
      <c r="AT357">
        <f>100*LN('CREDIT EA &amp; UK'!AC383)</f>
        <v>829.58603359840629</v>
      </c>
      <c r="AU357">
        <f>100*LN('CREDIT EA &amp; UK'!AD383)</f>
        <v>848.42206096757525</v>
      </c>
      <c r="AV357">
        <f>100*LN('CREDIT EA &amp; UK'!AE383)</f>
        <v>824.47848141856946</v>
      </c>
      <c r="AW357">
        <f>100*LN('CREDIT EA &amp; UK'!AF383)</f>
        <v>693.80549862880173</v>
      </c>
      <c r="AX357">
        <f>100*LN('CREDIT FLOATERS'!R383)</f>
        <v>983.30373947663838</v>
      </c>
      <c r="AY357">
        <f>100*LN('CREDIT FLOATERS'!S383)</f>
        <v>943.20711774518031</v>
      </c>
      <c r="AZ357">
        <f>100*LN('CREDIT FLOATERS'!T383)</f>
        <v>872.44216133690384</v>
      </c>
      <c r="BA357">
        <f>100*LN('GLOBAL GROWTH'!P625)</f>
        <v>463.96044624074125</v>
      </c>
      <c r="BB357">
        <f>'GLOBAL GROWTH'!F613</f>
        <v>-0.26684593661462702</v>
      </c>
      <c r="BC357">
        <v>463.96044624074125</v>
      </c>
      <c r="BD357">
        <v>73.030010000000004</v>
      </c>
      <c r="BE357">
        <v>-0.65388050193339042</v>
      </c>
      <c r="BF357">
        <v>452.22759228542736</v>
      </c>
      <c r="BG357">
        <v>449.26322104424258</v>
      </c>
      <c r="BH357">
        <v>455.80785784542411</v>
      </c>
      <c r="BI357">
        <f>'CORPORATE SPREADS'!C466/100</f>
        <v>3.8789999999999996</v>
      </c>
      <c r="BJ357">
        <f>'CORPORATE SPREADS'!D466/100</f>
        <v>1.6399999999999997</v>
      </c>
      <c r="BK357">
        <f>POLICYRATES!F418</f>
        <v>1</v>
      </c>
      <c r="BL357">
        <f>POLICYRATES!C418</f>
        <v>0.5</v>
      </c>
      <c r="BM357">
        <f>100*LN(1/'BILATERAL FX'!G477)</f>
        <v>-34.302216748494558</v>
      </c>
      <c r="BN357">
        <f>100*LN(1/'BILATERAL FX'!B477)</f>
        <v>-49.335387785395078</v>
      </c>
      <c r="BO357">
        <f>100*LN('STOCK MARKET INDICES'!C358)</f>
        <v>858.15079375180426</v>
      </c>
      <c r="BP357">
        <f>100*LN('STOCK MARKET INDICES'!D358)</f>
        <v>776.36461137873596</v>
      </c>
    </row>
    <row r="358" spans="1:68" x14ac:dyDescent="0.2">
      <c r="A358" s="1">
        <v>40026</v>
      </c>
      <c r="B358">
        <f>100*LN('FRED-MD+'!B610)</f>
        <v>444.70357481904881</v>
      </c>
      <c r="C358">
        <f>'FRED-MD+'!C610</f>
        <v>65.651200000000003</v>
      </c>
      <c r="D358">
        <f>100*LN('FRED-MD+'!D610)</f>
        <v>637.33197895770127</v>
      </c>
      <c r="E358">
        <f>100*LN('FRED-MD+'!E610)</f>
        <v>499.91698159869776</v>
      </c>
      <c r="F358">
        <f>'FRED-MD+'!F610</f>
        <v>9.6</v>
      </c>
      <c r="G358">
        <f>100*LN('FRED-MD+'!G610)</f>
        <v>537.27056565518956</v>
      </c>
      <c r="H358">
        <f>100*LN('FRED-MD+'!H610)</f>
        <v>460.80460467335558</v>
      </c>
      <c r="I358">
        <f>100*LN('FRED-MD+'!I610)</f>
        <v>462.26170995918119</v>
      </c>
      <c r="J358">
        <f>100*LN('FRED-MD+'!J610)</f>
        <v>739.88525522933548</v>
      </c>
      <c r="K358">
        <f>100*LN('FRED-MD+'!K610)</f>
        <v>691.74382473644721</v>
      </c>
      <c r="L358">
        <f>'FRED-MD+'!L610</f>
        <v>0.45904761904761898</v>
      </c>
      <c r="M358">
        <f>'FRED-MD+'!N610</f>
        <v>3.12809523809524</v>
      </c>
      <c r="N358">
        <f>'FRED-MD+'!O610</f>
        <v>-0.155</v>
      </c>
      <c r="O358">
        <f>'FRED-MD+'!P610</f>
        <v>3.2692999999999999</v>
      </c>
      <c r="P358">
        <f>'FRED-MD+'!R610</f>
        <v>1.6</v>
      </c>
      <c r="Q358">
        <f>FACTOR!C419</f>
        <v>-25.976060311905783</v>
      </c>
      <c r="R358">
        <f>100*LN(REALIZEDVARIANCE!D359)</f>
        <v>157.46700483039234</v>
      </c>
      <c r="S358">
        <v>62.554594204863299</v>
      </c>
      <c r="T358" s="5">
        <v>-15.31401</v>
      </c>
      <c r="U358">
        <v>115.68089157964145</v>
      </c>
      <c r="V358" s="5">
        <v>30.12921</v>
      </c>
      <c r="W358">
        <v>-51</v>
      </c>
      <c r="X358">
        <v>26.01</v>
      </c>
      <c r="Y358">
        <f>100*LN(LEVERAGE3!O359)</f>
        <v>309.27947691726183</v>
      </c>
      <c r="Z358">
        <f>100*LN(LEVERAGE1!O359)</f>
        <v>373.01993975108616</v>
      </c>
      <c r="AA358">
        <f>100*LN(LEVERAGE1!N359)</f>
        <v>337.35436080522663</v>
      </c>
      <c r="AB358">
        <f>100*LN(LEVERAGE2!V359)</f>
        <v>-40.99642509184239</v>
      </c>
      <c r="AC358">
        <f>100*LN(LEVERAGE2!U359)</f>
        <v>35.98580674464268</v>
      </c>
      <c r="AD358">
        <v>1820.4799942406271</v>
      </c>
      <c r="AE358">
        <v>1628.6121086784083</v>
      </c>
      <c r="AF358">
        <f>100*LN(DOMESTICC!T479)</f>
        <v>1100.2276766312996</v>
      </c>
      <c r="AG358">
        <f>100*LN(DOMESTICC!U479)</f>
        <v>1075.1963422974775</v>
      </c>
      <c r="AH358">
        <f>100*LN(DOMESTICC!V479)</f>
        <v>1062.7640739680232</v>
      </c>
      <c r="AI358">
        <f>100*LN(DOMESTICC!W479)</f>
        <v>1009.1987073462446</v>
      </c>
      <c r="AJ358">
        <f>100*LN(DOMESTICC!X479)</f>
        <v>987.1743442524064</v>
      </c>
      <c r="AK358">
        <f>100*LN(DOMESTICC!Y479)</f>
        <v>847.05548047530885</v>
      </c>
      <c r="AL358">
        <f>100*LN(CBCREDIT!T359)</f>
        <v>1017.152843624312</v>
      </c>
      <c r="AM358">
        <f>100*LN(CBCREDIT!U359)</f>
        <v>972.70860987103788</v>
      </c>
      <c r="AN358">
        <f>100*LN(CBCREDIT!V359)</f>
        <v>914.65692240256317</v>
      </c>
      <c r="AO358">
        <f>100*LN('CREDIT EA &amp; UK'!X384)</f>
        <v>966.17489554014765</v>
      </c>
      <c r="AP358">
        <f>100*LN('CREDIT EA &amp; UK'!Y384)</f>
        <v>926.94055839102668</v>
      </c>
      <c r="AQ358">
        <f>100*LN('CREDIT EA &amp; UK'!Z384)</f>
        <v>853.60705229101552</v>
      </c>
      <c r="AR358">
        <f>100*LN('CREDIT EA &amp; UK'!AA384)</f>
        <v>929.25280263278069</v>
      </c>
      <c r="AS358">
        <f>100*LN('CREDIT EA &amp; UK'!AB384)</f>
        <v>882.51605969174489</v>
      </c>
      <c r="AT358">
        <f>100*LN('CREDIT EA &amp; UK'!AC384)</f>
        <v>830.70044532945178</v>
      </c>
      <c r="AU358">
        <f>100*LN('CREDIT EA &amp; UK'!AD384)</f>
        <v>848.64097854778379</v>
      </c>
      <c r="AV358">
        <f>100*LN('CREDIT EA &amp; UK'!AE384)</f>
        <v>824.44816427607157</v>
      </c>
      <c r="AW358">
        <f>100*LN('CREDIT EA &amp; UK'!AF384)</f>
        <v>694.99506385295069</v>
      </c>
      <c r="AX358">
        <f>100*LN('CREDIT FLOATERS'!R384)</f>
        <v>983.76599479063282</v>
      </c>
      <c r="AY358">
        <f>100*LN('CREDIT FLOATERS'!S384)</f>
        <v>943.31753276125153</v>
      </c>
      <c r="AZ358">
        <f>100*LN('CREDIT FLOATERS'!T384)</f>
        <v>873.66323199965007</v>
      </c>
      <c r="BA358">
        <f>100*LN('GLOBAL GROWTH'!P626)</f>
        <v>464.78100471870283</v>
      </c>
      <c r="BB358">
        <f>'GLOBAL GROWTH'!F614</f>
        <v>-0.39973714128967203</v>
      </c>
      <c r="BC358">
        <v>464.78100471870283</v>
      </c>
      <c r="BD358">
        <v>50.370908</v>
      </c>
      <c r="BE358">
        <v>-1.0050146786187208</v>
      </c>
      <c r="BF358">
        <v>452.99947648939616</v>
      </c>
      <c r="BG358">
        <v>449.39596179580457</v>
      </c>
      <c r="BH358">
        <v>455.17694092609764</v>
      </c>
      <c r="BI358">
        <f>'CORPORATE SPREADS'!C467/100</f>
        <v>3.1639999999999997</v>
      </c>
      <c r="BJ358">
        <f>'CORPORATE SPREADS'!D467/100</f>
        <v>1.33</v>
      </c>
      <c r="BK358">
        <f>POLICYRATES!F419</f>
        <v>1</v>
      </c>
      <c r="BL358">
        <f>POLICYRATES!C419</f>
        <v>0.5</v>
      </c>
      <c r="BM358">
        <f>100*LN(1/'BILATERAL FX'!G478)</f>
        <v>-35.529399086180078</v>
      </c>
      <c r="BN358">
        <f>100*LN(1/'BILATERAL FX'!B478)</f>
        <v>-50.271280365544037</v>
      </c>
      <c r="BO358">
        <f>100*LN('STOCK MARKET INDICES'!C359)</f>
        <v>860.60480348436693</v>
      </c>
      <c r="BP358">
        <f>100*LN('STOCK MARKET INDICES'!D359)</f>
        <v>783.22760509763089</v>
      </c>
    </row>
    <row r="359" spans="1:68" x14ac:dyDescent="0.2">
      <c r="A359" s="1">
        <v>40057</v>
      </c>
      <c r="B359">
        <f>100*LN('FRED-MD+'!B611)</f>
        <v>445.4333342667785</v>
      </c>
      <c r="C359">
        <f>'FRED-MD+'!C611</f>
        <v>66.296599999999998</v>
      </c>
      <c r="D359">
        <f>100*LN('FRED-MD+'!D611)</f>
        <v>637.16118472318567</v>
      </c>
      <c r="E359">
        <f>100*LN('FRED-MD+'!E611)</f>
        <v>499.7414955925401</v>
      </c>
      <c r="F359">
        <f>'FRED-MD+'!F611</f>
        <v>9.8000000000000007</v>
      </c>
      <c r="G359">
        <f>100*LN('FRED-MD+'!G611)</f>
        <v>537.46346820187318</v>
      </c>
      <c r="H359">
        <f>100*LN('FRED-MD+'!H611)</f>
        <v>460.96999112744879</v>
      </c>
      <c r="I359">
        <f>100*LN('FRED-MD+'!I611)</f>
        <v>461.38325590667444</v>
      </c>
      <c r="J359">
        <f>100*LN('FRED-MD+'!J611)</f>
        <v>739.70971507533488</v>
      </c>
      <c r="K359">
        <f>100*LN('FRED-MD+'!K611)</f>
        <v>695.13414496450582</v>
      </c>
      <c r="L359">
        <f>'FRED-MD+'!L611</f>
        <v>0.40476190476190599</v>
      </c>
      <c r="M359">
        <f>'FRED-MD+'!N611</f>
        <v>2.99714285714286</v>
      </c>
      <c r="N359">
        <f>'FRED-MD+'!O611</f>
        <v>-0.11899999999999999</v>
      </c>
      <c r="O359">
        <f>'FRED-MD+'!P611</f>
        <v>2.9239999999999999</v>
      </c>
      <c r="P359">
        <f>'FRED-MD+'!R611</f>
        <v>1.66</v>
      </c>
      <c r="Q359">
        <f>FACTOR!C420</f>
        <v>-21.776308802281815</v>
      </c>
      <c r="R359">
        <f>100*LN(REALIZEDVARIANCE!D360)</f>
        <v>141.18726539949472</v>
      </c>
      <c r="S359">
        <v>63.005862421642099</v>
      </c>
      <c r="T359" s="5">
        <v>-8.3852609999999999</v>
      </c>
      <c r="U359">
        <v>113.95792609550645</v>
      </c>
      <c r="V359" s="5">
        <v>30.563459999999999</v>
      </c>
      <c r="W359">
        <v>-47.9</v>
      </c>
      <c r="X359">
        <v>25.61</v>
      </c>
      <c r="Y359">
        <f>100*LN(LEVERAGE3!O360)</f>
        <v>306.94937571160443</v>
      </c>
      <c r="Z359">
        <f>100*LN(LEVERAGE1!O360)</f>
        <v>366.18688757404016</v>
      </c>
      <c r="AA359">
        <f>100*LN(LEVERAGE1!N360)</f>
        <v>331.42077880716295</v>
      </c>
      <c r="AB359">
        <f>100*LN(LEVERAGE2!V360)</f>
        <v>-41.531954345445349</v>
      </c>
      <c r="AC359">
        <f>100*LN(LEVERAGE2!U360)</f>
        <v>35.891829274908282</v>
      </c>
      <c r="AD359">
        <v>1821.8275521734715</v>
      </c>
      <c r="AE359">
        <v>1629.6119485761033</v>
      </c>
      <c r="AF359">
        <f>100*LN(DOMESTICC!T480)</f>
        <v>1100.710384651394</v>
      </c>
      <c r="AG359">
        <f>100*LN(DOMESTICC!U480)</f>
        <v>1075.9732495988476</v>
      </c>
      <c r="AH359">
        <f>100*LN(DOMESTICC!V480)</f>
        <v>1063.5011990813375</v>
      </c>
      <c r="AI359">
        <f>100*LN(DOMESTICC!W480)</f>
        <v>1009.583968063807</v>
      </c>
      <c r="AJ359">
        <f>100*LN(DOMESTICC!X480)</f>
        <v>987.75481438289012</v>
      </c>
      <c r="AK359">
        <f>100*LN(DOMESTICC!Y480)</f>
        <v>846.67548060712511</v>
      </c>
      <c r="AL359">
        <f>100*LN(CBCREDIT!T360)</f>
        <v>1017.3324328120113</v>
      </c>
      <c r="AM359">
        <f>100*LN(CBCREDIT!U360)</f>
        <v>972.80561440589076</v>
      </c>
      <c r="AN359">
        <f>100*LN(CBCREDIT!V360)</f>
        <v>914.98591023843255</v>
      </c>
      <c r="AO359">
        <f>100*LN('CREDIT EA &amp; UK'!X385)</f>
        <v>966.34045224513636</v>
      </c>
      <c r="AP359">
        <f>100*LN('CREDIT EA &amp; UK'!Y385)</f>
        <v>926.98177948349814</v>
      </c>
      <c r="AQ359">
        <f>100*LN('CREDIT EA &amp; UK'!Z385)</f>
        <v>854.06036165017588</v>
      </c>
      <c r="AR359">
        <f>100*LN('CREDIT EA &amp; UK'!AA385)</f>
        <v>929.4540242048264</v>
      </c>
      <c r="AS359">
        <f>100*LN('CREDIT EA &amp; UK'!AB385)</f>
        <v>882.5888187871335</v>
      </c>
      <c r="AT359">
        <f>100*LN('CREDIT EA &amp; UK'!AC385)</f>
        <v>831.14542965236171</v>
      </c>
      <c r="AU359">
        <f>100*LN('CREDIT EA &amp; UK'!AD385)</f>
        <v>848.73086641320515</v>
      </c>
      <c r="AV359">
        <f>100*LN('CREDIT EA &amp; UK'!AE385)</f>
        <v>824.39616716488115</v>
      </c>
      <c r="AW359">
        <f>100*LN('CREDIT EA &amp; UK'!AF385)</f>
        <v>695.48344564387344</v>
      </c>
      <c r="AX359">
        <f>100*LN('CREDIT FLOATERS'!R385)</f>
        <v>983.94061535689627</v>
      </c>
      <c r="AY359">
        <f>100*LN('CREDIT FLOATERS'!S385)</f>
        <v>943.35526409292822</v>
      </c>
      <c r="AZ359">
        <f>100*LN('CREDIT FLOATERS'!T385)</f>
        <v>874.15702216824047</v>
      </c>
      <c r="BA359">
        <f>100*LN('GLOBAL GROWTH'!P627)</f>
        <v>465.90445465566745</v>
      </c>
      <c r="BB359">
        <f>'GLOBAL GROWTH'!F615</f>
        <v>0.438466025782277</v>
      </c>
      <c r="BC359">
        <v>465.90445465566745</v>
      </c>
      <c r="BD359">
        <v>37.054724</v>
      </c>
      <c r="BE359">
        <v>-1.296188588836289</v>
      </c>
      <c r="BF359">
        <v>454.30800259886848</v>
      </c>
      <c r="BG359">
        <v>451.26563797503201</v>
      </c>
      <c r="BH359">
        <v>456.53893159762464</v>
      </c>
      <c r="BI359">
        <f>'CORPORATE SPREADS'!C468/100</f>
        <v>2.8280000000000003</v>
      </c>
      <c r="BJ359">
        <f>'CORPORATE SPREADS'!D468/100</f>
        <v>1.5399999999999998</v>
      </c>
      <c r="BK359">
        <f>POLICYRATES!F420</f>
        <v>1</v>
      </c>
      <c r="BL359">
        <f>POLICYRATES!C420</f>
        <v>0.5</v>
      </c>
      <c r="BM359">
        <f>100*LN(1/'BILATERAL FX'!G479)</f>
        <v>-37.672263924251041</v>
      </c>
      <c r="BN359">
        <f>100*LN(1/'BILATERAL FX'!B479)</f>
        <v>-48.999006317785238</v>
      </c>
      <c r="BO359">
        <f>100*LN('STOCK MARKET INDICES'!C360)</f>
        <v>864.38540357847648</v>
      </c>
      <c r="BP359">
        <f>100*LN('STOCK MARKET INDICES'!D360)</f>
        <v>787.65587614048491</v>
      </c>
    </row>
    <row r="360" spans="1:68" x14ac:dyDescent="0.2">
      <c r="A360" s="1">
        <v>40087</v>
      </c>
      <c r="B360">
        <f>100*LN('FRED-MD+'!B612)</f>
        <v>445.79165004546297</v>
      </c>
      <c r="C360">
        <f>'FRED-MD+'!C612</f>
        <v>66.527000000000001</v>
      </c>
      <c r="D360">
        <f>100*LN('FRED-MD+'!D612)</f>
        <v>628.03958389601951</v>
      </c>
      <c r="E360">
        <f>100*LN('FRED-MD+'!E612)</f>
        <v>499.61982462984861</v>
      </c>
      <c r="F360">
        <f>'FRED-MD+'!F612</f>
        <v>10</v>
      </c>
      <c r="G360">
        <f>100*LN('FRED-MD+'!G612)</f>
        <v>537.76321170173173</v>
      </c>
      <c r="H360">
        <f>100*LN('FRED-MD+'!H612)</f>
        <v>461.27811489894259</v>
      </c>
      <c r="I360">
        <f>100*LN('FRED-MD+'!I612)</f>
        <v>459.64321200448063</v>
      </c>
      <c r="J360">
        <f>100*LN('FRED-MD+'!J612)</f>
        <v>739.90925932489336</v>
      </c>
      <c r="K360">
        <f>100*LN('FRED-MD+'!K612)</f>
        <v>697.32246167754408</v>
      </c>
      <c r="L360">
        <f>'FRED-MD+'!L612</f>
        <v>0.37476190476190402</v>
      </c>
      <c r="M360">
        <f>'FRED-MD+'!N612</f>
        <v>3.0128571428571398</v>
      </c>
      <c r="N360">
        <f>'FRED-MD+'!O612</f>
        <v>-0.30220000000000002</v>
      </c>
      <c r="O360">
        <f>'FRED-MD+'!P612</f>
        <v>2.8153000000000001</v>
      </c>
      <c r="P360">
        <f>'FRED-MD+'!R612</f>
        <v>1.56</v>
      </c>
      <c r="Q360">
        <f>FACTOR!C421</f>
        <v>-19.131989050232075</v>
      </c>
      <c r="R360">
        <f>100*LN(REALIZEDVARIANCE!D361)</f>
        <v>174.24408693984131</v>
      </c>
      <c r="S360">
        <v>50.917415521818</v>
      </c>
      <c r="T360" s="5">
        <v>-9.0931549999999994</v>
      </c>
      <c r="U360">
        <v>126.66399825967068</v>
      </c>
      <c r="V360" s="5">
        <v>45.270530000000001</v>
      </c>
      <c r="W360">
        <v>-46.6</v>
      </c>
      <c r="X360">
        <v>30.69</v>
      </c>
      <c r="Y360">
        <f>100*LN(LEVERAGE3!O361)</f>
        <v>303.66585589726458</v>
      </c>
      <c r="Z360">
        <f>100*LN(LEVERAGE1!O361)</f>
        <v>365.04632811200389</v>
      </c>
      <c r="AA360">
        <f>100*LN(LEVERAGE1!N361)</f>
        <v>331.12038659442368</v>
      </c>
      <c r="AB360">
        <f>100*LN(LEVERAGE2!V361)</f>
        <v>-42.508372232703536</v>
      </c>
      <c r="AC360">
        <f>100*LN(LEVERAGE2!U361)</f>
        <v>35.284997637817092</v>
      </c>
      <c r="AD360">
        <v>1822.4166830422355</v>
      </c>
      <c r="AE360">
        <v>1630.3567739610721</v>
      </c>
      <c r="AF360">
        <f>100*LN(DOMESTICC!T481)</f>
        <v>1100.6570214818105</v>
      </c>
      <c r="AG360">
        <f>100*LN(DOMESTICC!U481)</f>
        <v>1075.9677963264044</v>
      </c>
      <c r="AH360">
        <f>100*LN(DOMESTICC!V481)</f>
        <v>1063.4609818101983</v>
      </c>
      <c r="AI360">
        <f>100*LN(DOMESTICC!W481)</f>
        <v>1009.5117698151641</v>
      </c>
      <c r="AJ360">
        <f>100*LN(DOMESTICC!X481)</f>
        <v>987.59790897125902</v>
      </c>
      <c r="AK360">
        <f>100*LN(DOMESTICC!Y481)</f>
        <v>847.13140263443483</v>
      </c>
      <c r="AL360">
        <f>100*LN(CBCREDIT!T361)</f>
        <v>1016.7323790638484</v>
      </c>
      <c r="AM360">
        <f>100*LN(CBCREDIT!U361)</f>
        <v>972.42825284110097</v>
      </c>
      <c r="AN360">
        <f>100*LN(CBCREDIT!V361)</f>
        <v>913.9635322075693</v>
      </c>
      <c r="AO360">
        <f>100*LN('CREDIT EA &amp; UK'!X386)</f>
        <v>965.57776630436774</v>
      </c>
      <c r="AP360">
        <f>100*LN('CREDIT EA &amp; UK'!Y386)</f>
        <v>926.42866725303725</v>
      </c>
      <c r="AQ360">
        <f>100*LN('CREDIT EA &amp; UK'!Z386)</f>
        <v>852.85912863346948</v>
      </c>
      <c r="AR360">
        <f>100*LN('CREDIT EA &amp; UK'!AA386)</f>
        <v>928.69864454285869</v>
      </c>
      <c r="AS360">
        <f>100*LN('CREDIT EA &amp; UK'!AB386)</f>
        <v>882.11354212180288</v>
      </c>
      <c r="AT360">
        <f>100*LN('CREDIT EA &amp; UK'!AC386)</f>
        <v>829.88795662902794</v>
      </c>
      <c r="AU360">
        <f>100*LN('CREDIT EA &amp; UK'!AD386)</f>
        <v>847.87525731615415</v>
      </c>
      <c r="AV360">
        <f>100*LN('CREDIT EA &amp; UK'!AE386)</f>
        <v>823.58413179637944</v>
      </c>
      <c r="AW360">
        <f>100*LN('CREDIT EA &amp; UK'!AF386)</f>
        <v>694.42814111994528</v>
      </c>
      <c r="AX360">
        <f>100*LN('CREDIT FLOATERS'!R386)</f>
        <v>983.2559932116153</v>
      </c>
      <c r="AY360">
        <f>100*LN('CREDIT FLOATERS'!S386)</f>
        <v>942.85796097755576</v>
      </c>
      <c r="AZ360">
        <f>100*LN('CREDIT FLOATERS'!T386)</f>
        <v>873.09214416406019</v>
      </c>
      <c r="BA360">
        <f>100*LN('GLOBAL GROWTH'!P628)</f>
        <v>466.38889928924323</v>
      </c>
      <c r="BB360">
        <f>'GLOBAL GROWTH'!F616</f>
        <v>-0.27271453925843903</v>
      </c>
      <c r="BC360">
        <v>466.38889928924323</v>
      </c>
      <c r="BD360">
        <v>52.446148999999998</v>
      </c>
      <c r="BE360">
        <v>-1.530942329381435</v>
      </c>
      <c r="BF360">
        <v>455.08186829134081</v>
      </c>
      <c r="BG360">
        <v>451.50282768992946</v>
      </c>
      <c r="BH360">
        <v>456.64293576716608</v>
      </c>
      <c r="BI360">
        <f>'CORPORATE SPREADS'!C469/100</f>
        <v>2.7910000000000004</v>
      </c>
      <c r="BJ360">
        <f>'CORPORATE SPREADS'!D469/100</f>
        <v>1.2200000000000002</v>
      </c>
      <c r="BK360">
        <f>POLICYRATES!F421</f>
        <v>1</v>
      </c>
      <c r="BL360">
        <f>POLICYRATES!C421</f>
        <v>0.5</v>
      </c>
      <c r="BM360">
        <f>100*LN(1/'BILATERAL FX'!G480)</f>
        <v>-39.346000098073233</v>
      </c>
      <c r="BN360">
        <f>100*LN(1/'BILATERAL FX'!B480)</f>
        <v>-48.316661577201643</v>
      </c>
      <c r="BO360">
        <f>100*LN('STOCK MARKET INDICES'!C361)</f>
        <v>859.69207725195349</v>
      </c>
      <c r="BP360">
        <f>100*LN('STOCK MARKET INDICES'!D361)</f>
        <v>785.65557944719637</v>
      </c>
    </row>
    <row r="361" spans="1:68" x14ac:dyDescent="0.2">
      <c r="A361" s="1">
        <v>40118</v>
      </c>
      <c r="B361">
        <f>100*LN('FRED-MD+'!B613)</f>
        <v>446.17650652906178</v>
      </c>
      <c r="C361">
        <f>'FRED-MD+'!C613</f>
        <v>67.340100000000007</v>
      </c>
      <c r="D361">
        <f>100*LN('FRED-MD+'!D613)</f>
        <v>637.6726947898627</v>
      </c>
      <c r="E361">
        <f>100*LN('FRED-MD+'!E613)</f>
        <v>499.81577725851434</v>
      </c>
      <c r="F361">
        <f>'FRED-MD+'!F613</f>
        <v>9.9</v>
      </c>
      <c r="G361">
        <f>100*LN('FRED-MD+'!G613)</f>
        <v>538.0975113562248</v>
      </c>
      <c r="H361">
        <f>100*LN('FRED-MD+'!H613)</f>
        <v>461.50908134298209</v>
      </c>
      <c r="I361">
        <f>100*LN('FRED-MD+'!I613)</f>
        <v>458.8634217347992</v>
      </c>
      <c r="J361">
        <f>100*LN('FRED-MD+'!J613)</f>
        <v>739.8422133240839</v>
      </c>
      <c r="K361">
        <f>100*LN('FRED-MD+'!K613)</f>
        <v>699.21607635815667</v>
      </c>
      <c r="L361">
        <f>'FRED-MD+'!L613</f>
        <v>0.31315789473684202</v>
      </c>
      <c r="M361">
        <f>'FRED-MD+'!N613</f>
        <v>3.0894736842105299</v>
      </c>
      <c r="N361">
        <f>'FRED-MD+'!O613</f>
        <v>-0.13969999999999999</v>
      </c>
      <c r="O361">
        <f>'FRED-MD+'!P613</f>
        <v>2.8115000000000001</v>
      </c>
      <c r="P361">
        <f>'FRED-MD+'!R613</f>
        <v>1.48</v>
      </c>
      <c r="Q361">
        <f>FACTOR!C422</f>
        <v>-13.286866900648295</v>
      </c>
      <c r="R361">
        <f>100*LN(REALIZEDVARIANCE!D362)</f>
        <v>153.10545125791103</v>
      </c>
      <c r="S361">
        <v>51.111469369814998</v>
      </c>
      <c r="T361" s="5">
        <v>-4.357507</v>
      </c>
      <c r="U361">
        <v>109.85550250602995</v>
      </c>
      <c r="V361" s="5">
        <v>24.079879999999999</v>
      </c>
      <c r="W361">
        <v>-45.7</v>
      </c>
      <c r="X361">
        <v>24.51</v>
      </c>
      <c r="Y361">
        <f>100*LN(LEVERAGE3!O362)</f>
        <v>300.22601088028745</v>
      </c>
      <c r="Z361">
        <f>100*LN(LEVERAGE1!O362)</f>
        <v>364.42766843256493</v>
      </c>
      <c r="AA361">
        <f>100*LN(LEVERAGE1!N362)</f>
        <v>330.97874229504851</v>
      </c>
      <c r="AB361">
        <f>100*LN(LEVERAGE2!V362)</f>
        <v>-43.70719621891709</v>
      </c>
      <c r="AC361">
        <f>100*LN(LEVERAGE2!U362)</f>
        <v>34.3428445272801</v>
      </c>
      <c r="AD361">
        <v>1823.6920476710684</v>
      </c>
      <c r="AE361">
        <v>1630.7420129953953</v>
      </c>
      <c r="AF361">
        <f>100*LN(DOMESTICC!T482)</f>
        <v>1100.5215297124644</v>
      </c>
      <c r="AG361">
        <f>100*LN(DOMESTICC!U482)</f>
        <v>1075.9523453068225</v>
      </c>
      <c r="AH361">
        <f>100*LN(DOMESTICC!V482)</f>
        <v>1063.3538493993226</v>
      </c>
      <c r="AI361">
        <f>100*LN(DOMESTICC!W482)</f>
        <v>1009.3204236761159</v>
      </c>
      <c r="AJ361">
        <f>100*LN(DOMESTICC!X482)</f>
        <v>987.19749388227547</v>
      </c>
      <c r="AK361">
        <f>100*LN(DOMESTICC!Y482)</f>
        <v>847.96200898216478</v>
      </c>
      <c r="AL361">
        <f>100*LN(CBCREDIT!T362)</f>
        <v>1015.5247723889867</v>
      </c>
      <c r="AM361">
        <f>100*LN(CBCREDIT!U362)</f>
        <v>971.63851289293268</v>
      </c>
      <c r="AN361">
        <f>100*LN(CBCREDIT!V362)</f>
        <v>911.9776622761716</v>
      </c>
      <c r="AO361">
        <f>100*LN('CREDIT EA &amp; UK'!X387)</f>
        <v>963.9842353000347</v>
      </c>
      <c r="AP361">
        <f>100*LN('CREDIT EA &amp; UK'!Y387)</f>
        <v>925.26381828290903</v>
      </c>
      <c r="AQ361">
        <f>100*LN('CREDIT EA &amp; UK'!Z387)</f>
        <v>850.36237984732304</v>
      </c>
      <c r="AR361">
        <f>100*LN('CREDIT EA &amp; UK'!AA387)</f>
        <v>927.05021982044809</v>
      </c>
      <c r="AS361">
        <f>100*LN('CREDIT EA &amp; UK'!AB387)</f>
        <v>881.03599069993322</v>
      </c>
      <c r="AT361">
        <f>100*LN('CREDIT EA &amp; UK'!AC387)</f>
        <v>827.2375574590418</v>
      </c>
      <c r="AU361">
        <f>100*LN('CREDIT EA &amp; UK'!AD387)</f>
        <v>846.32833764650991</v>
      </c>
      <c r="AV361">
        <f>100*LN('CREDIT EA &amp; UK'!AE387)</f>
        <v>822.19128352038774</v>
      </c>
      <c r="AW361">
        <f>100*LN('CREDIT EA &amp; UK'!AF387)</f>
        <v>692.45156325335427</v>
      </c>
      <c r="AX361">
        <f>100*LN('CREDIT FLOATERS'!R387)</f>
        <v>981.83271791502057</v>
      </c>
      <c r="AY361">
        <f>100*LN('CREDIT FLOATERS'!S387)</f>
        <v>941.81013607659099</v>
      </c>
      <c r="AZ361">
        <f>100*LN('CREDIT FLOATERS'!T387)</f>
        <v>870.90526743771215</v>
      </c>
      <c r="BA361">
        <f>100*LN('GLOBAL GROWTH'!P629)</f>
        <v>467.31605551374537</v>
      </c>
      <c r="BB361">
        <f>'GLOBAL GROWTH'!F617</f>
        <v>0.35473704076585499</v>
      </c>
      <c r="BC361">
        <v>467.31605551374537</v>
      </c>
      <c r="BD361">
        <v>88.401482000000001</v>
      </c>
      <c r="BE361">
        <v>-1.678929651401162</v>
      </c>
      <c r="BF361">
        <v>455.85939998442819</v>
      </c>
      <c r="BG361">
        <v>451.80309276222187</v>
      </c>
      <c r="BH361">
        <v>457.88262106484893</v>
      </c>
      <c r="BI361">
        <f>'CORPORATE SPREADS'!C470/100</f>
        <v>2.8169999999999997</v>
      </c>
      <c r="BJ361">
        <f>'CORPORATE SPREADS'!D470/100</f>
        <v>1.1700000000000004</v>
      </c>
      <c r="BK361">
        <f>POLICYRATES!F422</f>
        <v>1</v>
      </c>
      <c r="BL361">
        <f>POLICYRATES!C422</f>
        <v>0.5</v>
      </c>
      <c r="BM361">
        <f>100*LN(1/'BILATERAL FX'!G481)</f>
        <v>-39.931288862296626</v>
      </c>
      <c r="BN361">
        <f>100*LN(1/'BILATERAL FX'!B481)</f>
        <v>-50.675735959003667</v>
      </c>
      <c r="BO361">
        <f>100*LN('STOCK MARKET INDICES'!C362)</f>
        <v>863.51451017013869</v>
      </c>
      <c r="BP361">
        <f>100*LN('STOCK MARKET INDICES'!D362)</f>
        <v>788.17222905805534</v>
      </c>
    </row>
    <row r="362" spans="1:68" x14ac:dyDescent="0.2">
      <c r="A362" s="1">
        <v>40148</v>
      </c>
      <c r="B362">
        <f>100*LN('FRED-MD+'!B614)</f>
        <v>446.5103197090973</v>
      </c>
      <c r="C362">
        <f>'FRED-MD+'!C614</f>
        <v>67.369699999999995</v>
      </c>
      <c r="D362">
        <f>100*LN('FRED-MD+'!D614)</f>
        <v>636.47507568519109</v>
      </c>
      <c r="E362">
        <f>100*LN('FRED-MD+'!E614)</f>
        <v>499.67391889041448</v>
      </c>
      <c r="F362">
        <f>'FRED-MD+'!F614</f>
        <v>9.9</v>
      </c>
      <c r="G362">
        <f>100*LN('FRED-MD+'!G614)</f>
        <v>538.1495154717046</v>
      </c>
      <c r="H362">
        <f>100*LN('FRED-MD+'!H614)</f>
        <v>461.56352358358561</v>
      </c>
      <c r="I362">
        <f>100*LN('FRED-MD+'!I614)</f>
        <v>459.04625571158169</v>
      </c>
      <c r="J362">
        <f>100*LN('FRED-MD+'!J614)</f>
        <v>740.0042951811572</v>
      </c>
      <c r="K362">
        <f>100*LN('FRED-MD+'!K614)</f>
        <v>701.24575780629539</v>
      </c>
      <c r="L362">
        <f>'FRED-MD+'!L614</f>
        <v>0.37136363636363601</v>
      </c>
      <c r="M362">
        <f>'FRED-MD+'!N614</f>
        <v>3.2186363636363602</v>
      </c>
      <c r="N362">
        <f>'FRED-MD+'!O614</f>
        <v>-0.58289999999999997</v>
      </c>
      <c r="O362">
        <f>'FRED-MD+'!P614</f>
        <v>2.3875000000000002</v>
      </c>
      <c r="P362">
        <f>'FRED-MD+'!R614</f>
        <v>1.34</v>
      </c>
      <c r="Q362">
        <f>FACTOR!C423</f>
        <v>-10.816619650428015</v>
      </c>
      <c r="R362">
        <f>100*LN(REALIZEDVARIANCE!D363)</f>
        <v>127.15926998321738</v>
      </c>
      <c r="S362">
        <v>56.0538838179735</v>
      </c>
      <c r="T362" s="5">
        <v>2.3649110000000002</v>
      </c>
      <c r="U362">
        <v>105.55908185159055</v>
      </c>
      <c r="V362" s="5">
        <v>22.331630000000001</v>
      </c>
      <c r="W362">
        <v>-38.5</v>
      </c>
      <c r="X362">
        <v>21.68</v>
      </c>
      <c r="Y362">
        <f>100*LN(LEVERAGE3!O363)</f>
        <v>297.36911426771104</v>
      </c>
      <c r="Z362">
        <f>100*LN(LEVERAGE1!O363)</f>
        <v>363.32441584462515</v>
      </c>
      <c r="AA362">
        <f>100*LN(LEVERAGE1!N363)</f>
        <v>330.68404172369981</v>
      </c>
      <c r="AB362">
        <f>100*LN(LEVERAGE2!V363)</f>
        <v>-44.326174925349079</v>
      </c>
      <c r="AC362">
        <f>100*LN(LEVERAGE2!U363)</f>
        <v>33.827059574651813</v>
      </c>
      <c r="AD362">
        <v>1822.0095309299854</v>
      </c>
      <c r="AE362">
        <v>1630.8508799017495</v>
      </c>
      <c r="AF362">
        <f>100*LN(DOMESTICC!T483)</f>
        <v>1100.3225104482365</v>
      </c>
      <c r="AG362">
        <f>100*LN(DOMESTICC!U483)</f>
        <v>1075.9261927171601</v>
      </c>
      <c r="AH362">
        <f>100*LN(DOMESTICC!V483)</f>
        <v>1063.1856379780952</v>
      </c>
      <c r="AI362">
        <f>100*LN(DOMESTICC!W483)</f>
        <v>1009.0219120382948</v>
      </c>
      <c r="AJ362">
        <f>100*LN(DOMESTICC!X483)</f>
        <v>986.60459913449608</v>
      </c>
      <c r="AK362">
        <f>100*LN(DOMESTICC!Y483)</f>
        <v>848.4888951169678</v>
      </c>
      <c r="AL362">
        <f>100*LN(CBCREDIT!T363)</f>
        <v>1014.4505206070221</v>
      </c>
      <c r="AM362">
        <f>100*LN(CBCREDIT!U363)</f>
        <v>970.8478731702005</v>
      </c>
      <c r="AN362">
        <f>100*LN(CBCREDIT!V363)</f>
        <v>910.43487683353317</v>
      </c>
      <c r="AO362">
        <f>100*LN('CREDIT EA &amp; UK'!X388)</f>
        <v>962.40857703309905</v>
      </c>
      <c r="AP362">
        <f>100*LN('CREDIT EA &amp; UK'!Y388)</f>
        <v>924.08222432040668</v>
      </c>
      <c r="AQ362">
        <f>100*LN('CREDIT EA &amp; UK'!Z388)</f>
        <v>847.95345216377291</v>
      </c>
      <c r="AR362">
        <f>100*LN('CREDIT EA &amp; UK'!AA388)</f>
        <v>925.22954203484153</v>
      </c>
      <c r="AS362">
        <f>100*LN('CREDIT EA &amp; UK'!AB388)</f>
        <v>879.73724379296596</v>
      </c>
      <c r="AT362">
        <f>100*LN('CREDIT EA &amp; UK'!AC388)</f>
        <v>824.58150840538133</v>
      </c>
      <c r="AU362">
        <f>100*LN('CREDIT EA &amp; UK'!AD388)</f>
        <v>845.45183192722448</v>
      </c>
      <c r="AV362">
        <f>100*LN('CREDIT EA &amp; UK'!AE388)</f>
        <v>821.41069482600744</v>
      </c>
      <c r="AW362">
        <f>100*LN('CREDIT EA &amp; UK'!AF388)</f>
        <v>691.13159323255081</v>
      </c>
      <c r="AX362">
        <f>100*LN('CREDIT FLOATERS'!R388)</f>
        <v>980.4423726608652</v>
      </c>
      <c r="AY362">
        <f>100*LN('CREDIT FLOATERS'!S388)</f>
        <v>940.74474160780323</v>
      </c>
      <c r="AZ362">
        <f>100*LN('CREDIT FLOATERS'!T388)</f>
        <v>868.86145563818877</v>
      </c>
      <c r="BA362">
        <f>100*LN('GLOBAL GROWTH'!P630)</f>
        <v>467.90431305249865</v>
      </c>
      <c r="BB362">
        <f>'GLOBAL GROWTH'!F618</f>
        <v>0.50247320871829204</v>
      </c>
      <c r="BC362">
        <v>467.90431305249865</v>
      </c>
      <c r="BD362">
        <v>78.679309000000003</v>
      </c>
      <c r="BE362">
        <v>-1.734050394520481</v>
      </c>
      <c r="BF362">
        <v>456.33438310828865</v>
      </c>
      <c r="BG362">
        <v>451.57880597352323</v>
      </c>
      <c r="BH362">
        <v>457.67707114663932</v>
      </c>
      <c r="BI362">
        <f>'CORPORATE SPREADS'!C471/100</f>
        <v>2.5540000000000003</v>
      </c>
      <c r="BJ362">
        <f>'CORPORATE SPREADS'!D471/100</f>
        <v>1.37</v>
      </c>
      <c r="BK362">
        <f>POLICYRATES!F423</f>
        <v>1</v>
      </c>
      <c r="BL362">
        <f>POLICYRATES!C423</f>
        <v>0.5</v>
      </c>
      <c r="BM362">
        <f>100*LN(1/'BILATERAL FX'!G482)</f>
        <v>-37.699704412863923</v>
      </c>
      <c r="BN362">
        <f>100*LN(1/'BILATERAL FX'!B482)</f>
        <v>-48.402980097882768</v>
      </c>
      <c r="BO362">
        <f>100*LN('STOCK MARKET INDICES'!C363)</f>
        <v>869.23944590087763</v>
      </c>
      <c r="BP362">
        <f>100*LN('STOCK MARKET INDICES'!D363)</f>
        <v>792.32757717837933</v>
      </c>
    </row>
    <row r="363" spans="1:68" x14ac:dyDescent="0.2">
      <c r="A363" s="1">
        <v>40179</v>
      </c>
      <c r="B363">
        <f>100*LN('FRED-MD+'!B615)</f>
        <v>447.72231716574692</v>
      </c>
      <c r="C363">
        <f>'FRED-MD+'!C615</f>
        <v>68.220399999999998</v>
      </c>
      <c r="D363">
        <f>100*LN('FRED-MD+'!D615)</f>
        <v>641.99949281471424</v>
      </c>
      <c r="E363">
        <f>100*LN('FRED-MD+'!E615)</f>
        <v>499.30142853388537</v>
      </c>
      <c r="F363">
        <f>'FRED-MD+'!F615</f>
        <v>9.8000000000000007</v>
      </c>
      <c r="G363">
        <f>100*LN('FRED-MD+'!G615)</f>
        <v>538.2042516470126</v>
      </c>
      <c r="H363">
        <f>100*LN('FRED-MD+'!H615)</f>
        <v>461.74346688080732</v>
      </c>
      <c r="I363">
        <f>100*LN('FRED-MD+'!I615)</f>
        <v>459.76419195672997</v>
      </c>
      <c r="J363">
        <f>100*LN('FRED-MD+'!J615)</f>
        <v>739.70685218559208</v>
      </c>
      <c r="K363">
        <f>100*LN('FRED-MD+'!K615)</f>
        <v>702.42752951428679</v>
      </c>
      <c r="L363">
        <f>'FRED-MD+'!L615</f>
        <v>0.34578947368420998</v>
      </c>
      <c r="M363">
        <f>'FRED-MD+'!N615</f>
        <v>3.38736842105263</v>
      </c>
      <c r="N363">
        <f>'FRED-MD+'!O615</f>
        <v>-0.26300000000000001</v>
      </c>
      <c r="O363">
        <f>'FRED-MD+'!P615</f>
        <v>2.3845999999999998</v>
      </c>
      <c r="P363">
        <f>'FRED-MD+'!R615</f>
        <v>1.3</v>
      </c>
      <c r="Q363">
        <f>FACTOR!C424</f>
        <v>-16.318951636481614</v>
      </c>
      <c r="R363">
        <f>100*LN(REALIZEDVARIANCE!D364)</f>
        <v>135.21138400206155</v>
      </c>
      <c r="S363">
        <v>59.255777201631403</v>
      </c>
      <c r="T363" s="5">
        <v>17.740179999999999</v>
      </c>
      <c r="U363">
        <v>110.14897392088881</v>
      </c>
      <c r="V363" s="5">
        <v>28.816880000000001</v>
      </c>
      <c r="W363">
        <v>-41</v>
      </c>
      <c r="X363">
        <v>24.62</v>
      </c>
      <c r="Y363">
        <f>100*LN(LEVERAGE3!O364)</f>
        <v>295.58062396594551</v>
      </c>
      <c r="Z363">
        <f>100*LN(LEVERAGE1!O364)</f>
        <v>357.94062987142388</v>
      </c>
      <c r="AA363">
        <f>100*LN(LEVERAGE1!N364)</f>
        <v>326.9695143771832</v>
      </c>
      <c r="AB363">
        <f>100*LN(LEVERAGE2!V364)</f>
        <v>-42.860222979573905</v>
      </c>
      <c r="AC363">
        <f>100*LN(LEVERAGE2!U364)</f>
        <v>34.01980533484884</v>
      </c>
      <c r="AD363">
        <v>1820.7749543616496</v>
      </c>
      <c r="AE363">
        <v>1631.3706348011767</v>
      </c>
      <c r="AF363">
        <f>100*LN(DOMESTICC!T484)</f>
        <v>1099.8487721127924</v>
      </c>
      <c r="AG363">
        <f>100*LN(DOMESTICC!U484)</f>
        <v>1075.4365014663542</v>
      </c>
      <c r="AH363">
        <f>100*LN(DOMESTICC!V484)</f>
        <v>1062.4906455594562</v>
      </c>
      <c r="AI363">
        <f>100*LN(DOMESTICC!W484)</f>
        <v>1007.9616015810288</v>
      </c>
      <c r="AJ363">
        <f>100*LN(DOMESTICC!X484)</f>
        <v>985.14182874805908</v>
      </c>
      <c r="AK363">
        <f>100*LN(DOMESTICC!Y484)</f>
        <v>848.58969818532751</v>
      </c>
      <c r="AL363">
        <f>100*LN(CBCREDIT!T364)</f>
        <v>1013.8742904464395</v>
      </c>
      <c r="AM363">
        <f>100*LN(CBCREDIT!U364)</f>
        <v>970.25537671106611</v>
      </c>
      <c r="AN363">
        <f>100*LN(CBCREDIT!V364)</f>
        <v>909.90077248332568</v>
      </c>
      <c r="AO363">
        <f>100*LN('CREDIT EA &amp; UK'!X389)</f>
        <v>961.31038196781765</v>
      </c>
      <c r="AP363">
        <f>100*LN('CREDIT EA &amp; UK'!Y389)</f>
        <v>923.18344662133086</v>
      </c>
      <c r="AQ363">
        <f>100*LN('CREDIT EA &amp; UK'!Z389)</f>
        <v>846.42090109963681</v>
      </c>
      <c r="AR363">
        <f>100*LN('CREDIT EA &amp; UK'!AA389)</f>
        <v>923.57847307662303</v>
      </c>
      <c r="AS363">
        <f>100*LN('CREDIT EA &amp; UK'!AB389)</f>
        <v>878.23894693093916</v>
      </c>
      <c r="AT363">
        <f>100*LN('CREDIT EA &amp; UK'!AC389)</f>
        <v>822.71753250646941</v>
      </c>
      <c r="AU363">
        <f>100*LN('CREDIT EA &amp; UK'!AD389)</f>
        <v>845.75484516320819</v>
      </c>
      <c r="AV363">
        <f>100*LN('CREDIT EA &amp; UK'!AE389)</f>
        <v>821.76439434410008</v>
      </c>
      <c r="AW363">
        <f>100*LN('CREDIT EA &amp; UK'!AF389)</f>
        <v>690.90445467177415</v>
      </c>
      <c r="AX363">
        <f>100*LN('CREDIT FLOATERS'!R389)</f>
        <v>979.49891981054475</v>
      </c>
      <c r="AY363">
        <f>100*LN('CREDIT FLOATERS'!S389)</f>
        <v>939.923208817665</v>
      </c>
      <c r="AZ363">
        <f>100*LN('CREDIT FLOATERS'!T389)</f>
        <v>867.65961328333765</v>
      </c>
      <c r="BA363">
        <f>100*LN('GLOBAL GROWTH'!P631)</f>
        <v>469.74621792827571</v>
      </c>
      <c r="BB363">
        <f>'GLOBAL GROWTH'!F619</f>
        <v>-6.0268205004291503E-2</v>
      </c>
      <c r="BC363">
        <v>469.74621792827571</v>
      </c>
      <c r="BD363">
        <v>66.772651999999994</v>
      </c>
      <c r="BE363">
        <v>-1.637061983758048</v>
      </c>
      <c r="BF363">
        <v>457.40840893190932</v>
      </c>
      <c r="BG363">
        <v>453.99948540747192</v>
      </c>
      <c r="BH363">
        <v>457.26469942825315</v>
      </c>
      <c r="BI363">
        <f>'CORPORATE SPREADS'!C472/100</f>
        <v>2.1889999999999903</v>
      </c>
      <c r="BJ363">
        <f>'CORPORATE SPREADS'!D472/100</f>
        <v>1.1200000000000001</v>
      </c>
      <c r="BK363">
        <f>POLICYRATES!F424</f>
        <v>1</v>
      </c>
      <c r="BL363">
        <f>POLICYRATES!C424</f>
        <v>0.5</v>
      </c>
      <c r="BM363">
        <f>100*LN(1/'BILATERAL FX'!G483)</f>
        <v>-35.529399086180078</v>
      </c>
      <c r="BN363">
        <f>100*LN(1/'BILATERAL FX'!B483)</f>
        <v>-47.983019006347114</v>
      </c>
      <c r="BO363">
        <f>100*LN('STOCK MARKET INDICES'!C364)</f>
        <v>863.20902889786021</v>
      </c>
      <c r="BP363">
        <f>100*LN('STOCK MARKET INDICES'!D364)</f>
        <v>788.62655953373849</v>
      </c>
    </row>
    <row r="364" spans="1:68" x14ac:dyDescent="0.2">
      <c r="A364" s="1">
        <v>40210</v>
      </c>
      <c r="B364">
        <f>100*LN('FRED-MD+'!B616)</f>
        <v>447.98699669729245</v>
      </c>
      <c r="C364">
        <f>'FRED-MD+'!C616</f>
        <v>68.268900000000002</v>
      </c>
      <c r="D364">
        <f>100*LN('FRED-MD+'!D616)</f>
        <v>640.35741979348154</v>
      </c>
      <c r="E364">
        <f>100*LN('FRED-MD+'!E616)</f>
        <v>498.21672301167308</v>
      </c>
      <c r="F364">
        <f>'FRED-MD+'!F616</f>
        <v>9.8000000000000007</v>
      </c>
      <c r="G364">
        <f>100*LN('FRED-MD+'!G616)</f>
        <v>538.10533671268524</v>
      </c>
      <c r="H364">
        <f>100*LN('FRED-MD+'!H616)</f>
        <v>461.75729527051345</v>
      </c>
      <c r="I364">
        <f>100*LN('FRED-MD+'!I616)</f>
        <v>461.33367486544847</v>
      </c>
      <c r="J364">
        <f>100*LN('FRED-MD+'!J616)</f>
        <v>739.48565937005287</v>
      </c>
      <c r="K364">
        <f>100*LN('FRED-MD+'!K616)</f>
        <v>699.3162035924006</v>
      </c>
      <c r="L364">
        <f>'FRED-MD+'!L616</f>
        <v>0.34578947368421098</v>
      </c>
      <c r="M364">
        <f>'FRED-MD+'!N616</f>
        <v>3.34526315789474</v>
      </c>
      <c r="N364">
        <f>'FRED-MD+'!O616</f>
        <v>-4.4600000000000001E-2</v>
      </c>
      <c r="O364">
        <f>'FRED-MD+'!P616</f>
        <v>2.4102000000000001</v>
      </c>
      <c r="P364">
        <f>'FRED-MD+'!R616</f>
        <v>1.3</v>
      </c>
      <c r="Q364">
        <f>FACTOR!C425</f>
        <v>-14.218358103891713</v>
      </c>
      <c r="R364">
        <f>100*LN(REALIZEDVARIANCE!D365)</f>
        <v>148.60964100849273</v>
      </c>
      <c r="S364">
        <v>53.327385434551097</v>
      </c>
      <c r="T364" s="5">
        <v>13.253640000000001</v>
      </c>
      <c r="U364">
        <v>97.794889170421214</v>
      </c>
      <c r="V364" s="5">
        <v>11.184139999999999</v>
      </c>
      <c r="W364">
        <v>-39.799999999999997</v>
      </c>
      <c r="X364">
        <v>19.5</v>
      </c>
      <c r="Y364">
        <f>100*LN(LEVERAGE3!O365)</f>
        <v>294.28746573840073</v>
      </c>
      <c r="Z364">
        <f>100*LN(LEVERAGE1!O365)</f>
        <v>350.14458184512341</v>
      </c>
      <c r="AA364">
        <f>100*LN(LEVERAGE1!N365)</f>
        <v>321.00969630043073</v>
      </c>
      <c r="AB364">
        <f>100*LN(LEVERAGE2!V365)</f>
        <v>-40.367382376360553</v>
      </c>
      <c r="AC364">
        <f>100*LN(LEVERAGE2!U365)</f>
        <v>34.336458139591059</v>
      </c>
      <c r="AD364">
        <v>1820.0064458908748</v>
      </c>
      <c r="AE364">
        <v>1631.850144770154</v>
      </c>
      <c r="AF364">
        <f>100*LN(DOMESTICC!T485)</f>
        <v>1099.1488266237054</v>
      </c>
      <c r="AG364">
        <f>100*LN(DOMESTICC!U485)</f>
        <v>1074.5258914071112</v>
      </c>
      <c r="AH364">
        <f>100*LN(DOMESTICC!V485)</f>
        <v>1061.3731494944986</v>
      </c>
      <c r="AI364">
        <f>100*LN(DOMESTICC!W485)</f>
        <v>1006.2060568861278</v>
      </c>
      <c r="AJ364">
        <f>100*LN(DOMESTICC!X485)</f>
        <v>982.93887414342328</v>
      </c>
      <c r="AK364">
        <f>100*LN(DOMESTICC!Y485)</f>
        <v>848.65018876029978</v>
      </c>
      <c r="AL364">
        <f>100*LN(CBCREDIT!T365)</f>
        <v>1013.4444274896434</v>
      </c>
      <c r="AM364">
        <f>100*LN(CBCREDIT!U365)</f>
        <v>969.74202487614343</v>
      </c>
      <c r="AN364">
        <f>100*LN(CBCREDIT!V365)</f>
        <v>909.56801004826355</v>
      </c>
      <c r="AO364">
        <f>100*LN('CREDIT EA &amp; UK'!X390)</f>
        <v>960.37927751216205</v>
      </c>
      <c r="AP364">
        <f>100*LN('CREDIT EA &amp; UK'!Y390)</f>
        <v>922.39410909353069</v>
      </c>
      <c r="AQ364">
        <f>100*LN('CREDIT EA &amp; UK'!Z390)</f>
        <v>845.17061375083472</v>
      </c>
      <c r="AR364">
        <f>100*LN('CREDIT EA &amp; UK'!AA390)</f>
        <v>921.96631043515117</v>
      </c>
      <c r="AS364">
        <f>100*LN('CREDIT EA &amp; UK'!AB390)</f>
        <v>876.59297732617199</v>
      </c>
      <c r="AT364">
        <f>100*LN('CREDIT EA &amp; UK'!AC390)</f>
        <v>821.12157292135407</v>
      </c>
      <c r="AU364">
        <f>100*LN('CREDIT EA &amp; UK'!AD390)</f>
        <v>846.2519279181663</v>
      </c>
      <c r="AV364">
        <f>100*LN('CREDIT EA &amp; UK'!AE390)</f>
        <v>822.39924663139027</v>
      </c>
      <c r="AW364">
        <f>100*LN('CREDIT EA &amp; UK'!AF390)</f>
        <v>690.7888158208691</v>
      </c>
      <c r="AX364">
        <f>100*LN('CREDIT FLOATERS'!R390)</f>
        <v>978.71018024467844</v>
      </c>
      <c r="AY364">
        <f>100*LN('CREDIT FLOATERS'!S390)</f>
        <v>939.19902013993806</v>
      </c>
      <c r="AZ364">
        <f>100*LN('CREDIT FLOATERS'!T390)</f>
        <v>866.7165373093834</v>
      </c>
      <c r="BA364">
        <f>100*LN('GLOBAL GROWTH'!P632)</f>
        <v>469.61537467330993</v>
      </c>
      <c r="BB364">
        <f>'GLOBAL GROWTH'!F620</f>
        <v>1.27508483830283E-2</v>
      </c>
      <c r="BC364">
        <v>469.61537467330993</v>
      </c>
      <c r="BD364">
        <v>50.225566999999998</v>
      </c>
      <c r="BE364">
        <v>-1.3988789179357308</v>
      </c>
      <c r="BF364">
        <v>457.84444522083635</v>
      </c>
      <c r="BG364">
        <v>453.60994934215944</v>
      </c>
      <c r="BH364">
        <v>458.29245770407721</v>
      </c>
      <c r="BI364">
        <f>'CORPORATE SPREADS'!C473/100</f>
        <v>2.2890000000000001</v>
      </c>
      <c r="BJ364">
        <f>'CORPORATE SPREADS'!D473/100</f>
        <v>1.3700000000000006</v>
      </c>
      <c r="BK364">
        <f>POLICYRATES!F425</f>
        <v>1</v>
      </c>
      <c r="BL364">
        <f>POLICYRATES!C425</f>
        <v>0.5</v>
      </c>
      <c r="BM364">
        <f>100*LN(1/'BILATERAL FX'!G484)</f>
        <v>-31.334981920035887</v>
      </c>
      <c r="BN364">
        <f>100*LN(1/'BILATERAL FX'!B484)</f>
        <v>-44.583900224643777</v>
      </c>
      <c r="BO364">
        <f>100*LN('STOCK MARKET INDICES'!C365)</f>
        <v>863.02468389038063</v>
      </c>
      <c r="BP364">
        <f>100*LN('STOCK MARKET INDICES'!D365)</f>
        <v>791.4544633663395</v>
      </c>
    </row>
    <row r="365" spans="1:68" x14ac:dyDescent="0.2">
      <c r="A365" s="1">
        <v>40238</v>
      </c>
      <c r="B365">
        <f>100*LN('FRED-MD+'!B617)</f>
        <v>448.7425524595406</v>
      </c>
      <c r="C365">
        <f>'FRED-MD+'!C617</f>
        <v>69.275400000000005</v>
      </c>
      <c r="D365">
        <f>100*LN('FRED-MD+'!D617)</f>
        <v>645.51985633401227</v>
      </c>
      <c r="E365">
        <f>100*LN('FRED-MD+'!E617)</f>
        <v>498.24415597254739</v>
      </c>
      <c r="F365">
        <f>'FRED-MD+'!F617</f>
        <v>9.9</v>
      </c>
      <c r="G365">
        <f>100*LN('FRED-MD+'!G617)</f>
        <v>538.13018966617256</v>
      </c>
      <c r="H365">
        <f>100*LN('FRED-MD+'!H617)</f>
        <v>461.87081330492356</v>
      </c>
      <c r="I365">
        <f>100*LN('FRED-MD+'!I617)</f>
        <v>460.43698658173219</v>
      </c>
      <c r="J365">
        <f>100*LN('FRED-MD+'!J617)</f>
        <v>740.12153302201318</v>
      </c>
      <c r="K365">
        <f>100*LN('FRED-MD+'!K617)</f>
        <v>704.92982430917414</v>
      </c>
      <c r="L365">
        <f>'FRED-MD+'!L617</f>
        <v>0.39565217391304303</v>
      </c>
      <c r="M365">
        <f>'FRED-MD+'!N617</f>
        <v>3.3317391304347801</v>
      </c>
      <c r="N365">
        <f>'FRED-MD+'!O617</f>
        <v>-0.16589999999999999</v>
      </c>
      <c r="O365">
        <f>'FRED-MD+'!P617</f>
        <v>2.2067000000000001</v>
      </c>
      <c r="P365">
        <f>'FRED-MD+'!R617</f>
        <v>1.24</v>
      </c>
      <c r="Q365">
        <f>FACTOR!C426</f>
        <v>-1.9007561284056127</v>
      </c>
      <c r="R365">
        <f>100*LN(REALIZEDVARIANCE!D366)</f>
        <v>101.06014199295711</v>
      </c>
      <c r="S365">
        <v>54.594377920590603</v>
      </c>
      <c r="T365" s="5">
        <v>5.9944759999999997</v>
      </c>
      <c r="U365">
        <v>96.949312980482944</v>
      </c>
      <c r="V365" s="5">
        <v>14.738630000000001</v>
      </c>
      <c r="W365">
        <v>-34.200000000000003</v>
      </c>
      <c r="X365">
        <v>17.59</v>
      </c>
      <c r="Y365">
        <f>100*LN(LEVERAGE3!O366)</f>
        <v>292.69179575536316</v>
      </c>
      <c r="Z365">
        <f>100*LN(LEVERAGE1!O366)</f>
        <v>345.30111820962605</v>
      </c>
      <c r="AA365">
        <f>100*LN(LEVERAGE1!N366)</f>
        <v>317.26505501357974</v>
      </c>
      <c r="AB365">
        <f>100*LN(LEVERAGE2!V366)</f>
        <v>-38.481221738840055</v>
      </c>
      <c r="AC365">
        <f>100*LN(LEVERAGE2!U366)</f>
        <v>34.528225490593769</v>
      </c>
      <c r="AD365">
        <v>1819.3505388327285</v>
      </c>
      <c r="AE365">
        <v>1632.8597876337699</v>
      </c>
      <c r="AF365">
        <f>100*LN(DOMESTICC!T486)</f>
        <v>1098.3547485597678</v>
      </c>
      <c r="AG365">
        <f>100*LN(DOMESTICC!U486)</f>
        <v>1073.5479899506781</v>
      </c>
      <c r="AH365">
        <f>100*LN(DOMESTICC!V486)</f>
        <v>1060.2382860206956</v>
      </c>
      <c r="AI365">
        <f>100*LN(DOMESTICC!W486)</f>
        <v>1004.1418732336643</v>
      </c>
      <c r="AJ365">
        <f>100*LN(DOMESTICC!X486)</f>
        <v>980.41006952335113</v>
      </c>
      <c r="AK365">
        <f>100*LN(DOMESTICC!Y486)</f>
        <v>848.67511651293853</v>
      </c>
      <c r="AL365">
        <f>100*LN(CBCREDIT!T366)</f>
        <v>1012.8584514700448</v>
      </c>
      <c r="AM365">
        <f>100*LN(CBCREDIT!U366)</f>
        <v>969.1603314093104</v>
      </c>
      <c r="AN365">
        <f>100*LN(CBCREDIT!V366)</f>
        <v>909.0172544964023</v>
      </c>
      <c r="AO365">
        <f>100*LN('CREDIT EA &amp; UK'!X391)</f>
        <v>959.20660497380754</v>
      </c>
      <c r="AP365">
        <f>100*LN('CREDIT EA &amp; UK'!Y391)</f>
        <v>921.47227552915535</v>
      </c>
      <c r="AQ365">
        <f>100*LN('CREDIT EA &amp; UK'!Z391)</f>
        <v>843.47202999031958</v>
      </c>
      <c r="AR365">
        <f>100*LN('CREDIT EA &amp; UK'!AA391)</f>
        <v>920.02780158484188</v>
      </c>
      <c r="AS365">
        <f>100*LN('CREDIT EA &amp; UK'!AB391)</f>
        <v>874.72677080024187</v>
      </c>
      <c r="AT365">
        <f>100*LN('CREDIT EA &amp; UK'!AC391)</f>
        <v>819.04686512578451</v>
      </c>
      <c r="AU365">
        <f>100*LN('CREDIT EA &amp; UK'!AD391)</f>
        <v>846.55253005604004</v>
      </c>
      <c r="AV365">
        <f>100*LN('CREDIT EA &amp; UK'!AE391)</f>
        <v>822.96313783996663</v>
      </c>
      <c r="AW365">
        <f>100*LN('CREDIT EA &amp; UK'!AF391)</f>
        <v>690.55227888294212</v>
      </c>
      <c r="AX365">
        <f>100*LN('CREDIT FLOATERS'!R391)</f>
        <v>977.71157260850998</v>
      </c>
      <c r="AY365">
        <f>100*LN('CREDIT FLOATERS'!S391)</f>
        <v>938.3707709133422</v>
      </c>
      <c r="AZ365">
        <f>100*LN('CREDIT FLOATERS'!T391)</f>
        <v>865.39441706052253</v>
      </c>
      <c r="BA365">
        <f>100*LN('GLOBAL GROWTH'!P633)</f>
        <v>471.06961879523033</v>
      </c>
      <c r="BB365">
        <f>'GLOBAL GROWTH'!F621</f>
        <v>1.1292984154377801</v>
      </c>
      <c r="BC365">
        <v>471.06961879523033</v>
      </c>
      <c r="BD365">
        <v>68.379716999999999</v>
      </c>
      <c r="BE365">
        <v>-0.99545191916537989</v>
      </c>
      <c r="BF365">
        <v>459.03271944377241</v>
      </c>
      <c r="BG365">
        <v>455.07408328198278</v>
      </c>
      <c r="BH365">
        <v>460.01576441645466</v>
      </c>
      <c r="BI365">
        <f>'CORPORATE SPREADS'!C474/100</f>
        <v>2.2309999999999999</v>
      </c>
      <c r="BJ365">
        <f>'CORPORATE SPREADS'!D474/100</f>
        <v>1.1800000000000002</v>
      </c>
      <c r="BK365">
        <f>POLICYRATES!F426</f>
        <v>1</v>
      </c>
      <c r="BL365">
        <f>POLICYRATES!C426</f>
        <v>0.5</v>
      </c>
      <c r="BM365">
        <f>100*LN(1/'BILATERAL FX'!G485)</f>
        <v>-30.527638085273207</v>
      </c>
      <c r="BN365">
        <f>100*LN(1/'BILATERAL FX'!B485)</f>
        <v>-40.932431843388493</v>
      </c>
      <c r="BO365">
        <f>100*LN('STOCK MARKET INDICES'!C366)</f>
        <v>872.47844300364363</v>
      </c>
      <c r="BP365">
        <f>100*LN('STOCK MARKET INDICES'!D366)</f>
        <v>797.59736501303223</v>
      </c>
    </row>
    <row r="366" spans="1:68" x14ac:dyDescent="0.2">
      <c r="A366" s="1">
        <v>40269</v>
      </c>
      <c r="B366">
        <f>100*LN('FRED-MD+'!B618)</f>
        <v>449.13618656746064</v>
      </c>
      <c r="C366">
        <f>'FRED-MD+'!C618</f>
        <v>70.040599999999998</v>
      </c>
      <c r="D366">
        <f>100*LN('FRED-MD+'!D618)</f>
        <v>653.23342922223492</v>
      </c>
      <c r="E366">
        <f>100*LN('FRED-MD+'!E618)</f>
        <v>498.61376624958558</v>
      </c>
      <c r="F366">
        <f>'FRED-MD+'!F618</f>
        <v>9.9</v>
      </c>
      <c r="G366">
        <f>100*LN('FRED-MD+'!G618)</f>
        <v>538.16285730088907</v>
      </c>
      <c r="H366">
        <f>100*LN('FRED-MD+'!H618)</f>
        <v>461.85700060511078</v>
      </c>
      <c r="I366">
        <f>100*LN('FRED-MD+'!I618)</f>
        <v>459.94538789919818</v>
      </c>
      <c r="J366">
        <f>100*LN('FRED-MD+'!J618)</f>
        <v>740.0812067893321</v>
      </c>
      <c r="K366">
        <f>100*LN('FRED-MD+'!K618)</f>
        <v>708.78410048345154</v>
      </c>
      <c r="L366">
        <f>'FRED-MD+'!L618</f>
        <v>0.44500000000000001</v>
      </c>
      <c r="M366">
        <f>'FRED-MD+'!N618</f>
        <v>3.4018181818181801</v>
      </c>
      <c r="N366">
        <f>'FRED-MD+'!O618</f>
        <v>-0.29820000000000002</v>
      </c>
      <c r="O366">
        <f>'FRED-MD+'!P618</f>
        <v>2.0918999999999999</v>
      </c>
      <c r="P366">
        <f>'FRED-MD+'!R618</f>
        <v>1.25</v>
      </c>
      <c r="Q366">
        <f>FACTOR!C427</f>
        <v>1.5898325395787971</v>
      </c>
      <c r="R366">
        <f>100*LN(REALIZEDVARIANCE!D367)</f>
        <v>135.24309957425277</v>
      </c>
      <c r="S366">
        <v>41.337932078931303</v>
      </c>
      <c r="T366" s="5">
        <v>-4.5634829999999997</v>
      </c>
      <c r="U366">
        <v>105.4799296184093</v>
      </c>
      <c r="V366" s="5">
        <v>23.184429999999999</v>
      </c>
      <c r="W366">
        <v>-38.799999999999997</v>
      </c>
      <c r="X366">
        <v>22.05</v>
      </c>
      <c r="Y366">
        <f>100*LN(LEVERAGE3!O367)</f>
        <v>290.23709144040737</v>
      </c>
      <c r="Z366">
        <f>100*LN(LEVERAGE1!O367)</f>
        <v>346.41107877416908</v>
      </c>
      <c r="AA366">
        <f>100*LN(LEVERAGE1!N367)</f>
        <v>317.9838396952108</v>
      </c>
      <c r="AB366">
        <f>100*LN(LEVERAGE2!V367)</f>
        <v>-37.835769558306048</v>
      </c>
      <c r="AC366">
        <f>100*LN(LEVERAGE2!U367)</f>
        <v>33.591012578076189</v>
      </c>
      <c r="AD366">
        <v>1819.330183616501</v>
      </c>
      <c r="AE366">
        <v>1634.4258639181407</v>
      </c>
      <c r="AF366">
        <f>100*LN(DOMESTICC!T487)</f>
        <v>1097.5019593032966</v>
      </c>
      <c r="AG366">
        <f>100*LN(DOMESTICC!U487)</f>
        <v>1072.6763205181171</v>
      </c>
      <c r="AH366">
        <f>100*LN(DOMESTICC!V487)</f>
        <v>1059.3218792317668</v>
      </c>
      <c r="AI366">
        <f>100*LN(DOMESTICC!W487)</f>
        <v>1001.816923357174</v>
      </c>
      <c r="AJ366">
        <f>100*LN(DOMESTICC!X487)</f>
        <v>977.67672577129736</v>
      </c>
      <c r="AK366">
        <f>100*LN(DOMESTICC!Y487)</f>
        <v>848.01832876517574</v>
      </c>
      <c r="AL366">
        <f>100*LN(CBCREDIT!T367)</f>
        <v>1011.7763836663185</v>
      </c>
      <c r="AM366">
        <f>100*LN(CBCREDIT!U367)</f>
        <v>968.43421580444783</v>
      </c>
      <c r="AN366">
        <f>100*LN(CBCREDIT!V367)</f>
        <v>907.35324200898356</v>
      </c>
      <c r="AO366">
        <f>100*LN('CREDIT EA &amp; UK'!X392)</f>
        <v>957.41251102265699</v>
      </c>
      <c r="AP366">
        <f>100*LN('CREDIT EA &amp; UK'!Y392)</f>
        <v>920.26236929910147</v>
      </c>
      <c r="AQ366">
        <f>100*LN('CREDIT EA &amp; UK'!Z392)</f>
        <v>840.41487702894563</v>
      </c>
      <c r="AR366">
        <f>100*LN('CREDIT EA &amp; UK'!AA392)</f>
        <v>917.42737173860166</v>
      </c>
      <c r="AS366">
        <f>100*LN('CREDIT EA &amp; UK'!AB392)</f>
        <v>872.57787291082036</v>
      </c>
      <c r="AT366">
        <f>100*LN('CREDIT EA &amp; UK'!AC392)</f>
        <v>815.6802179582869</v>
      </c>
      <c r="AU366">
        <f>100*LN('CREDIT EA &amp; UK'!AD392)</f>
        <v>846.35450086161029</v>
      </c>
      <c r="AV366">
        <f>100*LN('CREDIT EA &amp; UK'!AE392)</f>
        <v>823.18833237712261</v>
      </c>
      <c r="AW366">
        <f>100*LN('CREDIT EA &amp; UK'!AF392)</f>
        <v>688.77773381023167</v>
      </c>
      <c r="AX366">
        <f>100*LN('CREDIT FLOATERS'!R392)</f>
        <v>976.16187201458456</v>
      </c>
      <c r="AY366">
        <f>100*LN('CREDIT FLOATERS'!S392)</f>
        <v>937.32595049690474</v>
      </c>
      <c r="AZ366">
        <f>100*LN('CREDIT FLOATERS'!T392)</f>
        <v>862.82526953453169</v>
      </c>
      <c r="BA366">
        <f>100*LN('GLOBAL GROWTH'!P634)</f>
        <v>471.52346208504002</v>
      </c>
      <c r="BB366">
        <f>'GLOBAL GROWTH'!F622</f>
        <v>0.44290403565213698</v>
      </c>
      <c r="BC366">
        <v>471.52346208504002</v>
      </c>
      <c r="BD366">
        <v>63.268225000000001</v>
      </c>
      <c r="BE366">
        <v>-0.4918185204901393</v>
      </c>
      <c r="BF366">
        <v>459.62216176608717</v>
      </c>
      <c r="BG366">
        <v>455.63109387016436</v>
      </c>
      <c r="BH366">
        <v>460.11621645905524</v>
      </c>
      <c r="BI366">
        <f>'CORPORATE SPREADS'!C475/100</f>
        <v>2.298</v>
      </c>
      <c r="BJ366">
        <f>'CORPORATE SPREADS'!D475/100</f>
        <v>1.1299999999999999</v>
      </c>
      <c r="BK366">
        <f>POLICYRATES!F427</f>
        <v>1</v>
      </c>
      <c r="BL366">
        <f>POLICYRATES!C427</f>
        <v>0.5</v>
      </c>
      <c r="BM366">
        <f>100*LN(1/'BILATERAL FX'!G486)</f>
        <v>-29.393746661428878</v>
      </c>
      <c r="BN366">
        <f>100*LN(1/'BILATERAL FX'!B486)</f>
        <v>-42.735705452426295</v>
      </c>
      <c r="BO366">
        <f>100*LN('STOCK MARKET INDICES'!C367)</f>
        <v>872.18794500656691</v>
      </c>
      <c r="BP366">
        <f>100*LN('STOCK MARKET INDICES'!D367)</f>
        <v>795.97475470150198</v>
      </c>
    </row>
    <row r="367" spans="1:68" x14ac:dyDescent="0.2">
      <c r="A367" s="1">
        <v>40299</v>
      </c>
      <c r="B367">
        <f>100*LN('FRED-MD+'!B619)</f>
        <v>450.68415552408032</v>
      </c>
      <c r="C367">
        <f>'FRED-MD+'!C619</f>
        <v>71.187600000000003</v>
      </c>
      <c r="D367">
        <f>100*LN('FRED-MD+'!D619)</f>
        <v>636.81871863504921</v>
      </c>
      <c r="E367">
        <f>100*LN('FRED-MD+'!E619)</f>
        <v>498.60693401510065</v>
      </c>
      <c r="F367">
        <f>'FRED-MD+'!F619</f>
        <v>9.6</v>
      </c>
      <c r="G367">
        <f>100*LN('FRED-MD+'!G619)</f>
        <v>538.12742853189832</v>
      </c>
      <c r="H367">
        <f>100*LN('FRED-MD+'!H619)</f>
        <v>461.89941925811615</v>
      </c>
      <c r="I367">
        <f>100*LN('FRED-MD+'!I619)</f>
        <v>463.84115197678932</v>
      </c>
      <c r="J367">
        <f>100*LN('FRED-MD+'!J619)</f>
        <v>740.22659548214517</v>
      </c>
      <c r="K367">
        <f>100*LN('FRED-MD+'!K619)</f>
        <v>702.55916465496819</v>
      </c>
      <c r="L367">
        <f>'FRED-MD+'!L619</f>
        <v>0.371000000000001</v>
      </c>
      <c r="M367">
        <f>'FRED-MD+'!N619</f>
        <v>3.0489999999999999</v>
      </c>
      <c r="N367">
        <f>'FRED-MD+'!O619</f>
        <v>-0.22900000000000001</v>
      </c>
      <c r="O367">
        <f>'FRED-MD+'!P619</f>
        <v>2.5383</v>
      </c>
      <c r="P367">
        <f>'FRED-MD+'!R619</f>
        <v>1.47</v>
      </c>
      <c r="Q367">
        <f>FACTOR!C428</f>
        <v>-20.650915101911103</v>
      </c>
      <c r="R367">
        <f>100*LN(REALIZEDVARIANCE!D368)</f>
        <v>217.68852230283198</v>
      </c>
      <c r="S367">
        <v>40.024538124177198</v>
      </c>
      <c r="T367" s="5">
        <v>3.454917</v>
      </c>
      <c r="U367">
        <v>120.5097013507965</v>
      </c>
      <c r="V367" s="5">
        <v>22.531220000000001</v>
      </c>
      <c r="W367">
        <v>-47.4</v>
      </c>
      <c r="X367">
        <v>32.07</v>
      </c>
      <c r="Y367">
        <f>100*LN(LEVERAGE3!O368)</f>
        <v>287.43157599273837</v>
      </c>
      <c r="Z367">
        <f>100*LN(LEVERAGE1!O368)</f>
        <v>348.65380216868982</v>
      </c>
      <c r="AA367">
        <f>100*LN(LEVERAGE1!N368)</f>
        <v>319.35735417940163</v>
      </c>
      <c r="AB367">
        <f>100*LN(LEVERAGE2!V368)</f>
        <v>-37.35907809107686</v>
      </c>
      <c r="AC367">
        <f>100*LN(LEVERAGE2!U368)</f>
        <v>31.756022154138879</v>
      </c>
      <c r="AD367">
        <v>1815.9479343096828</v>
      </c>
      <c r="AE367">
        <v>1635.5396355196717</v>
      </c>
      <c r="AF367">
        <f>100*LN(DOMESTICC!T488)</f>
        <v>1096.5981997415042</v>
      </c>
      <c r="AG367">
        <f>100*LN(DOMESTICC!U488)</f>
        <v>1071.8036113873052</v>
      </c>
      <c r="AH367">
        <f>100*LN(DOMESTICC!V488)</f>
        <v>1058.4521727221493</v>
      </c>
      <c r="AI367">
        <f>100*LN(DOMESTICC!W488)</f>
        <v>999.25133116931499</v>
      </c>
      <c r="AJ367">
        <f>100*LN(DOMESTICC!X488)</f>
        <v>974.7353715623276</v>
      </c>
      <c r="AK367">
        <f>100*LN(DOMESTICC!Y488)</f>
        <v>846.73773879165526</v>
      </c>
      <c r="AL367">
        <f>100*LN(CBCREDIT!T368)</f>
        <v>1010.4358742558633</v>
      </c>
      <c r="AM367">
        <f>100*LN(CBCREDIT!U368)</f>
        <v>967.66705314279079</v>
      </c>
      <c r="AN367">
        <f>100*LN(CBCREDIT!V368)</f>
        <v>904.91207895654372</v>
      </c>
      <c r="AO367">
        <f>100*LN('CREDIT EA &amp; UK'!X393)</f>
        <v>955.32235369990099</v>
      </c>
      <c r="AP367">
        <f>100*LN('CREDIT EA &amp; UK'!Y393)</f>
        <v>918.94758732288085</v>
      </c>
      <c r="AQ367">
        <f>100*LN('CREDIT EA &amp; UK'!Z393)</f>
        <v>836.5680855440221</v>
      </c>
      <c r="AR367">
        <f>100*LN('CREDIT EA &amp; UK'!AA393)</f>
        <v>914.50388049983781</v>
      </c>
      <c r="AS367">
        <f>100*LN('CREDIT EA &amp; UK'!AB393)</f>
        <v>870.29491853375907</v>
      </c>
      <c r="AT367">
        <f>100*LN('CREDIT EA &amp; UK'!AC393)</f>
        <v>811.60181343718898</v>
      </c>
      <c r="AU367">
        <f>100*LN('CREDIT EA &amp; UK'!AD393)</f>
        <v>845.97099492388872</v>
      </c>
      <c r="AV367">
        <f>100*LN('CREDIT EA &amp; UK'!AE393)</f>
        <v>823.35977394863721</v>
      </c>
      <c r="AW367">
        <f>100*LN('CREDIT EA &amp; UK'!AF393)</f>
        <v>685.66725051239268</v>
      </c>
      <c r="AX367">
        <f>100*LN('CREDIT FLOATERS'!R393)</f>
        <v>974.35111926181378</v>
      </c>
      <c r="AY367">
        <f>100*LN('CREDIT FLOATERS'!S393)</f>
        <v>936.21175883979038</v>
      </c>
      <c r="AZ367">
        <f>100*LN('CREDIT FLOATERS'!T393)</f>
        <v>859.51284594651884</v>
      </c>
      <c r="BA367">
        <f>100*LN('GLOBAL GROWTH'!P635)</f>
        <v>472.36702978172252</v>
      </c>
      <c r="BB367">
        <f>'GLOBAL GROWTH'!F623</f>
        <v>0.88892935046667398</v>
      </c>
      <c r="BC367">
        <v>472.36702978172252</v>
      </c>
      <c r="BD367">
        <v>86.691682999999998</v>
      </c>
      <c r="BE367">
        <v>0.11706289793511626</v>
      </c>
      <c r="BF367">
        <v>460.342203242479</v>
      </c>
      <c r="BG367">
        <v>456.31819086686073</v>
      </c>
      <c r="BH367">
        <v>460.11621645905524</v>
      </c>
      <c r="BI367">
        <f>'CORPORATE SPREADS'!C476/100</f>
        <v>2.6889999999999996</v>
      </c>
      <c r="BJ367">
        <f>'CORPORATE SPREADS'!D476/100</f>
        <v>1.7000000000000002</v>
      </c>
      <c r="BK367">
        <f>POLICYRATES!F428</f>
        <v>1</v>
      </c>
      <c r="BL367">
        <f>POLICYRATES!C428</f>
        <v>0.5</v>
      </c>
      <c r="BM367">
        <f>100*LN(1/'BILATERAL FX'!G487)</f>
        <v>-22.817089302823511</v>
      </c>
      <c r="BN367">
        <f>100*LN(1/'BILATERAL FX'!B487)</f>
        <v>-38.315133051158014</v>
      </c>
      <c r="BO367">
        <f>100*LN('STOCK MARKET INDICES'!C368)</f>
        <v>869.35520063458216</v>
      </c>
      <c r="BP367">
        <f>100*LN('STOCK MARKET INDICES'!D368)</f>
        <v>789.10203130690797</v>
      </c>
    </row>
    <row r="368" spans="1:68" x14ac:dyDescent="0.2">
      <c r="A368" s="1">
        <v>40330</v>
      </c>
      <c r="B368">
        <f>100*LN('FRED-MD+'!B620)</f>
        <v>450.91074230641192</v>
      </c>
      <c r="C368">
        <f>'FRED-MD+'!C620</f>
        <v>71.306700000000006</v>
      </c>
      <c r="D368">
        <f>100*LN('FRED-MD+'!D620)</f>
        <v>628.41341610708014</v>
      </c>
      <c r="E368">
        <f>100*LN('FRED-MD+'!E620)</f>
        <v>498.14810766659042</v>
      </c>
      <c r="F368">
        <f>'FRED-MD+'!F620</f>
        <v>9.4</v>
      </c>
      <c r="G368">
        <f>100*LN('FRED-MD+'!G620)</f>
        <v>538.12098558875959</v>
      </c>
      <c r="H368">
        <f>100*LN('FRED-MD+'!H620)</f>
        <v>461.95364946172378</v>
      </c>
      <c r="I368">
        <f>100*LN('FRED-MD+'!I620)</f>
        <v>464.66959328165893</v>
      </c>
      <c r="J368">
        <f>100*LN('FRED-MD+'!J620)</f>
        <v>740.45826021091329</v>
      </c>
      <c r="K368">
        <f>100*LN('FRED-MD+'!K620)</f>
        <v>698.78226017373345</v>
      </c>
      <c r="L368">
        <f>'FRED-MD+'!L620</f>
        <v>0.31818181818181801</v>
      </c>
      <c r="M368">
        <f>'FRED-MD+'!N620</f>
        <v>2.8859090909090899</v>
      </c>
      <c r="N368">
        <f>'FRED-MD+'!O620</f>
        <v>-8.7099999999999997E-2</v>
      </c>
      <c r="O368">
        <f>'FRED-MD+'!P620</f>
        <v>2.6699000000000002</v>
      </c>
      <c r="P368">
        <f>'FRED-MD+'!R620</f>
        <v>1.54</v>
      </c>
      <c r="Q368">
        <f>FACTOR!C429</f>
        <v>-33.877773487216899</v>
      </c>
      <c r="R368">
        <f>100*LN(REALIZEDVARIANCE!D369)</f>
        <v>183.63390356046975</v>
      </c>
      <c r="S368">
        <v>62.980588085730801</v>
      </c>
      <c r="T368" s="5">
        <v>19.086960000000001</v>
      </c>
      <c r="U368">
        <v>135.48049915454709</v>
      </c>
      <c r="V368" s="5">
        <v>54.752989999999997</v>
      </c>
      <c r="W368">
        <v>-50.2</v>
      </c>
      <c r="X368">
        <v>34.54</v>
      </c>
      <c r="Y368">
        <f>100*LN(LEVERAGE3!O369)</f>
        <v>286.1457747731522</v>
      </c>
      <c r="Z368">
        <f>100*LN(LEVERAGE1!O369)</f>
        <v>350.17286803999428</v>
      </c>
      <c r="AA368">
        <f>100*LN(LEVERAGE1!N369)</f>
        <v>320.06130823566377</v>
      </c>
      <c r="AB368">
        <f>100*LN(LEVERAGE2!V369)</f>
        <v>-37.184272099528378</v>
      </c>
      <c r="AC368">
        <f>100*LN(LEVERAGE2!U369)</f>
        <v>30.792336969469957</v>
      </c>
      <c r="AD368">
        <v>1816.640008790725</v>
      </c>
      <c r="AE368">
        <v>1635.8204002823079</v>
      </c>
      <c r="AF368">
        <f>100*LN(DOMESTICC!T489)</f>
        <v>1096.198573610289</v>
      </c>
      <c r="AG368">
        <f>100*LN(DOMESTICC!U489)</f>
        <v>1071.426661341713</v>
      </c>
      <c r="AH368">
        <f>100*LN(DOMESTICC!V489)</f>
        <v>1058.0853490700842</v>
      </c>
      <c r="AI368">
        <f>100*LN(DOMESTICC!W489)</f>
        <v>998.09201168718062</v>
      </c>
      <c r="AJ368">
        <f>100*LN(DOMESTICC!X489)</f>
        <v>973.41758636033853</v>
      </c>
      <c r="AK368">
        <f>100*LN(DOMESTICC!Y489)</f>
        <v>846.06805940687832</v>
      </c>
      <c r="AL368">
        <f>100*LN(CBCREDIT!T369)</f>
        <v>1009.8081000700766</v>
      </c>
      <c r="AM368">
        <f>100*LN(CBCREDIT!U369)</f>
        <v>967.32839501082583</v>
      </c>
      <c r="AN368">
        <f>100*LN(CBCREDIT!V369)</f>
        <v>903.70463045065253</v>
      </c>
      <c r="AO368">
        <f>100*LN('CREDIT EA &amp; UK'!X394)</f>
        <v>954.36051845937652</v>
      </c>
      <c r="AP368">
        <f>100*LN('CREDIT EA &amp; UK'!Y394)</f>
        <v>918.35966247466592</v>
      </c>
      <c r="AQ368">
        <f>100*LN('CREDIT EA &amp; UK'!Z394)</f>
        <v>834.73678704222823</v>
      </c>
      <c r="AR368">
        <f>100*LN('CREDIT EA &amp; UK'!AA394)</f>
        <v>913.17162326586151</v>
      </c>
      <c r="AS368">
        <f>100*LN('CREDIT EA &amp; UK'!AB394)</f>
        <v>869.27969005825628</v>
      </c>
      <c r="AT368">
        <f>100*LN('CREDIT EA &amp; UK'!AC394)</f>
        <v>809.68311732798986</v>
      </c>
      <c r="AU368">
        <f>100*LN('CREDIT EA &amp; UK'!AD394)</f>
        <v>845.77180961409294</v>
      </c>
      <c r="AV368">
        <f>100*LN('CREDIT EA &amp; UK'!AE394)</f>
        <v>823.64944122476925</v>
      </c>
      <c r="AW368">
        <f>100*LN('CREDIT EA &amp; UK'!AF394)</f>
        <v>684.05636414417381</v>
      </c>
      <c r="AX368">
        <f>100*LN('CREDIT FLOATERS'!R394)</f>
        <v>973.51794865123281</v>
      </c>
      <c r="AY368">
        <f>100*LN('CREDIT FLOATERS'!S394)</f>
        <v>935.71751557775644</v>
      </c>
      <c r="AZ368">
        <f>100*LN('CREDIT FLOATERS'!T394)</f>
        <v>857.92742579842718</v>
      </c>
      <c r="BA368">
        <f>100*LN('GLOBAL GROWTH'!P636)</f>
        <v>472.17195721228319</v>
      </c>
      <c r="BB368">
        <f>'GLOBAL GROWTH'!F624</f>
        <v>0.159187695268347</v>
      </c>
      <c r="BC368">
        <v>472.17195721228319</v>
      </c>
      <c r="BD368">
        <v>65.151509000000004</v>
      </c>
      <c r="BE368">
        <v>0.76425545974290188</v>
      </c>
      <c r="BF368">
        <v>460.44524459054264</v>
      </c>
      <c r="BG368">
        <v>457.08049805416493</v>
      </c>
      <c r="BH368">
        <v>460.91622072576291</v>
      </c>
      <c r="BI368">
        <f>'CORPORATE SPREADS'!C477/100</f>
        <v>2.835</v>
      </c>
      <c r="BJ368">
        <f>'CORPORATE SPREADS'!D477/100</f>
        <v>1.6700000000000004</v>
      </c>
      <c r="BK368">
        <f>POLICYRATES!F429</f>
        <v>1</v>
      </c>
      <c r="BL368">
        <f>POLICYRATES!C429</f>
        <v>0.5</v>
      </c>
      <c r="BM368">
        <f>100*LN(1/'BILATERAL FX'!G488)</f>
        <v>-20.073432980107995</v>
      </c>
      <c r="BN368">
        <f>100*LN(1/'BILATERAL FX'!B488)</f>
        <v>-38.987758476645048</v>
      </c>
      <c r="BO368">
        <f>100*LN('STOCK MARKET INDICES'!C369)</f>
        <v>869.37515059210796</v>
      </c>
      <c r="BP368">
        <f>100*LN('STOCK MARKET INDICES'!D369)</f>
        <v>784.12845694222756</v>
      </c>
    </row>
    <row r="369" spans="1:68" x14ac:dyDescent="0.2">
      <c r="A369" s="1">
        <v>40360</v>
      </c>
      <c r="B369">
        <f>100*LN('FRED-MD+'!B621)</f>
        <v>451.53898881638128</v>
      </c>
      <c r="C369">
        <f>'FRED-MD+'!C621</f>
        <v>72.009900000000002</v>
      </c>
      <c r="D369">
        <f>100*LN('FRED-MD+'!D621)</f>
        <v>630.26189757449049</v>
      </c>
      <c r="E369">
        <f>100*LN('FRED-MD+'!E621)</f>
        <v>497.65268244628061</v>
      </c>
      <c r="F369">
        <f>'FRED-MD+'!F621</f>
        <v>9.4</v>
      </c>
      <c r="G369">
        <f>100*LN('FRED-MD+'!G621)</f>
        <v>538.30123126821172</v>
      </c>
      <c r="H369">
        <f>100*LN('FRED-MD+'!H621)</f>
        <v>462.0738370476144</v>
      </c>
      <c r="I369">
        <f>100*LN('FRED-MD+'!I621)</f>
        <v>462.70295203409847</v>
      </c>
      <c r="J369">
        <f>100*LN('FRED-MD+'!J621)</f>
        <v>740.59097415909196</v>
      </c>
      <c r="K369">
        <f>100*LN('FRED-MD+'!K621)</f>
        <v>698.45311177841859</v>
      </c>
      <c r="L369">
        <f>'FRED-MD+'!L621</f>
        <v>0.29142857142857198</v>
      </c>
      <c r="M369">
        <f>'FRED-MD+'!N621</f>
        <v>2.72</v>
      </c>
      <c r="N369">
        <f>'FRED-MD+'!O621</f>
        <v>9.5799999999999996E-2</v>
      </c>
      <c r="O369">
        <f>'FRED-MD+'!P621</f>
        <v>2.5125000000000002</v>
      </c>
      <c r="P369">
        <f>'FRED-MD+'!R621</f>
        <v>1.55</v>
      </c>
      <c r="Q369">
        <f>FACTOR!C430</f>
        <v>-17.331276798983499</v>
      </c>
      <c r="R369">
        <f>100*LN(REALIZEDVARIANCE!D370)</f>
        <v>154.30673615526641</v>
      </c>
      <c r="S369">
        <v>54.812679683923903</v>
      </c>
      <c r="T369" s="5">
        <v>7.8553069999999998</v>
      </c>
      <c r="U369">
        <v>105.14475065472976</v>
      </c>
      <c r="V369" s="5">
        <v>19.859649999999998</v>
      </c>
      <c r="W369">
        <v>-41.5</v>
      </c>
      <c r="X369">
        <v>23.5</v>
      </c>
      <c r="Y369">
        <f>100*LN(LEVERAGE3!O370)</f>
        <v>286.93167072523897</v>
      </c>
      <c r="Z369">
        <f>100*LN(LEVERAGE1!O370)</f>
        <v>350.64371832437797</v>
      </c>
      <c r="AA369">
        <f>100*LN(LEVERAGE1!N370)</f>
        <v>319.88299326684626</v>
      </c>
      <c r="AB369">
        <f>100*LN(LEVERAGE2!V370)</f>
        <v>-37.290317683575374</v>
      </c>
      <c r="AC369">
        <f>100*LN(LEVERAGE2!U370)</f>
        <v>31.263212751144721</v>
      </c>
      <c r="AD369">
        <v>1819.8084730212095</v>
      </c>
      <c r="AE369">
        <v>1636.534034241658</v>
      </c>
      <c r="AF369">
        <f>100*LN(DOMESTICC!T490)</f>
        <v>1098.0077039700318</v>
      </c>
      <c r="AG369">
        <f>100*LN(DOMESTICC!U490)</f>
        <v>1073.7131042656347</v>
      </c>
      <c r="AH369">
        <f>100*LN(DOMESTICC!V490)</f>
        <v>1060.3995037756013</v>
      </c>
      <c r="AI369">
        <f>100*LN(DOMESTICC!W490)</f>
        <v>1000.6765747926387</v>
      </c>
      <c r="AJ369">
        <f>100*LN(DOMESTICC!X490)</f>
        <v>976.38503185873219</v>
      </c>
      <c r="AK369">
        <f>100*LN(DOMESTICC!Y490)</f>
        <v>847.27235644972006</v>
      </c>
      <c r="AL369">
        <f>100*LN(CBCREDIT!T370)</f>
        <v>1011.8627594655263</v>
      </c>
      <c r="AM369">
        <f>100*LN(CBCREDIT!U370)</f>
        <v>969.21627314374825</v>
      </c>
      <c r="AN369">
        <f>100*LN(CBCREDIT!V370)</f>
        <v>906.07364230275266</v>
      </c>
      <c r="AO369">
        <f>100*LN('CREDIT EA &amp; UK'!X395)</f>
        <v>956.80091579152349</v>
      </c>
      <c r="AP369">
        <f>100*LN('CREDIT EA &amp; UK'!Y395)</f>
        <v>920.59654523407505</v>
      </c>
      <c r="AQ369">
        <f>100*LN('CREDIT EA &amp; UK'!Z395)</f>
        <v>837.64524963300494</v>
      </c>
      <c r="AR369">
        <f>100*LN('CREDIT EA &amp; UK'!AA395)</f>
        <v>915.75869143342368</v>
      </c>
      <c r="AS369">
        <f>100*LN('CREDIT EA &amp; UK'!AB395)</f>
        <v>871.75353349816942</v>
      </c>
      <c r="AT369">
        <f>100*LN('CREDIT EA &amp; UK'!AC395)</f>
        <v>812.47533690900036</v>
      </c>
      <c r="AU369">
        <f>100*LN('CREDIT EA &amp; UK'!AD395)</f>
        <v>847.92380241482624</v>
      </c>
      <c r="AV369">
        <f>100*LN('CREDIT EA &amp; UK'!AE395)</f>
        <v>825.69403113538533</v>
      </c>
      <c r="AW369">
        <f>100*LN('CREDIT EA &amp; UK'!AF395)</f>
        <v>687.37203816578324</v>
      </c>
      <c r="AX369">
        <f>100*LN('CREDIT FLOATERS'!R395)</f>
        <v>975.86973293428821</v>
      </c>
      <c r="AY369">
        <f>100*LN('CREDIT FLOATERS'!S395)</f>
        <v>937.91041726040999</v>
      </c>
      <c r="AZ369">
        <f>100*LN('CREDIT FLOATERS'!T395)</f>
        <v>860.62421085441395</v>
      </c>
      <c r="BA369">
        <f>100*LN('GLOBAL GROWTH'!P637)</f>
        <v>472.63731448128112</v>
      </c>
      <c r="BB369">
        <f>'GLOBAL GROWTH'!F625</f>
        <v>0.57978154857590902</v>
      </c>
      <c r="BC369">
        <v>472.63731448128112</v>
      </c>
      <c r="BD369">
        <v>17.083434</v>
      </c>
      <c r="BE369">
        <v>1.4635091254632027</v>
      </c>
      <c r="BF369">
        <v>460.7137184112654</v>
      </c>
      <c r="BG369">
        <v>456.71040194647594</v>
      </c>
      <c r="BH369">
        <v>461.01577274991303</v>
      </c>
      <c r="BI369">
        <f>'CORPORATE SPREADS'!C478/100</f>
        <v>2.81</v>
      </c>
      <c r="BJ369">
        <f>'CORPORATE SPREADS'!D478/100</f>
        <v>1.0699999999999998</v>
      </c>
      <c r="BK369">
        <f>POLICYRATES!F430</f>
        <v>1</v>
      </c>
      <c r="BL369">
        <f>POLICYRATES!C430</f>
        <v>0.5</v>
      </c>
      <c r="BM369">
        <f>100*LN(1/'BILATERAL FX'!G489)</f>
        <v>-24.771908388025082</v>
      </c>
      <c r="BN369">
        <f>100*LN(1/'BILATERAL FX'!B489)</f>
        <v>-42.552913914390608</v>
      </c>
      <c r="BO369">
        <f>100*LN('STOCK MARKET INDICES'!C370)</f>
        <v>872.38772250109275</v>
      </c>
      <c r="BP369">
        <f>100*LN('STOCK MARKET INDICES'!D370)</f>
        <v>790.66798202629548</v>
      </c>
    </row>
    <row r="370" spans="1:68" x14ac:dyDescent="0.2">
      <c r="A370" s="1">
        <v>40391</v>
      </c>
      <c r="B370">
        <f>100*LN('FRED-MD+'!B622)</f>
        <v>451.82278975208857</v>
      </c>
      <c r="C370">
        <f>'FRED-MD+'!C622</f>
        <v>72.200699999999998</v>
      </c>
      <c r="D370">
        <f>100*LN('FRED-MD+'!D622)</f>
        <v>639.52615981154497</v>
      </c>
      <c r="E370">
        <f>100*LN('FRED-MD+'!E622)</f>
        <v>496.89101140489419</v>
      </c>
      <c r="F370">
        <f>'FRED-MD+'!F622</f>
        <v>9.5</v>
      </c>
      <c r="G370">
        <f>100*LN('FRED-MD+'!G622)</f>
        <v>538.45501071456795</v>
      </c>
      <c r="H370">
        <f>100*LN('FRED-MD+'!H622)</f>
        <v>462.21551218273333</v>
      </c>
      <c r="I370">
        <f>100*LN('FRED-MD+'!I622)</f>
        <v>461.53185170399064</v>
      </c>
      <c r="J370">
        <f>100*LN('FRED-MD+'!J622)</f>
        <v>741.01842896501626</v>
      </c>
      <c r="K370">
        <f>100*LN('FRED-MD+'!K622)</f>
        <v>699.14344436470913</v>
      </c>
      <c r="L370">
        <f>'FRED-MD+'!L622</f>
        <v>0.25909090909090798</v>
      </c>
      <c r="M370">
        <f>'FRED-MD+'!N622</f>
        <v>2.43954545454545</v>
      </c>
      <c r="N370">
        <f>'FRED-MD+'!O622</f>
        <v>-0.47699999999999998</v>
      </c>
      <c r="O370">
        <f>'FRED-MD+'!P622</f>
        <v>2.6556999999999999</v>
      </c>
      <c r="P370">
        <f>'FRED-MD+'!R622</f>
        <v>1.73</v>
      </c>
      <c r="Q370">
        <f>FACTOR!C431</f>
        <v>-30.426835508608598</v>
      </c>
      <c r="R370">
        <f>100*LN(REALIZEDVARIANCE!D371)</f>
        <v>158.28055873096648</v>
      </c>
      <c r="S370">
        <v>66.772942140658898</v>
      </c>
      <c r="T370" s="5">
        <v>19.986889999999999</v>
      </c>
      <c r="U370">
        <v>114.68054789327316</v>
      </c>
      <c r="V370" s="5">
        <v>29.63457</v>
      </c>
      <c r="W370">
        <v>-45.2</v>
      </c>
      <c r="X370">
        <v>26.05</v>
      </c>
      <c r="Y370">
        <f>100*LN(LEVERAGE3!O371)</f>
        <v>288.84888922366736</v>
      </c>
      <c r="Z370">
        <f>100*LN(LEVERAGE1!O371)</f>
        <v>350.94864223072301</v>
      </c>
      <c r="AA370">
        <f>100*LN(LEVERAGE1!N371)</f>
        <v>319.55385981678262</v>
      </c>
      <c r="AB370">
        <f>100*LN(LEVERAGE2!V371)</f>
        <v>-37.555626626743233</v>
      </c>
      <c r="AC370">
        <f>100*LN(LEVERAGE2!U371)</f>
        <v>32.12439552367811</v>
      </c>
      <c r="AD370">
        <v>1819.0452782358602</v>
      </c>
      <c r="AE370">
        <v>1636.9037698803127</v>
      </c>
      <c r="AF370">
        <f>100*LN(DOMESTICC!T491)</f>
        <v>1101.351663650111</v>
      </c>
      <c r="AG370">
        <f>100*LN(DOMESTICC!U491)</f>
        <v>1077.9169706806624</v>
      </c>
      <c r="AH370">
        <f>100*LN(DOMESTICC!V491)</f>
        <v>1064.6372365310237</v>
      </c>
      <c r="AI370">
        <f>100*LN(DOMESTICC!W491)</f>
        <v>1005.267106837425</v>
      </c>
      <c r="AJ370">
        <f>100*LN(DOMESTICC!X491)</f>
        <v>981.62829977386059</v>
      </c>
      <c r="AK370">
        <f>100*LN(DOMESTICC!Y491)</f>
        <v>849.45237974660358</v>
      </c>
      <c r="AL370">
        <f>100*LN(CBCREDIT!T371)</f>
        <v>1015.5386431385772</v>
      </c>
      <c r="AM370">
        <f>100*LN(CBCREDIT!U371)</f>
        <v>972.60153017785149</v>
      </c>
      <c r="AN370">
        <f>100*LN(CBCREDIT!V371)</f>
        <v>910.29371180146939</v>
      </c>
      <c r="AO370">
        <f>100*LN('CREDIT EA &amp; UK'!X396)</f>
        <v>961.14391429044622</v>
      </c>
      <c r="AP370">
        <f>100*LN('CREDIT EA &amp; UK'!Y396)</f>
        <v>924.58845069783297</v>
      </c>
      <c r="AQ370">
        <f>100*LN('CREDIT EA &amp; UK'!Z396)</f>
        <v>842.78840340978081</v>
      </c>
      <c r="AR370">
        <f>100*LN('CREDIT EA &amp; UK'!AA396)</f>
        <v>920.35351612487193</v>
      </c>
      <c r="AS370">
        <f>100*LN('CREDIT EA &amp; UK'!AB396)</f>
        <v>876.15404560323145</v>
      </c>
      <c r="AT370">
        <f>100*LN('CREDIT EA &amp; UK'!AC396)</f>
        <v>817.42071932747717</v>
      </c>
      <c r="AU370">
        <f>100*LN('CREDIT EA &amp; UK'!AD396)</f>
        <v>851.76868292266408</v>
      </c>
      <c r="AV370">
        <f>100*LN('CREDIT EA &amp; UK'!AE396)</f>
        <v>828.93640132374492</v>
      </c>
      <c r="AW370">
        <f>100*LN('CREDIT EA &amp; UK'!AF396)</f>
        <v>693.20314058382382</v>
      </c>
      <c r="AX370">
        <f>100*LN('CREDIT FLOATERS'!R396)</f>
        <v>980.06009997865192</v>
      </c>
      <c r="AY370">
        <f>100*LN('CREDIT FLOATERS'!S396)</f>
        <v>941.82619237279278</v>
      </c>
      <c r="AZ370">
        <f>100*LN('CREDIT FLOATERS'!T396)</f>
        <v>865.40675939056632</v>
      </c>
      <c r="BA370">
        <f>100*LN('GLOBAL GROWTH'!P638)</f>
        <v>473.01168349207228</v>
      </c>
      <c r="BB370">
        <f>'GLOBAL GROWTH'!F626</f>
        <v>0.69320758766065005</v>
      </c>
      <c r="BC370">
        <v>473.01168349207228</v>
      </c>
      <c r="BD370">
        <v>41.259191000000001</v>
      </c>
      <c r="BE370">
        <v>2.163271307250314</v>
      </c>
      <c r="BF370">
        <v>461.13562006918619</v>
      </c>
      <c r="BG370">
        <v>457.11663782798047</v>
      </c>
      <c r="BH370">
        <v>461.9073091157083</v>
      </c>
      <c r="BI370">
        <f>'CORPORATE SPREADS'!C479/100</f>
        <v>2.72</v>
      </c>
      <c r="BJ370">
        <f>'CORPORATE SPREADS'!D479/100</f>
        <v>1.6999999999999997</v>
      </c>
      <c r="BK370">
        <f>POLICYRATES!F431</f>
        <v>1</v>
      </c>
      <c r="BL370">
        <f>POLICYRATES!C431</f>
        <v>0.5</v>
      </c>
      <c r="BM370">
        <f>100*LN(1/'BILATERAL FX'!G490)</f>
        <v>-25.48747494756633</v>
      </c>
      <c r="BN370">
        <f>100*LN(1/'BILATERAL FX'!B490)</f>
        <v>-44.858845249025123</v>
      </c>
      <c r="BO370">
        <f>100*LN('STOCK MARKET INDICES'!C371)</f>
        <v>868.69730961156881</v>
      </c>
      <c r="BP370">
        <f>100*LN('STOCK MARKET INDICES'!D371)</f>
        <v>789.97914986919454</v>
      </c>
    </row>
    <row r="371" spans="1:68" x14ac:dyDescent="0.2">
      <c r="A371" s="1">
        <v>40422</v>
      </c>
      <c r="B371">
        <f>100*LN('FRED-MD+'!B623)</f>
        <v>452.08598850785506</v>
      </c>
      <c r="C371">
        <f>'FRED-MD+'!C623</f>
        <v>72.357399999999998</v>
      </c>
      <c r="D371">
        <f>100*LN('FRED-MD+'!D623)</f>
        <v>638.68793193626448</v>
      </c>
      <c r="E371">
        <f>100*LN('FRED-MD+'!E623)</f>
        <v>496.26348180410724</v>
      </c>
      <c r="F371">
        <f>'FRED-MD+'!F623</f>
        <v>9.5</v>
      </c>
      <c r="G371">
        <f>100*LN('FRED-MD+'!G623)</f>
        <v>538.57832235792978</v>
      </c>
      <c r="H371">
        <f>100*LN('FRED-MD+'!H623)</f>
        <v>462.30788640313835</v>
      </c>
      <c r="I371">
        <f>100*LN('FRED-MD+'!I623)</f>
        <v>460.45700059160583</v>
      </c>
      <c r="J371">
        <f>100*LN('FRED-MD+'!J623)</f>
        <v>741.57647009718323</v>
      </c>
      <c r="K371">
        <f>100*LN('FRED-MD+'!K623)</f>
        <v>702.29393847886001</v>
      </c>
      <c r="L371">
        <f>'FRED-MD+'!L623</f>
        <v>0.25666666666666699</v>
      </c>
      <c r="M371">
        <f>'FRED-MD+'!N623</f>
        <v>2.3909523809523798</v>
      </c>
      <c r="N371">
        <f>'FRED-MD+'!O623</f>
        <v>-0.1087</v>
      </c>
      <c r="O371">
        <f>'FRED-MD+'!P623</f>
        <v>2.5</v>
      </c>
      <c r="P371">
        <f>'FRED-MD+'!R623</f>
        <v>1.7</v>
      </c>
      <c r="Q371">
        <f>FACTOR!C432</f>
        <v>-18.682117253362598</v>
      </c>
      <c r="R371">
        <f>100*LN(REALIZEDVARIANCE!D372)</f>
        <v>147.21353249160239</v>
      </c>
      <c r="S371">
        <v>58.190004058431597</v>
      </c>
      <c r="T371" s="5">
        <v>13.76493</v>
      </c>
      <c r="U371">
        <v>109.1784336974236</v>
      </c>
      <c r="V371" s="5">
        <v>25.372070000000001</v>
      </c>
      <c r="W371">
        <v>-36.4</v>
      </c>
      <c r="X371">
        <v>23.7</v>
      </c>
      <c r="Y371">
        <f>100*LN(LEVERAGE3!O372)</f>
        <v>291.16438931717045</v>
      </c>
      <c r="Z371">
        <f>100*LN(LEVERAGE1!O372)</f>
        <v>351.45248413731696</v>
      </c>
      <c r="AA371">
        <f>100*LN(LEVERAGE1!N372)</f>
        <v>319.38445280407979</v>
      </c>
      <c r="AB371">
        <f>100*LN(LEVERAGE2!V372)</f>
        <v>-37.889354916067639</v>
      </c>
      <c r="AC371">
        <f>100*LN(LEVERAGE2!U372)</f>
        <v>32.563683222026697</v>
      </c>
      <c r="AD371">
        <v>1822.7730380992914</v>
      </c>
      <c r="AE371">
        <v>1637.8921039655945</v>
      </c>
      <c r="AF371">
        <f>100*LN(DOMESTICC!T492)</f>
        <v>1103.2928006519762</v>
      </c>
      <c r="AG371">
        <f>100*LN(DOMESTICC!U492)</f>
        <v>1080.3564064570371</v>
      </c>
      <c r="AH371">
        <f>100*LN(DOMESTICC!V492)</f>
        <v>1067.0544903835389</v>
      </c>
      <c r="AI371">
        <f>100*LN(DOMESTICC!W492)</f>
        <v>1007.5445876158975</v>
      </c>
      <c r="AJ371">
        <f>100*LN(DOMESTICC!X492)</f>
        <v>984.21716274296273</v>
      </c>
      <c r="AK371">
        <f>100*LN(DOMESTICC!Y492)</f>
        <v>850.55346098812879</v>
      </c>
      <c r="AL371">
        <f>100*LN(CBCREDIT!T372)</f>
        <v>1017.374706732758</v>
      </c>
      <c r="AM371">
        <f>100*LN(CBCREDIT!U372)</f>
        <v>974.29607550720766</v>
      </c>
      <c r="AN371">
        <f>100*LN(CBCREDIT!V372)</f>
        <v>912.39312499582502</v>
      </c>
      <c r="AO371">
        <f>100*LN('CREDIT EA &amp; UK'!X397)</f>
        <v>963.30252321446039</v>
      </c>
      <c r="AP371">
        <f>100*LN('CREDIT EA &amp; UK'!Y397)</f>
        <v>926.57770656172772</v>
      </c>
      <c r="AQ371">
        <f>100*LN('CREDIT EA &amp; UK'!Z397)</f>
        <v>845.32970239253814</v>
      </c>
      <c r="AR371">
        <f>100*LN('CREDIT EA &amp; UK'!AA397)</f>
        <v>922.63305450169582</v>
      </c>
      <c r="AS371">
        <f>100*LN('CREDIT EA &amp; UK'!AB397)</f>
        <v>878.34031287188361</v>
      </c>
      <c r="AT371">
        <f>100*LN('CREDIT EA &amp; UK'!AC397)</f>
        <v>819.86785084401765</v>
      </c>
      <c r="AU371">
        <f>100*LN('CREDIT EA &amp; UK'!AD397)</f>
        <v>853.68675751954515</v>
      </c>
      <c r="AV371">
        <f>100*LN('CREDIT EA &amp; UK'!AE397)</f>
        <v>830.52308962240636</v>
      </c>
      <c r="AW371">
        <f>100*LN('CREDIT EA &amp; UK'!AF397)</f>
        <v>696.0698711143167</v>
      </c>
      <c r="AX371">
        <f>100*LN('CREDIT FLOATERS'!R397)</f>
        <v>982.14519395119271</v>
      </c>
      <c r="AY371">
        <f>100*LN('CREDIT FLOATERS'!S397)</f>
        <v>943.77860956612915</v>
      </c>
      <c r="AZ371">
        <f>100*LN('CREDIT FLOATERS'!T397)</f>
        <v>867.77615197278715</v>
      </c>
      <c r="BA371">
        <f>100*LN('GLOBAL GROWTH'!P639)</f>
        <v>473.24211479304449</v>
      </c>
      <c r="BB371">
        <f>'GLOBAL GROWTH'!F627</f>
        <v>-0.96540837069149699</v>
      </c>
      <c r="BC371">
        <v>473.24211479304449</v>
      </c>
      <c r="BD371">
        <v>52.413530000000002</v>
      </c>
      <c r="BE371">
        <v>2.8113487204892929</v>
      </c>
      <c r="BF371">
        <v>461.51590323027671</v>
      </c>
      <c r="BG371">
        <v>457.59583899224754</v>
      </c>
      <c r="BH371">
        <v>461.80864112546374</v>
      </c>
      <c r="BI371">
        <f>'CORPORATE SPREADS'!C480/100</f>
        <v>2.5499999999999998</v>
      </c>
      <c r="BJ371">
        <f>'CORPORATE SPREADS'!D480/100</f>
        <v>1.2399999999999998</v>
      </c>
      <c r="BK371">
        <f>POLICYRATES!F432</f>
        <v>1</v>
      </c>
      <c r="BL371">
        <f>POLICYRATES!C432</f>
        <v>0.5</v>
      </c>
      <c r="BM371">
        <f>100*LN(1/'BILATERAL FX'!G491)</f>
        <v>-27.025611862840254</v>
      </c>
      <c r="BN371">
        <f>100*LN(1/'BILATERAL FX'!B491)</f>
        <v>-44.410873170036886</v>
      </c>
      <c r="BO371">
        <f>100*LN('STOCK MARKET INDICES'!C372)</f>
        <v>873.69742960372389</v>
      </c>
      <c r="BP371">
        <f>100*LN('STOCK MARKET INDICES'!D372)</f>
        <v>796.12237474809683</v>
      </c>
    </row>
    <row r="372" spans="1:68" x14ac:dyDescent="0.2">
      <c r="A372" s="1">
        <v>40452</v>
      </c>
      <c r="B372">
        <f>100*LN('FRED-MD+'!B624)</f>
        <v>451.7754363585077</v>
      </c>
      <c r="C372">
        <f>'FRED-MD+'!C624</f>
        <v>72.507599999999996</v>
      </c>
      <c r="D372">
        <f>100*LN('FRED-MD+'!D624)</f>
        <v>629.7109319933935</v>
      </c>
      <c r="E372">
        <f>100*LN('FRED-MD+'!E624)</f>
        <v>495.93419997087051</v>
      </c>
      <c r="F372">
        <f>'FRED-MD+'!F624</f>
        <v>9.4</v>
      </c>
      <c r="G372">
        <f>100*LN('FRED-MD+'!G624)</f>
        <v>538.91813128531567</v>
      </c>
      <c r="H372">
        <f>100*LN('FRED-MD+'!H624)</f>
        <v>462.5413892465134</v>
      </c>
      <c r="I372">
        <f>100*LN('FRED-MD+'!I624)</f>
        <v>456.58054624658143</v>
      </c>
      <c r="J372">
        <f>100*LN('FRED-MD+'!J624)</f>
        <v>742.45220193126715</v>
      </c>
      <c r="K372">
        <f>100*LN('FRED-MD+'!K624)</f>
        <v>706.61085441352884</v>
      </c>
      <c r="L372">
        <f>'FRED-MD+'!L624</f>
        <v>0.22799999999999901</v>
      </c>
      <c r="M372">
        <f>'FRED-MD+'!N624</f>
        <v>2.3119999999999998</v>
      </c>
      <c r="N372">
        <f>'FRED-MD+'!O624</f>
        <v>-4.9799999999999997E-2</v>
      </c>
      <c r="O372">
        <f>'FRED-MD+'!P624</f>
        <v>2.3788</v>
      </c>
      <c r="P372">
        <f>'FRED-MD+'!R624</f>
        <v>1.69</v>
      </c>
      <c r="Q372">
        <f>FACTOR!C433</f>
        <v>-13.709871889104818</v>
      </c>
      <c r="R372">
        <f>100*LN(REALIZEDVARIANCE!D373)</f>
        <v>124.34818612201943</v>
      </c>
      <c r="S372">
        <v>59.750245135218101</v>
      </c>
      <c r="T372" s="5">
        <v>13.16042</v>
      </c>
      <c r="U372">
        <v>105.22519403309146</v>
      </c>
      <c r="V372" s="5">
        <v>20.511140000000001</v>
      </c>
      <c r="W372">
        <v>-28.5</v>
      </c>
      <c r="X372">
        <v>21.2</v>
      </c>
      <c r="Y372">
        <f>100*LN(LEVERAGE3!O373)</f>
        <v>295.72823413110012</v>
      </c>
      <c r="Z372">
        <f>100*LN(LEVERAGE1!O373)</f>
        <v>354.06964995354878</v>
      </c>
      <c r="AA372">
        <f>100*LN(LEVERAGE1!N373)</f>
        <v>320.68478525420687</v>
      </c>
      <c r="AB372">
        <f>100*LN(LEVERAGE2!V373)</f>
        <v>-38.420747474140384</v>
      </c>
      <c r="AC372">
        <f>100*LN(LEVERAGE2!U373)</f>
        <v>31.784364743993798</v>
      </c>
      <c r="AD372">
        <v>1824.2305960392318</v>
      </c>
      <c r="AE372">
        <v>1638.5798103451646</v>
      </c>
      <c r="AF372">
        <f>100*LN(DOMESTICC!T493)</f>
        <v>1103.622177518163</v>
      </c>
      <c r="AG372">
        <f>100*LN(DOMESTICC!U493)</f>
        <v>1080.7867570586043</v>
      </c>
      <c r="AH372">
        <f>100*LN(DOMESTICC!V493)</f>
        <v>1067.4344835817117</v>
      </c>
      <c r="AI372">
        <f>100*LN(DOMESTICC!W493)</f>
        <v>1007.2087801073618</v>
      </c>
      <c r="AJ372">
        <f>100*LN(DOMESTICC!X493)</f>
        <v>984.05644388012252</v>
      </c>
      <c r="AK372">
        <f>100*LN(DOMESTICC!Y493)</f>
        <v>849.5484090648032</v>
      </c>
      <c r="AL372">
        <f>100*LN(CBCREDIT!T373)</f>
        <v>1016.4319719745512</v>
      </c>
      <c r="AM372">
        <f>100*LN(CBCREDIT!U373)</f>
        <v>973.13049464102085</v>
      </c>
      <c r="AN372">
        <f>100*LN(CBCREDIT!V373)</f>
        <v>911.86293037598284</v>
      </c>
      <c r="AO372">
        <f>100*LN('CREDIT EA &amp; UK'!X398)</f>
        <v>961.74428950490915</v>
      </c>
      <c r="AP372">
        <f>100*LN('CREDIT EA &amp; UK'!Y398)</f>
        <v>924.73270784878116</v>
      </c>
      <c r="AQ372">
        <f>100*LN('CREDIT EA &amp; UK'!Z398)</f>
        <v>844.41469188901954</v>
      </c>
      <c r="AR372">
        <f>100*LN('CREDIT EA &amp; UK'!AA398)</f>
        <v>920.81712448967755</v>
      </c>
      <c r="AS372">
        <f>100*LN('CREDIT EA &amp; UK'!AB398)</f>
        <v>875.87494148672181</v>
      </c>
      <c r="AT372">
        <f>100*LN('CREDIT EA &amp; UK'!AC398)</f>
        <v>819.20686979659183</v>
      </c>
      <c r="AU372">
        <f>100*LN('CREDIT EA &amp; UK'!AD398)</f>
        <v>852.64004950341428</v>
      </c>
      <c r="AV372">
        <f>100*LN('CREDIT EA &amp; UK'!AE398)</f>
        <v>829.69891861522365</v>
      </c>
      <c r="AW372">
        <f>100*LN('CREDIT EA &amp; UK'!AF398)</f>
        <v>694.2738211590422</v>
      </c>
      <c r="AX372">
        <f>100*LN('CREDIT FLOATERS'!R398)</f>
        <v>980.88363688986976</v>
      </c>
      <c r="AY372">
        <f>100*LN('CREDIT FLOATERS'!S398)</f>
        <v>942.26634154423061</v>
      </c>
      <c r="AZ372">
        <f>100*LN('CREDIT FLOATERS'!T398)</f>
        <v>867.04859756371172</v>
      </c>
      <c r="BA372">
        <f>100*LN('GLOBAL GROWTH'!P640)</f>
        <v>473.71997013593744</v>
      </c>
      <c r="BB372">
        <f>'GLOBAL GROWTH'!F628</f>
        <v>1.8061117352467599</v>
      </c>
      <c r="BC372">
        <v>473.71997013593744</v>
      </c>
      <c r="BD372">
        <v>51.265830000000001</v>
      </c>
      <c r="BE372">
        <v>3.4198331693083395</v>
      </c>
      <c r="BF372">
        <v>462.01782484714869</v>
      </c>
      <c r="BG372">
        <v>458.63618446749604</v>
      </c>
      <c r="BH372">
        <v>462.69316777696037</v>
      </c>
      <c r="BI372">
        <f>'CORPORATE SPREADS'!C481/100</f>
        <v>0.87999999999999901</v>
      </c>
      <c r="BJ372">
        <f>'CORPORATE SPREADS'!D481/100</f>
        <v>1.0299999999999998</v>
      </c>
      <c r="BK372">
        <f>POLICYRATES!F433</f>
        <v>1</v>
      </c>
      <c r="BL372">
        <f>POLICYRATES!C433</f>
        <v>0.5</v>
      </c>
      <c r="BM372">
        <f>100*LN(1/'BILATERAL FX'!G492)</f>
        <v>-32.937568700090978</v>
      </c>
      <c r="BN372">
        <f>100*LN(1/'BILATERAL FX'!B492)</f>
        <v>-46.16563877579069</v>
      </c>
      <c r="BO372">
        <f>100*LN('STOCK MARKET INDICES'!C373)</f>
        <v>879.50324822312268</v>
      </c>
      <c r="BP372">
        <f>100*LN('STOCK MARKET INDICES'!D373)</f>
        <v>798.48544783476166</v>
      </c>
    </row>
    <row r="373" spans="1:68" x14ac:dyDescent="0.2">
      <c r="A373" s="1">
        <v>40483</v>
      </c>
      <c r="B373">
        <f>100*LN('FRED-MD+'!B625)</f>
        <v>451.97299377653957</v>
      </c>
      <c r="C373">
        <f>'FRED-MD+'!C625</f>
        <v>72.695099999999996</v>
      </c>
      <c r="D373">
        <f>100*LN('FRED-MD+'!D625)</f>
        <v>630.07857946632441</v>
      </c>
      <c r="E373">
        <f>100*LN('FRED-MD+'!E625)</f>
        <v>495.68828380970092</v>
      </c>
      <c r="F373">
        <f>'FRED-MD+'!F625</f>
        <v>9.8000000000000007</v>
      </c>
      <c r="G373">
        <f>100*LN('FRED-MD+'!G625)</f>
        <v>539.15526680075561</v>
      </c>
      <c r="H373">
        <f>100*LN('FRED-MD+'!H625)</f>
        <v>462.70393040716192</v>
      </c>
      <c r="I373">
        <f>100*LN('FRED-MD+'!I625)</f>
        <v>456.75721555727728</v>
      </c>
      <c r="J373">
        <f>100*LN('FRED-MD+'!J625)</f>
        <v>742.78093493431652</v>
      </c>
      <c r="K373">
        <f>100*LN('FRED-MD+'!K625)</f>
        <v>708.91514076995907</v>
      </c>
      <c r="L373">
        <f>'FRED-MD+'!L625</f>
        <v>0.251999999999998</v>
      </c>
      <c r="M373">
        <f>'FRED-MD+'!N625</f>
        <v>2.5110000000000001</v>
      </c>
      <c r="N373">
        <f>'FRED-MD+'!O625</f>
        <v>-0.18679999999999999</v>
      </c>
      <c r="O373">
        <f>'FRED-MD+'!P625</f>
        <v>2.3736000000000002</v>
      </c>
      <c r="P373">
        <f>'FRED-MD+'!R625</f>
        <v>1.54</v>
      </c>
      <c r="Q373">
        <f>FACTOR!C434</f>
        <v>-8.3732084699182288</v>
      </c>
      <c r="R373">
        <f>100*LN(REALIZEDVARIANCE!D374)</f>
        <v>149.72364566631714</v>
      </c>
      <c r="S373">
        <v>47.1639716423308</v>
      </c>
      <c r="T373" s="5">
        <v>5.3760450000000004</v>
      </c>
      <c r="U373">
        <v>110.34910980811033</v>
      </c>
      <c r="V373" s="5">
        <v>26.127109999999998</v>
      </c>
      <c r="W373">
        <v>-24.5</v>
      </c>
      <c r="X373">
        <v>23.54</v>
      </c>
      <c r="Y373">
        <f>100*LN(LEVERAGE3!O374)</f>
        <v>301.22132613667748</v>
      </c>
      <c r="Z373">
        <f>100*LN(LEVERAGE1!O374)</f>
        <v>357.88034360120207</v>
      </c>
      <c r="AA373">
        <f>100*LN(LEVERAGE1!N374)</f>
        <v>322.96643103277887</v>
      </c>
      <c r="AB373">
        <f>100*LN(LEVERAGE2!V374)</f>
        <v>-39.1746408635073</v>
      </c>
      <c r="AC373">
        <f>100*LN(LEVERAGE2!U374)</f>
        <v>30.376893957513907</v>
      </c>
      <c r="AD373">
        <v>1821.3747665080114</v>
      </c>
      <c r="AE373">
        <v>1638.6527394069321</v>
      </c>
      <c r="AF373">
        <f>100*LN(DOMESTICC!T494)</f>
        <v>1103.8036135149798</v>
      </c>
      <c r="AG373">
        <f>100*LN(DOMESTICC!U494)</f>
        <v>1081.0253325522876</v>
      </c>
      <c r="AH373">
        <f>100*LN(DOMESTICC!V494)</f>
        <v>1067.6412541278019</v>
      </c>
      <c r="AI373">
        <f>100*LN(DOMESTICC!W494)</f>
        <v>1006.6060730781882</v>
      </c>
      <c r="AJ373">
        <f>100*LN(DOMESTICC!X494)</f>
        <v>983.76869149004324</v>
      </c>
      <c r="AK373">
        <f>100*LN(DOMESTICC!Y494)</f>
        <v>847.72745381945992</v>
      </c>
      <c r="AL373">
        <f>100*LN(CBCREDIT!T374)</f>
        <v>1014.7254297491921</v>
      </c>
      <c r="AM373">
        <f>100*LN(CBCREDIT!U374)</f>
        <v>971.01387748304421</v>
      </c>
      <c r="AN373">
        <f>100*LN(CBCREDIT!V374)</f>
        <v>910.90873824392236</v>
      </c>
      <c r="AO373">
        <f>100*LN('CREDIT EA &amp; UK'!X399)</f>
        <v>958.89875838439571</v>
      </c>
      <c r="AP373">
        <f>100*LN('CREDIT EA &amp; UK'!Y399)</f>
        <v>921.34962605473891</v>
      </c>
      <c r="AQ373">
        <f>100*LN('CREDIT EA &amp; UK'!Z399)</f>
        <v>842.75898588912594</v>
      </c>
      <c r="AR373">
        <f>100*LN('CREDIT EA &amp; UK'!AA399)</f>
        <v>917.48873514189722</v>
      </c>
      <c r="AS373">
        <f>100*LN('CREDIT EA &amp; UK'!AB399)</f>
        <v>871.31360241169079</v>
      </c>
      <c r="AT373">
        <f>100*LN('CREDIT EA &amp; UK'!AC399)</f>
        <v>818.01510994134696</v>
      </c>
      <c r="AU373">
        <f>100*LN('CREDIT EA &amp; UK'!AD399)</f>
        <v>850.74250165308513</v>
      </c>
      <c r="AV373">
        <f>100*LN('CREDIT EA &amp; UK'!AE399)</f>
        <v>828.18612495611831</v>
      </c>
      <c r="AW373">
        <f>100*LN('CREDIT EA &amp; UK'!AF399)</f>
        <v>690.98280955894711</v>
      </c>
      <c r="AX373">
        <f>100*LN('CREDIT FLOATERS'!R399)</f>
        <v>978.58960490847858</v>
      </c>
      <c r="AY373">
        <f>100*LN('CREDIT FLOATERS'!S399)</f>
        <v>939.50656383082071</v>
      </c>
      <c r="AZ373">
        <f>100*LN('CREDIT FLOATERS'!T399)</f>
        <v>865.73557338352759</v>
      </c>
      <c r="BA373">
        <f>100*LN('GLOBAL GROWTH'!P641)</f>
        <v>474.29458091105863</v>
      </c>
      <c r="BB373">
        <f>'GLOBAL GROWTH'!F629</f>
        <v>4.1754114272509302</v>
      </c>
      <c r="BC373">
        <v>474.29458091105863</v>
      </c>
      <c r="BD373">
        <v>36.307712000000002</v>
      </c>
      <c r="BE373">
        <v>3.9193222203110611</v>
      </c>
      <c r="BF373">
        <v>462.67312759178623</v>
      </c>
      <c r="BG373">
        <v>459.52370515466407</v>
      </c>
      <c r="BH373">
        <v>462.98627985784628</v>
      </c>
      <c r="BI373">
        <f>'CORPORATE SPREADS'!C482/100</f>
        <v>1.0499999999999901</v>
      </c>
      <c r="BJ373">
        <f>'CORPORATE SPREADS'!D482/100</f>
        <v>1</v>
      </c>
      <c r="BK373">
        <f>POLICYRATES!F434</f>
        <v>1</v>
      </c>
      <c r="BL373">
        <f>POLICYRATES!C434</f>
        <v>0.5</v>
      </c>
      <c r="BM373">
        <f>100*LN(1/'BILATERAL FX'!G493)</f>
        <v>-31.144742600204289</v>
      </c>
      <c r="BN373">
        <f>100*LN(1/'BILATERAL FX'!B493)</f>
        <v>-46.756315370637566</v>
      </c>
      <c r="BO373">
        <f>100*LN('STOCK MARKET INDICES'!C374)</f>
        <v>883.44287262894807</v>
      </c>
      <c r="BP373">
        <f>100*LN('STOCK MARKET INDICES'!D374)</f>
        <v>795.91396824872072</v>
      </c>
    </row>
    <row r="374" spans="1:68" x14ac:dyDescent="0.2">
      <c r="A374" s="1">
        <v>40513</v>
      </c>
      <c r="B374">
        <f>100*LN('FRED-MD+'!B626)</f>
        <v>452.81735842196912</v>
      </c>
      <c r="C374">
        <f>'FRED-MD+'!C626</f>
        <v>73.044799999999995</v>
      </c>
      <c r="D374">
        <f>100*LN('FRED-MD+'!D626)</f>
        <v>628.97155709089975</v>
      </c>
      <c r="E374">
        <f>100*LN('FRED-MD+'!E626)</f>
        <v>495.60383028930363</v>
      </c>
      <c r="F374">
        <f>'FRED-MD+'!F626</f>
        <v>9.3000000000000007</v>
      </c>
      <c r="G374">
        <f>100*LN('FRED-MD+'!G626)</f>
        <v>539.5611939777084</v>
      </c>
      <c r="H374">
        <f>100*LN('FRED-MD+'!H626)</f>
        <v>462.9423677788796</v>
      </c>
      <c r="I374">
        <f>100*LN('FRED-MD+'!I626)</f>
        <v>457.81072664384021</v>
      </c>
      <c r="J374">
        <f>100*LN('FRED-MD+'!J626)</f>
        <v>749.96705760080295</v>
      </c>
      <c r="K374">
        <f>100*LN('FRED-MD+'!K626)</f>
        <v>712.40997689736275</v>
      </c>
      <c r="L374">
        <f>'FRED-MD+'!L626</f>
        <v>0.29409090909091101</v>
      </c>
      <c r="M374">
        <f>'FRED-MD+'!N626</f>
        <v>2.9968181818181798</v>
      </c>
      <c r="N374">
        <f>'FRED-MD+'!O626</f>
        <v>-0.44309999999999999</v>
      </c>
      <c r="O374">
        <f>'FRED-MD+'!P626</f>
        <v>2.2004000000000001</v>
      </c>
      <c r="P374">
        <f>'FRED-MD+'!R626</f>
        <v>1.42</v>
      </c>
      <c r="Q374">
        <f>FACTOR!C435</f>
        <v>0.8599625433378808</v>
      </c>
      <c r="R374">
        <f>100*LN(REALIZEDVARIANCE!D375)</f>
        <v>113.98446604175862</v>
      </c>
      <c r="S374">
        <v>48.141260708608399</v>
      </c>
      <c r="T374" s="5">
        <v>7.1949670000000001</v>
      </c>
      <c r="U374">
        <v>102.86707586190343</v>
      </c>
      <c r="V374" s="5">
        <v>16.211590000000001</v>
      </c>
      <c r="W374">
        <v>-15.7</v>
      </c>
      <c r="X374">
        <v>17.75</v>
      </c>
      <c r="Y374">
        <f>100*LN(LEVERAGE3!O375)</f>
        <v>303.95098958998784</v>
      </c>
      <c r="Z374">
        <f>100*LN(LEVERAGE1!O375)</f>
        <v>359.8813510956212</v>
      </c>
      <c r="AA374">
        <f>100*LN(LEVERAGE1!N375)</f>
        <v>324.22129603851891</v>
      </c>
      <c r="AB374">
        <f>100*LN(LEVERAGE2!V375)</f>
        <v>-40.060364170843727</v>
      </c>
      <c r="AC374">
        <f>100*LN(LEVERAGE2!U375)</f>
        <v>29.580276915859088</v>
      </c>
      <c r="AD374">
        <v>1823.0969889418557</v>
      </c>
      <c r="AE374">
        <v>1638.878821558041</v>
      </c>
      <c r="AF374">
        <f>100*LN(DOMESTICC!T495)</f>
        <v>1104.0918495783683</v>
      </c>
      <c r="AG374">
        <f>100*LN(DOMESTICC!U495)</f>
        <v>1081.4021329328323</v>
      </c>
      <c r="AH374">
        <f>100*LN(DOMESTICC!V495)</f>
        <v>1067.9723257201908</v>
      </c>
      <c r="AI374">
        <f>100*LN(DOMESTICC!W495)</f>
        <v>1006.2670937590431</v>
      </c>
      <c r="AJ374">
        <f>100*LN(DOMESTICC!X495)</f>
        <v>983.60724964720737</v>
      </c>
      <c r="AK374">
        <f>100*LN(DOMESTICC!Y495)</f>
        <v>846.69344447011065</v>
      </c>
      <c r="AL374">
        <f>100*LN(CBCREDIT!T375)</f>
        <v>1013.7572626478914</v>
      </c>
      <c r="AM374">
        <f>100*LN(CBCREDIT!U375)</f>
        <v>969.80916999704709</v>
      </c>
      <c r="AN374">
        <f>100*LN(CBCREDIT!V375)</f>
        <v>910.37059341128133</v>
      </c>
      <c r="AO374">
        <f>100*LN('CREDIT EA &amp; UK'!X400)</f>
        <v>957.26979590704036</v>
      </c>
      <c r="AP374">
        <f>100*LN('CREDIT EA &amp; UK'!Y400)</f>
        <v>919.40463423462688</v>
      </c>
      <c r="AQ374">
        <f>100*LN('CREDIT EA &amp; UK'!Z400)</f>
        <v>841.82003589629687</v>
      </c>
      <c r="AR374">
        <f>100*LN('CREDIT EA &amp; UK'!AA400)</f>
        <v>915.57602080622087</v>
      </c>
      <c r="AS374">
        <f>100*LN('CREDIT EA &amp; UK'!AB400)</f>
        <v>868.66636926533886</v>
      </c>
      <c r="AT374">
        <f>100*LN('CREDIT EA &amp; UK'!AC400)</f>
        <v>817.34172676884157</v>
      </c>
      <c r="AU374">
        <f>100*LN('CREDIT EA &amp; UK'!AD400)</f>
        <v>849.66434851260271</v>
      </c>
      <c r="AV374">
        <f>100*LN('CREDIT EA &amp; UK'!AE400)</f>
        <v>827.25688204284131</v>
      </c>
      <c r="AW374">
        <f>100*LN('CREDIT EA &amp; UK'!AF400)</f>
        <v>689.09213806461582</v>
      </c>
      <c r="AX374">
        <f>100*LN('CREDIT FLOATERS'!R400)</f>
        <v>977.28208527580784</v>
      </c>
      <c r="AY374">
        <f>100*LN('CREDIT FLOATERS'!S400)</f>
        <v>937.92776745784715</v>
      </c>
      <c r="AZ374">
        <f>100*LN('CREDIT FLOATERS'!T400)</f>
        <v>864.99296431589642</v>
      </c>
      <c r="BA374">
        <f>100*LN('GLOBAL GROWTH'!P642)</f>
        <v>475.46232779779666</v>
      </c>
      <c r="BB374">
        <f>'GLOBAL GROWTH'!F630</f>
        <v>6.2358903649690403</v>
      </c>
      <c r="BC374">
        <v>475.46232779779666</v>
      </c>
      <c r="BD374">
        <v>22.720587999999999</v>
      </c>
      <c r="BE374">
        <v>4.3114722617972889</v>
      </c>
      <c r="BF374">
        <v>463.27428495849955</v>
      </c>
      <c r="BG374">
        <v>460.38742609292598</v>
      </c>
      <c r="BH374">
        <v>462.10435351443817</v>
      </c>
      <c r="BI374">
        <f>'CORPORATE SPREADS'!C483/100</f>
        <v>1.17</v>
      </c>
      <c r="BJ374">
        <f>'CORPORATE SPREADS'!D483/100</f>
        <v>0.71</v>
      </c>
      <c r="BK374">
        <f>POLICYRATES!F435</f>
        <v>1</v>
      </c>
      <c r="BL374">
        <f>POLICYRATES!C435</f>
        <v>0.5</v>
      </c>
      <c r="BM374">
        <f>100*LN(1/'BILATERAL FX'!G494)</f>
        <v>-27.922138153391401</v>
      </c>
      <c r="BN374">
        <f>100*LN(1/'BILATERAL FX'!B494)</f>
        <v>-44.436525706572091</v>
      </c>
      <c r="BO374">
        <f>100*LN('STOCK MARKET INDICES'!C375)</f>
        <v>884.13311005783885</v>
      </c>
      <c r="BP374">
        <f>100*LN('STOCK MARKET INDICES'!D375)</f>
        <v>802.71011340371524</v>
      </c>
    </row>
    <row r="375" spans="1:68" x14ac:dyDescent="0.2">
      <c r="A375" s="1">
        <v>40544</v>
      </c>
      <c r="B375">
        <f>100*LN('FRED-MD+'!B627)</f>
        <v>452.84230419743426</v>
      </c>
      <c r="C375">
        <f>'FRED-MD+'!C627</f>
        <v>73.240600000000001</v>
      </c>
      <c r="D375">
        <f>100*LN('FRED-MD+'!D627)</f>
        <v>644.57198193855788</v>
      </c>
      <c r="E375">
        <f>100*LN('FRED-MD+'!E627)</f>
        <v>495.23703859642802</v>
      </c>
      <c r="F375">
        <f>'FRED-MD+'!F627</f>
        <v>9.1999999999999993</v>
      </c>
      <c r="G375">
        <f>100*LN('FRED-MD+'!G627)</f>
        <v>539.85336734231475</v>
      </c>
      <c r="H375">
        <f>100*LN('FRED-MD+'!H627)</f>
        <v>463.16660497920566</v>
      </c>
      <c r="I375">
        <f>100*LN('FRED-MD+'!I627)</f>
        <v>456.82987112121862</v>
      </c>
      <c r="J375">
        <f>100*LN('FRED-MD+'!J627)</f>
        <v>750.63231725705043</v>
      </c>
      <c r="K375">
        <f>100*LN('FRED-MD+'!K627)</f>
        <v>715.6660139919245</v>
      </c>
      <c r="L375">
        <f>'FRED-MD+'!L627</f>
        <v>0.27350000000000102</v>
      </c>
      <c r="M375">
        <f>'FRED-MD+'!N627</f>
        <v>3.1204999999999998</v>
      </c>
      <c r="N375">
        <f>'FRED-MD+'!O627</f>
        <v>2.2499999999999999E-2</v>
      </c>
      <c r="O375">
        <f>'FRED-MD+'!P627</f>
        <v>2.0975999999999999</v>
      </c>
      <c r="P375">
        <f>'FRED-MD+'!R627</f>
        <v>1.37</v>
      </c>
      <c r="Q375" t="e">
        <f>FACTOR!C436</f>
        <v>#N/A</v>
      </c>
      <c r="R375">
        <f>100*LN(REALIZEDVARIANCE!D376)</f>
        <v>106.31701491160048</v>
      </c>
      <c r="S375" t="e">
        <v>#N/A</v>
      </c>
      <c r="T375" t="e">
        <v>#N/A</v>
      </c>
      <c r="U375">
        <v>101.69525528579841</v>
      </c>
      <c r="V375" s="5">
        <v>19.361049999999999</v>
      </c>
      <c r="W375">
        <v>-9.9</v>
      </c>
      <c r="X375">
        <v>19.53</v>
      </c>
      <c r="Y375">
        <f>100*LN(LEVERAGE3!O376)</f>
        <v>303.70924348743733</v>
      </c>
      <c r="Z375">
        <f>100*LN(LEVERAGE1!O376)</f>
        <v>354.7539595054825</v>
      </c>
      <c r="AA375">
        <f>100*LN(LEVERAGE1!N376)</f>
        <v>320.29132032613262</v>
      </c>
      <c r="AB375">
        <f>100*LN(LEVERAGE2!V376)</f>
        <v>-41.165715484239875</v>
      </c>
      <c r="AC375">
        <f>100*LN(LEVERAGE2!U376)</f>
        <v>30.197256129447258</v>
      </c>
      <c r="AD375">
        <v>1824.3692591240156</v>
      </c>
      <c r="AE375">
        <v>1639.6554772452025</v>
      </c>
      <c r="AF375">
        <f>100*LN(DOMESTICC!T496)</f>
        <v>1104.8380981040966</v>
      </c>
      <c r="AG375">
        <f>100*LN(DOMESTICC!U496)</f>
        <v>1082.3601199369027</v>
      </c>
      <c r="AH375">
        <f>100*LN(DOMESTICC!V496)</f>
        <v>1068.8457189266608</v>
      </c>
      <c r="AI375">
        <f>100*LN(DOMESTICC!W496)</f>
        <v>1007.5134526041223</v>
      </c>
      <c r="AJ375">
        <f>100*LN(DOMESTICC!X496)</f>
        <v>984.96980447247097</v>
      </c>
      <c r="AK375">
        <f>100*LN(DOMESTICC!Y496)</f>
        <v>847.50383385719454</v>
      </c>
      <c r="AL375">
        <f>100*LN(CBCREDIT!T376)</f>
        <v>1014.7881900669727</v>
      </c>
      <c r="AM375">
        <f>100*LN(CBCREDIT!U376)</f>
        <v>970.71147287590782</v>
      </c>
      <c r="AN375">
        <f>100*LN(CBCREDIT!V376)</f>
        <v>911.61967040364095</v>
      </c>
      <c r="AO375">
        <f>100*LN('CREDIT EA &amp; UK'!X401)</f>
        <v>958.03659298139758</v>
      </c>
      <c r="AP375">
        <f>100*LN('CREDIT EA &amp; UK'!Y401)</f>
        <v>919.83044985770346</v>
      </c>
      <c r="AQ375">
        <f>100*LN('CREDIT EA &amp; UK'!Z401)</f>
        <v>843.34428489695017</v>
      </c>
      <c r="AR375">
        <f>100*LN('CREDIT EA &amp; UK'!AA401)</f>
        <v>916.49054169239218</v>
      </c>
      <c r="AS375">
        <f>100*LN('CREDIT EA &amp; UK'!AB401)</f>
        <v>869.30406290247436</v>
      </c>
      <c r="AT375">
        <f>100*LN('CREDIT EA &amp; UK'!AC401)</f>
        <v>818.71840618218118</v>
      </c>
      <c r="AU375">
        <f>100*LN('CREDIT EA &amp; UK'!AD401)</f>
        <v>850.16001389472444</v>
      </c>
      <c r="AV375">
        <f>100*LN('CREDIT EA &amp; UK'!AE401)</f>
        <v>827.17451896395721</v>
      </c>
      <c r="AW375">
        <f>100*LN('CREDIT EA &amp; UK'!AF401)</f>
        <v>691.16241874204127</v>
      </c>
      <c r="AX375">
        <f>100*LN('CREDIT FLOATERS'!R401)</f>
        <v>978.0672583819611</v>
      </c>
      <c r="AY375">
        <f>100*LN('CREDIT FLOATERS'!S401)</f>
        <v>938.45164457078261</v>
      </c>
      <c r="AZ375">
        <f>100*LN('CREDIT FLOATERS'!T401)</f>
        <v>866.3385019124172</v>
      </c>
      <c r="BA375">
        <f>100*LN('GLOBAL GROWTH'!P643)</f>
        <v>476.83964152903752</v>
      </c>
      <c r="BB375">
        <f>'GLOBAL GROWTH'!F631</f>
        <v>9.0495187428263204</v>
      </c>
      <c r="BC375">
        <v>476.83964152903752</v>
      </c>
      <c r="BD375">
        <v>-14.576677999999999</v>
      </c>
      <c r="BE375">
        <v>4.5601335188455883</v>
      </c>
      <c r="BF375">
        <v>464.09311489396129</v>
      </c>
      <c r="BG375">
        <v>459.99101742419447</v>
      </c>
      <c r="BH375">
        <v>463.08379327366691</v>
      </c>
      <c r="BI375">
        <f>'CORPORATE SPREADS'!C484/100</f>
        <v>0.92999999999999905</v>
      </c>
      <c r="BJ375">
        <f>'CORPORATE SPREADS'!D484/100</f>
        <v>0.85000000000000009</v>
      </c>
      <c r="BK375">
        <f>POLICYRATES!F436</f>
        <v>1</v>
      </c>
      <c r="BL375">
        <f>POLICYRATES!C436</f>
        <v>0.5</v>
      </c>
      <c r="BM375">
        <f>100*LN(1/'BILATERAL FX'!G495)</f>
        <v>-29.050308963848277</v>
      </c>
      <c r="BN375">
        <f>100*LN(1/'BILATERAL FX'!B495)</f>
        <v>-45.628495710479761</v>
      </c>
      <c r="BO375">
        <f>100*LN('STOCK MARKET INDICES'!C376)</f>
        <v>886.46731911254744</v>
      </c>
      <c r="BP375">
        <f>100*LN('STOCK MARKET INDICES'!D376)</f>
        <v>802.1016414128203</v>
      </c>
    </row>
    <row r="376" spans="1:68" x14ac:dyDescent="0.2">
      <c r="A376" s="1">
        <v>40575</v>
      </c>
      <c r="B376">
        <f>100*LN('FRED-MD+'!B628)</f>
        <v>452.28912297735866</v>
      </c>
      <c r="C376">
        <f>'FRED-MD+'!C628</f>
        <v>73.254499999999993</v>
      </c>
      <c r="D376">
        <f>100*LN('FRED-MD+'!D628)</f>
        <v>624.80428745084293</v>
      </c>
      <c r="E376">
        <f>100*LN('FRED-MD+'!E628)</f>
        <v>494.56344438788415</v>
      </c>
      <c r="F376">
        <f>'FRED-MD+'!F628</f>
        <v>9</v>
      </c>
      <c r="G376">
        <f>100*LN('FRED-MD+'!G628)</f>
        <v>540.18482093749287</v>
      </c>
      <c r="H376">
        <f>100*LN('FRED-MD+'!H628)</f>
        <v>463.4398836648221</v>
      </c>
      <c r="I376">
        <f>100*LN('FRED-MD+'!I628)</f>
        <v>455.97543224576089</v>
      </c>
      <c r="J376">
        <f>100*LN('FRED-MD+'!J628)</f>
        <v>751.25194513872793</v>
      </c>
      <c r="K376">
        <f>100*LN('FRED-MD+'!K628)</f>
        <v>718.62351406691175</v>
      </c>
      <c r="L376">
        <f>'FRED-MD+'!L628</f>
        <v>0.28631578947368402</v>
      </c>
      <c r="M376">
        <f>'FRED-MD+'!N628</f>
        <v>3.29</v>
      </c>
      <c r="N376">
        <f>'FRED-MD+'!O628</f>
        <v>-0.2525</v>
      </c>
      <c r="O376">
        <f>'FRED-MD+'!P628</f>
        <v>1.9805999999999999</v>
      </c>
      <c r="P376">
        <f>'FRED-MD+'!R628</f>
        <v>1.37</v>
      </c>
      <c r="Q376" t="e">
        <f>FACTOR!C437</f>
        <v>#N/A</v>
      </c>
      <c r="R376">
        <f>100*LN(REALIZEDVARIANCE!D377)</f>
        <v>110.75486319480427</v>
      </c>
      <c r="S376" t="e">
        <v>#N/A</v>
      </c>
      <c r="T376" t="e">
        <v>#N/A</v>
      </c>
      <c r="U376">
        <v>98.233069633980421</v>
      </c>
      <c r="V376" s="5">
        <v>15.9489</v>
      </c>
      <c r="W376">
        <v>-6.5</v>
      </c>
      <c r="X376">
        <v>18.350000000000001</v>
      </c>
      <c r="Y376">
        <f>100*LN(LEVERAGE3!O377)</f>
        <v>303.30979903840733</v>
      </c>
      <c r="Z376">
        <f>100*LN(LEVERAGE1!O377)</f>
        <v>345.69003626987251</v>
      </c>
      <c r="AA376">
        <f>100*LN(LEVERAGE1!N377)</f>
        <v>313.46160588961999</v>
      </c>
      <c r="AB376">
        <f>100*LN(LEVERAGE2!V377)</f>
        <v>-42.312917074405718</v>
      </c>
      <c r="AC376">
        <f>100*LN(LEVERAGE2!U377)</f>
        <v>31.245679339301098</v>
      </c>
      <c r="AD376">
        <v>1825.2029260490444</v>
      </c>
      <c r="AE376">
        <v>1640.5816847644737</v>
      </c>
      <c r="AF376">
        <f>100*LN(DOMESTICC!T497)</f>
        <v>1105.8246530224417</v>
      </c>
      <c r="AG376">
        <f>100*LN(DOMESTICC!U497)</f>
        <v>1083.6198606247078</v>
      </c>
      <c r="AH376">
        <f>100*LN(DOMESTICC!V497)</f>
        <v>1070.0065426603715</v>
      </c>
      <c r="AI376">
        <f>100*LN(DOMESTICC!W497)</f>
        <v>1009.6909118778658</v>
      </c>
      <c r="AJ376">
        <f>100*LN(DOMESTICC!X497)</f>
        <v>987.36214832162102</v>
      </c>
      <c r="AK376">
        <f>100*LN(DOMESTICC!Y497)</f>
        <v>848.84646733864452</v>
      </c>
      <c r="AL376">
        <f>100*LN(CBCREDIT!T377)</f>
        <v>1016.522392593998</v>
      </c>
      <c r="AM376">
        <f>100*LN(CBCREDIT!U377)</f>
        <v>972.1800822884187</v>
      </c>
      <c r="AN376">
        <f>100*LN(CBCREDIT!V377)</f>
        <v>913.81910789804533</v>
      </c>
      <c r="AO376">
        <f>100*LN('CREDIT EA &amp; UK'!X402)</f>
        <v>959.38728801202888</v>
      </c>
      <c r="AP376">
        <f>100*LN('CREDIT EA &amp; UK'!Y402)</f>
        <v>920.54955990061501</v>
      </c>
      <c r="AQ376">
        <f>100*LN('CREDIT EA &amp; UK'!Z402)</f>
        <v>846.0566211112839</v>
      </c>
      <c r="AR376">
        <f>100*LN('CREDIT EA &amp; UK'!AA402)</f>
        <v>918.12487871786607</v>
      </c>
      <c r="AS376">
        <f>100*LN('CREDIT EA &amp; UK'!AB402)</f>
        <v>870.45829726989541</v>
      </c>
      <c r="AT376">
        <f>100*LN('CREDIT EA &amp; UK'!AC402)</f>
        <v>821.14508274747652</v>
      </c>
      <c r="AU376">
        <f>100*LN('CREDIT EA &amp; UK'!AD402)</f>
        <v>850.97107781121633</v>
      </c>
      <c r="AV376">
        <f>100*LN('CREDIT EA &amp; UK'!AE402)</f>
        <v>827.13583559938081</v>
      </c>
      <c r="AW376">
        <f>100*LN('CREDIT EA &amp; UK'!AF402)</f>
        <v>694.90426476726395</v>
      </c>
      <c r="AX376">
        <f>100*LN('CREDIT FLOATERS'!R402)</f>
        <v>979.45310274541089</v>
      </c>
      <c r="AY376">
        <f>100*LN('CREDIT FLOATERS'!S402)</f>
        <v>939.34254845985186</v>
      </c>
      <c r="AZ376">
        <f>100*LN('CREDIT FLOATERS'!T402)</f>
        <v>868.75262929794928</v>
      </c>
      <c r="BA376">
        <f>100*LN('GLOBAL GROWTH'!P644)</f>
        <v>476.67404156124178</v>
      </c>
      <c r="BB376">
        <f>'GLOBAL GROWTH'!F632</f>
        <v>7.9364106297636399</v>
      </c>
      <c r="BC376">
        <v>476.67404156124178</v>
      </c>
      <c r="BD376">
        <v>-31.819368999999998</v>
      </c>
      <c r="BE376">
        <v>4.6748112107091844</v>
      </c>
      <c r="BF376">
        <v>463.93914744775361</v>
      </c>
      <c r="BG376">
        <v>461.07576643269778</v>
      </c>
      <c r="BH376">
        <v>463.37576428400035</v>
      </c>
      <c r="BI376">
        <f>'CORPORATE SPREADS'!C485/100</f>
        <v>0.95999999999999897</v>
      </c>
      <c r="BJ376">
        <f>'CORPORATE SPREADS'!D485/100</f>
        <v>0.81</v>
      </c>
      <c r="BK376">
        <f>POLICYRATES!F437</f>
        <v>1</v>
      </c>
      <c r="BL376">
        <f>POLICYRATES!C437</f>
        <v>0.5</v>
      </c>
      <c r="BM376">
        <f>100*LN(1/'BILATERAL FX'!G496)</f>
        <v>-31.159389249809372</v>
      </c>
      <c r="BN376">
        <f>100*LN(1/'BILATERAL FX'!B496)</f>
        <v>-47.77237522608737</v>
      </c>
      <c r="BO376">
        <f>100*LN('STOCK MARKET INDICES'!C377)</f>
        <v>889.18306392895886</v>
      </c>
      <c r="BP376">
        <f>100*LN('STOCK MARKET INDICES'!D377)</f>
        <v>804.12777216266898</v>
      </c>
    </row>
    <row r="377" spans="1:68" x14ac:dyDescent="0.2">
      <c r="A377" s="1">
        <v>40603</v>
      </c>
      <c r="B377">
        <f>100*LN('FRED-MD+'!B629)</f>
        <v>453.2808073549391</v>
      </c>
      <c r="C377">
        <f>'FRED-MD+'!C629</f>
        <v>73.754300000000001</v>
      </c>
      <c r="D377">
        <f>100*LN('FRED-MD+'!D629)</f>
        <v>639.69296552161461</v>
      </c>
      <c r="E377">
        <f>100*LN('FRED-MD+'!E629)</f>
        <v>494.12852159614624</v>
      </c>
      <c r="F377">
        <f>'FRED-MD+'!F629</f>
        <v>9</v>
      </c>
      <c r="G377">
        <f>100*LN('FRED-MD+'!G629)</f>
        <v>540.69699573750529</v>
      </c>
      <c r="H377">
        <f>100*LN('FRED-MD+'!H629)</f>
        <v>463.81793395950365</v>
      </c>
      <c r="I377">
        <f>100*LN('FRED-MD+'!I629)</f>
        <v>455.06083979954087</v>
      </c>
      <c r="J377">
        <f>100*LN('FRED-MD+'!J629)</f>
        <v>751.65597911071757</v>
      </c>
      <c r="K377">
        <f>100*LN('FRED-MD+'!K629)</f>
        <v>717.35674387750748</v>
      </c>
      <c r="L377">
        <f>'FRED-MD+'!L629</f>
        <v>0.259130434782609</v>
      </c>
      <c r="M377">
        <f>'FRED-MD+'!N629</f>
        <v>3.1552173913043502</v>
      </c>
      <c r="N377">
        <f>'FRED-MD+'!O629</f>
        <v>-0.29339999999999999</v>
      </c>
      <c r="O377">
        <f>'FRED-MD+'!P629</f>
        <v>1.9392</v>
      </c>
      <c r="P377">
        <f>'FRED-MD+'!R629</f>
        <v>1.43</v>
      </c>
      <c r="Q377" t="e">
        <f>FACTOR!C438</f>
        <v>#N/A</v>
      </c>
      <c r="R377">
        <f>100*LN(REALIZEDVARIANCE!D378)</f>
        <v>151.21215621200855</v>
      </c>
      <c r="S377" t="e">
        <v>#N/A</v>
      </c>
      <c r="T377" t="e">
        <v>#N/A</v>
      </c>
      <c r="U377">
        <v>94.293767943872808</v>
      </c>
      <c r="V377" s="5">
        <v>9.3628260000000001</v>
      </c>
      <c r="W377">
        <v>-7.1</v>
      </c>
      <c r="X377">
        <v>17.739999999999998</v>
      </c>
      <c r="Y377">
        <f>100*LN(LEVERAGE3!O378)</f>
        <v>303.06649600940136</v>
      </c>
      <c r="Z377">
        <f>100*LN(LEVERAGE1!O378)</f>
        <v>339.75721263577577</v>
      </c>
      <c r="AA377">
        <f>100*LN(LEVERAGE1!N378)</f>
        <v>309.07526145409219</v>
      </c>
      <c r="AB377">
        <f>100*LN(LEVERAGE2!V378)</f>
        <v>-43.36551817162578</v>
      </c>
      <c r="AC377">
        <f>100*LN(LEVERAGE2!U378)</f>
        <v>32.009302020422417</v>
      </c>
      <c r="AD377">
        <v>1826.4605187738641</v>
      </c>
      <c r="AE377">
        <v>1641.6089498835297</v>
      </c>
      <c r="AF377">
        <f>100*LN(DOMESTICC!T498)</f>
        <v>1106.8546790120722</v>
      </c>
      <c r="AG377">
        <f>100*LN(DOMESTICC!U498)</f>
        <v>1084.941681187978</v>
      </c>
      <c r="AH377">
        <f>100*LN(DOMESTICC!V498)</f>
        <v>1071.2187573188135</v>
      </c>
      <c r="AI377">
        <f>100*LN(DOMESTICC!W498)</f>
        <v>1011.5022655858897</v>
      </c>
      <c r="AJ377">
        <f>100*LN(DOMESTICC!X498)</f>
        <v>989.39520719148516</v>
      </c>
      <c r="AK377">
        <f>100*LN(DOMESTICC!Y498)</f>
        <v>849.72496328927673</v>
      </c>
      <c r="AL377">
        <f>100*LN(CBCREDIT!T378)</f>
        <v>1017.7532105301076</v>
      </c>
      <c r="AM377">
        <f>100*LN(CBCREDIT!U378)</f>
        <v>973.06133684499287</v>
      </c>
      <c r="AN377">
        <f>100*LN(CBCREDIT!V378)</f>
        <v>915.70027789069468</v>
      </c>
      <c r="AO377">
        <f>100*LN('CREDIT EA &amp; UK'!X403)</f>
        <v>960.52617565418893</v>
      </c>
      <c r="AP377">
        <f>100*LN('CREDIT EA &amp; UK'!Y403)</f>
        <v>921.05484503263813</v>
      </c>
      <c r="AQ377">
        <f>100*LN('CREDIT EA &amp; UK'!Z403)</f>
        <v>848.47927194530291</v>
      </c>
      <c r="AR377">
        <f>100*LN('CREDIT EA &amp; UK'!AA403)</f>
        <v>919.57959122550722</v>
      </c>
      <c r="AS377">
        <f>100*LN('CREDIT EA &amp; UK'!AB403)</f>
        <v>871.52068145315434</v>
      </c>
      <c r="AT377">
        <f>100*LN('CREDIT EA &amp; UK'!AC403)</f>
        <v>823.2363846066462</v>
      </c>
      <c r="AU377">
        <f>100*LN('CREDIT EA &amp; UK'!AD403)</f>
        <v>851.46032403866946</v>
      </c>
      <c r="AV377">
        <f>100*LN('CREDIT EA &amp; UK'!AE403)</f>
        <v>827.05727007813823</v>
      </c>
      <c r="AW377">
        <f>100*LN('CREDIT EA &amp; UK'!AF403)</f>
        <v>698.46061288622468</v>
      </c>
      <c r="AX377">
        <f>100*LN('CREDIT FLOATERS'!R403)</f>
        <v>980.63068243464886</v>
      </c>
      <c r="AY377">
        <f>100*LN('CREDIT FLOATERS'!S403)</f>
        <v>939.99097662910867</v>
      </c>
      <c r="AZ377">
        <f>100*LN('CREDIT FLOATERS'!T403)</f>
        <v>870.95558340209129</v>
      </c>
      <c r="BA377">
        <f>100*LN('GLOBAL GROWTH'!P645)</f>
        <v>476.38486001387264</v>
      </c>
      <c r="BB377">
        <f>'GLOBAL GROWTH'!F633</f>
        <v>6.5522337107399498</v>
      </c>
      <c r="BC377">
        <v>476.38486001387264</v>
      </c>
      <c r="BD377">
        <v>-8.7320773999999997</v>
      </c>
      <c r="BE377">
        <v>4.6977606403260541</v>
      </c>
      <c r="BF377">
        <v>463.3968696752566</v>
      </c>
      <c r="BG377">
        <v>460.90718382564154</v>
      </c>
      <c r="BH377">
        <v>462.69316777696037</v>
      </c>
      <c r="BI377">
        <f>'CORPORATE SPREADS'!C486/100</f>
        <v>1.1200000000000001</v>
      </c>
      <c r="BJ377">
        <f>'CORPORATE SPREADS'!D486/100</f>
        <v>0.70999999999999952</v>
      </c>
      <c r="BK377">
        <f>POLICYRATES!F438</f>
        <v>1</v>
      </c>
      <c r="BL377">
        <f>POLICYRATES!C438</f>
        <v>0.5</v>
      </c>
      <c r="BM377">
        <f>100*LN(1/'BILATERAL FX'!G497)</f>
        <v>-33.789978861239831</v>
      </c>
      <c r="BN377">
        <f>100*LN(1/'BILATERAL FX'!B497)</f>
        <v>-47.989207699606503</v>
      </c>
      <c r="BO377">
        <f>100*LN('STOCK MARKET INDICES'!C378)</f>
        <v>885.95495113868913</v>
      </c>
      <c r="BP377">
        <f>100*LN('STOCK MARKET INDICES'!D378)</f>
        <v>802.86931533993368</v>
      </c>
    </row>
    <row r="378" spans="1:68" x14ac:dyDescent="0.2">
      <c r="A378" s="1">
        <v>40634</v>
      </c>
      <c r="B378">
        <f>100*LN('FRED-MD+'!B630)</f>
        <v>452.80904178041857</v>
      </c>
      <c r="C378">
        <f>'FRED-MD+'!C630</f>
        <v>73.289599999999993</v>
      </c>
      <c r="D378">
        <f>100*LN('FRED-MD+'!D630)</f>
        <v>631.71646867472839</v>
      </c>
      <c r="E378">
        <f>100*LN('FRED-MD+'!E630)</f>
        <v>494.14995552613937</v>
      </c>
      <c r="F378">
        <f>'FRED-MD+'!F630</f>
        <v>9.1</v>
      </c>
      <c r="G378">
        <f>100*LN('FRED-MD+'!G630)</f>
        <v>541.18960206102474</v>
      </c>
      <c r="H378">
        <f>100*LN('FRED-MD+'!H630)</f>
        <v>464.25430390528931</v>
      </c>
      <c r="I378">
        <f>100*LN('FRED-MD+'!I630)</f>
        <v>453.46404197975642</v>
      </c>
      <c r="J378">
        <f>100*LN('FRED-MD+'!J630)</f>
        <v>752.224710987555</v>
      </c>
      <c r="K378">
        <f>100*LN('FRED-MD+'!K630)</f>
        <v>719.40689155524842</v>
      </c>
      <c r="L378">
        <f>'FRED-MD+'!L630</f>
        <v>0.2465</v>
      </c>
      <c r="M378">
        <f>'FRED-MD+'!N630</f>
        <v>3.2084999999999999</v>
      </c>
      <c r="N378">
        <f>'FRED-MD+'!O630</f>
        <v>-0.25469999999999998</v>
      </c>
      <c r="O378">
        <f>'FRED-MD+'!P630</f>
        <v>1.9391</v>
      </c>
      <c r="P378">
        <f>'FRED-MD+'!R630</f>
        <v>1.38</v>
      </c>
      <c r="Q378" t="e">
        <f>FACTOR!C439</f>
        <v>#N/A</v>
      </c>
      <c r="R378">
        <f>100*LN(REALIZEDVARIANCE!D379)</f>
        <v>120.3757503001645</v>
      </c>
      <c r="S378" t="e">
        <v>#N/A</v>
      </c>
      <c r="T378" t="e">
        <v>#N/A</v>
      </c>
      <c r="U378">
        <v>91.970529344870116</v>
      </c>
      <c r="V378" s="5">
        <v>9.4301969999999997</v>
      </c>
      <c r="W378">
        <v>-2.7</v>
      </c>
      <c r="X378">
        <v>14.75</v>
      </c>
      <c r="Y378">
        <f>100*LN(LEVERAGE3!O379)</f>
        <v>303.89621131121635</v>
      </c>
      <c r="Z378">
        <f>100*LN(LEVERAGE1!O379)</f>
        <v>341.12445463741142</v>
      </c>
      <c r="AA378">
        <f>100*LN(LEVERAGE1!N379)</f>
        <v>309.79500382770061</v>
      </c>
      <c r="AB378">
        <f>100*LN(LEVERAGE2!V379)</f>
        <v>-44.147696062071887</v>
      </c>
      <c r="AC378">
        <f>100*LN(LEVERAGE2!U379)</f>
        <v>32.217176045087037</v>
      </c>
      <c r="AD378">
        <v>1829.4830563708949</v>
      </c>
      <c r="AE378">
        <v>1642.9436948581031</v>
      </c>
      <c r="AF378">
        <f>100*LN(DOMESTICC!T499)</f>
        <v>1107.8177755602158</v>
      </c>
      <c r="AG378">
        <f>100*LN(DOMESTICC!U499)</f>
        <v>1086.196340306936</v>
      </c>
      <c r="AH378">
        <f>100*LN(DOMESTICC!V499)</f>
        <v>1072.3527792214206</v>
      </c>
      <c r="AI378">
        <f>100*LN(DOMESTICC!W499)</f>
        <v>1012.3663636955032</v>
      </c>
      <c r="AJ378">
        <f>100*LN(DOMESTICC!X499)</f>
        <v>990.43518593659007</v>
      </c>
      <c r="AK378">
        <f>100*LN(DOMESTICC!Y499)</f>
        <v>849.83321315812555</v>
      </c>
      <c r="AL378">
        <f>100*LN(CBCREDIT!T379)</f>
        <v>1018.0522839415023</v>
      </c>
      <c r="AM378">
        <f>100*LN(CBCREDIT!U379)</f>
        <v>972.99159056240433</v>
      </c>
      <c r="AN378">
        <f>100*LN(CBCREDIT!V379)</f>
        <v>916.67707972049345</v>
      </c>
      <c r="AO378">
        <f>100*LN('CREDIT EA &amp; UK'!X404)</f>
        <v>961.08247408758575</v>
      </c>
      <c r="AP378">
        <f>100*LN('CREDIT EA &amp; UK'!Y404)</f>
        <v>921.14364359219257</v>
      </c>
      <c r="AQ378">
        <f>100*LN('CREDIT EA &amp; UK'!Z404)</f>
        <v>849.9143669207898</v>
      </c>
      <c r="AR378">
        <f>100*LN('CREDIT EA &amp; UK'!AA404)</f>
        <v>920.4162311403087</v>
      </c>
      <c r="AS378">
        <f>100*LN('CREDIT EA &amp; UK'!AB404)</f>
        <v>872.18346198844495</v>
      </c>
      <c r="AT378">
        <f>100*LN('CREDIT EA &amp; UK'!AC404)</f>
        <v>824.35167027367891</v>
      </c>
      <c r="AU378">
        <f>100*LN('CREDIT EA &amp; UK'!AD404)</f>
        <v>851.43166778706473</v>
      </c>
      <c r="AV378">
        <f>100*LN('CREDIT EA &amp; UK'!AE404)</f>
        <v>826.55366065954274</v>
      </c>
      <c r="AW378">
        <f>100*LN('CREDIT EA &amp; UK'!AF404)</f>
        <v>700.97404274748419</v>
      </c>
      <c r="AX378">
        <f>100*LN('CREDIT FLOATERS'!R404)</f>
        <v>981.22008717925701</v>
      </c>
      <c r="AY378">
        <f>100*LN('CREDIT FLOATERS'!S404)</f>
        <v>940.14856495010156</v>
      </c>
      <c r="AZ378">
        <f>100*LN('CREDIT FLOATERS'!T404)</f>
        <v>872.32943507224809</v>
      </c>
      <c r="BA378">
        <f>100*LN('GLOBAL GROWTH'!P646)</f>
        <v>475.88401788753202</v>
      </c>
      <c r="BB378">
        <f>'GLOBAL GROWTH'!F634</f>
        <v>5.66713077086807</v>
      </c>
      <c r="BC378">
        <v>475.88401788753202</v>
      </c>
      <c r="BD378">
        <v>-19.627835000000001</v>
      </c>
      <c r="BE378">
        <v>4.6338577153269611</v>
      </c>
      <c r="BF378">
        <v>463.19662435914131</v>
      </c>
      <c r="BG378">
        <v>460.74881510913548</v>
      </c>
      <c r="BH378">
        <v>462.79096729575809</v>
      </c>
      <c r="BI378">
        <f>'CORPORATE SPREADS'!C487/100</f>
        <v>1.37</v>
      </c>
      <c r="BJ378">
        <f>'CORPORATE SPREADS'!D487/100</f>
        <v>0.73999999999999977</v>
      </c>
      <c r="BK378">
        <f>POLICYRATES!F439</f>
        <v>1.25</v>
      </c>
      <c r="BL378">
        <f>POLICYRATES!C439</f>
        <v>0.5</v>
      </c>
      <c r="BM378">
        <f>100*LN(1/'BILATERAL FX'!G498)</f>
        <v>-36.880112373657298</v>
      </c>
      <c r="BN378">
        <f>100*LN(1/'BILATERAL FX'!B498)</f>
        <v>-49.341493350619672</v>
      </c>
      <c r="BO378">
        <f>100*LN('STOCK MARKET INDICES'!C379)</f>
        <v>891.93488292639177</v>
      </c>
      <c r="BP378">
        <f>100*LN('STOCK MARKET INDICES'!D379)</f>
        <v>805.67532836464295</v>
      </c>
    </row>
    <row r="379" spans="1:68" x14ac:dyDescent="0.2">
      <c r="A379" s="1">
        <v>40664</v>
      </c>
      <c r="B379">
        <f>100*LN('FRED-MD+'!B631)</f>
        <v>453.12588098927131</v>
      </c>
      <c r="C379">
        <f>'FRED-MD+'!C631</f>
        <v>73.423500000000004</v>
      </c>
      <c r="D379">
        <f>100*LN('FRED-MD+'!D631)</f>
        <v>632.97209055226961</v>
      </c>
      <c r="E379">
        <f>100*LN('FRED-MD+'!E631)</f>
        <v>494.07134197912131</v>
      </c>
      <c r="F379">
        <f>'FRED-MD+'!F631</f>
        <v>9</v>
      </c>
      <c r="G379">
        <f>100*LN('FRED-MD+'!G631)</f>
        <v>541.5735891333959</v>
      </c>
      <c r="H379">
        <f>100*LN('FRED-MD+'!H631)</f>
        <v>464.57745568300311</v>
      </c>
      <c r="I379">
        <f>100*LN('FRED-MD+'!I631)</f>
        <v>453.68913452347971</v>
      </c>
      <c r="J379">
        <f>100*LN('FRED-MD+'!J631)</f>
        <v>752.5470850228611</v>
      </c>
      <c r="K379">
        <f>100*LN('FRED-MD+'!K631)</f>
        <v>719.91629029405931</v>
      </c>
      <c r="L379">
        <f>'FRED-MD+'!L631</f>
        <v>0.18809523809523801</v>
      </c>
      <c r="M379">
        <f>'FRED-MD+'!N631</f>
        <v>2.9804761904761898</v>
      </c>
      <c r="N379">
        <f>'FRED-MD+'!O631</f>
        <v>-0.13669999999999999</v>
      </c>
      <c r="O379">
        <f>'FRED-MD+'!P631</f>
        <v>2.0291999999999999</v>
      </c>
      <c r="P379">
        <f>'FRED-MD+'!R631</f>
        <v>1.47</v>
      </c>
      <c r="Q379" t="e">
        <f>FACTOR!C440</f>
        <v>#N/A</v>
      </c>
      <c r="R379">
        <f>100*LN(REALIZEDVARIANCE!D380)</f>
        <v>125.15984771925166</v>
      </c>
      <c r="S379" t="e">
        <v>#N/A</v>
      </c>
      <c r="T379" t="e">
        <v>#N/A</v>
      </c>
      <c r="U379">
        <v>98.200663041816128</v>
      </c>
      <c r="V379" s="5">
        <v>8.4694610000000008</v>
      </c>
      <c r="W379">
        <v>-9.5</v>
      </c>
      <c r="X379">
        <v>15.45</v>
      </c>
      <c r="Y379">
        <f>100*LN(LEVERAGE3!O380)</f>
        <v>305.745380864477</v>
      </c>
      <c r="Z379">
        <f>100*LN(LEVERAGE1!O380)</f>
        <v>343.71283093367629</v>
      </c>
      <c r="AA379">
        <f>100*LN(LEVERAGE1!N380)</f>
        <v>311.17032929073497</v>
      </c>
      <c r="AB379">
        <f>100*LN(LEVERAGE2!V380)</f>
        <v>-44.833845073931364</v>
      </c>
      <c r="AC379">
        <f>100*LN(LEVERAGE2!U380)</f>
        <v>32.365074735379281</v>
      </c>
      <c r="AD379">
        <v>1828.4937547091242</v>
      </c>
      <c r="AE379">
        <v>1643.7078333066702</v>
      </c>
      <c r="AF379">
        <f>100*LN(DOMESTICC!T500)</f>
        <v>1108.759847746373</v>
      </c>
      <c r="AG379">
        <f>100*LN(DOMESTICC!U500)</f>
        <v>1087.4289309978828</v>
      </c>
      <c r="AH379">
        <f>100*LN(DOMESTICC!V500)</f>
        <v>1073.4621074269828</v>
      </c>
      <c r="AI379">
        <f>100*LN(DOMESTICC!W500)</f>
        <v>1013.0551387649525</v>
      </c>
      <c r="AJ379">
        <f>100*LN(DOMESTICC!X500)</f>
        <v>991.28002064854854</v>
      </c>
      <c r="AK379">
        <f>100*LN(DOMESTICC!Y500)</f>
        <v>849.90429957122922</v>
      </c>
      <c r="AL379">
        <f>100*LN(CBCREDIT!T380)</f>
        <v>1018.2615479020178</v>
      </c>
      <c r="AM379">
        <f>100*LN(CBCREDIT!U380)</f>
        <v>972.85677329370708</v>
      </c>
      <c r="AN379">
        <f>100*LN(CBCREDIT!V380)</f>
        <v>917.47433724766586</v>
      </c>
      <c r="AO379">
        <f>100*LN('CREDIT EA &amp; UK'!X405)</f>
        <v>961.52946110736798</v>
      </c>
      <c r="AP379">
        <f>100*LN('CREDIT EA &amp; UK'!Y405)</f>
        <v>921.1977613265409</v>
      </c>
      <c r="AQ379">
        <f>100*LN('CREDIT EA &amp; UK'!Z405)</f>
        <v>851.13263471599157</v>
      </c>
      <c r="AR379">
        <f>100*LN('CREDIT EA &amp; UK'!AA405)</f>
        <v>921.12158241531733</v>
      </c>
      <c r="AS379">
        <f>100*LN('CREDIT EA &amp; UK'!AB405)</f>
        <v>872.75817798855701</v>
      </c>
      <c r="AT379">
        <f>100*LN('CREDIT EA &amp; UK'!AC405)</f>
        <v>825.26869199203168</v>
      </c>
      <c r="AU379">
        <f>100*LN('CREDIT EA &amp; UK'!AD405)</f>
        <v>851.37630957028568</v>
      </c>
      <c r="AV379">
        <f>100*LN('CREDIT EA &amp; UK'!AE405)</f>
        <v>825.70662991710901</v>
      </c>
      <c r="AW379">
        <f>100*LN('CREDIT EA &amp; UK'!AF405)</f>
        <v>703.2339785425587</v>
      </c>
      <c r="AX379">
        <f>100*LN('CREDIT FLOATERS'!R405)</f>
        <v>981.69688894004037</v>
      </c>
      <c r="AY379">
        <f>100*LN('CREDIT FLOATERS'!S405)</f>
        <v>940.25503890284017</v>
      </c>
      <c r="AZ379">
        <f>100*LN('CREDIT FLOATERS'!T405)</f>
        <v>873.5165827807291</v>
      </c>
      <c r="BA379">
        <f>100*LN('GLOBAL GROWTH'!P647)</f>
        <v>476.80030661981834</v>
      </c>
      <c r="BB379">
        <f>'GLOBAL GROWTH'!F635</f>
        <v>5.1366476833071903</v>
      </c>
      <c r="BC379">
        <v>476.80030661981834</v>
      </c>
      <c r="BD379">
        <v>-19.087299000000002</v>
      </c>
      <c r="BE379">
        <v>4.4981965660221945</v>
      </c>
      <c r="BF379">
        <v>463.96744710707605</v>
      </c>
      <c r="BG379">
        <v>460.45057893546391</v>
      </c>
      <c r="BH379">
        <v>464.05373298253824</v>
      </c>
      <c r="BI379">
        <f>'CORPORATE SPREADS'!C488/100</f>
        <v>1.28</v>
      </c>
      <c r="BJ379">
        <f>'CORPORATE SPREADS'!D488/100</f>
        <v>1.1600000000000001</v>
      </c>
      <c r="BK379">
        <f>POLICYRATES!F440</f>
        <v>1.25</v>
      </c>
      <c r="BL379">
        <f>POLICYRATES!C440</f>
        <v>0.5</v>
      </c>
      <c r="BM379">
        <f>100*LN(1/'BILATERAL FX'!G499)</f>
        <v>-36.011900634128743</v>
      </c>
      <c r="BN379">
        <f>100*LN(1/'BILATERAL FX'!B499)</f>
        <v>-49.054128046328366</v>
      </c>
      <c r="BO379">
        <f>100*LN('STOCK MARKET INDICES'!C380)</f>
        <v>887.63071585182752</v>
      </c>
      <c r="BP379">
        <f>100*LN('STOCK MARKET INDICES'!D380)</f>
        <v>804.59311707280074</v>
      </c>
    </row>
    <row r="380" spans="1:68" x14ac:dyDescent="0.2">
      <c r="A380" s="1">
        <v>40695</v>
      </c>
      <c r="B380">
        <f>100*LN('FRED-MD+'!B632)</f>
        <v>453.36086611912106</v>
      </c>
      <c r="C380">
        <f>'FRED-MD+'!C632</f>
        <v>73.463800000000006</v>
      </c>
      <c r="D380">
        <f>100*LN('FRED-MD+'!D632)</f>
        <v>641.01748819661668</v>
      </c>
      <c r="E380">
        <f>100*LN('FRED-MD+'!E632)</f>
        <v>494.04273990527594</v>
      </c>
      <c r="F380">
        <f>'FRED-MD+'!F632</f>
        <v>9.1</v>
      </c>
      <c r="G380">
        <f>100*LN('FRED-MD+'!G632)</f>
        <v>541.6055956772293</v>
      </c>
      <c r="H380">
        <f>100*LN('FRED-MD+'!H632)</f>
        <v>464.61105734996192</v>
      </c>
      <c r="I380">
        <f>100*LN('FRED-MD+'!I632)</f>
        <v>453.95644288900974</v>
      </c>
      <c r="J380">
        <f>100*LN('FRED-MD+'!J632)</f>
        <v>752.8697452524209</v>
      </c>
      <c r="K380">
        <f>100*LN('FRED-MD+'!K632)</f>
        <v>716.02945124384144</v>
      </c>
      <c r="L380">
        <f>'FRED-MD+'!L632</f>
        <v>0.18090909090909099</v>
      </c>
      <c r="M380">
        <f>'FRED-MD+'!N632</f>
        <v>2.8213636363636398</v>
      </c>
      <c r="N380">
        <f>'FRED-MD+'!O632</f>
        <v>-5.1000000000000004E-3</v>
      </c>
      <c r="O380">
        <f>'FRED-MD+'!P632</f>
        <v>2.1120000000000001</v>
      </c>
      <c r="P380">
        <f>'FRED-MD+'!R632</f>
        <v>1.51</v>
      </c>
      <c r="Q380" t="e">
        <f>FACTOR!C441</f>
        <v>#N/A</v>
      </c>
      <c r="R380">
        <f>100*LN(REALIZEDVARIANCE!D381)</f>
        <v>153.9582966619366</v>
      </c>
      <c r="S380" t="e">
        <v>#N/A</v>
      </c>
      <c r="T380" t="e">
        <v>#N/A</v>
      </c>
      <c r="U380">
        <v>102.11801760395551</v>
      </c>
      <c r="V380" s="5">
        <v>8.441789</v>
      </c>
      <c r="W380">
        <v>-12.2</v>
      </c>
      <c r="X380">
        <v>16.52</v>
      </c>
      <c r="Y380">
        <f>100*LN(LEVERAGE3!O381)</f>
        <v>307.44048122052925</v>
      </c>
      <c r="Z380">
        <f>100*LN(LEVERAGE1!O381)</f>
        <v>345.02739273601651</v>
      </c>
      <c r="AA380">
        <f>100*LN(LEVERAGE1!N381)</f>
        <v>311.87520190130664</v>
      </c>
      <c r="AB380">
        <f>100*LN(LEVERAGE2!V381)</f>
        <v>-45.182753816031742</v>
      </c>
      <c r="AC380">
        <f>100*LN(LEVERAGE2!U381)</f>
        <v>32.417919803421889</v>
      </c>
      <c r="AD380">
        <v>1829.1921751005284</v>
      </c>
      <c r="AE380">
        <v>1644.1622745323464</v>
      </c>
      <c r="AF380">
        <f>100*LN(DOMESTICC!T501)</f>
        <v>1109.1606592438056</v>
      </c>
      <c r="AG380">
        <f>100*LN(DOMESTICC!U501)</f>
        <v>1087.9538753136478</v>
      </c>
      <c r="AH380">
        <f>100*LN(DOMESTICC!V501)</f>
        <v>1073.9338699965333</v>
      </c>
      <c r="AI380">
        <f>100*LN(DOMESTICC!W501)</f>
        <v>1013.3199427813212</v>
      </c>
      <c r="AJ380">
        <f>100*LN(DOMESTICC!X501)</f>
        <v>991.60832803827225</v>
      </c>
      <c r="AK380">
        <f>100*LN(DOMESTICC!Y501)</f>
        <v>849.9281898647821</v>
      </c>
      <c r="AL380">
        <f>100*LN(CBCREDIT!T381)</f>
        <v>1018.3354365247416</v>
      </c>
      <c r="AM380">
        <f>100*LN(CBCREDIT!U381)</f>
        <v>972.78688413969553</v>
      </c>
      <c r="AN380">
        <f>100*LN(CBCREDIT!V381)</f>
        <v>917.78498243658987</v>
      </c>
      <c r="AO380">
        <f>100*LN('CREDIT EA &amp; UK'!X406)</f>
        <v>961.70212074549306</v>
      </c>
      <c r="AP380">
        <f>100*LN('CREDIT EA &amp; UK'!Y406)</f>
        <v>921.26723507987367</v>
      </c>
      <c r="AQ380">
        <f>100*LN('CREDIT EA &amp; UK'!Z406)</f>
        <v>851.61726708622302</v>
      </c>
      <c r="AR380">
        <f>100*LN('CREDIT EA &amp; UK'!AA406)</f>
        <v>921.40133184423871</v>
      </c>
      <c r="AS380">
        <f>100*LN('CREDIT EA &amp; UK'!AB406)</f>
        <v>872.98952192619356</v>
      </c>
      <c r="AT380">
        <f>100*LN('CREDIT EA &amp; UK'!AC406)</f>
        <v>825.62743018909453</v>
      </c>
      <c r="AU380">
        <f>100*LN('CREDIT EA &amp; UK'!AD406)</f>
        <v>851.34762922971299</v>
      </c>
      <c r="AV380">
        <f>100*LN('CREDIT EA &amp; UK'!AE406)</f>
        <v>825.27762416310043</v>
      </c>
      <c r="AW380">
        <f>100*LN('CREDIT EA &amp; UK'!AF406)</f>
        <v>704.15717559662517</v>
      </c>
      <c r="AX380">
        <f>100*LN('CREDIT FLOATERS'!R406)</f>
        <v>981.88177773105065</v>
      </c>
      <c r="AY380">
        <f>100*LN('CREDIT FLOATERS'!S406)</f>
        <v>940.33416964898345</v>
      </c>
      <c r="AZ380">
        <f>100*LN('CREDIT FLOATERS'!T406)</f>
        <v>873.99317007120021</v>
      </c>
      <c r="BA380">
        <f>100*LN('GLOBAL GROWTH'!P648)</f>
        <v>477.06041127501078</v>
      </c>
      <c r="BB380">
        <f>'GLOBAL GROWTH'!F636</f>
        <v>4.0332205643918</v>
      </c>
      <c r="BC380">
        <v>477.06041127501078</v>
      </c>
      <c r="BD380">
        <v>-13.121600000000001</v>
      </c>
      <c r="BE380">
        <v>4.3179689289376988</v>
      </c>
      <c r="BF380">
        <v>464.60191660400608</v>
      </c>
      <c r="BG380">
        <v>459.69681409139093</v>
      </c>
      <c r="BH380">
        <v>463.1812116934513</v>
      </c>
      <c r="BI380">
        <f>'CORPORATE SPREADS'!C489/100</f>
        <v>1.22</v>
      </c>
      <c r="BJ380">
        <f>'CORPORATE SPREADS'!D489/100</f>
        <v>1.23</v>
      </c>
      <c r="BK380">
        <f>POLICYRATES!F441</f>
        <v>1.25</v>
      </c>
      <c r="BL380">
        <f>POLICYRATES!C441</f>
        <v>0.5</v>
      </c>
      <c r="BM380">
        <f>100*LN(1/'BILATERAL FX'!G500)</f>
        <v>-36.485142522286715</v>
      </c>
      <c r="BN380">
        <f>100*LN(1/'BILATERAL FX'!B500)</f>
        <v>-48.359830151150668</v>
      </c>
      <c r="BO380">
        <f>100*LN('STOCK MARKET INDICES'!C381)</f>
        <v>889.48265650423912</v>
      </c>
      <c r="BP380">
        <f>100*LN('STOCK MARKET INDICES'!D381)</f>
        <v>803.80987658116999</v>
      </c>
    </row>
    <row r="381" spans="1:68" x14ac:dyDescent="0.2">
      <c r="A381" s="1">
        <v>40725</v>
      </c>
      <c r="B381">
        <f>100*LN('FRED-MD+'!B633)</f>
        <v>453.99882579086591</v>
      </c>
      <c r="C381">
        <f>'FRED-MD+'!C633</f>
        <v>74.011899999999997</v>
      </c>
      <c r="D381">
        <f>100*LN('FRED-MD+'!D633)</f>
        <v>643.45465187874527</v>
      </c>
      <c r="E381">
        <f>100*LN('FRED-MD+'!E633)</f>
        <v>493.95688456623958</v>
      </c>
      <c r="F381">
        <f>'FRED-MD+'!F633</f>
        <v>9</v>
      </c>
      <c r="G381">
        <f>100*LN('FRED-MD+'!G633)</f>
        <v>541.85551645861676</v>
      </c>
      <c r="H381">
        <f>100*LN('FRED-MD+'!H633)</f>
        <v>464.80380862152674</v>
      </c>
      <c r="I381">
        <f>100*LN('FRED-MD+'!I633)</f>
        <v>453.24919604901055</v>
      </c>
      <c r="J381">
        <f>100*LN('FRED-MD+'!J633)</f>
        <v>754.19055154642342</v>
      </c>
      <c r="K381">
        <f>100*LN('FRED-MD+'!K633)</f>
        <v>718.93111243664816</v>
      </c>
      <c r="L381">
        <f>'FRED-MD+'!L633</f>
        <v>0.185</v>
      </c>
      <c r="M381">
        <f>'FRED-MD+'!N633</f>
        <v>2.8180000000000001</v>
      </c>
      <c r="N381">
        <f>'FRED-MD+'!O633</f>
        <v>-7.8399999999999997E-2</v>
      </c>
      <c r="O381">
        <f>'FRED-MD+'!P633</f>
        <v>2.1724999999999999</v>
      </c>
      <c r="P381">
        <f>'FRED-MD+'!R633</f>
        <v>1.55</v>
      </c>
      <c r="Q381" t="e">
        <f>FACTOR!C442</f>
        <v>#N/A</v>
      </c>
      <c r="R381">
        <f>100*LN(REALIZEDVARIANCE!D382)</f>
        <v>146.9637898573506</v>
      </c>
      <c r="S381" t="e">
        <v>#N/A</v>
      </c>
      <c r="T381" t="e">
        <v>#N/A</v>
      </c>
      <c r="U381">
        <v>112.8613518308333</v>
      </c>
      <c r="V381" s="5">
        <v>29.983270000000001</v>
      </c>
      <c r="W381">
        <v>-16.100000000000001</v>
      </c>
      <c r="X381">
        <v>25.25</v>
      </c>
      <c r="Y381">
        <f>100*LN(LEVERAGE3!O382)</f>
        <v>308.61303261987791</v>
      </c>
      <c r="Z381">
        <f>100*LN(LEVERAGE1!O382)</f>
        <v>342.6980533062877</v>
      </c>
      <c r="AA381">
        <f>100*LN(LEVERAGE1!N382)</f>
        <v>311.12543035125708</v>
      </c>
      <c r="AB381">
        <f>100*LN(LEVERAGE2!V382)</f>
        <v>-45.282493231653611</v>
      </c>
      <c r="AC381">
        <f>100*LN(LEVERAGE2!U382)</f>
        <v>32.256334528998899</v>
      </c>
      <c r="AD381">
        <v>1829.7616685711084</v>
      </c>
      <c r="AE381">
        <v>1644.9217815719451</v>
      </c>
      <c r="AF381">
        <f>100*LN(DOMESTICC!T502)</f>
        <v>1108.5957318109158</v>
      </c>
      <c r="AG381">
        <f>100*LN(DOMESTICC!U502)</f>
        <v>1087.204519382331</v>
      </c>
      <c r="AH381">
        <f>100*LN(DOMESTICC!V502)</f>
        <v>1073.2432509676057</v>
      </c>
      <c r="AI381">
        <f>100*LN(DOMESTICC!W502)</f>
        <v>1012.1831673845363</v>
      </c>
      <c r="AJ381">
        <f>100*LN(DOMESTICC!X502)</f>
        <v>990.34960098666693</v>
      </c>
      <c r="AK381">
        <f>100*LN(DOMESTICC!Y502)</f>
        <v>849.27193237999688</v>
      </c>
      <c r="AL381">
        <f>100*LN(CBCREDIT!T382)</f>
        <v>1018.3116692258114</v>
      </c>
      <c r="AM381">
        <f>100*LN(CBCREDIT!U382)</f>
        <v>973.37206425255454</v>
      </c>
      <c r="AN381">
        <f>100*LN(CBCREDIT!V382)</f>
        <v>916.90976957988892</v>
      </c>
      <c r="AO381">
        <f>100*LN('CREDIT EA &amp; UK'!X407)</f>
        <v>961.44494072345663</v>
      </c>
      <c r="AP381">
        <f>100*LN('CREDIT EA &amp; UK'!Y407)</f>
        <v>921.43259919383593</v>
      </c>
      <c r="AQ381">
        <f>100*LN('CREDIT EA &amp; UK'!Z407)</f>
        <v>850.4116721566653</v>
      </c>
      <c r="AR381">
        <f>100*LN('CREDIT EA &amp; UK'!AA407)</f>
        <v>920.74926173156712</v>
      </c>
      <c r="AS381">
        <f>100*LN('CREDIT EA &amp; UK'!AB407)</f>
        <v>872.72340013536825</v>
      </c>
      <c r="AT381">
        <f>100*LN('CREDIT EA &amp; UK'!AC407)</f>
        <v>824.20041945773926</v>
      </c>
      <c r="AU381">
        <f>100*LN('CREDIT EA &amp; UK'!AD407)</f>
        <v>852.04646320010863</v>
      </c>
      <c r="AV381">
        <f>100*LN('CREDIT EA &amp; UK'!AE407)</f>
        <v>826.39684256494979</v>
      </c>
      <c r="AW381">
        <f>100*LN('CREDIT EA &amp; UK'!AF407)</f>
        <v>703.67785557268667</v>
      </c>
      <c r="AX381">
        <f>100*LN('CREDIT FLOATERS'!R407)</f>
        <v>981.66065464721873</v>
      </c>
      <c r="AY381">
        <f>100*LN('CREDIT FLOATERS'!S407)</f>
        <v>940.41698697575225</v>
      </c>
      <c r="AZ381">
        <f>100*LN('CREDIT FLOATERS'!T407)</f>
        <v>873.06430378418383</v>
      </c>
      <c r="BA381">
        <f>100*LN('GLOBAL GROWTH'!P649)</f>
        <v>477.3645491008221</v>
      </c>
      <c r="BB381">
        <f>'GLOBAL GROWTH'!F637</f>
        <v>3.6822490438950499</v>
      </c>
      <c r="BC381">
        <v>477.3645491008221</v>
      </c>
      <c r="BD381">
        <v>-18.062080000000002</v>
      </c>
      <c r="BE381">
        <v>4.1001333485114033</v>
      </c>
      <c r="BF381">
        <v>465.09557053113662</v>
      </c>
      <c r="BG381">
        <v>460.51364800212707</v>
      </c>
      <c r="BH381">
        <v>462.79096729575809</v>
      </c>
      <c r="BI381">
        <f>'CORPORATE SPREADS'!C490/100</f>
        <v>1.44</v>
      </c>
      <c r="BJ381">
        <f>'CORPORATE SPREADS'!D490/100</f>
        <v>1.4700000000000002</v>
      </c>
      <c r="BK381">
        <f>POLICYRATES!F442</f>
        <v>1.5</v>
      </c>
      <c r="BL381">
        <f>POLICYRATES!C442</f>
        <v>0.5</v>
      </c>
      <c r="BM381">
        <f>100*LN(1/'BILATERAL FX'!G501)</f>
        <v>-35.592466254802822</v>
      </c>
      <c r="BN381">
        <f>100*LN(1/'BILATERAL FX'!B501)</f>
        <v>-47.983019006347114</v>
      </c>
      <c r="BO381">
        <f>100*LN('STOCK MARKET INDICES'!C382)</f>
        <v>888.04547956037788</v>
      </c>
      <c r="BP381">
        <f>100*LN('STOCK MARKET INDICES'!D382)</f>
        <v>801.50035037117868</v>
      </c>
    </row>
    <row r="382" spans="1:68" x14ac:dyDescent="0.2">
      <c r="A382" s="1">
        <v>40756</v>
      </c>
      <c r="B382">
        <f>100*LN('FRED-MD+'!B634)</f>
        <v>454.48520796909742</v>
      </c>
      <c r="C382">
        <f>'FRED-MD+'!C634</f>
        <v>74.157600000000002</v>
      </c>
      <c r="D382">
        <f>100*LN('FRED-MD+'!D634)</f>
        <v>637.16118472318567</v>
      </c>
      <c r="E382">
        <f>100*LN('FRED-MD+'!E634)</f>
        <v>493.64144950650007</v>
      </c>
      <c r="F382">
        <f>'FRED-MD+'!F634</f>
        <v>9</v>
      </c>
      <c r="G382">
        <f>100*LN('FRED-MD+'!G634)</f>
        <v>542.11940740701664</v>
      </c>
      <c r="H382">
        <f>100*LN('FRED-MD+'!H634)</f>
        <v>465.0315620956066</v>
      </c>
      <c r="I382">
        <f>100*LN('FRED-MD+'!I634)</f>
        <v>454.11648560121785</v>
      </c>
      <c r="J382">
        <f>100*LN('FRED-MD+'!J634)</f>
        <v>753.81032782089812</v>
      </c>
      <c r="K382">
        <f>100*LN('FRED-MD+'!K634)</f>
        <v>707.77596227325625</v>
      </c>
      <c r="L382">
        <f>'FRED-MD+'!L634</f>
        <v>0.114782608695651</v>
      </c>
      <c r="M382">
        <f>'FRED-MD+'!N634</f>
        <v>2.1882608695652199</v>
      </c>
      <c r="N382">
        <f>'FRED-MD+'!O634</f>
        <v>-0.24890000000000001</v>
      </c>
      <c r="O382">
        <f>'FRED-MD+'!P634</f>
        <v>2.7587999999999999</v>
      </c>
      <c r="P382">
        <f>'FRED-MD+'!R634</f>
        <v>1.97</v>
      </c>
      <c r="Q382" t="e">
        <f>FACTOR!C443</f>
        <v>#N/A</v>
      </c>
      <c r="R382">
        <f>100*LN(REALIZEDVARIANCE!D383)</f>
        <v>241.10512884415522</v>
      </c>
      <c r="S382" t="e">
        <v>#N/A</v>
      </c>
      <c r="T382" t="e">
        <v>#N/A</v>
      </c>
      <c r="U382">
        <v>103.29534869829978</v>
      </c>
      <c r="V382" s="5">
        <v>7.2271929999999998</v>
      </c>
      <c r="W382">
        <v>-31.7</v>
      </c>
      <c r="X382">
        <v>31.62</v>
      </c>
      <c r="Y382">
        <f>100*LN(LEVERAGE3!O383)</f>
        <v>309.7211775063974</v>
      </c>
      <c r="Z382">
        <f>100*LN(LEVERAGE1!O383)</f>
        <v>338.26217187421173</v>
      </c>
      <c r="AA382">
        <f>100*LN(LEVERAGE1!N383)</f>
        <v>309.73013271497422</v>
      </c>
      <c r="AB382">
        <f>100*LN(LEVERAGE2!V383)</f>
        <v>-45.343193145353396</v>
      </c>
      <c r="AC382">
        <f>100*LN(LEVERAGE2!U383)</f>
        <v>31.958151797675576</v>
      </c>
      <c r="AD382">
        <v>1830.2931098988506</v>
      </c>
      <c r="AE382">
        <v>1646.3536194679573</v>
      </c>
      <c r="AF382">
        <f>100*LN(DOMESTICC!T503)</f>
        <v>1107.4511175628231</v>
      </c>
      <c r="AG382">
        <f>100*LN(DOMESTICC!U503)</f>
        <v>1085.6551653413221</v>
      </c>
      <c r="AH382">
        <f>100*LN(DOMESTICC!V503)</f>
        <v>1071.7824274752666</v>
      </c>
      <c r="AI382">
        <f>100*LN(DOMESTICC!W503)</f>
        <v>1009.7422440443397</v>
      </c>
      <c r="AJ382">
        <f>100*LN(DOMESTICC!X503)</f>
        <v>987.6665411708849</v>
      </c>
      <c r="AK382">
        <f>100*LN(DOMESTICC!Y503)</f>
        <v>847.79651709117388</v>
      </c>
      <c r="AL382">
        <f>100*LN(CBCREDIT!T383)</f>
        <v>1018.2427941006852</v>
      </c>
      <c r="AM382">
        <f>100*LN(CBCREDIT!U383)</f>
        <v>974.44057676595662</v>
      </c>
      <c r="AN382">
        <f>100*LN(CBCREDIT!V383)</f>
        <v>915.01853835681675</v>
      </c>
      <c r="AO382">
        <f>100*LN('CREDIT EA &amp; UK'!X408)</f>
        <v>960.78559593481111</v>
      </c>
      <c r="AP382">
        <f>100*LN('CREDIT EA &amp; UK'!Y408)</f>
        <v>921.63449989776382</v>
      </c>
      <c r="AQ382">
        <f>100*LN('CREDIT EA &amp; UK'!Z408)</f>
        <v>847.74786816991627</v>
      </c>
      <c r="AR382">
        <f>100*LN('CREDIT EA &amp; UK'!AA408)</f>
        <v>919.18510350499878</v>
      </c>
      <c r="AS382">
        <f>100*LN('CREDIT EA &amp; UK'!AB408)</f>
        <v>872.02462343926777</v>
      </c>
      <c r="AT382">
        <f>100*LN('CREDIT EA &amp; UK'!AC408)</f>
        <v>821.06005168257479</v>
      </c>
      <c r="AU382">
        <f>100*LN('CREDIT EA &amp; UK'!AD408)</f>
        <v>853.32046617490107</v>
      </c>
      <c r="AV382">
        <f>100*LN('CREDIT EA &amp; UK'!AE408)</f>
        <v>828.42525894920914</v>
      </c>
      <c r="AW382">
        <f>100*LN('CREDIT EA &amp; UK'!AF408)</f>
        <v>702.57212287258744</v>
      </c>
      <c r="AX382">
        <f>100*LN('CREDIT FLOATERS'!R408)</f>
        <v>981.09447091090976</v>
      </c>
      <c r="AY382">
        <f>100*LN('CREDIT FLOATERS'!S408)</f>
        <v>940.48651745446318</v>
      </c>
      <c r="AZ382">
        <f>100*LN('CREDIT FLOATERS'!T408)</f>
        <v>871.021129863581</v>
      </c>
      <c r="BA382">
        <f>100*LN('GLOBAL GROWTH'!P650)</f>
        <v>477.58079186305184</v>
      </c>
      <c r="BB382">
        <f>'GLOBAL GROWTH'!F638</f>
        <v>3.3728865111303898</v>
      </c>
      <c r="BC382">
        <v>477.58079186305184</v>
      </c>
      <c r="BD382">
        <v>-16.659137000000001</v>
      </c>
      <c r="BE382">
        <v>3.8690359231461136</v>
      </c>
      <c r="BF382">
        <v>465.61570794442292</v>
      </c>
      <c r="BG382">
        <v>461.81475410668543</v>
      </c>
      <c r="BH382">
        <v>462.98627985784628</v>
      </c>
      <c r="BI382">
        <f>'CORPORATE SPREADS'!C491/100</f>
        <v>1.4</v>
      </c>
      <c r="BJ382">
        <f>'CORPORATE SPREADS'!D491/100</f>
        <v>2.2399999999999998</v>
      </c>
      <c r="BK382">
        <f>POLICYRATES!F443</f>
        <v>1.5</v>
      </c>
      <c r="BL382">
        <f>POLICYRATES!C443</f>
        <v>0.5</v>
      </c>
      <c r="BM382">
        <f>100*LN(1/'BILATERAL FX'!G502)</f>
        <v>-35.997947794703293</v>
      </c>
      <c r="BN382">
        <f>100*LN(1/'BILATERAL FX'!B502)</f>
        <v>-49.200970950835014</v>
      </c>
      <c r="BO382">
        <f>100*LN('STOCK MARKET INDICES'!C383)</f>
        <v>866.29977101645591</v>
      </c>
      <c r="BP382">
        <f>100*LN('STOCK MARKET INDICES'!D383)</f>
        <v>793.7556822434442</v>
      </c>
    </row>
    <row r="383" spans="1:68" x14ac:dyDescent="0.2">
      <c r="A383" s="1">
        <v>40787</v>
      </c>
      <c r="B383">
        <f>100*LN('FRED-MD+'!B635)</f>
        <v>454.5872308656829</v>
      </c>
      <c r="C383">
        <f>'FRED-MD+'!C635</f>
        <v>74.327299999999994</v>
      </c>
      <c r="D383">
        <f>100*LN('FRED-MD+'!D635)</f>
        <v>647.69723628896827</v>
      </c>
      <c r="E383">
        <f>100*LN('FRED-MD+'!E635)</f>
        <v>493.18806454073501</v>
      </c>
      <c r="F383">
        <f>'FRED-MD+'!F635</f>
        <v>9</v>
      </c>
      <c r="G383">
        <f>100*LN('FRED-MD+'!G635)</f>
        <v>542.35128619198736</v>
      </c>
      <c r="H383">
        <f>100*LN('FRED-MD+'!H635)</f>
        <v>465.19297183910987</v>
      </c>
      <c r="I383">
        <f>100*LN('FRED-MD+'!I635)</f>
        <v>457.54323677241348</v>
      </c>
      <c r="J383">
        <f>100*LN('FRED-MD+'!J635)</f>
        <v>754.26416853850253</v>
      </c>
      <c r="K383">
        <f>100*LN('FRED-MD+'!K635)</f>
        <v>706.80697805130023</v>
      </c>
      <c r="L383">
        <f>'FRED-MD+'!L635</f>
        <v>0.104761904761904</v>
      </c>
      <c r="M383">
        <f>'FRED-MD+'!N635</f>
        <v>1.87047619047619</v>
      </c>
      <c r="N383">
        <f>'FRED-MD+'!O635</f>
        <v>0.21970000000000001</v>
      </c>
      <c r="O383">
        <f>'FRED-MD+'!P635</f>
        <v>3.0413000000000001</v>
      </c>
      <c r="P383">
        <f>'FRED-MD+'!R635</f>
        <v>2.13</v>
      </c>
      <c r="Q383" t="e">
        <f>FACTOR!C444</f>
        <v>#N/A</v>
      </c>
      <c r="R383">
        <f>100*LN(REALIZEDVARIANCE!D384)</f>
        <v>218.30895147495238</v>
      </c>
      <c r="S383" t="e">
        <v>#N/A</v>
      </c>
      <c r="T383" t="e">
        <v>#N/A</v>
      </c>
      <c r="U383">
        <v>167.17476776127575</v>
      </c>
      <c r="V383" s="5">
        <v>74.138599999999997</v>
      </c>
      <c r="W383">
        <v>-48.9</v>
      </c>
      <c r="X383">
        <v>42.96</v>
      </c>
      <c r="Y383">
        <f>100*LN(LEVERAGE3!O384)</f>
        <v>311.16023695964043</v>
      </c>
      <c r="Z383">
        <f>100*LN(LEVERAGE1!O384)</f>
        <v>335.90586862966779</v>
      </c>
      <c r="AA383">
        <f>100*LN(LEVERAGE1!N384)</f>
        <v>309.0061167964339</v>
      </c>
      <c r="AB383">
        <f>100*LN(LEVERAGE2!V384)</f>
        <v>-45.403138419240427</v>
      </c>
      <c r="AC383">
        <f>100*LN(LEVERAGE2!U384)</f>
        <v>31.804711318794045</v>
      </c>
      <c r="AD383">
        <v>1826.9462252722014</v>
      </c>
      <c r="AE383">
        <v>1645.8324252171299</v>
      </c>
      <c r="AF383">
        <f>100*LN(DOMESTICC!T504)</f>
        <v>1106.5852863986236</v>
      </c>
      <c r="AG383">
        <f>100*LN(DOMESTICC!U504)</f>
        <v>1084.4088882764065</v>
      </c>
      <c r="AH383">
        <f>100*LN(DOMESTICC!V504)</f>
        <v>1070.5203610583449</v>
      </c>
      <c r="AI383">
        <f>100*LN(DOMESTICC!W504)</f>
        <v>1007.5646155270297</v>
      </c>
      <c r="AJ383">
        <f>100*LN(DOMESTICC!X504)</f>
        <v>985.33025813787845</v>
      </c>
      <c r="AK383">
        <f>100*LN(DOMESTICC!Y504)</f>
        <v>846.30019181065279</v>
      </c>
      <c r="AL383">
        <f>100*LN(CBCREDIT!T384)</f>
        <v>1018.1365849644957</v>
      </c>
      <c r="AM383">
        <f>100*LN(CBCREDIT!U384)</f>
        <v>974.98477338637531</v>
      </c>
      <c r="AN383">
        <f>100*LN(CBCREDIT!V384)</f>
        <v>913.29076636225591</v>
      </c>
      <c r="AO383">
        <f>100*LN('CREDIT EA &amp; UK'!X409)</f>
        <v>959.92270813723553</v>
      </c>
      <c r="AP383">
        <f>100*LN('CREDIT EA &amp; UK'!Y409)</f>
        <v>921.72855979619271</v>
      </c>
      <c r="AQ383">
        <f>100*LN('CREDIT EA &amp; UK'!Z409)</f>
        <v>845.18394047066499</v>
      </c>
      <c r="AR383">
        <f>100*LN('CREDIT EA &amp; UK'!AA409)</f>
        <v>917.36400798915327</v>
      </c>
      <c r="AS383">
        <f>100*LN('CREDIT EA &amp; UK'!AB409)</f>
        <v>871.07604443358446</v>
      </c>
      <c r="AT383">
        <f>100*LN('CREDIT EA &amp; UK'!AC409)</f>
        <v>818.08235495320037</v>
      </c>
      <c r="AU383">
        <f>100*LN('CREDIT EA &amp; UK'!AD409)</f>
        <v>853.96831848992235</v>
      </c>
      <c r="AV383">
        <f>100*LN('CREDIT EA &amp; UK'!AE409)</f>
        <v>829.45092844493774</v>
      </c>
      <c r="AW383">
        <f>100*LN('CREDIT EA &amp; UK'!AF409)</f>
        <v>701.38120521964061</v>
      </c>
      <c r="AX383">
        <f>100*LN('CREDIT FLOATERS'!R409)</f>
        <v>980.35503043425206</v>
      </c>
      <c r="AY383">
        <f>100*LN('CREDIT FLOATERS'!S409)</f>
        <v>940.51451876647911</v>
      </c>
      <c r="AZ383">
        <f>100*LN('CREDIT FLOATERS'!T409)</f>
        <v>869.06667195986176</v>
      </c>
      <c r="BA383">
        <f>100*LN('GLOBAL GROWTH'!P651)</f>
        <v>477.51914028192044</v>
      </c>
      <c r="BB383">
        <f>'GLOBAL GROWTH'!F639</f>
        <v>2.5878727845304401</v>
      </c>
      <c r="BC383">
        <v>477.51914028192044</v>
      </c>
      <c r="BD383">
        <v>11.572786000000001</v>
      </c>
      <c r="BE383">
        <v>3.6502567294307564</v>
      </c>
      <c r="BF383">
        <v>465.60697851523685</v>
      </c>
      <c r="BG383">
        <v>459.60306962225059</v>
      </c>
      <c r="BH383">
        <v>462.69316777696037</v>
      </c>
      <c r="BI383">
        <f>'CORPORATE SPREADS'!C492/100</f>
        <v>1.37</v>
      </c>
      <c r="BJ383">
        <f>'CORPORATE SPREADS'!D492/100</f>
        <v>2.6900000000000004</v>
      </c>
      <c r="BK383">
        <f>POLICYRATES!F444</f>
        <v>1.5</v>
      </c>
      <c r="BL383">
        <f>POLICYRATES!C444</f>
        <v>0.5</v>
      </c>
      <c r="BM383">
        <f>100*LN(1/'BILATERAL FX'!G503)</f>
        <v>-31.823552549523736</v>
      </c>
      <c r="BN383">
        <f>100*LN(1/'BILATERAL FX'!B503)</f>
        <v>-45.558771751137506</v>
      </c>
      <c r="BO383">
        <f>100*LN('STOCK MARKET INDICES'!C384)</f>
        <v>858.98300820599491</v>
      </c>
      <c r="BP383">
        <f>100*LN('STOCK MARKET INDICES'!D384)</f>
        <v>788.3966384748361</v>
      </c>
    </row>
    <row r="384" spans="1:68" x14ac:dyDescent="0.2">
      <c r="A384" s="1">
        <v>40817</v>
      </c>
      <c r="B384">
        <f>100*LN('FRED-MD+'!B636)</f>
        <v>455.10085713740153</v>
      </c>
      <c r="C384">
        <f>'FRED-MD+'!C636</f>
        <v>74.595799999999997</v>
      </c>
      <c r="D384">
        <f>100*LN('FRED-MD+'!D636)</f>
        <v>641.34589571673575</v>
      </c>
      <c r="E384">
        <f>100*LN('FRED-MD+'!E636)</f>
        <v>492.67463100874284</v>
      </c>
      <c r="F384">
        <f>'FRED-MD+'!F636</f>
        <v>8.8000000000000007</v>
      </c>
      <c r="G384">
        <f>100*LN('FRED-MD+'!G636)</f>
        <v>542.38965993952229</v>
      </c>
      <c r="H384">
        <f>100*LN('FRED-MD+'!H636)</f>
        <v>465.25402947368775</v>
      </c>
      <c r="I384">
        <f>100*LN('FRED-MD+'!I636)</f>
        <v>458.52735542736349</v>
      </c>
      <c r="J384">
        <f>100*LN('FRED-MD+'!J636)</f>
        <v>754.39891391936817</v>
      </c>
      <c r="K384">
        <f>100*LN('FRED-MD+'!K636)</f>
        <v>709.60754745794918</v>
      </c>
      <c r="L384">
        <f>'FRED-MD+'!L636</f>
        <v>0.114500000000001</v>
      </c>
      <c r="M384">
        <f>'FRED-MD+'!N636</f>
        <v>2.0375000000000001</v>
      </c>
      <c r="N384">
        <f>'FRED-MD+'!O636</f>
        <v>-0.30230000000000001</v>
      </c>
      <c r="O384">
        <f>'FRED-MD+'!P636</f>
        <v>2.7486999999999999</v>
      </c>
      <c r="P384">
        <f>'FRED-MD+'!R636</f>
        <v>1.92</v>
      </c>
      <c r="Q384" t="e">
        <f>FACTOR!C445</f>
        <v>#N/A</v>
      </c>
      <c r="R384">
        <f>100*LN(REALIZEDVARIANCE!D385)</f>
        <v>209.97899145820611</v>
      </c>
      <c r="S384" t="e">
        <v>#N/A</v>
      </c>
      <c r="T384" t="e">
        <v>#N/A</v>
      </c>
      <c r="U384">
        <v>117.0389783584673</v>
      </c>
      <c r="V384" s="5">
        <v>26.54214</v>
      </c>
      <c r="W384">
        <v>-34.799999999999997</v>
      </c>
      <c r="X384">
        <v>29.96</v>
      </c>
      <c r="Y384">
        <f>100*LN(LEVERAGE3!O385)</f>
        <v>314.58797993269638</v>
      </c>
      <c r="Z384">
        <f>100*LN(LEVERAGE1!O385)</f>
        <v>338.52644342921678</v>
      </c>
      <c r="AA384">
        <f>100*LN(LEVERAGE1!N385)</f>
        <v>310.46574671375049</v>
      </c>
      <c r="AB384">
        <f>100*LN(LEVERAGE2!V385)</f>
        <v>-45.472293004236121</v>
      </c>
      <c r="AC384">
        <f>100*LN(LEVERAGE2!U385)</f>
        <v>32.616043729811452</v>
      </c>
      <c r="AD384">
        <v>1829.4920075182026</v>
      </c>
      <c r="AE384">
        <v>1645.9986821457494</v>
      </c>
      <c r="AF384">
        <f>100*LN(DOMESTICC!T505)</f>
        <v>1106.0944405648365</v>
      </c>
      <c r="AG384">
        <f>100*LN(DOMESTICC!U505)</f>
        <v>1083.5818275541396</v>
      </c>
      <c r="AH384">
        <f>100*LN(DOMESTICC!V505)</f>
        <v>1069.5208435946472</v>
      </c>
      <c r="AI384">
        <f>100*LN(DOMESTICC!W505)</f>
        <v>1005.7298816457477</v>
      </c>
      <c r="AJ384">
        <f>100*LN(DOMESTICC!X505)</f>
        <v>983.47808783205983</v>
      </c>
      <c r="AK384">
        <f>100*LN(DOMESTICC!Y505)</f>
        <v>844.57843297227555</v>
      </c>
      <c r="AL384">
        <f>100*LN(CBCREDIT!T385)</f>
        <v>1016.8238319754879</v>
      </c>
      <c r="AM384">
        <f>100*LN(CBCREDIT!U385)</f>
        <v>973.56274596801086</v>
      </c>
      <c r="AN384">
        <f>100*LN(CBCREDIT!V385)</f>
        <v>911.7404934141191</v>
      </c>
      <c r="AO384">
        <f>100*LN('CREDIT EA &amp; UK'!X410)</f>
        <v>957.73002301052907</v>
      </c>
      <c r="AP384">
        <f>100*LN('CREDIT EA &amp; UK'!Y410)</f>
        <v>919.89094807078902</v>
      </c>
      <c r="AQ384">
        <f>100*LN('CREDIT EA &amp; UK'!Z410)</f>
        <v>842.6140984627757</v>
      </c>
      <c r="AR384">
        <f>100*LN('CREDIT EA &amp; UK'!AA410)</f>
        <v>914.36800109452076</v>
      </c>
      <c r="AS384">
        <f>100*LN('CREDIT EA &amp; UK'!AB410)</f>
        <v>868.1955726163086</v>
      </c>
      <c r="AT384">
        <f>100*LN('CREDIT EA &amp; UK'!AC410)</f>
        <v>815.21787330696986</v>
      </c>
      <c r="AU384">
        <f>100*LN('CREDIT EA &amp; UK'!AD410)</f>
        <v>852.95148372895915</v>
      </c>
      <c r="AV384">
        <f>100*LN('CREDIT EA &amp; UK'!AE410)</f>
        <v>828.45551755092367</v>
      </c>
      <c r="AW384">
        <f>100*LN('CREDIT EA &amp; UK'!AF410)</f>
        <v>699.78507752131384</v>
      </c>
      <c r="AX384">
        <f>100*LN('CREDIT FLOATERS'!R410)</f>
        <v>978.48833186414174</v>
      </c>
      <c r="AY384">
        <f>100*LN('CREDIT FLOATERS'!S410)</f>
        <v>938.87469593820151</v>
      </c>
      <c r="AZ384">
        <f>100*LN('CREDIT FLOATERS'!T410)</f>
        <v>867.11985437660974</v>
      </c>
      <c r="BA384">
        <f>100*LN('GLOBAL GROWTH'!P652)</f>
        <v>477.53272207491511</v>
      </c>
      <c r="BB384">
        <f>'GLOBAL GROWTH'!F640</f>
        <v>2.0180228283841002</v>
      </c>
      <c r="BC384">
        <v>477.53272207491511</v>
      </c>
      <c r="BD384">
        <v>23.541761000000001</v>
      </c>
      <c r="BE384">
        <v>3.4468034030408434</v>
      </c>
      <c r="BF384">
        <v>465.61673915811735</v>
      </c>
      <c r="BG384">
        <v>459.53510636287422</v>
      </c>
      <c r="BH384">
        <v>462.10435351443817</v>
      </c>
      <c r="BI384">
        <f>'CORPORATE SPREADS'!C493/100</f>
        <v>1.49</v>
      </c>
      <c r="BJ384">
        <f>'CORPORATE SPREADS'!D493/100</f>
        <v>2.3199999999999998</v>
      </c>
      <c r="BK384">
        <f>POLICYRATES!F445</f>
        <v>1.5</v>
      </c>
      <c r="BL384">
        <f>POLICYRATES!C445</f>
        <v>0.5</v>
      </c>
      <c r="BM384">
        <f>100*LN(1/'BILATERAL FX'!G504)</f>
        <v>-31.714378260139988</v>
      </c>
      <c r="BN384">
        <f>100*LN(1/'BILATERAL FX'!B504)</f>
        <v>-45.539747685637344</v>
      </c>
      <c r="BO384">
        <f>100*LN('STOCK MARKET INDICES'!C385)</f>
        <v>872.27982383724213</v>
      </c>
      <c r="BP384">
        <f>100*LN('STOCK MARKET INDICES'!D385)</f>
        <v>795.88775579136245</v>
      </c>
    </row>
    <row r="385" spans="1:68" x14ac:dyDescent="0.2">
      <c r="A385" s="1">
        <v>40848</v>
      </c>
      <c r="B385">
        <f>100*LN('FRED-MD+'!B637)</f>
        <v>455.21111230220771</v>
      </c>
      <c r="C385">
        <f>'FRED-MD+'!C637</f>
        <v>74.434399999999997</v>
      </c>
      <c r="D385">
        <f>100*LN('FRED-MD+'!D637)</f>
        <v>656.66724298032409</v>
      </c>
      <c r="E385">
        <f>100*LN('FRED-MD+'!E637)</f>
        <v>492.09293810117629</v>
      </c>
      <c r="F385">
        <f>'FRED-MD+'!F637</f>
        <v>8.6</v>
      </c>
      <c r="G385">
        <f>100*LN('FRED-MD+'!G637)</f>
        <v>542.5548957024032</v>
      </c>
      <c r="H385">
        <f>100*LN('FRED-MD+'!H637)</f>
        <v>465.39508263026477</v>
      </c>
      <c r="I385">
        <f>100*LN('FRED-MD+'!I637)</f>
        <v>459.04625571158169</v>
      </c>
      <c r="J385">
        <f>100*LN('FRED-MD+'!J637)</f>
        <v>755.15269565953281</v>
      </c>
      <c r="K385">
        <f>100*LN('FRED-MD+'!K637)</f>
        <v>711.18546353176532</v>
      </c>
      <c r="L385">
        <f>'FRED-MD+'!L637</f>
        <v>0.112</v>
      </c>
      <c r="M385">
        <f>'FRED-MD+'!N637</f>
        <v>1.9015</v>
      </c>
      <c r="N385">
        <f>'FRED-MD+'!O637</f>
        <v>0.32929999999999998</v>
      </c>
      <c r="O385">
        <f>'FRED-MD+'!P637</f>
        <v>2.9257</v>
      </c>
      <c r="P385">
        <f>'FRED-MD+'!R637</f>
        <v>1.98</v>
      </c>
      <c r="Q385" t="e">
        <f>FACTOR!C446</f>
        <v>#N/A</v>
      </c>
      <c r="R385">
        <f>100*LN(REALIZEDVARIANCE!D386)</f>
        <v>212.53729858561533</v>
      </c>
      <c r="S385" t="e">
        <v>#N/A</v>
      </c>
      <c r="T385" t="e">
        <v>#N/A</v>
      </c>
      <c r="U385">
        <v>108.10013111847654</v>
      </c>
      <c r="V385" s="5">
        <v>17.719570000000001</v>
      </c>
      <c r="W385">
        <v>-43.1</v>
      </c>
      <c r="X385">
        <v>27.8</v>
      </c>
      <c r="Y385">
        <f>100*LN(LEVERAGE3!O386)</f>
        <v>318.76584036644016</v>
      </c>
      <c r="Z385">
        <f>100*LN(LEVERAGE1!O386)</f>
        <v>343.04345643002512</v>
      </c>
      <c r="AA385">
        <f>100*LN(LEVERAGE1!N386)</f>
        <v>313.0213542760809</v>
      </c>
      <c r="AB385">
        <f>100*LN(LEVERAGE2!V386)</f>
        <v>-45.540037808818653</v>
      </c>
      <c r="AC385">
        <f>100*LN(LEVERAGE2!U386)</f>
        <v>34.049223771938095</v>
      </c>
      <c r="AD385">
        <v>1828.2468585042186</v>
      </c>
      <c r="AE385">
        <v>1645.9944123972473</v>
      </c>
      <c r="AF385">
        <f>100*LN(DOMESTICC!T506)</f>
        <v>1105.7146223343491</v>
      </c>
      <c r="AG385">
        <f>100*LN(DOMESTICC!U506)</f>
        <v>1082.9075186159932</v>
      </c>
      <c r="AH385">
        <f>100*LN(DOMESTICC!V506)</f>
        <v>1068.6505509005108</v>
      </c>
      <c r="AI385">
        <f>100*LN(DOMESTICC!W506)</f>
        <v>1004.0856398527335</v>
      </c>
      <c r="AJ385">
        <f>100*LN(DOMESTICC!X506)</f>
        <v>981.85776846520537</v>
      </c>
      <c r="AK385">
        <f>100*LN(DOMESTICC!Y506)</f>
        <v>842.81739177507086</v>
      </c>
      <c r="AL385">
        <f>100*LN(CBCREDIT!T386)</f>
        <v>1014.5686549908785</v>
      </c>
      <c r="AM385">
        <f>100*LN(CBCREDIT!U386)</f>
        <v>970.97099280690657</v>
      </c>
      <c r="AN385">
        <f>100*LN(CBCREDIT!V386)</f>
        <v>910.31698106174588</v>
      </c>
      <c r="AO385">
        <f>100*LN('CREDIT EA &amp; UK'!X411)</f>
        <v>954.69890172409839</v>
      </c>
      <c r="AP385">
        <f>100*LN('CREDIT EA &amp; UK'!Y411)</f>
        <v>916.52176915596988</v>
      </c>
      <c r="AQ385">
        <f>100*LN('CREDIT EA &amp; UK'!Z411)</f>
        <v>840.12681545813416</v>
      </c>
      <c r="AR385">
        <f>100*LN('CREDIT EA &amp; UK'!AA411)</f>
        <v>910.77122345246607</v>
      </c>
      <c r="AS385">
        <f>100*LN('CREDIT EA &amp; UK'!AB411)</f>
        <v>863.99215601372782</v>
      </c>
      <c r="AT385">
        <f>100*LN('CREDIT EA &amp; UK'!AC411)</f>
        <v>812.48960031147647</v>
      </c>
      <c r="AU385">
        <f>100*LN('CREDIT EA &amp; UK'!AD411)</f>
        <v>851.10887269289481</v>
      </c>
      <c r="AV385">
        <f>100*LN('CREDIT EA &amp; UK'!AE411)</f>
        <v>826.65227626087244</v>
      </c>
      <c r="AW385">
        <f>100*LN('CREDIT EA &amp; UK'!AF411)</f>
        <v>698.04265797010555</v>
      </c>
      <c r="AX385">
        <f>100*LN('CREDIT FLOATERS'!R411)</f>
        <v>975.92109906779262</v>
      </c>
      <c r="AY385">
        <f>100*LN('CREDIT FLOATERS'!S411)</f>
        <v>935.87667383360849</v>
      </c>
      <c r="AZ385">
        <f>100*LN('CREDIT FLOATERS'!T411)</f>
        <v>865.24725283052226</v>
      </c>
      <c r="BA385">
        <f>100*LN('GLOBAL GROWTH'!P653)</f>
        <v>477.40287374491641</v>
      </c>
      <c r="BB385">
        <f>'GLOBAL GROWTH'!F641</f>
        <v>1.1360353720758001</v>
      </c>
      <c r="BC385">
        <v>477.40287374491641</v>
      </c>
      <c r="BD385">
        <v>11.36515</v>
      </c>
      <c r="BE385">
        <v>3.2882437232604866</v>
      </c>
      <c r="BF385">
        <v>465.89895779532895</v>
      </c>
      <c r="BG385">
        <v>459.33275814150028</v>
      </c>
      <c r="BH385">
        <v>462.49728132842705</v>
      </c>
      <c r="BI385">
        <f>'CORPORATE SPREADS'!C494/100</f>
        <v>1.42</v>
      </c>
      <c r="BJ385">
        <f>'CORPORATE SPREADS'!D494/100</f>
        <v>2.41</v>
      </c>
      <c r="BK385">
        <f>POLICYRATES!F446</f>
        <v>1.25</v>
      </c>
      <c r="BL385">
        <f>POLICYRATES!C446</f>
        <v>0.5</v>
      </c>
      <c r="BM385">
        <f>100*LN(1/'BILATERAL FX'!G505)</f>
        <v>-30.439168601472815</v>
      </c>
      <c r="BN385">
        <f>100*LN(1/'BILATERAL FX'!B505)</f>
        <v>-45.780452178873787</v>
      </c>
      <c r="BO385">
        <f>100*LN('STOCK MARKET INDICES'!C386)</f>
        <v>871.42128663705739</v>
      </c>
      <c r="BP385">
        <f>100*LN('STOCK MARKET INDICES'!D386)</f>
        <v>795.00934685710695</v>
      </c>
    </row>
    <row r="386" spans="1:68" x14ac:dyDescent="0.2">
      <c r="A386" s="1">
        <v>40878</v>
      </c>
      <c r="B386">
        <f>100*LN('FRED-MD+'!B638)</f>
        <v>455.597679053185</v>
      </c>
      <c r="C386">
        <f>'FRED-MD+'!C638</f>
        <v>74.825100000000006</v>
      </c>
      <c r="D386">
        <f>100*LN('FRED-MD+'!D638)</f>
        <v>654.24719605068049</v>
      </c>
      <c r="E386">
        <f>100*LN('FRED-MD+'!E638)</f>
        <v>491.7422912374077</v>
      </c>
      <c r="F386">
        <f>'FRED-MD+'!F638</f>
        <v>8.5</v>
      </c>
      <c r="G386">
        <f>100*LN('FRED-MD+'!G638)</f>
        <v>542.53596252106581</v>
      </c>
      <c r="H386">
        <f>100*LN('FRED-MD+'!H638)</f>
        <v>465.41317640367532</v>
      </c>
      <c r="I386">
        <f>100*LN('FRED-MD+'!I638)</f>
        <v>459.67347071669894</v>
      </c>
      <c r="J386">
        <f>100*LN('FRED-MD+'!J638)</f>
        <v>755.70540671795561</v>
      </c>
      <c r="K386">
        <f>100*LN('FRED-MD+'!K638)</f>
        <v>712.554050005166</v>
      </c>
      <c r="L386">
        <f>'FRED-MD+'!L638</f>
        <v>0.115238095238095</v>
      </c>
      <c r="M386">
        <f>'FRED-MD+'!N638</f>
        <v>1.8628571428571401</v>
      </c>
      <c r="N386">
        <f>'FRED-MD+'!O638</f>
        <v>8.1000000000000003E-2</v>
      </c>
      <c r="O386">
        <f>'FRED-MD+'!P638</f>
        <v>2.8292000000000002</v>
      </c>
      <c r="P386">
        <f>'FRED-MD+'!R638</f>
        <v>1.98</v>
      </c>
      <c r="Q386" t="e">
        <f>FACTOR!C447</f>
        <v>#N/A</v>
      </c>
      <c r="R386">
        <f>100*LN(REALIZEDVARIANCE!D387)</f>
        <v>158.01657558135651</v>
      </c>
      <c r="S386" t="e">
        <v>#N/A</v>
      </c>
      <c r="T386" t="e">
        <v>#N/A</v>
      </c>
      <c r="U386">
        <v>108.91404590414362</v>
      </c>
      <c r="V386" s="5">
        <v>18.755130000000001</v>
      </c>
      <c r="W386">
        <v>-45.3</v>
      </c>
      <c r="X386">
        <v>23.4</v>
      </c>
      <c r="Y386">
        <f>100*LN(LEVERAGE3!O387)</f>
        <v>320.86234484038494</v>
      </c>
      <c r="Z386">
        <f>100*LN(LEVERAGE1!O387)</f>
        <v>345.48569061511813</v>
      </c>
      <c r="AA386">
        <f>100*LN(LEVERAGE1!N387)</f>
        <v>314.42393856542031</v>
      </c>
      <c r="AB386">
        <f>100*LN(LEVERAGE2!V387)</f>
        <v>-45.631078006200731</v>
      </c>
      <c r="AC386">
        <f>100*LN(LEVERAGE2!U387)</f>
        <v>34.842619818616164</v>
      </c>
      <c r="AD386">
        <v>1827.2573349966142</v>
      </c>
      <c r="AE386">
        <v>1646.0021986902213</v>
      </c>
      <c r="AF386">
        <f>100*LN(DOMESTICC!T507)</f>
        <v>1105.552768240309</v>
      </c>
      <c r="AG386">
        <f>100*LN(DOMESTICC!U507)</f>
        <v>1082.6118608344532</v>
      </c>
      <c r="AH386">
        <f>100*LN(DOMESTICC!V507)</f>
        <v>1068.2561634205226</v>
      </c>
      <c r="AI386">
        <f>100*LN(DOMESTICC!W507)</f>
        <v>1003.3290312555788</v>
      </c>
      <c r="AJ386">
        <f>100*LN(DOMESTICC!X507)</f>
        <v>981.1206163897026</v>
      </c>
      <c r="AK386">
        <f>100*LN(DOMESTICC!Y507)</f>
        <v>841.96035303624171</v>
      </c>
      <c r="AL386">
        <f>100*LN(CBCREDIT!T387)</f>
        <v>1013.297509809758</v>
      </c>
      <c r="AM386">
        <f>100*LN(CBCREDIT!U387)</f>
        <v>969.4902941153041</v>
      </c>
      <c r="AN386">
        <f>100*LN(CBCREDIT!V387)</f>
        <v>909.65507644608579</v>
      </c>
      <c r="AO386">
        <f>100*LN('CREDIT EA &amp; UK'!X412)</f>
        <v>953.06557872666656</v>
      </c>
      <c r="AP386">
        <f>100*LN('CREDIT EA &amp; UK'!Y412)</f>
        <v>914.5849849686648</v>
      </c>
      <c r="AQ386">
        <f>100*LN('CREDIT EA &amp; UK'!Z412)</f>
        <v>838.93989100514136</v>
      </c>
      <c r="AR386">
        <f>100*LN('CREDIT EA &amp; UK'!AA412)</f>
        <v>908.90521252389522</v>
      </c>
      <c r="AS386">
        <f>100*LN('CREDIT EA &amp; UK'!AB412)</f>
        <v>861.68019373149946</v>
      </c>
      <c r="AT386">
        <f>100*LN('CREDIT EA &amp; UK'!AC412)</f>
        <v>811.19559573428126</v>
      </c>
      <c r="AU386">
        <f>100*LN('CREDIT EA &amp; UK'!AD412)</f>
        <v>850.06238753311379</v>
      </c>
      <c r="AV386">
        <f>100*LN('CREDIT EA &amp; UK'!AE412)</f>
        <v>825.62846868159806</v>
      </c>
      <c r="AW386">
        <f>100*LN('CREDIT EA &amp; UK'!AF412)</f>
        <v>697.17427107978779</v>
      </c>
      <c r="AX386">
        <f>100*LN('CREDIT FLOATERS'!R412)</f>
        <v>974.543147322089</v>
      </c>
      <c r="AY386">
        <f>100*LN('CREDIT FLOATERS'!S412)</f>
        <v>934.15833481720369</v>
      </c>
      <c r="AZ386">
        <f>100*LN('CREDIT FLOATERS'!T412)</f>
        <v>864.35773533289841</v>
      </c>
      <c r="BA386">
        <f>100*LN('GLOBAL GROWTH'!P654)</f>
        <v>477.70545397765034</v>
      </c>
      <c r="BB386">
        <f>'GLOBAL GROWTH'!F642</f>
        <v>0.81673558762290999</v>
      </c>
      <c r="BC386">
        <v>477.70545397765034</v>
      </c>
      <c r="BD386">
        <v>13.310933</v>
      </c>
      <c r="BE386">
        <v>3.1808818357214941</v>
      </c>
      <c r="BF386">
        <v>466.42587313873332</v>
      </c>
      <c r="BG386">
        <v>458.93287546376638</v>
      </c>
      <c r="BH386">
        <v>463.08379327366691</v>
      </c>
      <c r="BI386">
        <f>'CORPORATE SPREADS'!C495/100</f>
        <v>1.74</v>
      </c>
      <c r="BJ386">
        <f>'CORPORATE SPREADS'!D495/100</f>
        <v>2.5199999999999996</v>
      </c>
      <c r="BK386">
        <f>POLICYRATES!F447</f>
        <v>1</v>
      </c>
      <c r="BL386">
        <f>POLICYRATES!C447</f>
        <v>0.5</v>
      </c>
      <c r="BM386">
        <f>100*LN(1/'BILATERAL FX'!G506)</f>
        <v>-27.421682149821031</v>
      </c>
      <c r="BN386">
        <f>100*LN(1/'BILATERAL FX'!B506)</f>
        <v>-44.385214051286823</v>
      </c>
      <c r="BO386">
        <f>100*LN('STOCK MARKET INDICES'!C387)</f>
        <v>868.24279297644273</v>
      </c>
      <c r="BP386">
        <f>100*LN('STOCK MARKET INDICES'!D387)</f>
        <v>795.78353702045388</v>
      </c>
    </row>
    <row r="387" spans="1:68" x14ac:dyDescent="0.2">
      <c r="A387" s="1">
        <v>40909</v>
      </c>
      <c r="B387">
        <f>100*LN('FRED-MD+'!B639)</f>
        <v>456.45044292620759</v>
      </c>
      <c r="C387">
        <f>'FRED-MD+'!C639</f>
        <v>75.457800000000006</v>
      </c>
      <c r="D387">
        <f>100*LN('FRED-MD+'!D639)</f>
        <v>658.3409222158765</v>
      </c>
      <c r="E387">
        <f>100*LN('FRED-MD+'!E639)</f>
        <v>491.71301508993963</v>
      </c>
      <c r="F387">
        <f>'FRED-MD+'!F639</f>
        <v>8.3000000000000007</v>
      </c>
      <c r="G387">
        <f>100*LN('FRED-MD+'!G639)</f>
        <v>542.78796426407064</v>
      </c>
      <c r="H387">
        <f>100*LN('FRED-MD+'!H639)</f>
        <v>465.67564374595241</v>
      </c>
      <c r="I387">
        <f>100*LN('FRED-MD+'!I639)</f>
        <v>459.75411588236</v>
      </c>
      <c r="J387">
        <f>100*LN('FRED-MD+'!J639)</f>
        <v>756.37688628451929</v>
      </c>
      <c r="K387">
        <f>100*LN('FRED-MD+'!K639)</f>
        <v>717.05655977987476</v>
      </c>
      <c r="L387">
        <f>'FRED-MD+'!L639</f>
        <v>0.115</v>
      </c>
      <c r="M387">
        <f>'FRED-MD+'!N639</f>
        <v>1.8514999999999999</v>
      </c>
      <c r="N387">
        <f>'FRED-MD+'!O639</f>
        <v>-8.8000000000000005E-3</v>
      </c>
      <c r="O387">
        <f>'FRED-MD+'!P639</f>
        <v>2.7014999999999998</v>
      </c>
      <c r="P387">
        <f>'FRED-MD+'!R639</f>
        <v>1.95</v>
      </c>
      <c r="Q387" t="e">
        <f>FACTOR!C448</f>
        <v>#N/A</v>
      </c>
      <c r="R387">
        <f>100*LN(REALIZEDVARIANCE!D388)</f>
        <v>110.96839158047847</v>
      </c>
      <c r="S387" t="e">
        <v>#N/A</v>
      </c>
      <c r="T387" t="e">
        <v>#N/A</v>
      </c>
      <c r="U387">
        <v>101.76380232361559</v>
      </c>
      <c r="V387" s="5">
        <v>16.024260000000002</v>
      </c>
      <c r="W387">
        <v>-33.799999999999997</v>
      </c>
      <c r="X387">
        <v>19.440000000000001</v>
      </c>
      <c r="Y387">
        <f>100*LN(LEVERAGE3!O388)</f>
        <v>320.11467940671076</v>
      </c>
      <c r="Z387">
        <f>100*LN(LEVERAGE1!O388)</f>
        <v>343.70562596344854</v>
      </c>
      <c r="AA387">
        <f>100*LN(LEVERAGE1!N388)</f>
        <v>313.30471440731219</v>
      </c>
      <c r="AB387">
        <f>100*LN(LEVERAGE2!V388)</f>
        <v>-45.823838018830578</v>
      </c>
      <c r="AC387">
        <f>100*LN(LEVERAGE2!U388)</f>
        <v>34.272682500033504</v>
      </c>
      <c r="AD387">
        <v>1828.8101800461272</v>
      </c>
      <c r="AE387">
        <v>1646.6052189811635</v>
      </c>
      <c r="AF387">
        <f>100*LN(DOMESTICC!T508)</f>
        <v>1106.0737107601342</v>
      </c>
      <c r="AG387">
        <f>100*LN(DOMESTICC!U508)</f>
        <v>1083.2495620771283</v>
      </c>
      <c r="AH387">
        <f>100*LN(DOMESTICC!V508)</f>
        <v>1068.7686090459499</v>
      </c>
      <c r="AI387">
        <f>100*LN(DOMESTICC!W508)</f>
        <v>1004.4167180162586</v>
      </c>
      <c r="AJ387">
        <f>100*LN(DOMESTICC!X508)</f>
        <v>982.32142738003358</v>
      </c>
      <c r="AK387">
        <f>100*LN(DOMESTICC!Y508)</f>
        <v>842.59183809448052</v>
      </c>
      <c r="AL387">
        <f>100*LN(CBCREDIT!T388)</f>
        <v>1013.6823186605749</v>
      </c>
      <c r="AM387">
        <f>100*LN(CBCREDIT!U388)</f>
        <v>969.76375610473053</v>
      </c>
      <c r="AN387">
        <f>100*LN(CBCREDIT!V388)</f>
        <v>910.2421210984611</v>
      </c>
      <c r="AO387">
        <f>100*LN('CREDIT EA &amp; UK'!X413)</f>
        <v>953.78771217512826</v>
      </c>
      <c r="AP387">
        <f>100*LN('CREDIT EA &amp; UK'!Y413)</f>
        <v>915.3420554060109</v>
      </c>
      <c r="AQ387">
        <f>100*LN('CREDIT EA &amp; UK'!Z413)</f>
        <v>839.51873224715018</v>
      </c>
      <c r="AR387">
        <f>100*LN('CREDIT EA &amp; UK'!AA413)</f>
        <v>909.93584856839118</v>
      </c>
      <c r="AS387">
        <f>100*LN('CREDIT EA &amp; UK'!AB413)</f>
        <v>862.8361490891574</v>
      </c>
      <c r="AT387">
        <f>100*LN('CREDIT EA &amp; UK'!AC413)</f>
        <v>812.01826522243778</v>
      </c>
      <c r="AU387">
        <f>100*LN('CREDIT EA &amp; UK'!AD413)</f>
        <v>850.2264475859771</v>
      </c>
      <c r="AV387">
        <f>100*LN('CREDIT EA &amp; UK'!AE413)</f>
        <v>825.81071850325554</v>
      </c>
      <c r="AW387">
        <f>100*LN('CREDIT EA &amp; UK'!AF413)</f>
        <v>697.21912149850732</v>
      </c>
      <c r="AX387">
        <f>100*LN('CREDIT FLOATERS'!R413)</f>
        <v>975.3021927888442</v>
      </c>
      <c r="AY387">
        <f>100*LN('CREDIT FLOATERS'!S413)</f>
        <v>935.02314454017767</v>
      </c>
      <c r="AZ387">
        <f>100*LN('CREDIT FLOATERS'!T413)</f>
        <v>864.8434431741972</v>
      </c>
      <c r="BA387">
        <f>100*LN('GLOBAL GROWTH'!P655)</f>
        <v>477.72421225547095</v>
      </c>
      <c r="BB387">
        <f>'GLOBAL GROWTH'!F643</f>
        <v>-0.77745354706472503</v>
      </c>
      <c r="BC387">
        <v>477.72421225547095</v>
      </c>
      <c r="BD387">
        <v>-45.468594000000003</v>
      </c>
      <c r="BE387">
        <v>3.10744229168185</v>
      </c>
      <c r="BF387">
        <v>466.53180336063809</v>
      </c>
      <c r="BG387">
        <v>458.5295843197643</v>
      </c>
      <c r="BH387">
        <v>464.05373298253824</v>
      </c>
      <c r="BI387">
        <f>'CORPORATE SPREADS'!C496/100</f>
        <v>1.66</v>
      </c>
      <c r="BJ387">
        <f>'CORPORATE SPREADS'!D496/100</f>
        <v>2.2299999999999995</v>
      </c>
      <c r="BK387">
        <f>POLICYRATES!F448</f>
        <v>1</v>
      </c>
      <c r="BL387">
        <f>POLICYRATES!C448</f>
        <v>0.5</v>
      </c>
      <c r="BM387">
        <f>100*LN(1/'BILATERAL FX'!G507)</f>
        <v>-25.541711186450538</v>
      </c>
      <c r="BN387">
        <f>100*LN(1/'BILATERAL FX'!B507)</f>
        <v>-43.980212051261418</v>
      </c>
      <c r="BO387" t="e">
        <f>100*LN('STOCK MARKET INDICES'!C388)</f>
        <v>#NUM!</v>
      </c>
      <c r="BP387" t="e">
        <f>100*LN('STOCK MARKET INDICES'!D388)</f>
        <v>#NUM!</v>
      </c>
    </row>
    <row r="388" spans="1:68" x14ac:dyDescent="0.2">
      <c r="A388" s="1">
        <v>40940</v>
      </c>
      <c r="B388">
        <f>100*LN('FRED-MD+'!B640)</f>
        <v>456.82468318834941</v>
      </c>
      <c r="C388">
        <f>'FRED-MD+'!C640</f>
        <v>75.7547</v>
      </c>
      <c r="D388">
        <f>100*LN('FRED-MD+'!D640)</f>
        <v>655.67783561580427</v>
      </c>
      <c r="E388">
        <f>100*LN('FRED-MD+'!E640)</f>
        <v>491.83737956699503</v>
      </c>
      <c r="F388">
        <f>'FRED-MD+'!F640</f>
        <v>8.3000000000000007</v>
      </c>
      <c r="G388">
        <f>100*LN('FRED-MD+'!G640)</f>
        <v>542.99507090144687</v>
      </c>
      <c r="H388">
        <f>100*LN('FRED-MD+'!H640)</f>
        <v>465.86635584280913</v>
      </c>
      <c r="I388">
        <f>100*LN('FRED-MD+'!I640)</f>
        <v>457.80045179153223</v>
      </c>
      <c r="J388">
        <f>100*LN('FRED-MD+'!J640)</f>
        <v>756.83074677382956</v>
      </c>
      <c r="K388">
        <f>100*LN('FRED-MD+'!K640)</f>
        <v>720.9702616977961</v>
      </c>
      <c r="L388">
        <f>'FRED-MD+'!L640</f>
        <v>0.16099999999999901</v>
      </c>
      <c r="M388">
        <f>'FRED-MD+'!N640</f>
        <v>1.8065</v>
      </c>
      <c r="N388">
        <f>'FRED-MD+'!O640</f>
        <v>-0.10680000000000001</v>
      </c>
      <c r="O388">
        <f>'FRED-MD+'!P640</f>
        <v>2.4464999999999999</v>
      </c>
      <c r="P388">
        <f>'FRED-MD+'!R640</f>
        <v>1.92</v>
      </c>
      <c r="Q388" t="e">
        <f>FACTOR!C449</f>
        <v>#N/A</v>
      </c>
      <c r="R388">
        <f>100*LN(REALIZEDVARIANCE!D389)</f>
        <v>98.635489586193103</v>
      </c>
      <c r="S388" t="e">
        <v>#N/A</v>
      </c>
      <c r="T388" t="e">
        <v>#N/A</v>
      </c>
      <c r="U388">
        <v>99.314104878163505</v>
      </c>
      <c r="V388" s="5">
        <v>15.467700000000001</v>
      </c>
      <c r="W388">
        <v>-19.2</v>
      </c>
      <c r="X388">
        <v>18.43</v>
      </c>
      <c r="Y388">
        <f>100*LN(LEVERAGE3!O389)</f>
        <v>318.81823592183866</v>
      </c>
      <c r="Z388">
        <f>100*LN(LEVERAGE1!O389)</f>
        <v>340.52151803488715</v>
      </c>
      <c r="AA388">
        <f>100*LN(LEVERAGE1!N389)</f>
        <v>311.26700377121847</v>
      </c>
      <c r="AB388">
        <f>100*LN(LEVERAGE2!V389)</f>
        <v>-46.051255969143909</v>
      </c>
      <c r="AC388">
        <f>100*LN(LEVERAGE2!U389)</f>
        <v>33.235373785564768</v>
      </c>
      <c r="AD388">
        <v>1829.9615485190116</v>
      </c>
      <c r="AE388">
        <v>1647.2623681927789</v>
      </c>
      <c r="AF388">
        <f>100*LN(DOMESTICC!T509)</f>
        <v>1106.9615601670855</v>
      </c>
      <c r="AG388">
        <f>100*LN(DOMESTICC!U509)</f>
        <v>1084.3346985588259</v>
      </c>
      <c r="AH388">
        <f>100*LN(DOMESTICC!V509)</f>
        <v>1069.6420770522598</v>
      </c>
      <c r="AI388">
        <f>100*LN(DOMESTICC!W509)</f>
        <v>1006.256441947389</v>
      </c>
      <c r="AJ388">
        <f>100*LN(DOMESTICC!X509)</f>
        <v>984.3494282450124</v>
      </c>
      <c r="AK388">
        <f>100*LN(DOMESTICC!Y509)</f>
        <v>843.66648669965934</v>
      </c>
      <c r="AL388">
        <f>100*LN(CBCREDIT!T389)</f>
        <v>1014.3393586214991</v>
      </c>
      <c r="AM388">
        <f>100*LN(CBCREDIT!U389)</f>
        <v>970.23138038294906</v>
      </c>
      <c r="AN388">
        <f>100*LN(CBCREDIT!V389)</f>
        <v>911.24173928253606</v>
      </c>
      <c r="AO388">
        <f>100*LN('CREDIT EA &amp; UK'!X414)</f>
        <v>955.01512844642264</v>
      </c>
      <c r="AP388">
        <f>100*LN('CREDIT EA &amp; UK'!Y414)</f>
        <v>916.62825102592842</v>
      </c>
      <c r="AQ388">
        <f>100*LN('CREDIT EA &amp; UK'!Z414)</f>
        <v>840.55770092193302</v>
      </c>
      <c r="AR388">
        <f>100*LN('CREDIT EA &amp; UK'!AA414)</f>
        <v>911.6804052243142</v>
      </c>
      <c r="AS388">
        <f>100*LN('CREDIT EA &amp; UK'!AB414)</f>
        <v>864.78956291187126</v>
      </c>
      <c r="AT388">
        <f>100*LN('CREDIT EA &amp; UK'!AC414)</f>
        <v>813.41467859685713</v>
      </c>
      <c r="AU388">
        <f>100*LN('CREDIT EA &amp; UK'!AD414)</f>
        <v>850.5074085554711</v>
      </c>
      <c r="AV388">
        <f>100*LN('CREDIT EA &amp; UK'!AE414)</f>
        <v>826.12275346776732</v>
      </c>
      <c r="AW388">
        <f>100*LN('CREDIT EA &amp; UK'!AF414)</f>
        <v>697.33777225653341</v>
      </c>
      <c r="AX388">
        <f>100*LN('CREDIT FLOATERS'!R414)</f>
        <v>976.5917096304488</v>
      </c>
      <c r="AY388">
        <f>100*LN('CREDIT FLOATERS'!S414)</f>
        <v>936.49025868571823</v>
      </c>
      <c r="AZ388">
        <f>100*LN('CREDIT FLOATERS'!T414)</f>
        <v>865.71844503268687</v>
      </c>
      <c r="BA388">
        <f>100*LN('GLOBAL GROWTH'!P656)</f>
        <v>478.18008224397948</v>
      </c>
      <c r="BB388">
        <f>'GLOBAL GROWTH'!F644</f>
        <v>-0.26056881622625699</v>
      </c>
      <c r="BC388">
        <v>478.18008224397948</v>
      </c>
      <c r="BD388">
        <v>-84.677969000000004</v>
      </c>
      <c r="BE388">
        <v>3.0482021478672072</v>
      </c>
      <c r="BF388">
        <v>467.37607051456217</v>
      </c>
      <c r="BG388">
        <v>458.99554000992487</v>
      </c>
      <c r="BH388">
        <v>462.88867126054072</v>
      </c>
      <c r="BI388">
        <f>'CORPORATE SPREADS'!C497/100</f>
        <v>1.46</v>
      </c>
      <c r="BJ388">
        <f>'CORPORATE SPREADS'!D497/100</f>
        <v>2.02</v>
      </c>
      <c r="BK388">
        <f>POLICYRATES!F449</f>
        <v>1</v>
      </c>
      <c r="BL388">
        <f>POLICYRATES!C449</f>
        <v>0.5</v>
      </c>
      <c r="BM388">
        <f>100*LN(1/'BILATERAL FX'!G508)</f>
        <v>-28.050638870268539</v>
      </c>
      <c r="BN388">
        <f>100*LN(1/'BILATERAL FX'!B508)</f>
        <v>-45.767797955509863</v>
      </c>
      <c r="BO388" t="e">
        <f>100*LN('STOCK MARKET INDICES'!C389)</f>
        <v>#NUM!</v>
      </c>
      <c r="BP388" t="e">
        <f>100*LN('STOCK MARKET INDICES'!D389)</f>
        <v>#NUM!</v>
      </c>
    </row>
    <row r="389" spans="1:68" x14ac:dyDescent="0.2">
      <c r="A389" s="1">
        <v>40969</v>
      </c>
      <c r="B389">
        <f>100*LN('FRED-MD+'!B641)</f>
        <v>456.44179806991775</v>
      </c>
      <c r="C389">
        <f>'FRED-MD+'!C641</f>
        <v>75.376900000000006</v>
      </c>
      <c r="D389">
        <f>100*LN('FRED-MD+'!D641)</f>
        <v>654.39118455647917</v>
      </c>
      <c r="E389">
        <f>100*LN('FRED-MD+'!E641)</f>
        <v>492.66012984862459</v>
      </c>
      <c r="F389">
        <f>'FRED-MD+'!F641</f>
        <v>8.1999999999999993</v>
      </c>
      <c r="G389">
        <f>100*LN('FRED-MD+'!G641)</f>
        <v>543.25510125349354</v>
      </c>
      <c r="H389">
        <f>100*LN('FRED-MD+'!H641)</f>
        <v>466.09737936035157</v>
      </c>
      <c r="I389">
        <f>100*LN('FRED-MD+'!I641)</f>
        <v>458.5885424576224</v>
      </c>
      <c r="J389">
        <f>100*LN('FRED-MD+'!J641)</f>
        <v>757.64123601945198</v>
      </c>
      <c r="K389">
        <f>100*LN('FRED-MD+'!K641)</f>
        <v>723.65121140056374</v>
      </c>
      <c r="L389">
        <f>'FRED-MD+'!L641</f>
        <v>0.19</v>
      </c>
      <c r="M389">
        <f>'FRED-MD+'!N641</f>
        <v>1.98272727272727</v>
      </c>
      <c r="N389">
        <f>'FRED-MD+'!O641</f>
        <v>-0.5202</v>
      </c>
      <c r="O389">
        <f>'FRED-MD+'!P641</f>
        <v>2.3807</v>
      </c>
      <c r="P389">
        <f>'FRED-MD+'!R641</f>
        <v>1.78</v>
      </c>
      <c r="Q389" t="e">
        <f>FACTOR!C450</f>
        <v>#N/A</v>
      </c>
      <c r="R389">
        <f>100*LN(REALIZEDVARIANCE!D390)</f>
        <v>131.95427959717162</v>
      </c>
      <c r="S389" t="e">
        <v>#N/A</v>
      </c>
      <c r="T389" t="e">
        <v>#N/A</v>
      </c>
      <c r="U389">
        <v>93.708135049498608</v>
      </c>
      <c r="V389" s="5">
        <v>10.36903</v>
      </c>
      <c r="W389">
        <v>-16.3</v>
      </c>
      <c r="X389">
        <v>15.5</v>
      </c>
      <c r="Y389">
        <f>100*LN(LEVERAGE3!O390)</f>
        <v>318.0550710546533</v>
      </c>
      <c r="Z389">
        <f>100*LN(LEVERAGE1!O390)</f>
        <v>338.44673776605248</v>
      </c>
      <c r="AA389">
        <f>100*LN(LEVERAGE1!N390)</f>
        <v>309.78005287649569</v>
      </c>
      <c r="AB389">
        <f>100*LN(LEVERAGE2!V390)</f>
        <v>-46.172840832892597</v>
      </c>
      <c r="AC389">
        <f>100*LN(LEVERAGE2!U390)</f>
        <v>32.461394778038546</v>
      </c>
      <c r="AD389">
        <v>1830.1893367864934</v>
      </c>
      <c r="AE389">
        <v>1647.4517352833989</v>
      </c>
      <c r="AF389">
        <f>100*LN(DOMESTICC!T510)</f>
        <v>1107.4752338292919</v>
      </c>
      <c r="AG389">
        <f>100*LN(DOMESTICC!U510)</f>
        <v>1084.9615414104969</v>
      </c>
      <c r="AH389">
        <f>100*LN(DOMESTICC!V510)</f>
        <v>1070.1474874047703</v>
      </c>
      <c r="AI389">
        <f>100*LN(DOMESTICC!W510)</f>
        <v>1007.3129143612714</v>
      </c>
      <c r="AJ389">
        <f>100*LN(DOMESTICC!X510)</f>
        <v>985.51230752471781</v>
      </c>
      <c r="AK389">
        <f>100*LN(DOMESTICC!Y510)</f>
        <v>844.28732225906163</v>
      </c>
      <c r="AL389">
        <f>100*LN(CBCREDIT!T390)</f>
        <v>1014.7201867426842</v>
      </c>
      <c r="AM389">
        <f>100*LN(CBCREDIT!U390)</f>
        <v>970.50282601188621</v>
      </c>
      <c r="AN389">
        <f>100*LN(CBCREDIT!V390)</f>
        <v>911.81956966716893</v>
      </c>
      <c r="AO389">
        <f>100*LN('CREDIT EA &amp; UK'!X415)</f>
        <v>955.72336914300286</v>
      </c>
      <c r="AP389">
        <f>100*LN('CREDIT EA &amp; UK'!Y415)</f>
        <v>917.3700661168906</v>
      </c>
      <c r="AQ389">
        <f>100*LN('CREDIT EA &amp; UK'!Z415)</f>
        <v>841.32592133252433</v>
      </c>
      <c r="AR389">
        <f>100*LN('CREDIT EA &amp; UK'!AA415)</f>
        <v>912.68297329739812</v>
      </c>
      <c r="AS389">
        <f>100*LN('CREDIT EA &amp; UK'!AB415)</f>
        <v>865.91032596985929</v>
      </c>
      <c r="AT389">
        <f>100*LN('CREDIT EA &amp; UK'!AC415)</f>
        <v>814.21936587725054</v>
      </c>
      <c r="AU389">
        <f>100*LN('CREDIT EA &amp; UK'!AD415)</f>
        <v>850.67074072335186</v>
      </c>
      <c r="AV389">
        <f>100*LN('CREDIT EA &amp; UK'!AE415)</f>
        <v>826.30410549329076</v>
      </c>
      <c r="AW389">
        <f>100*LN('CREDIT EA &amp; UK'!AF415)</f>
        <v>697.53914972978555</v>
      </c>
      <c r="AX389">
        <f>100*LN('CREDIT FLOATERS'!R415)</f>
        <v>977.33542085707347</v>
      </c>
      <c r="AY389">
        <f>100*LN('CREDIT FLOATERS'!S415)</f>
        <v>937.3352189984455</v>
      </c>
      <c r="AZ389">
        <f>100*LN('CREDIT FLOATERS'!T415)</f>
        <v>866.37253812492611</v>
      </c>
      <c r="BA389">
        <f>100*LN('GLOBAL GROWTH'!P657)</f>
        <v>477.40963220513271</v>
      </c>
      <c r="BB389">
        <f>'GLOBAL GROWTH'!F645</f>
        <v>-1.7596778764611301</v>
      </c>
      <c r="BC389">
        <v>477.40963220513271</v>
      </c>
      <c r="BD389">
        <v>-64.636267000000004</v>
      </c>
      <c r="BE389">
        <v>2.9750243001601895</v>
      </c>
      <c r="BF389">
        <v>467.31864793163044</v>
      </c>
      <c r="BG389">
        <v>458.61068928601662</v>
      </c>
      <c r="BH389">
        <v>462.10435351443817</v>
      </c>
      <c r="BI389">
        <f>'CORPORATE SPREADS'!C498/100</f>
        <v>1.35</v>
      </c>
      <c r="BJ389">
        <f>'CORPORATE SPREADS'!D498/100</f>
        <v>2.1</v>
      </c>
      <c r="BK389">
        <f>POLICYRATES!F450</f>
        <v>1</v>
      </c>
      <c r="BL389">
        <f>POLICYRATES!C450</f>
        <v>0.5</v>
      </c>
      <c r="BM389">
        <f>100*LN(1/'BILATERAL FX'!G509)</f>
        <v>-27.823761362378118</v>
      </c>
      <c r="BN389">
        <f>100*LN(1/'BILATERAL FX'!B509)</f>
        <v>-45.894268188631067</v>
      </c>
      <c r="BO389" t="e">
        <f>100*LN('STOCK MARKET INDICES'!C390)</f>
        <v>#NUM!</v>
      </c>
      <c r="BP389" t="e">
        <f>100*LN('STOCK MARKET INDICES'!D390)</f>
        <v>#NUM!</v>
      </c>
    </row>
    <row r="390" spans="1:68" x14ac:dyDescent="0.2">
      <c r="A390" s="1">
        <v>41000</v>
      </c>
      <c r="B390">
        <f>100*LN('FRED-MD+'!B642)</f>
        <v>457.26118696987282</v>
      </c>
      <c r="C390">
        <f>'FRED-MD+'!C642</f>
        <v>75.799300000000002</v>
      </c>
      <c r="D390">
        <f>100*LN('FRED-MD+'!D642)</f>
        <v>662.40652277998936</v>
      </c>
      <c r="E390">
        <f>100*LN('FRED-MD+'!E642)</f>
        <v>493.56962074317619</v>
      </c>
      <c r="F390">
        <f>'FRED-MD+'!F642</f>
        <v>8.1999999999999993</v>
      </c>
      <c r="G390">
        <f>100*LN('FRED-MD+'!G642)</f>
        <v>543.45251743759673</v>
      </c>
      <c r="H390">
        <f>100*LN('FRED-MD+'!H642)</f>
        <v>466.23347109204786</v>
      </c>
      <c r="I390">
        <f>100*LN('FRED-MD+'!I642)</f>
        <v>459.00565481780433</v>
      </c>
      <c r="J390">
        <f>100*LN('FRED-MD+'!J642)</f>
        <v>758.44291668556571</v>
      </c>
      <c r="K390">
        <f>100*LN('FRED-MD+'!K642)</f>
        <v>723.44873769439687</v>
      </c>
      <c r="L390">
        <f>'FRED-MD+'!L642</f>
        <v>0.18333333333333299</v>
      </c>
      <c r="M390">
        <f>'FRED-MD+'!N642</f>
        <v>1.86952380952381</v>
      </c>
      <c r="N390">
        <f>'FRED-MD+'!O642</f>
        <v>-0.34439999999999998</v>
      </c>
      <c r="O390">
        <f>'FRED-MD+'!P642</f>
        <v>2.4773999999999998</v>
      </c>
      <c r="P390">
        <f>'FRED-MD+'!R642</f>
        <v>1.86</v>
      </c>
      <c r="Q390" t="e">
        <f>FACTOR!C451</f>
        <v>#N/A</v>
      </c>
      <c r="R390">
        <f>100*LN(REALIZEDVARIANCE!D391)</f>
        <v>146.75420471405766</v>
      </c>
      <c r="S390" t="e">
        <v>#N/A</v>
      </c>
      <c r="T390" t="e">
        <v>#N/A</v>
      </c>
      <c r="U390">
        <v>94.444781718722808</v>
      </c>
      <c r="V390" s="5">
        <v>11.020659999999999</v>
      </c>
      <c r="W390">
        <v>-18.8</v>
      </c>
      <c r="X390">
        <v>17.149999999999999</v>
      </c>
      <c r="Y390">
        <f>100*LN(LEVERAGE3!O391)</f>
        <v>318.0899561969224</v>
      </c>
      <c r="Z390">
        <f>100*LN(LEVERAGE1!O391)</f>
        <v>338.23127735016925</v>
      </c>
      <c r="AA390">
        <f>100*LN(LEVERAGE1!N391)</f>
        <v>309.39189065542155</v>
      </c>
      <c r="AB390">
        <f>100*LN(LEVERAGE2!V391)</f>
        <v>-45.59542149175995</v>
      </c>
      <c r="AC390">
        <f>100*LN(LEVERAGE2!U391)</f>
        <v>32.19779811266573</v>
      </c>
      <c r="AD390">
        <v>1830.4052046790869</v>
      </c>
      <c r="AE390">
        <v>1647.755249183112</v>
      </c>
      <c r="AF390">
        <f>100*LN(DOMESTICC!T511)</f>
        <v>1106.982441360323</v>
      </c>
      <c r="AG390">
        <f>100*LN(DOMESTICC!U511)</f>
        <v>1084.329555579819</v>
      </c>
      <c r="AH390">
        <f>100*LN(DOMESTICC!V511)</f>
        <v>1069.4807165949701</v>
      </c>
      <c r="AI390">
        <f>100*LN(DOMESTICC!W511)</f>
        <v>1005.9314006704075</v>
      </c>
      <c r="AJ390">
        <f>100*LN(DOMESTICC!X511)</f>
        <v>984.07761391446775</v>
      </c>
      <c r="AK390">
        <f>100*LN(DOMESTICC!Y511)</f>
        <v>843.12382589711842</v>
      </c>
      <c r="AL390">
        <f>100*LN(CBCREDIT!T391)</f>
        <v>1013.8428198334825</v>
      </c>
      <c r="AM390">
        <f>100*LN(CBCREDIT!U391)</f>
        <v>969.17009390952273</v>
      </c>
      <c r="AN390">
        <f>100*LN(CBCREDIT!V391)</f>
        <v>911.75589733993934</v>
      </c>
      <c r="AO390">
        <f>100*LN('CREDIT EA &amp; UK'!X416)</f>
        <v>954.53294638814123</v>
      </c>
      <c r="AP390">
        <f>100*LN('CREDIT EA &amp; UK'!Y416)</f>
        <v>915.55246286948136</v>
      </c>
      <c r="AQ390">
        <f>100*LN('CREDIT EA &amp; UK'!Z416)</f>
        <v>841.53307478407521</v>
      </c>
      <c r="AR390">
        <f>100*LN('CREDIT EA &amp; UK'!AA416)</f>
        <v>911.4959401938961</v>
      </c>
      <c r="AS390">
        <f>100*LN('CREDIT EA &amp; UK'!AB416)</f>
        <v>864.38131832483623</v>
      </c>
      <c r="AT390">
        <f>100*LN('CREDIT EA &amp; UK'!AC416)</f>
        <v>813.76699627384903</v>
      </c>
      <c r="AU390">
        <f>100*LN('CREDIT EA &amp; UK'!AD416)</f>
        <v>849.47401577429935</v>
      </c>
      <c r="AV390">
        <f>100*LN('CREDIT EA &amp; UK'!AE416)</f>
        <v>824.2037060475551</v>
      </c>
      <c r="AW390">
        <f>100*LN('CREDIT EA &amp; UK'!AF416)</f>
        <v>699.39540604561512</v>
      </c>
      <c r="AX390">
        <f>100*LN('CREDIT FLOATERS'!R416)</f>
        <v>976.33604885366424</v>
      </c>
      <c r="AY390">
        <f>100*LN('CREDIT FLOATERS'!S416)</f>
        <v>935.77923448293666</v>
      </c>
      <c r="AZ390">
        <f>100*LN('CREDIT FLOATERS'!T416)</f>
        <v>866.55115949300625</v>
      </c>
      <c r="BA390">
        <f>100*LN('GLOBAL GROWTH'!P658)</f>
        <v>476.98785287127981</v>
      </c>
      <c r="BB390">
        <f>'GLOBAL GROWTH'!F646</f>
        <v>-2.9066552443132698</v>
      </c>
      <c r="BC390">
        <v>476.98785287127981</v>
      </c>
      <c r="BD390">
        <v>-47.405717000000003</v>
      </c>
      <c r="BE390">
        <v>2.9058104813668217</v>
      </c>
      <c r="BF390">
        <v>467.0495530448365</v>
      </c>
      <c r="BG390">
        <v>457.85613449223075</v>
      </c>
      <c r="BH390">
        <v>461.3138355637268</v>
      </c>
      <c r="BI390">
        <f>'CORPORATE SPREADS'!C499/100</f>
        <v>1.47</v>
      </c>
      <c r="BJ390">
        <f>'CORPORATE SPREADS'!D499/100</f>
        <v>2.14</v>
      </c>
      <c r="BK390">
        <f>POLICYRATES!F451</f>
        <v>1</v>
      </c>
      <c r="BL390">
        <f>POLICYRATES!C451</f>
        <v>0.5</v>
      </c>
      <c r="BM390">
        <f>100*LN(1/'BILATERAL FX'!G510)</f>
        <v>-27.459683290312555</v>
      </c>
      <c r="BN390">
        <f>100*LN(1/'BILATERAL FX'!B510)</f>
        <v>-47.000362924573558</v>
      </c>
      <c r="BO390" t="e">
        <f>100*LN('STOCK MARKET INDICES'!C391)</f>
        <v>#NUM!</v>
      </c>
      <c r="BP390" t="e">
        <f>100*LN('STOCK MARKET INDICES'!D391)</f>
        <v>#NUM!</v>
      </c>
    </row>
    <row r="391" spans="1:68" x14ac:dyDescent="0.2">
      <c r="A391" s="1">
        <v>41030</v>
      </c>
      <c r="B391">
        <f>100*LN('FRED-MD+'!B643)</f>
        <v>457.58680408073059</v>
      </c>
      <c r="C391">
        <f>'FRED-MD+'!C643</f>
        <v>75.488699999999994</v>
      </c>
      <c r="D391">
        <f>100*LN('FRED-MD+'!D643)</f>
        <v>656.24440936937197</v>
      </c>
      <c r="E391">
        <f>100*LN('FRED-MD+'!E643)</f>
        <v>494.27846271880816</v>
      </c>
      <c r="F391">
        <f>'FRED-MD+'!F643</f>
        <v>8.1999999999999993</v>
      </c>
      <c r="G391">
        <f>100*LN('FRED-MD+'!G643)</f>
        <v>543.32153249959947</v>
      </c>
      <c r="H391">
        <f>100*LN('FRED-MD+'!H643)</f>
        <v>466.1843482177498</v>
      </c>
      <c r="I391">
        <f>100*LN('FRED-MD+'!I643)</f>
        <v>461.0356712675391</v>
      </c>
      <c r="J391">
        <f>100*LN('FRED-MD+'!J643)</f>
        <v>759.16486245793294</v>
      </c>
      <c r="K391">
        <f>100*LN('FRED-MD+'!K643)</f>
        <v>720.13722052969206</v>
      </c>
      <c r="L391">
        <f>'FRED-MD+'!L643</f>
        <v>0.191818181818182</v>
      </c>
      <c r="M391">
        <f>'FRED-MD+'!N643</f>
        <v>1.6113636363636401</v>
      </c>
      <c r="N391">
        <f>'FRED-MD+'!O643</f>
        <v>-0.3453</v>
      </c>
      <c r="O391">
        <f>'FRED-MD+'!P643</f>
        <v>2.7443</v>
      </c>
      <c r="P391">
        <f>'FRED-MD+'!R643</f>
        <v>2</v>
      </c>
      <c r="Q391" t="e">
        <f>FACTOR!C452</f>
        <v>#N/A</v>
      </c>
      <c r="R391">
        <f>100*LN(REALIZEDVARIANCE!D392)</f>
        <v>142.13728556974945</v>
      </c>
      <c r="S391" t="e">
        <v>#N/A</v>
      </c>
      <c r="T391" t="e">
        <v>#N/A</v>
      </c>
      <c r="U391">
        <v>110.3009583447397</v>
      </c>
      <c r="V391" s="5">
        <v>26.137699999999999</v>
      </c>
      <c r="W391">
        <v>-36.700000000000003</v>
      </c>
      <c r="X391">
        <v>24.06</v>
      </c>
      <c r="Y391">
        <f>100*LN(LEVERAGE3!O392)</f>
        <v>318.1572846781159</v>
      </c>
      <c r="Z391">
        <f>100*LN(LEVERAGE1!O392)</f>
        <v>338.10510650696324</v>
      </c>
      <c r="AA391">
        <f>100*LN(LEVERAGE1!N392)</f>
        <v>309.12794631564424</v>
      </c>
      <c r="AB391">
        <f>100*LN(LEVERAGE2!V392)</f>
        <v>-44.489777597361879</v>
      </c>
      <c r="AC391">
        <f>100*LN(LEVERAGE2!U392)</f>
        <v>32.002407502183331</v>
      </c>
      <c r="AD391">
        <v>1827.2048534320306</v>
      </c>
      <c r="AE391">
        <v>1647.9320846781068</v>
      </c>
      <c r="AF391">
        <f>100*LN(DOMESTICC!T512)</f>
        <v>1106.0239359431441</v>
      </c>
      <c r="AG391">
        <f>100*LN(DOMESTICC!U512)</f>
        <v>1083.0977768195969</v>
      </c>
      <c r="AH391">
        <f>100*LN(DOMESTICC!V512)</f>
        <v>1068.1804693906724</v>
      </c>
      <c r="AI391">
        <f>100*LN(DOMESTICC!W512)</f>
        <v>1003.2084597450279</v>
      </c>
      <c r="AJ391">
        <f>100*LN(DOMESTICC!X512)</f>
        <v>981.24759471698098</v>
      </c>
      <c r="AK391">
        <f>100*LN(DOMESTICC!Y512)</f>
        <v>840.83807845685465</v>
      </c>
      <c r="AL391">
        <f>100*LN(CBCREDIT!T392)</f>
        <v>1012.1265339199703</v>
      </c>
      <c r="AM391">
        <f>100*LN(CBCREDIT!U392)</f>
        <v>966.54522446590181</v>
      </c>
      <c r="AN391">
        <f>100*LN(CBCREDIT!V392)</f>
        <v>911.63283179502503</v>
      </c>
      <c r="AO391">
        <f>100*LN('CREDIT EA &amp; UK'!X417)</f>
        <v>952.19335787392515</v>
      </c>
      <c r="AP391">
        <f>100*LN('CREDIT EA &amp; UK'!Y417)</f>
        <v>911.94635042098969</v>
      </c>
      <c r="AQ391">
        <f>100*LN('CREDIT EA &amp; UK'!Z417)</f>
        <v>841.66936094713685</v>
      </c>
      <c r="AR391">
        <f>100*LN('CREDIT EA &amp; UK'!AA417)</f>
        <v>909.16313190101243</v>
      </c>
      <c r="AS391">
        <f>100*LN('CREDIT EA &amp; UK'!AB417)</f>
        <v>861.26963133035326</v>
      </c>
      <c r="AT391">
        <f>100*LN('CREDIT EA &amp; UK'!AC417)</f>
        <v>812.88764080319777</v>
      </c>
      <c r="AU391">
        <f>100*LN('CREDIT EA &amp; UK'!AD417)</f>
        <v>847.12181933071554</v>
      </c>
      <c r="AV391">
        <f>100*LN('CREDIT EA &amp; UK'!AE417)</f>
        <v>820.01859214811486</v>
      </c>
      <c r="AW391">
        <f>100*LN('CREDIT EA &amp; UK'!AF417)</f>
        <v>702.86915470106192</v>
      </c>
      <c r="AX391">
        <f>100*LN('CREDIT FLOATERS'!R417)</f>
        <v>974.37754117517579</v>
      </c>
      <c r="AY391">
        <f>100*LN('CREDIT FLOATERS'!S417)</f>
        <v>932.70435128384077</v>
      </c>
      <c r="AZ391">
        <f>100*LN('CREDIT FLOATERS'!T417)</f>
        <v>866.66830489457766</v>
      </c>
      <c r="BA391">
        <f>100*LN('GLOBAL GROWTH'!P659)</f>
        <v>477.58203793900361</v>
      </c>
      <c r="BB391">
        <f>'GLOBAL GROWTH'!F647</f>
        <v>-2.3769721339964498</v>
      </c>
      <c r="BC391">
        <v>477.58203793900361</v>
      </c>
      <c r="BD391">
        <v>-39.423166000000002</v>
      </c>
      <c r="BE391">
        <v>2.8368755107565757</v>
      </c>
      <c r="BF391">
        <v>467.53994021224833</v>
      </c>
      <c r="BG391">
        <v>458.22968214740695</v>
      </c>
      <c r="BH391">
        <v>462.69316777696037</v>
      </c>
      <c r="BI391">
        <f>'CORPORATE SPREADS'!C500/100</f>
        <v>1.94</v>
      </c>
      <c r="BJ391">
        <f>'CORPORATE SPREADS'!D500/100</f>
        <v>2.8600000000000008</v>
      </c>
      <c r="BK391">
        <f>POLICYRATES!F452</f>
        <v>1</v>
      </c>
      <c r="BL391">
        <f>POLICYRATES!C452</f>
        <v>0.5</v>
      </c>
      <c r="BM391">
        <f>100*LN(1/'BILATERAL FX'!G511)</f>
        <v>-24.732871810256469</v>
      </c>
      <c r="BN391">
        <f>100*LN(1/'BILATERAL FX'!B511)</f>
        <v>-46.524231214402505</v>
      </c>
      <c r="BO391" t="e">
        <f>100*LN('STOCK MARKET INDICES'!C392)</f>
        <v>#NUM!</v>
      </c>
      <c r="BP391" t="e">
        <f>100*LN('STOCK MARKET INDICES'!D392)</f>
        <v>#NUM!</v>
      </c>
    </row>
    <row r="392" spans="1:68" x14ac:dyDescent="0.2">
      <c r="A392" s="1">
        <v>41061</v>
      </c>
      <c r="B392">
        <f>100*LN('FRED-MD+'!B644)</f>
        <v>457.63776301048102</v>
      </c>
      <c r="C392">
        <f>'FRED-MD+'!C644</f>
        <v>75.616500000000002</v>
      </c>
      <c r="D392">
        <f>100*LN('FRED-MD+'!D644)</f>
        <v>662.9363253437449</v>
      </c>
      <c r="E392">
        <f>100*LN('FRED-MD+'!E644)</f>
        <v>494.88308098491387</v>
      </c>
      <c r="F392">
        <f>'FRED-MD+'!F644</f>
        <v>8.1999999999999993</v>
      </c>
      <c r="G392">
        <f>100*LN('FRED-MD+'!G644)</f>
        <v>543.29575192708432</v>
      </c>
      <c r="H392">
        <f>100*LN('FRED-MD+'!H644)</f>
        <v>466.21646975078994</v>
      </c>
      <c r="I392">
        <f>100*LN('FRED-MD+'!I644)</f>
        <v>462.51688724947809</v>
      </c>
      <c r="J392">
        <f>100*LN('FRED-MD+'!J644)</f>
        <v>760.01332637868632</v>
      </c>
      <c r="K392">
        <f>100*LN('FRED-MD+'!K644)</f>
        <v>718.80199101060555</v>
      </c>
      <c r="L392">
        <f>'FRED-MD+'!L644</f>
        <v>0.18904761904761899</v>
      </c>
      <c r="M392">
        <f>'FRED-MD+'!N644</f>
        <v>1.43333333333333</v>
      </c>
      <c r="N392">
        <f>'FRED-MD+'!O644</f>
        <v>-4.6699999999999998E-2</v>
      </c>
      <c r="O392">
        <f>'FRED-MD+'!P644</f>
        <v>2.6966999999999999</v>
      </c>
      <c r="P392">
        <f>'FRED-MD+'!R644</f>
        <v>2.06</v>
      </c>
      <c r="Q392" t="e">
        <f>FACTOR!C453</f>
        <v>#N/A</v>
      </c>
      <c r="R392">
        <f>100*LN(REALIZEDVARIANCE!D393)</f>
        <v>167.85163771098979</v>
      </c>
      <c r="S392" t="e">
        <v>#N/A</v>
      </c>
      <c r="T392" t="e">
        <v>#N/A</v>
      </c>
      <c r="U392">
        <v>90.924755724279365</v>
      </c>
      <c r="V392" s="5">
        <v>8.1637780000000006</v>
      </c>
      <c r="W392">
        <v>-29.4</v>
      </c>
      <c r="X392">
        <v>17.079999999999998</v>
      </c>
      <c r="Y392">
        <f>100*LN(LEVERAGE3!O393)</f>
        <v>318.19213418744351</v>
      </c>
      <c r="Z392">
        <f>100*LN(LEVERAGE1!O393)</f>
        <v>337.96262371007947</v>
      </c>
      <c r="AA392">
        <f>100*LN(LEVERAGE1!N393)</f>
        <v>308.90053849425863</v>
      </c>
      <c r="AB392">
        <f>100*LN(LEVERAGE2!V393)</f>
        <v>-43.921967955148652</v>
      </c>
      <c r="AC392">
        <f>100*LN(LEVERAGE2!U393)</f>
        <v>31.930629340218804</v>
      </c>
      <c r="AD392">
        <v>1828.8061632215922</v>
      </c>
      <c r="AE392">
        <v>1648.4630585035959</v>
      </c>
      <c r="AF392">
        <f>100*LN(DOMESTICC!T513)</f>
        <v>1105.5239213974698</v>
      </c>
      <c r="AG392">
        <f>100*LN(DOMESTICC!U513)</f>
        <v>1082.4538634522739</v>
      </c>
      <c r="AH392">
        <f>100*LN(DOMESTICC!V513)</f>
        <v>1067.5004080973483</v>
      </c>
      <c r="AI392">
        <f>100*LN(DOMESTICC!W513)</f>
        <v>1001.7686440058293</v>
      </c>
      <c r="AJ392">
        <f>100*LN(DOMESTICC!X513)</f>
        <v>979.74992171740814</v>
      </c>
      <c r="AK392">
        <f>100*LN(DOMESTICC!Y513)</f>
        <v>839.63350322031101</v>
      </c>
      <c r="AL392">
        <f>100*LN(CBCREDIT!T393)</f>
        <v>1011.2260093777339</v>
      </c>
      <c r="AM392">
        <f>100*LN(CBCREDIT!U393)</f>
        <v>965.15831574018534</v>
      </c>
      <c r="AN392">
        <f>100*LN(CBCREDIT!V393)</f>
        <v>911.56904041839368</v>
      </c>
      <c r="AO392">
        <f>100*LN('CREDIT EA &amp; UK'!X418)</f>
        <v>950.95989770504605</v>
      </c>
      <c r="AP392">
        <f>100*LN('CREDIT EA &amp; UK'!Y418)</f>
        <v>910.02646460551307</v>
      </c>
      <c r="AQ392">
        <f>100*LN('CREDIT EA &amp; UK'!Z418)</f>
        <v>841.86805090704252</v>
      </c>
      <c r="AR392">
        <f>100*LN('CREDIT EA &amp; UK'!AA418)</f>
        <v>907.93331053493648</v>
      </c>
      <c r="AS392">
        <f>100*LN('CREDIT EA &amp; UK'!AB418)</f>
        <v>859.35312607679555</v>
      </c>
      <c r="AT392">
        <f>100*LN('CREDIT EA &amp; UK'!AC418)</f>
        <v>812.42919266533488</v>
      </c>
      <c r="AU392">
        <f>100*LN('CREDIT EA &amp; UK'!AD418)</f>
        <v>845.88159174208931</v>
      </c>
      <c r="AV392">
        <f>100*LN('CREDIT EA &amp; UK'!AE418)</f>
        <v>817.7803984570977</v>
      </c>
      <c r="AW392">
        <f>100*LN('CREDIT EA &amp; UK'!AF418)</f>
        <v>705.22399646715689</v>
      </c>
      <c r="AX392">
        <f>100*LN('CREDIT FLOATERS'!R418)</f>
        <v>973.3480124681447</v>
      </c>
      <c r="AY392">
        <f>100*LN('CREDIT FLOATERS'!S418)</f>
        <v>931.07401233644578</v>
      </c>
      <c r="AZ392">
        <f>100*LN('CREDIT FLOATERS'!T418)</f>
        <v>866.8547336009965</v>
      </c>
      <c r="BA392">
        <f>100*LN('GLOBAL GROWTH'!P660)</f>
        <v>477.16413016910843</v>
      </c>
      <c r="BB392">
        <f>'GLOBAL GROWTH'!F648</f>
        <v>-2.4878709519295699</v>
      </c>
      <c r="BC392">
        <v>477.16413016910843</v>
      </c>
      <c r="BD392">
        <v>-55.288708999999997</v>
      </c>
      <c r="BE392">
        <v>2.773548120659397</v>
      </c>
      <c r="BF392">
        <v>467.34694539816957</v>
      </c>
      <c r="BG392">
        <v>457.8140545429502</v>
      </c>
      <c r="BH392">
        <v>459.91521136625283</v>
      </c>
      <c r="BI392">
        <f>'CORPORATE SPREADS'!C501/100</f>
        <v>1.7</v>
      </c>
      <c r="BJ392">
        <f>'CORPORATE SPREADS'!D501/100</f>
        <v>1.7199999999999998</v>
      </c>
      <c r="BK392">
        <f>POLICYRATES!F453</f>
        <v>1</v>
      </c>
      <c r="BL392">
        <f>POLICYRATES!C453</f>
        <v>0.5</v>
      </c>
      <c r="BM392">
        <f>100*LN(1/'BILATERAL FX'!G512)</f>
        <v>-22.641818384786706</v>
      </c>
      <c r="BN392">
        <f>100*LN(1/'BILATERAL FX'!B512)</f>
        <v>-44.186132329945522</v>
      </c>
      <c r="BO392" t="e">
        <f>100*LN('STOCK MARKET INDICES'!C393)</f>
        <v>#NUM!</v>
      </c>
      <c r="BP392" t="e">
        <f>100*LN('STOCK MARKET INDICES'!D393)</f>
        <v>#NUM!</v>
      </c>
    </row>
    <row r="393" spans="1:68" x14ac:dyDescent="0.2">
      <c r="A393" s="1">
        <v>41091</v>
      </c>
      <c r="B393">
        <f>100*LN('FRED-MD+'!B645)</f>
        <v>458.19639931283484</v>
      </c>
      <c r="C393">
        <f>'FRED-MD+'!C645</f>
        <v>75.772000000000006</v>
      </c>
      <c r="D393">
        <f>100*LN('FRED-MD+'!D645)</f>
        <v>660.66501861982147</v>
      </c>
      <c r="E393">
        <f>100*LN('FRED-MD+'!E645)</f>
        <v>495.32886272437031</v>
      </c>
      <c r="F393">
        <f>'FRED-MD+'!F645</f>
        <v>8.1999999999999993</v>
      </c>
      <c r="G393">
        <f>100*LN('FRED-MD+'!G645)</f>
        <v>543.27564720765224</v>
      </c>
      <c r="H393">
        <f>100*LN('FRED-MD+'!H645)</f>
        <v>466.24480371395646</v>
      </c>
      <c r="I393">
        <f>100*LN('FRED-MD+'!I645)</f>
        <v>461.67034218017642</v>
      </c>
      <c r="J393">
        <f>100*LN('FRED-MD+'!J645)</f>
        <v>760.51054645290856</v>
      </c>
      <c r="K393">
        <f>100*LN('FRED-MD+'!K645)</f>
        <v>721.50782009388945</v>
      </c>
      <c r="L393">
        <f>'FRED-MD+'!L645</f>
        <v>0.185714285714286</v>
      </c>
      <c r="M393">
        <f>'FRED-MD+'!N645</f>
        <v>1.34095238095238</v>
      </c>
      <c r="N393">
        <f>'FRED-MD+'!O645</f>
        <v>-0.23319999999999999</v>
      </c>
      <c r="O393">
        <f>'FRED-MD+'!P645</f>
        <v>2.5486</v>
      </c>
      <c r="P393" t="e">
        <f>'FRED-MD+'!R645</f>
        <v>#N/A</v>
      </c>
      <c r="Q393" t="e">
        <f>FACTOR!C454</f>
        <v>#N/A</v>
      </c>
      <c r="R393">
        <f>100*LN(REALIZEDVARIANCE!D394)</f>
        <v>149.66935238090673</v>
      </c>
      <c r="S393" t="e">
        <v>#N/A</v>
      </c>
      <c r="T393" t="e">
        <v>#N/A</v>
      </c>
      <c r="U393">
        <v>98.717341543884075</v>
      </c>
      <c r="V393" s="5">
        <v>12.87341</v>
      </c>
      <c r="W393">
        <v>-30</v>
      </c>
      <c r="X393">
        <v>18.93</v>
      </c>
      <c r="Y393">
        <f>100*LN(LEVERAGE3!O394)</f>
        <v>316.45391569418166</v>
      </c>
      <c r="Z393">
        <f>100*LN(LEVERAGE1!O394)</f>
        <v>337.68585674028179</v>
      </c>
      <c r="AA393">
        <f>100*LN(LEVERAGE1!N394)</f>
        <v>308.63180710909137</v>
      </c>
      <c r="AB393">
        <f>100*LN(LEVERAGE2!V394)</f>
        <v>-44.297695139424839</v>
      </c>
      <c r="AC393">
        <f>100*LN(LEVERAGE2!U394)</f>
        <v>32.197762537688405</v>
      </c>
      <c r="AD393">
        <v>1828.098167310075</v>
      </c>
      <c r="AE393">
        <v>1649.0225185126217</v>
      </c>
      <c r="AF393">
        <f>100*LN(DOMESTICC!T514)</f>
        <v>1106.0834733121046</v>
      </c>
      <c r="AG393">
        <f>100*LN(DOMESTICC!U514)</f>
        <v>1083.0916729562753</v>
      </c>
      <c r="AH393">
        <f>100*LN(DOMESTICC!V514)</f>
        <v>1068.0646014504648</v>
      </c>
      <c r="AI393">
        <f>100*LN(DOMESTICC!W514)</f>
        <v>1002.3108838764463</v>
      </c>
      <c r="AJ393">
        <f>100*LN(DOMESTICC!X514)</f>
        <v>980.21675027329422</v>
      </c>
      <c r="AK393">
        <f>100*LN(DOMESTICC!Y514)</f>
        <v>840.39936454169697</v>
      </c>
      <c r="AL393">
        <f>100*LN(CBCREDIT!T394)</f>
        <v>1011.656537583837</v>
      </c>
      <c r="AM393">
        <f>100*LN(CBCREDIT!U394)</f>
        <v>965.36030376983501</v>
      </c>
      <c r="AN393">
        <f>100*LN(CBCREDIT!V394)</f>
        <v>912.28220969985477</v>
      </c>
      <c r="AO393">
        <f>100*LN('CREDIT EA &amp; UK'!X419)</f>
        <v>951.31064649161067</v>
      </c>
      <c r="AP393">
        <f>100*LN('CREDIT EA &amp; UK'!Y419)</f>
        <v>910.29480796800954</v>
      </c>
      <c r="AQ393">
        <f>100*LN('CREDIT EA &amp; UK'!Z419)</f>
        <v>842.3659333996543</v>
      </c>
      <c r="AR393">
        <f>100*LN('CREDIT EA &amp; UK'!AA419)</f>
        <v>907.99333216448372</v>
      </c>
      <c r="AS393">
        <f>100*LN('CREDIT EA &amp; UK'!AB419)</f>
        <v>859.0277011989881</v>
      </c>
      <c r="AT393">
        <f>100*LN('CREDIT EA &amp; UK'!AC419)</f>
        <v>812.76149750892228</v>
      </c>
      <c r="AU393">
        <f>100*LN('CREDIT EA &amp; UK'!AD419)</f>
        <v>846.77082330138353</v>
      </c>
      <c r="AV393">
        <f>100*LN('CREDIT EA &amp; UK'!AE419)</f>
        <v>818.77288614390534</v>
      </c>
      <c r="AW393">
        <f>100*LN('CREDIT EA &amp; UK'!AF419)</f>
        <v>706.28830729048195</v>
      </c>
      <c r="AX393">
        <f>100*LN('CREDIT FLOATERS'!R419)</f>
        <v>973.82487481736246</v>
      </c>
      <c r="AY393">
        <f>100*LN('CREDIT FLOATERS'!S419)</f>
        <v>931.4338931821427</v>
      </c>
      <c r="AZ393">
        <f>100*LN('CREDIT FLOATERS'!T419)</f>
        <v>867.54994340014093</v>
      </c>
      <c r="BA393">
        <f>100*LN('GLOBAL GROWTH'!P661)</f>
        <v>477.27918074550405</v>
      </c>
      <c r="BB393">
        <f>'GLOBAL GROWTH'!F649</f>
        <v>-2.7938115907682</v>
      </c>
      <c r="BC393">
        <v>477.27918074550405</v>
      </c>
      <c r="BD393">
        <v>-43.202744000000003</v>
      </c>
      <c r="BE393">
        <v>2.7125193476036369</v>
      </c>
      <c r="BF393">
        <v>467.53832272776157</v>
      </c>
      <c r="BG393">
        <v>457.97699751052534</v>
      </c>
      <c r="BH393">
        <v>462.30101041164221</v>
      </c>
      <c r="BI393">
        <f>'CORPORATE SPREADS'!C502/100</f>
        <v>1.69</v>
      </c>
      <c r="BJ393">
        <f>'CORPORATE SPREADS'!D502/100</f>
        <v>1.5499999999999998</v>
      </c>
      <c r="BK393">
        <f>POLICYRATES!F454</f>
        <v>0.75</v>
      </c>
      <c r="BL393">
        <f>POLICYRATES!C454</f>
        <v>0.5</v>
      </c>
      <c r="BM393">
        <f>100*LN(1/'BILATERAL FX'!G513)</f>
        <v>-20.522395001125886</v>
      </c>
      <c r="BN393">
        <f>100*LN(1/'BILATERAL FX'!B513)</f>
        <v>-44.423700260870277</v>
      </c>
      <c r="BO393" t="e">
        <f>100*LN('STOCK MARKET INDICES'!C394)</f>
        <v>#NUM!</v>
      </c>
      <c r="BP393" t="e">
        <f>100*LN('STOCK MARKET INDICES'!D394)</f>
        <v>#NUM!</v>
      </c>
    </row>
    <row r="394" spans="1:68" x14ac:dyDescent="0.2">
      <c r="A394" s="1">
        <v>41122</v>
      </c>
      <c r="B394">
        <f>100*LN('FRED-MD+'!B646)</f>
        <v>457.58917244474208</v>
      </c>
      <c r="C394">
        <f>'FRED-MD+'!C646</f>
        <v>75.263800000000003</v>
      </c>
      <c r="D394">
        <f>100*LN('FRED-MD+'!D646)</f>
        <v>662.53923680079561</v>
      </c>
      <c r="E394">
        <f>100*LN('FRED-MD+'!E646)</f>
        <v>495.75157717655946</v>
      </c>
      <c r="F394">
        <f>'FRED-MD+'!F646</f>
        <v>8</v>
      </c>
      <c r="G394">
        <f>100*LN('FRED-MD+'!G646)</f>
        <v>543.7870591491054</v>
      </c>
      <c r="H394">
        <f>100*LN('FRED-MD+'!H646)</f>
        <v>466.54276815984173</v>
      </c>
      <c r="I394">
        <f>100*LN('FRED-MD+'!I646)</f>
        <v>460.72679840702369</v>
      </c>
      <c r="J394">
        <f>100*LN('FRED-MD+'!J646)</f>
        <v>761.22027204137441</v>
      </c>
      <c r="K394">
        <f>100*LN('FRED-MD+'!K646)</f>
        <v>724.66887699446863</v>
      </c>
      <c r="L394">
        <f>'FRED-MD+'!L646</f>
        <v>0.18347826086956501</v>
      </c>
      <c r="M394">
        <f>'FRED-MD+'!N646</f>
        <v>1.4947826086956499</v>
      </c>
      <c r="N394">
        <f>'FRED-MD+'!O646</f>
        <v>-0.43430000000000002</v>
      </c>
      <c r="O394">
        <f>'FRED-MD+'!P646</f>
        <v>2.4826000000000001</v>
      </c>
      <c r="P394" t="e">
        <f>'FRED-MD+'!R646</f>
        <v>#N/A</v>
      </c>
      <c r="Q394" t="e">
        <f>FACTOR!C455</f>
        <v>#N/A</v>
      </c>
      <c r="R394">
        <f>100*LN(REALIZEDVARIANCE!D395)</f>
        <v>105.19255700567226</v>
      </c>
      <c r="S394" t="e">
        <v>#N/A</v>
      </c>
      <c r="T394" t="e">
        <v>#N/A</v>
      </c>
      <c r="U394">
        <v>97.913251470363946</v>
      </c>
      <c r="V394" s="5">
        <v>13.951599999999999</v>
      </c>
      <c r="W394">
        <v>-28.4</v>
      </c>
      <c r="X394">
        <v>17.47</v>
      </c>
      <c r="Y394">
        <f>100*LN(LEVERAGE3!O395)</f>
        <v>313.17241133087788</v>
      </c>
      <c r="Z394">
        <f>100*LN(LEVERAGE1!O395)</f>
        <v>337.37933733847763</v>
      </c>
      <c r="AA394">
        <f>100*LN(LEVERAGE1!N395)</f>
        <v>308.38545307562856</v>
      </c>
      <c r="AB394">
        <f>100*LN(LEVERAGE2!V395)</f>
        <v>-45.086665568857462</v>
      </c>
      <c r="AC394">
        <f>100*LN(LEVERAGE2!U395)</f>
        <v>32.687728584285239</v>
      </c>
      <c r="AD394">
        <v>1829.0169904859429</v>
      </c>
      <c r="AE394">
        <v>1649.2470837259389</v>
      </c>
      <c r="AF394">
        <f>100*LN(DOMESTICC!T515)</f>
        <v>1107.1055583476757</v>
      </c>
      <c r="AG394">
        <f>100*LN(DOMESTICC!U515)</f>
        <v>1084.2554229283787</v>
      </c>
      <c r="AH394">
        <f>100*LN(DOMESTICC!V515)</f>
        <v>1069.095097294487</v>
      </c>
      <c r="AI394">
        <f>100*LN(DOMESTICC!W515)</f>
        <v>1003.3867978743962</v>
      </c>
      <c r="AJ394">
        <f>100*LN(DOMESTICC!X515)</f>
        <v>981.19452375164735</v>
      </c>
      <c r="AK394">
        <f>100*LN(DOMESTICC!Y515)</f>
        <v>841.79424865060219</v>
      </c>
      <c r="AL394">
        <f>100*LN(CBCREDIT!T395)</f>
        <v>1012.4443768437526</v>
      </c>
      <c r="AM394">
        <f>100*LN(CBCREDIT!U395)</f>
        <v>965.7311245537752</v>
      </c>
      <c r="AN394">
        <f>100*LN(CBCREDIT!V395)</f>
        <v>913.67415330867277</v>
      </c>
      <c r="AO394">
        <f>100*LN('CREDIT EA &amp; UK'!X420)</f>
        <v>951.95321751112783</v>
      </c>
      <c r="AP394">
        <f>100*LN('CREDIT EA &amp; UK'!Y420)</f>
        <v>910.78698523268736</v>
      </c>
      <c r="AQ394">
        <f>100*LN('CREDIT EA &amp; UK'!Z420)</f>
        <v>843.10470087775502</v>
      </c>
      <c r="AR394">
        <f>100*LN('CREDIT EA &amp; UK'!AA420)</f>
        <v>908.1037451418091</v>
      </c>
      <c r="AS394">
        <f>100*LN('CREDIT EA &amp; UK'!AB420)</f>
        <v>858.8437499688672</v>
      </c>
      <c r="AT394">
        <f>100*LN('CREDIT EA &amp; UK'!AC420)</f>
        <v>813.51089587053775</v>
      </c>
      <c r="AU394">
        <f>100*LN('CREDIT EA &amp; UK'!AD420)</f>
        <v>848.38760830036324</v>
      </c>
      <c r="AV394">
        <f>100*LN('CREDIT EA &amp; UK'!AE420)</f>
        <v>820.57480613593725</v>
      </c>
      <c r="AW394">
        <f>100*LN('CREDIT EA &amp; UK'!AF420)</f>
        <v>707.07272466633697</v>
      </c>
      <c r="AX394">
        <f>100*LN('CREDIT FLOATERS'!R420)</f>
        <v>974.69693282522462</v>
      </c>
      <c r="AY394">
        <f>100*LN('CREDIT FLOATERS'!S420)</f>
        <v>932.09310910417878</v>
      </c>
      <c r="AZ394">
        <f>100*LN('CREDIT FLOATERS'!T420)</f>
        <v>868.64345170584568</v>
      </c>
      <c r="BA394">
        <f>100*LN('GLOBAL GROWTH'!P662)</f>
        <v>477.1610337018638</v>
      </c>
      <c r="BB394">
        <f>'GLOBAL GROWTH'!F650</f>
        <v>-2.7184312269442201</v>
      </c>
      <c r="BC394">
        <v>477.1610337018638</v>
      </c>
      <c r="BD394">
        <v>-76.449241999999998</v>
      </c>
      <c r="BE394">
        <v>2.6568926697628337</v>
      </c>
      <c r="BF394">
        <v>467.51505988816166</v>
      </c>
      <c r="BG394">
        <v>460.10591585716156</v>
      </c>
      <c r="BH394">
        <v>461.2145799724517</v>
      </c>
      <c r="BI394">
        <f>'CORPORATE SPREADS'!C503/100</f>
        <v>1.24</v>
      </c>
      <c r="BJ394">
        <f>'CORPORATE SPREADS'!D503/100</f>
        <v>2.3199999999999998</v>
      </c>
      <c r="BK394">
        <f>POLICYRATES!F455</f>
        <v>0.75</v>
      </c>
      <c r="BL394">
        <f>POLICYRATES!C455</f>
        <v>0.5</v>
      </c>
      <c r="BM394">
        <f>100*LN(1/'BILATERAL FX'!G514)</f>
        <v>-21.559513355688008</v>
      </c>
      <c r="BN394">
        <f>100*LN(1/'BILATERAL FX'!B514)</f>
        <v>-45.247591237751912</v>
      </c>
      <c r="BO394" t="e">
        <f>100*LN('STOCK MARKET INDICES'!C395)</f>
        <v>#NUM!</v>
      </c>
      <c r="BP394" t="e">
        <f>100*LN('STOCK MARKET INDICES'!D395)</f>
        <v>#NUM!</v>
      </c>
    </row>
    <row r="395" spans="1:68" x14ac:dyDescent="0.2">
      <c r="A395" s="1">
        <v>41153</v>
      </c>
      <c r="B395">
        <f>100*LN('FRED-MD+'!B647)</f>
        <v>457.8687597346011</v>
      </c>
      <c r="C395">
        <f>'FRED-MD+'!C647</f>
        <v>75.268100000000004</v>
      </c>
      <c r="D395">
        <f>100*LN('FRED-MD+'!D647)</f>
        <v>674.17006946520553</v>
      </c>
      <c r="E395">
        <f>100*LN('FRED-MD+'!E647)</f>
        <v>496.20751034808785</v>
      </c>
      <c r="F395">
        <f>'FRED-MD+'!F647</f>
        <v>7.8</v>
      </c>
      <c r="G395">
        <f>100*LN('FRED-MD+'!G647)</f>
        <v>544.27899356097339</v>
      </c>
      <c r="H395">
        <f>100*LN('FRED-MD+'!H647)</f>
        <v>466.82013215907216</v>
      </c>
      <c r="I395">
        <f>100*LN('FRED-MD+'!I647)</f>
        <v>458.76170267405018</v>
      </c>
      <c r="J395">
        <f>100*LN('FRED-MD+'!J647)</f>
        <v>761.78696492130268</v>
      </c>
      <c r="K395">
        <f>100*LN('FRED-MD+'!K647)</f>
        <v>727.47705767151012</v>
      </c>
      <c r="L395">
        <f>'FRED-MD+'!L647</f>
        <v>0.17578947368421</v>
      </c>
      <c r="M395">
        <f>'FRED-MD+'!N647</f>
        <v>1.5473684210526299</v>
      </c>
      <c r="N395">
        <f>'FRED-MD+'!O647</f>
        <v>-0.33400000000000002</v>
      </c>
      <c r="O395">
        <f>'FRED-MD+'!P647</f>
        <v>2.3536000000000001</v>
      </c>
      <c r="P395" t="e">
        <f>'FRED-MD+'!R647</f>
        <v>#N/A</v>
      </c>
      <c r="Q395" t="e">
        <f>FACTOR!C456</f>
        <v>#N/A</v>
      </c>
      <c r="R395">
        <f>100*LN(REALIZEDVARIANCE!D396)</f>
        <v>125.84511777957272</v>
      </c>
      <c r="S395" t="e">
        <v>#N/A</v>
      </c>
      <c r="T395" t="e">
        <v>#N/A</v>
      </c>
      <c r="U395">
        <v>92.96732316086856</v>
      </c>
      <c r="V395" s="5">
        <v>11.198230000000001</v>
      </c>
      <c r="W395">
        <v>-24.7</v>
      </c>
      <c r="X395">
        <v>15.73</v>
      </c>
      <c r="Y395">
        <f>100*LN(LEVERAGE3!O396)</f>
        <v>311.4448207258975</v>
      </c>
      <c r="Z395">
        <f>100*LN(LEVERAGE1!O396)</f>
        <v>337.24062738777991</v>
      </c>
      <c r="AA395">
        <f>100*LN(LEVERAGE1!N396)</f>
        <v>308.23435601848126</v>
      </c>
      <c r="AB395">
        <f>100*LN(LEVERAGE2!V396)</f>
        <v>-45.75932061104686</v>
      </c>
      <c r="AC395">
        <f>100*LN(LEVERAGE2!U396)</f>
        <v>32.938359575317641</v>
      </c>
      <c r="AD395">
        <v>1830.6376642281457</v>
      </c>
      <c r="AE395">
        <v>1649.3842376759385</v>
      </c>
      <c r="AF395">
        <f>100*LN(DOMESTICC!T516)</f>
        <v>1107.6262911001561</v>
      </c>
      <c r="AG395">
        <f>100*LN(DOMESTICC!U516)</f>
        <v>1084.8477000895803</v>
      </c>
      <c r="AH395">
        <f>100*LN(DOMESTICC!V516)</f>
        <v>1069.620081981062</v>
      </c>
      <c r="AI395">
        <f>100*LN(DOMESTICC!W516)</f>
        <v>1004.1732664435228</v>
      </c>
      <c r="AJ395">
        <f>100*LN(DOMESTICC!X516)</f>
        <v>982.03972638765947</v>
      </c>
      <c r="AK395">
        <f>100*LN(DOMESTICC!Y516)</f>
        <v>842.50292764548908</v>
      </c>
      <c r="AL395">
        <f>100*LN(CBCREDIT!T396)</f>
        <v>1012.8464741708452</v>
      </c>
      <c r="AM395">
        <f>100*LN(CBCREDIT!U396)</f>
        <v>965.92098015265788</v>
      </c>
      <c r="AN395">
        <f>100*LN(CBCREDIT!V396)</f>
        <v>914.63864266075655</v>
      </c>
      <c r="AO395">
        <f>100*LN('CREDIT EA &amp; UK'!X421)</f>
        <v>952.28153202844885</v>
      </c>
      <c r="AP395">
        <f>100*LN('CREDIT EA &amp; UK'!Y421)</f>
        <v>911.03874312171718</v>
      </c>
      <c r="AQ395">
        <f>100*LN('CREDIT EA &amp; UK'!Z421)</f>
        <v>843.79848189216204</v>
      </c>
      <c r="AR395">
        <f>100*LN('CREDIT EA &amp; UK'!AA421)</f>
        <v>908.16038654899239</v>
      </c>
      <c r="AS395">
        <f>100*LN('CREDIT EA &amp; UK'!AB421)</f>
        <v>858.54658569504659</v>
      </c>
      <c r="AT395">
        <f>100*LN('CREDIT EA &amp; UK'!AC421)</f>
        <v>814.28691282887564</v>
      </c>
      <c r="AU395">
        <f>100*LN('CREDIT EA &amp; UK'!AD421)</f>
        <v>849.20765939569822</v>
      </c>
      <c r="AV395">
        <f>100*LN('CREDIT EA &amp; UK'!AE421)</f>
        <v>821.48749306090531</v>
      </c>
      <c r="AW395">
        <f>100*LN('CREDIT EA &amp; UK'!AF421)</f>
        <v>707.3665401878169</v>
      </c>
      <c r="AX395">
        <f>100*LN('CREDIT FLOATERS'!R421)</f>
        <v>975.14173154197101</v>
      </c>
      <c r="AY395">
        <f>100*LN('CREDIT FLOATERS'!S421)</f>
        <v>932.42988589164963</v>
      </c>
      <c r="AZ395">
        <f>100*LN('CREDIT FLOATERS'!T421)</f>
        <v>869.47539334946896</v>
      </c>
      <c r="BA395">
        <f>100*LN('GLOBAL GROWTH'!P663)</f>
        <v>476.61604333973457</v>
      </c>
      <c r="BB395">
        <f>'GLOBAL GROWTH'!F651</f>
        <v>-3.5042981192857199</v>
      </c>
      <c r="BC395">
        <v>476.61604333973457</v>
      </c>
      <c r="BD395">
        <v>-84.093822000000003</v>
      </c>
      <c r="BE395">
        <v>2.6090734040339347</v>
      </c>
      <c r="BF395">
        <v>467.1879511955338</v>
      </c>
      <c r="BG395">
        <v>457.1834442962749</v>
      </c>
      <c r="BH395">
        <v>461.41299273595632</v>
      </c>
      <c r="BI395">
        <f>'CORPORATE SPREADS'!C504/100</f>
        <v>0.81999999999999895</v>
      </c>
      <c r="BJ395">
        <f>'CORPORATE SPREADS'!D504/100</f>
        <v>2.38</v>
      </c>
      <c r="BK395">
        <f>POLICYRATES!F456</f>
        <v>0.75</v>
      </c>
      <c r="BL395">
        <f>POLICYRATES!C456</f>
        <v>0.5</v>
      </c>
      <c r="BM395">
        <f>100*LN(1/'BILATERAL FX'!G515)</f>
        <v>-25.347875111028273</v>
      </c>
      <c r="BN395">
        <f>100*LN(1/'BILATERAL FX'!B515)</f>
        <v>-47.78477832687846</v>
      </c>
      <c r="BO395" t="e">
        <f>100*LN('STOCK MARKET INDICES'!C396)</f>
        <v>#NUM!</v>
      </c>
      <c r="BP395" t="e">
        <f>100*LN('STOCK MARKET INDICES'!D396)</f>
        <v>#NUM!</v>
      </c>
    </row>
    <row r="396" spans="1:68" x14ac:dyDescent="0.2">
      <c r="A396" s="1">
        <v>41183</v>
      </c>
      <c r="B396">
        <f>100*LN('FRED-MD+'!B648)</f>
        <v>457.79130628497518</v>
      </c>
      <c r="C396">
        <f>'FRED-MD+'!C648</f>
        <v>74.828000000000003</v>
      </c>
      <c r="D396">
        <f>100*LN('FRED-MD+'!D648)</f>
        <v>681.89240652755211</v>
      </c>
      <c r="E396">
        <f>100*LN('FRED-MD+'!E648)</f>
        <v>496.70316566141236</v>
      </c>
      <c r="F396">
        <f>'FRED-MD+'!F648</f>
        <v>7.8</v>
      </c>
      <c r="G396">
        <f>100*LN('FRED-MD+'!G648)</f>
        <v>544.5236245540043</v>
      </c>
      <c r="H396">
        <f>100*LN('FRED-MD+'!H648)</f>
        <v>467.05645907527537</v>
      </c>
      <c r="I396">
        <f>100*LN('FRED-MD+'!I648)</f>
        <v>458.3231278469338</v>
      </c>
      <c r="J396">
        <f>100*LN('FRED-MD+'!J648)</f>
        <v>762.45237667824279</v>
      </c>
      <c r="K396">
        <f>100*LN('FRED-MD+'!K648)</f>
        <v>727.08833565935186</v>
      </c>
      <c r="L396">
        <f>'FRED-MD+'!L648</f>
        <v>0.17952380952381</v>
      </c>
      <c r="M396">
        <f>'FRED-MD+'!N648</f>
        <v>1.56666666666667</v>
      </c>
      <c r="N396">
        <f>'FRED-MD+'!O648</f>
        <v>-0.33500000000000002</v>
      </c>
      <c r="O396">
        <f>'FRED-MD+'!P648</f>
        <v>2.1960000000000002</v>
      </c>
      <c r="P396" t="e">
        <f>'FRED-MD+'!R648</f>
        <v>#N/A</v>
      </c>
      <c r="Q396" t="e">
        <f>FACTOR!C457</f>
        <v>#N/A</v>
      </c>
      <c r="R396">
        <f>100*LN(REALIZEDVARIANCE!D397)</f>
        <v>115.0578887428682</v>
      </c>
      <c r="S396" t="e">
        <v>#N/A</v>
      </c>
      <c r="T396" t="e">
        <v>#N/A</v>
      </c>
      <c r="U396">
        <v>97.641965143145669</v>
      </c>
      <c r="V396" s="5">
        <v>15.37374</v>
      </c>
      <c r="W396">
        <v>-20.9</v>
      </c>
      <c r="X396">
        <v>18.600000000000001</v>
      </c>
      <c r="Y396">
        <f>100*LN(LEVERAGE3!O397)</f>
        <v>311.9688139712689</v>
      </c>
      <c r="Z396">
        <f>100*LN(LEVERAGE1!O397)</f>
        <v>337.25800591354817</v>
      </c>
      <c r="AA396">
        <f>100*LN(LEVERAGE1!N397)</f>
        <v>308.15128069538684</v>
      </c>
      <c r="AB396">
        <f>100*LN(LEVERAGE2!V397)</f>
        <v>-46.208349400165879</v>
      </c>
      <c r="AC396">
        <f>100*LN(LEVERAGE2!U397)</f>
        <v>31.89446323023785</v>
      </c>
      <c r="AD396">
        <v>1830.7395028922126</v>
      </c>
      <c r="AE396">
        <v>1649.3429470319138</v>
      </c>
      <c r="AF396">
        <f>100*LN(DOMESTICC!T517)</f>
        <v>1107.5238790057065</v>
      </c>
      <c r="AG396">
        <f>100*LN(DOMESTICC!U517)</f>
        <v>1084.6202381016119</v>
      </c>
      <c r="AH396">
        <f>100*LN(DOMESTICC!V517)</f>
        <v>1069.2152525862789</v>
      </c>
      <c r="AI396">
        <f>100*LN(DOMESTICC!W517)</f>
        <v>1004.5951117766161</v>
      </c>
      <c r="AJ396">
        <f>100*LN(DOMESTICC!X517)</f>
        <v>982.73339491865579</v>
      </c>
      <c r="AK396">
        <f>100*LN(DOMESTICC!Y517)</f>
        <v>842.15979245056599</v>
      </c>
      <c r="AL396">
        <f>100*LN(CBCREDIT!T397)</f>
        <v>1012.6283299484712</v>
      </c>
      <c r="AM396">
        <f>100*LN(CBCREDIT!U397)</f>
        <v>965.44216024885702</v>
      </c>
      <c r="AN396">
        <f>100*LN(CBCREDIT!V397)</f>
        <v>915.08020869882466</v>
      </c>
      <c r="AO396">
        <f>100*LN('CREDIT EA &amp; UK'!X422)</f>
        <v>952.02345404086532</v>
      </c>
      <c r="AP396">
        <f>100*LN('CREDIT EA &amp; UK'!Y422)</f>
        <v>910.45350419437148</v>
      </c>
      <c r="AQ396">
        <f>100*LN('CREDIT EA &amp; UK'!Z422)</f>
        <v>844.54320022240449</v>
      </c>
      <c r="AR396">
        <f>100*LN('CREDIT EA &amp; UK'!AA422)</f>
        <v>907.93100355118031</v>
      </c>
      <c r="AS396">
        <f>100*LN('CREDIT EA &amp; UK'!AB422)</f>
        <v>857.61948822176942</v>
      </c>
      <c r="AT396">
        <f>100*LN('CREDIT EA &amp; UK'!AC422)</f>
        <v>815.25372063161717</v>
      </c>
      <c r="AU396">
        <f>100*LN('CREDIT EA &amp; UK'!AD422)</f>
        <v>848.89778578079847</v>
      </c>
      <c r="AV396">
        <f>100*LN('CREDIT EA &amp; UK'!AE422)</f>
        <v>821.08653032673328</v>
      </c>
      <c r="AW396">
        <f>100*LN('CREDIT EA &amp; UK'!AF422)</f>
        <v>707.3343574447631</v>
      </c>
      <c r="AX396">
        <f>100*LN('CREDIT FLOATERS'!R422)</f>
        <v>974.97942017926243</v>
      </c>
      <c r="AY396">
        <f>100*LN('CREDIT FLOATERS'!S422)</f>
        <v>932.05334241790911</v>
      </c>
      <c r="AZ396">
        <f>100*LN('CREDIT FLOATERS'!T422)</f>
        <v>870.02571189063644</v>
      </c>
      <c r="BA396">
        <f>100*LN('GLOBAL GROWTH'!P664)</f>
        <v>477.1179794503272</v>
      </c>
      <c r="BB396">
        <f>'GLOBAL GROWTH'!F652</f>
        <v>-3.6287827682198102</v>
      </c>
      <c r="BC396">
        <v>477.1179794503272</v>
      </c>
      <c r="BD396">
        <v>-54.410398999999998</v>
      </c>
      <c r="BE396">
        <v>2.5667653965347093</v>
      </c>
      <c r="BF396">
        <v>467.54326684740005</v>
      </c>
      <c r="BG396">
        <v>456.66808207759982</v>
      </c>
      <c r="BH396">
        <v>459.71380142908276</v>
      </c>
      <c r="BI396">
        <f>'CORPORATE SPREADS'!C505/100</f>
        <v>0.67</v>
      </c>
      <c r="BJ396">
        <f>'CORPORATE SPREADS'!D505/100</f>
        <v>2.2400000000000002</v>
      </c>
      <c r="BK396">
        <f>POLICYRATES!F457</f>
        <v>0.75</v>
      </c>
      <c r="BL396">
        <f>POLICYRATES!C457</f>
        <v>0.5</v>
      </c>
      <c r="BM396">
        <f>100*LN(1/'BILATERAL FX'!G516)</f>
        <v>-26.036226179681808</v>
      </c>
      <c r="BN396">
        <f>100*LN(1/'BILATERAL FX'!B516)</f>
        <v>-47.499117075677475</v>
      </c>
      <c r="BO396" t="e">
        <f>100*LN('STOCK MARKET INDICES'!C397)</f>
        <v>#NUM!</v>
      </c>
      <c r="BP396" t="e">
        <f>100*LN('STOCK MARKET INDICES'!D397)</f>
        <v>#NUM!</v>
      </c>
    </row>
    <row r="397" spans="1:68" x14ac:dyDescent="0.2">
      <c r="A397" s="1">
        <v>41214</v>
      </c>
      <c r="B397">
        <f>100*LN('FRED-MD+'!B649)</f>
        <v>458.76139736114777</v>
      </c>
      <c r="C397">
        <f>'FRED-MD+'!C649</f>
        <v>75.668700000000001</v>
      </c>
      <c r="D397">
        <f>100*LN('FRED-MD+'!D649)</f>
        <v>672.5033642166843</v>
      </c>
      <c r="E397">
        <f>100*LN('FRED-MD+'!E649)</f>
        <v>497.4040463626701</v>
      </c>
      <c r="F397">
        <f>'FRED-MD+'!F649</f>
        <v>7.7</v>
      </c>
      <c r="G397">
        <f>100*LN('FRED-MD+'!G649)</f>
        <v>544.32398832676461</v>
      </c>
      <c r="H397">
        <f>100*LN('FRED-MD+'!H649)</f>
        <v>466.95149383537063</v>
      </c>
      <c r="I397">
        <f>100*LN('FRED-MD+'!I649)</f>
        <v>458.95488050851344</v>
      </c>
      <c r="J397">
        <f>100*LN('FRED-MD+'!J649)</f>
        <v>763.1701269355392</v>
      </c>
      <c r="K397">
        <f>100*LN('FRED-MD+'!K649)</f>
        <v>724.02983780708746</v>
      </c>
      <c r="L397">
        <f>'FRED-MD+'!L649</f>
        <v>0.17849999999999999</v>
      </c>
      <c r="M397">
        <f>'FRED-MD+'!N649</f>
        <v>1.4755</v>
      </c>
      <c r="N397">
        <f>'FRED-MD+'!O649</f>
        <v>-0.19450000000000001</v>
      </c>
      <c r="O397">
        <f>'FRED-MD+'!P649</f>
        <v>2.2896999999999998</v>
      </c>
      <c r="P397" t="e">
        <f>'FRED-MD+'!R649</f>
        <v>#N/A</v>
      </c>
      <c r="Q397" t="e">
        <f>FACTOR!C458</f>
        <v>#N/A</v>
      </c>
      <c r="R397">
        <f>100*LN(REALIZEDVARIANCE!D398)</f>
        <v>132.06059161140089</v>
      </c>
      <c r="S397" t="e">
        <v>#N/A</v>
      </c>
      <c r="T397" t="e">
        <v>#N/A</v>
      </c>
      <c r="U397">
        <v>91.022362190669355</v>
      </c>
      <c r="V397" s="5">
        <v>7.9657929999999997</v>
      </c>
      <c r="W397">
        <v>-17.5</v>
      </c>
      <c r="X397">
        <v>15.87</v>
      </c>
      <c r="Y397">
        <f>100*LN(LEVERAGE3!O398)</f>
        <v>312.89809533127755</v>
      </c>
      <c r="Z397">
        <f>100*LN(LEVERAGE1!O398)</f>
        <v>337.33864173113938</v>
      </c>
      <c r="AA397">
        <f>100*LN(LEVERAGE1!N398)</f>
        <v>308.09243613888839</v>
      </c>
      <c r="AB397">
        <f>100*LN(LEVERAGE2!V398)</f>
        <v>-46.586851222008107</v>
      </c>
      <c r="AC397">
        <f>100*LN(LEVERAGE2!U398)</f>
        <v>29.814665432422476</v>
      </c>
      <c r="AD397">
        <v>1831.0017057977968</v>
      </c>
      <c r="AE397">
        <v>1649.3632475908605</v>
      </c>
      <c r="AF397">
        <f>100*LN(DOMESTICC!T518)</f>
        <v>1107.2719696267607</v>
      </c>
      <c r="AG397">
        <f>100*LN(DOMESTICC!U518)</f>
        <v>1084.0914649530653</v>
      </c>
      <c r="AH397">
        <f>100*LN(DOMESTICC!V518)</f>
        <v>1068.313507844407</v>
      </c>
      <c r="AI397">
        <f>100*LN(DOMESTICC!W518)</f>
        <v>1004.9149258940083</v>
      </c>
      <c r="AJ397">
        <f>100*LN(DOMESTICC!X518)</f>
        <v>983.34072555595253</v>
      </c>
      <c r="AK397">
        <f>100*LN(DOMESTICC!Y518)</f>
        <v>841.3949207040796</v>
      </c>
      <c r="AL397">
        <f>100*LN(CBCREDIT!T398)</f>
        <v>1012.1222939306926</v>
      </c>
      <c r="AM397">
        <f>100*LN(CBCREDIT!U398)</f>
        <v>964.38486401113539</v>
      </c>
      <c r="AN397">
        <f>100*LN(CBCREDIT!V398)</f>
        <v>915.40128921597909</v>
      </c>
      <c r="AO397">
        <f>100*LN('CREDIT EA &amp; UK'!X423)</f>
        <v>951.4141571799446</v>
      </c>
      <c r="AP397">
        <f>100*LN('CREDIT EA &amp; UK'!Y423)</f>
        <v>909.13627660863517</v>
      </c>
      <c r="AQ397">
        <f>100*LN('CREDIT EA &amp; UK'!Z423)</f>
        <v>845.24634024479712</v>
      </c>
      <c r="AR397">
        <f>100*LN('CREDIT EA &amp; UK'!AA423)</f>
        <v>907.39072237685116</v>
      </c>
      <c r="AS397">
        <f>100*LN('CREDIT EA &amp; UK'!AB423)</f>
        <v>856.12819736816232</v>
      </c>
      <c r="AT397">
        <f>100*LN('CREDIT EA &amp; UK'!AC423)</f>
        <v>816.25985803618028</v>
      </c>
      <c r="AU397">
        <f>100*LN('CREDIT EA &amp; UK'!AD423)</f>
        <v>848.16379019213207</v>
      </c>
      <c r="AV397">
        <f>100*LN('CREDIT EA &amp; UK'!AE423)</f>
        <v>820.14092964395354</v>
      </c>
      <c r="AW397">
        <f>100*LN('CREDIT EA &amp; UK'!AF423)</f>
        <v>707.2507367179395</v>
      </c>
      <c r="AX397">
        <f>100*LN('CREDIT FLOATERS'!R423)</f>
        <v>974.5835327178678</v>
      </c>
      <c r="AY397">
        <f>100*LN('CREDIT FLOATERS'!S423)</f>
        <v>931.18254504924846</v>
      </c>
      <c r="AZ397">
        <f>100*LN('CREDIT FLOATERS'!T423)</f>
        <v>870.46111695598154</v>
      </c>
      <c r="BA397">
        <f>100*LN('GLOBAL GROWTH'!P665)</f>
        <v>477.12930677021859</v>
      </c>
      <c r="BB397">
        <f>'GLOBAL GROWTH'!F653</f>
        <v>-4.6844404186348401</v>
      </c>
      <c r="BC397">
        <v>477.12930677021859</v>
      </c>
      <c r="BD397">
        <v>-46.774467000000001</v>
      </c>
      <c r="BE397">
        <v>2.5335457774080972</v>
      </c>
      <c r="BF397">
        <v>467.70362439025143</v>
      </c>
      <c r="BG397">
        <v>455.26509068812715</v>
      </c>
      <c r="BH397">
        <v>459.71380142908276</v>
      </c>
      <c r="BI397">
        <f>'CORPORATE SPREADS'!C506/100</f>
        <v>0.85</v>
      </c>
      <c r="BJ397">
        <f>'CORPORATE SPREADS'!D506/100</f>
        <v>2.1599999999999997</v>
      </c>
      <c r="BK397">
        <f>POLICYRATES!F458</f>
        <v>0.75</v>
      </c>
      <c r="BL397">
        <f>POLICYRATES!C458</f>
        <v>0.5</v>
      </c>
      <c r="BM397">
        <f>100*LN(1/'BILATERAL FX'!G517)</f>
        <v>-24.974653310874391</v>
      </c>
      <c r="BN397">
        <f>100*LN(1/'BILATERAL FX'!B517)</f>
        <v>-46.800162657506242</v>
      </c>
      <c r="BO397" t="e">
        <f>100*LN('STOCK MARKET INDICES'!C398)</f>
        <v>#NUM!</v>
      </c>
      <c r="BP397" t="e">
        <f>100*LN('STOCK MARKET INDICES'!D398)</f>
        <v>#NUM!</v>
      </c>
    </row>
    <row r="398" spans="1:68" x14ac:dyDescent="0.2">
      <c r="A398" s="1">
        <v>41244</v>
      </c>
      <c r="B398">
        <f>100*LN('FRED-MD+'!B650)</f>
        <v>458.86047333834534</v>
      </c>
      <c r="C398">
        <f>'FRED-MD+'!C650</f>
        <v>76.08</v>
      </c>
      <c r="D398">
        <f>100*LN('FRED-MD+'!D650)</f>
        <v>688.34625864130919</v>
      </c>
      <c r="E398">
        <f>100*LN('FRED-MD+'!E650)</f>
        <v>498.05196701916321</v>
      </c>
      <c r="F398">
        <f>'FRED-MD+'!F650</f>
        <v>7.9</v>
      </c>
      <c r="G398">
        <f>100*LN('FRED-MD+'!G650)</f>
        <v>544.284619013986</v>
      </c>
      <c r="H398">
        <f>100*LN('FRED-MD+'!H650)</f>
        <v>466.92804904539889</v>
      </c>
      <c r="I398">
        <f>100*LN('FRED-MD+'!I650)</f>
        <v>457.71821494479224</v>
      </c>
      <c r="J398">
        <f>100*LN('FRED-MD+'!J650)</f>
        <v>763.86420764135653</v>
      </c>
      <c r="K398">
        <f>100*LN('FRED-MD+'!K650)</f>
        <v>726.00235276859667</v>
      </c>
      <c r="L398">
        <f>'FRED-MD+'!L650</f>
        <v>0.158499999999999</v>
      </c>
      <c r="M398">
        <f>'FRED-MD+'!N650</f>
        <v>1.5605</v>
      </c>
      <c r="N398">
        <f>'FRED-MD+'!O650</f>
        <v>-0.28470000000000001</v>
      </c>
      <c r="O398">
        <f>'FRED-MD+'!P650</f>
        <v>2.1993999999999998</v>
      </c>
      <c r="P398" t="e">
        <f>'FRED-MD+'!R650</f>
        <v>#N/A</v>
      </c>
      <c r="Q398" t="e">
        <f>FACTOR!C459</f>
        <v>#N/A</v>
      </c>
      <c r="R398">
        <f>100*LN(REALIZEDVARIANCE!D399)</f>
        <v>71.266936897762903</v>
      </c>
      <c r="S398" t="e">
        <v>#N/A</v>
      </c>
      <c r="T398" t="e">
        <v>#N/A</v>
      </c>
      <c r="U398">
        <v>96.570368659723741</v>
      </c>
      <c r="V398" s="5">
        <v>14.676080000000001</v>
      </c>
      <c r="W398">
        <v>-6.5</v>
      </c>
      <c r="X398">
        <v>18.02</v>
      </c>
      <c r="Y398">
        <f>100*LN(LEVERAGE3!O399)</f>
        <v>313.41454807076173</v>
      </c>
      <c r="Z398">
        <f>100*LN(LEVERAGE1!O399)</f>
        <v>337.53556696264945</v>
      </c>
      <c r="AA398">
        <f>100*LN(LEVERAGE1!N399)</f>
        <v>308.06865226060836</v>
      </c>
      <c r="AB398">
        <f>100*LN(LEVERAGE2!V399)</f>
        <v>-46.931750468303662</v>
      </c>
      <c r="AC398">
        <f>100*LN(LEVERAGE2!U399)</f>
        <v>28.047658692911092</v>
      </c>
      <c r="AD398">
        <v>1831.6244512123717</v>
      </c>
      <c r="AE398">
        <v>1649.4450195017855</v>
      </c>
      <c r="AF398">
        <f>100*LN(DOMESTICC!T519)</f>
        <v>1106.9194968949985</v>
      </c>
      <c r="AG398">
        <f>100*LN(DOMESTICC!U519)</f>
        <v>1083.4208664069595</v>
      </c>
      <c r="AH398">
        <f>100*LN(DOMESTICC!V519)</f>
        <v>1067.2657421702886</v>
      </c>
      <c r="AI398">
        <f>100*LN(DOMESTICC!W519)</f>
        <v>1005.0495892920932</v>
      </c>
      <c r="AJ398">
        <f>100*LN(DOMESTICC!X519)</f>
        <v>983.61571574227844</v>
      </c>
      <c r="AK398">
        <f>100*LN(DOMESTICC!Y519)</f>
        <v>840.50423658659508</v>
      </c>
      <c r="AL398">
        <f>100*LN(CBCREDIT!T399)</f>
        <v>1011.4830712289747</v>
      </c>
      <c r="AM398">
        <f>100*LN(CBCREDIT!U399)</f>
        <v>963.18067738112882</v>
      </c>
      <c r="AN398">
        <f>100*LN(CBCREDIT!V399)</f>
        <v>915.53321859151401</v>
      </c>
      <c r="AO398">
        <f>100*LN('CREDIT EA &amp; UK'!X424)</f>
        <v>950.61917099274422</v>
      </c>
      <c r="AP398">
        <f>100*LN('CREDIT EA &amp; UK'!Y424)</f>
        <v>907.57416671194028</v>
      </c>
      <c r="AQ398">
        <f>100*LN('CREDIT EA &amp; UK'!Z424)</f>
        <v>845.5751098060972</v>
      </c>
      <c r="AR398">
        <f>100*LN('CREDIT EA &amp; UK'!AA424)</f>
        <v>906.68871200931721</v>
      </c>
      <c r="AS398">
        <f>100*LN('CREDIT EA &amp; UK'!AB424)</f>
        <v>854.46490072320796</v>
      </c>
      <c r="AT398">
        <f>100*LN('CREDIT EA &amp; UK'!AC424)</f>
        <v>816.74745675109966</v>
      </c>
      <c r="AU398">
        <f>100*LN('CREDIT EA &amp; UK'!AD424)</f>
        <v>847.20054307925443</v>
      </c>
      <c r="AV398">
        <f>100*LN('CREDIT EA &amp; UK'!AE424)</f>
        <v>818.91015393894656</v>
      </c>
      <c r="AW398">
        <f>100*LN('CREDIT EA &amp; UK'!AF424)</f>
        <v>707.12379938895106</v>
      </c>
      <c r="AX398">
        <f>100*LN('CREDIT FLOATERS'!R424)</f>
        <v>974.03710916108253</v>
      </c>
      <c r="AY398">
        <f>100*LN('CREDIT FLOATERS'!S424)</f>
        <v>930.08993736970694</v>
      </c>
      <c r="AZ398">
        <f>100*LN('CREDIT FLOATERS'!T424)</f>
        <v>870.64877138133522</v>
      </c>
      <c r="BA398">
        <f>100*LN('GLOBAL GROWTH'!P666)</f>
        <v>477.28071311181333</v>
      </c>
      <c r="BB398">
        <f>'GLOBAL GROWTH'!F654</f>
        <v>-5.2257713579358098</v>
      </c>
      <c r="BC398">
        <v>477.28071311181333</v>
      </c>
      <c r="BD398">
        <v>-64.620424999999997</v>
      </c>
      <c r="BE398">
        <v>2.5080792484809988</v>
      </c>
      <c r="BF398">
        <v>468.02506066674977</v>
      </c>
      <c r="BG398">
        <v>456.178828874651</v>
      </c>
      <c r="BH398">
        <v>460.41696856545082</v>
      </c>
      <c r="BI398">
        <f>'CORPORATE SPREADS'!C507/100</f>
        <v>0.85999999999999899</v>
      </c>
      <c r="BJ398">
        <f>'CORPORATE SPREADS'!D507/100</f>
        <v>1.9999999999999998</v>
      </c>
      <c r="BK398">
        <f>POLICYRATES!F459</f>
        <v>0.75</v>
      </c>
      <c r="BL398">
        <f>POLICYRATES!C459</f>
        <v>0.5</v>
      </c>
      <c r="BM398">
        <f>100*LN(1/'BILATERAL FX'!G518)</f>
        <v>-27.147646810484758</v>
      </c>
      <c r="BN398">
        <f>100*LN(1/'BILATERAL FX'!B518)</f>
        <v>-47.90253112161929</v>
      </c>
      <c r="BO398" t="e">
        <f>100*LN('STOCK MARKET INDICES'!C399)</f>
        <v>#NUM!</v>
      </c>
      <c r="BP398" t="e">
        <f>100*LN('STOCK MARKET INDICES'!D399)</f>
        <v>#NUM!</v>
      </c>
    </row>
    <row r="399" spans="1:68" x14ac:dyDescent="0.2">
      <c r="A399" s="1"/>
      <c r="V399" s="5"/>
    </row>
    <row r="400" spans="1:68" x14ac:dyDescent="0.2">
      <c r="A400" s="1"/>
      <c r="V400" s="5"/>
    </row>
    <row r="401" spans="1:22" x14ac:dyDescent="0.2">
      <c r="A401" s="1"/>
      <c r="V401" s="5"/>
    </row>
    <row r="402" spans="1:22" x14ac:dyDescent="0.2">
      <c r="A402" s="1"/>
      <c r="V402" s="5"/>
    </row>
    <row r="403" spans="1:22" x14ac:dyDescent="0.2">
      <c r="A403" s="1"/>
      <c r="V403" s="5"/>
    </row>
    <row r="404" spans="1:22" x14ac:dyDescent="0.2">
      <c r="A404" s="1"/>
      <c r="V404" s="5"/>
    </row>
    <row r="405" spans="1:22" x14ac:dyDescent="0.2">
      <c r="A405" s="1"/>
      <c r="V405" s="5"/>
    </row>
    <row r="406" spans="1:22" x14ac:dyDescent="0.2">
      <c r="A406" s="1"/>
      <c r="V406" s="5"/>
    </row>
    <row r="407" spans="1:22" x14ac:dyDescent="0.2">
      <c r="A407" s="1"/>
      <c r="V407" s="5"/>
    </row>
    <row r="408" spans="1:22" x14ac:dyDescent="0.2">
      <c r="A408" s="1"/>
      <c r="V408" s="5"/>
    </row>
    <row r="409" spans="1:22" x14ac:dyDescent="0.2">
      <c r="A409" s="1"/>
      <c r="V409" s="5"/>
    </row>
    <row r="410" spans="1:22" x14ac:dyDescent="0.2">
      <c r="A410" s="1"/>
      <c r="V410" s="5"/>
    </row>
    <row r="411" spans="1:22" x14ac:dyDescent="0.2">
      <c r="A411" s="1"/>
      <c r="V411" s="5"/>
    </row>
    <row r="412" spans="1:22" x14ac:dyDescent="0.2">
      <c r="A412" s="1"/>
      <c r="V412" s="5"/>
    </row>
    <row r="413" spans="1:22" x14ac:dyDescent="0.2">
      <c r="A413" s="1"/>
      <c r="V413" s="5"/>
    </row>
    <row r="414" spans="1:22" x14ac:dyDescent="0.2">
      <c r="A414" s="1"/>
      <c r="V414" s="5"/>
    </row>
    <row r="415" spans="1:22" x14ac:dyDescent="0.2">
      <c r="A415" s="1"/>
      <c r="V415" s="5"/>
    </row>
    <row r="416" spans="1:22" x14ac:dyDescent="0.2">
      <c r="A416" s="1"/>
      <c r="V416" s="5"/>
    </row>
    <row r="417" spans="1:22" x14ac:dyDescent="0.2">
      <c r="A417" s="1"/>
      <c r="V417" s="5"/>
    </row>
    <row r="418" spans="1:22" x14ac:dyDescent="0.2">
      <c r="A418" s="1"/>
      <c r="V418" s="5"/>
    </row>
    <row r="419" spans="1:22" x14ac:dyDescent="0.2">
      <c r="A419" s="1"/>
      <c r="V419" s="5"/>
    </row>
    <row r="420" spans="1:22" x14ac:dyDescent="0.2">
      <c r="A420" s="1"/>
      <c r="V420" s="5"/>
    </row>
    <row r="421" spans="1:22" x14ac:dyDescent="0.2">
      <c r="A421" s="1"/>
      <c r="V421" s="5"/>
    </row>
    <row r="422" spans="1:22" x14ac:dyDescent="0.2">
      <c r="A422" s="1"/>
      <c r="V422" s="5"/>
    </row>
    <row r="423" spans="1:22" x14ac:dyDescent="0.2">
      <c r="V423" s="5"/>
    </row>
    <row r="424" spans="1:22" x14ac:dyDescent="0.2">
      <c r="V424" s="5"/>
    </row>
    <row r="425" spans="1:22" x14ac:dyDescent="0.2">
      <c r="V425" s="5"/>
    </row>
    <row r="426" spans="1:22" x14ac:dyDescent="0.2">
      <c r="V426" s="5"/>
    </row>
    <row r="427" spans="1:22" x14ac:dyDescent="0.2">
      <c r="V427" s="5"/>
    </row>
    <row r="428" spans="1:22" x14ac:dyDescent="0.2">
      <c r="V428" s="5"/>
    </row>
    <row r="429" spans="1:22" x14ac:dyDescent="0.2">
      <c r="V429" s="5"/>
    </row>
    <row r="430" spans="1:22" x14ac:dyDescent="0.2">
      <c r="V430" s="5"/>
    </row>
    <row r="431" spans="1:22" x14ac:dyDescent="0.2">
      <c r="V431" s="5"/>
    </row>
    <row r="432" spans="1:22" x14ac:dyDescent="0.2">
      <c r="V432" s="5"/>
    </row>
    <row r="433" spans="22:22" x14ac:dyDescent="0.2">
      <c r="V433" s="5"/>
    </row>
    <row r="434" spans="22:22" x14ac:dyDescent="0.2">
      <c r="V434" s="5"/>
    </row>
    <row r="435" spans="22:22" x14ac:dyDescent="0.2">
      <c r="V435" s="5"/>
    </row>
    <row r="436" spans="22:22" x14ac:dyDescent="0.2">
      <c r="V436" s="5"/>
    </row>
    <row r="437" spans="22:22" x14ac:dyDescent="0.2">
      <c r="V437" s="5"/>
    </row>
    <row r="438" spans="22:22" x14ac:dyDescent="0.2">
      <c r="V438" s="5"/>
    </row>
    <row r="439" spans="22:22" x14ac:dyDescent="0.2">
      <c r="V439" s="5"/>
    </row>
    <row r="440" spans="22:22" x14ac:dyDescent="0.2">
      <c r="V440" s="5"/>
    </row>
    <row r="441" spans="22:22" x14ac:dyDescent="0.2">
      <c r="V441" s="5"/>
    </row>
    <row r="442" spans="22:22" x14ac:dyDescent="0.2">
      <c r="V442" s="5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402"/>
  <sheetViews>
    <sheetView workbookViewId="0">
      <selection activeCell="R11" sqref="R11"/>
    </sheetView>
  </sheetViews>
  <sheetFormatPr baseColWidth="10" defaultColWidth="8.83203125" defaultRowHeight="16" x14ac:dyDescent="0.2"/>
  <cols>
    <col min="1" max="1" width="10.6640625" style="6" bestFit="1" customWidth="1"/>
    <col min="2" max="2" width="11.5" style="6" bestFit="1" customWidth="1"/>
    <col min="3" max="5" width="18.83203125" style="6" customWidth="1"/>
    <col min="6" max="17" width="8.83203125" style="6"/>
    <col min="18" max="18" width="10.6640625" style="6" bestFit="1" customWidth="1"/>
    <col min="19" max="19" width="12.1640625" style="6" customWidth="1"/>
    <col min="20" max="22" width="18.83203125" style="6" customWidth="1"/>
    <col min="23" max="16384" width="8.83203125" style="6"/>
  </cols>
  <sheetData>
    <row r="2" spans="1:22" x14ac:dyDescent="0.2">
      <c r="C2" s="10" t="s">
        <v>211</v>
      </c>
      <c r="T2" s="10" t="s">
        <v>212</v>
      </c>
    </row>
    <row r="3" spans="1:22" ht="68" x14ac:dyDescent="0.2">
      <c r="A3" s="54" t="s">
        <v>1133</v>
      </c>
      <c r="C3" s="12" t="s">
        <v>140</v>
      </c>
      <c r="D3" s="24" t="s">
        <v>231</v>
      </c>
      <c r="E3" s="12" t="s">
        <v>141</v>
      </c>
      <c r="R3" s="54" t="s">
        <v>1133</v>
      </c>
      <c r="T3" s="12" t="s">
        <v>140</v>
      </c>
      <c r="U3" s="24" t="s">
        <v>231</v>
      </c>
      <c r="V3" s="12" t="s">
        <v>141</v>
      </c>
    </row>
    <row r="4" spans="1:22" x14ac:dyDescent="0.2">
      <c r="A4" s="6">
        <f>EOMONTH(B4,0)</f>
        <v>29311</v>
      </c>
      <c r="B4" s="8">
        <v>29281</v>
      </c>
      <c r="C4" s="6">
        <v>842.678</v>
      </c>
      <c r="D4" s="6">
        <v>628.44000000000005</v>
      </c>
      <c r="E4" s="6">
        <v>214.238</v>
      </c>
      <c r="R4" s="6">
        <f>EOMONTH(S4,0)</f>
        <v>29251</v>
      </c>
      <c r="S4" s="8">
        <v>29221</v>
      </c>
      <c r="T4" s="6">
        <v>781.33462621097601</v>
      </c>
      <c r="U4" s="6">
        <v>592.85155241704297</v>
      </c>
      <c r="V4" s="6">
        <v>188.51710832124201</v>
      </c>
    </row>
    <row r="5" spans="1:22" x14ac:dyDescent="0.2">
      <c r="A5" s="6">
        <f t="shared" ref="A5:A68" si="0">EOMONTH(B5,0)</f>
        <v>29402</v>
      </c>
      <c r="B5" s="8">
        <v>29373</v>
      </c>
      <c r="C5" s="6">
        <v>911.59199999999998</v>
      </c>
      <c r="D5" s="6">
        <v>668.64699999999993</v>
      </c>
      <c r="E5" s="6">
        <v>242.94499999999999</v>
      </c>
      <c r="R5" s="6">
        <f t="shared" ref="R5:R68" si="1">EOMONTH(S5,0)</f>
        <v>29280</v>
      </c>
      <c r="S5" s="8">
        <v>29252</v>
      </c>
      <c r="T5" s="6">
        <v>811.32082022294799</v>
      </c>
      <c r="U5" s="6">
        <v>610.30366057100105</v>
      </c>
      <c r="V5" s="6">
        <v>201.024500115617</v>
      </c>
    </row>
    <row r="6" spans="1:22" x14ac:dyDescent="0.2">
      <c r="A6" s="6">
        <f t="shared" si="0"/>
        <v>29494</v>
      </c>
      <c r="B6" s="8">
        <v>29465</v>
      </c>
      <c r="C6" s="6">
        <v>940.27300000000002</v>
      </c>
      <c r="D6" s="6">
        <v>686.44100000000003</v>
      </c>
      <c r="E6" s="6">
        <v>253.83199999999999</v>
      </c>
      <c r="R6" s="6">
        <f t="shared" si="1"/>
        <v>29311</v>
      </c>
      <c r="S6" s="8">
        <v>29281</v>
      </c>
      <c r="T6" s="6">
        <v>842.678</v>
      </c>
      <c r="U6" s="6">
        <v>628.44000000000005</v>
      </c>
      <c r="V6" s="6">
        <v>214.238</v>
      </c>
    </row>
    <row r="7" spans="1:22" x14ac:dyDescent="0.2">
      <c r="A7" s="6">
        <f t="shared" si="0"/>
        <v>29586</v>
      </c>
      <c r="B7" s="8">
        <v>29556</v>
      </c>
      <c r="C7" s="6">
        <v>998.99199999999996</v>
      </c>
      <c r="D7" s="6">
        <v>740.14599999999996</v>
      </c>
      <c r="E7" s="6">
        <v>258.846</v>
      </c>
      <c r="R7" s="6">
        <f t="shared" si="1"/>
        <v>29341</v>
      </c>
      <c r="S7" s="8">
        <v>29312</v>
      </c>
      <c r="T7" s="6">
        <v>870.47374425254895</v>
      </c>
      <c r="U7" s="6">
        <v>644.50453477987298</v>
      </c>
      <c r="V7" s="6">
        <v>225.972646734541</v>
      </c>
    </row>
    <row r="8" spans="1:22" x14ac:dyDescent="0.2">
      <c r="A8" s="6">
        <f t="shared" si="0"/>
        <v>29676</v>
      </c>
      <c r="B8" s="8">
        <v>29646</v>
      </c>
      <c r="C8" s="6">
        <v>1025.5319999999999</v>
      </c>
      <c r="D8" s="6">
        <v>759.154</v>
      </c>
      <c r="E8" s="6">
        <v>266.37799999999999</v>
      </c>
      <c r="R8" s="6">
        <f t="shared" si="1"/>
        <v>29372</v>
      </c>
      <c r="S8" s="8">
        <v>29342</v>
      </c>
      <c r="T8" s="6">
        <v>894.592030712785</v>
      </c>
      <c r="U8" s="6">
        <v>658.53752546505302</v>
      </c>
      <c r="V8" s="6">
        <v>236.061494346855</v>
      </c>
    </row>
    <row r="9" spans="1:22" x14ac:dyDescent="0.2">
      <c r="A9" s="6">
        <f t="shared" si="0"/>
        <v>29767</v>
      </c>
      <c r="B9" s="8">
        <v>29738</v>
      </c>
      <c r="C9" s="6">
        <v>1015.718</v>
      </c>
      <c r="D9" s="6">
        <v>747.69200000000001</v>
      </c>
      <c r="E9" s="6">
        <v>268.02600000000001</v>
      </c>
      <c r="R9" s="6">
        <f t="shared" si="1"/>
        <v>29402</v>
      </c>
      <c r="S9" s="8">
        <v>29373</v>
      </c>
      <c r="T9" s="6">
        <v>911.59199999999998</v>
      </c>
      <c r="U9" s="6">
        <v>668.64700000000005</v>
      </c>
      <c r="V9" s="6">
        <v>242.94499999999999</v>
      </c>
    </row>
    <row r="10" spans="1:22" x14ac:dyDescent="0.2">
      <c r="A10" s="6">
        <f t="shared" si="0"/>
        <v>29859</v>
      </c>
      <c r="B10" s="8">
        <v>29830</v>
      </c>
      <c r="C10" s="6">
        <v>1075.7239999999999</v>
      </c>
      <c r="D10" s="6">
        <v>788.8309999999999</v>
      </c>
      <c r="E10" s="6">
        <v>286.89299999999997</v>
      </c>
      <c r="R10" s="6">
        <f t="shared" si="1"/>
        <v>29433</v>
      </c>
      <c r="S10" s="8">
        <v>29403</v>
      </c>
      <c r="T10" s="6">
        <v>922.28947045481004</v>
      </c>
      <c r="U10" s="6">
        <v>675.00341973246395</v>
      </c>
      <c r="V10" s="6">
        <v>247.65095979983801</v>
      </c>
    </row>
    <row r="11" spans="1:22" x14ac:dyDescent="0.2">
      <c r="A11" s="6">
        <f t="shared" si="0"/>
        <v>29951</v>
      </c>
      <c r="B11" s="8">
        <v>29921</v>
      </c>
      <c r="C11" s="6">
        <v>1178.3679999999999</v>
      </c>
      <c r="D11" s="6">
        <v>855.69999999999993</v>
      </c>
      <c r="E11" s="6">
        <v>322.66800000000001</v>
      </c>
      <c r="R11" s="6">
        <f t="shared" si="1"/>
        <v>29464</v>
      </c>
      <c r="S11" s="8">
        <v>29434</v>
      </c>
      <c r="T11" s="6">
        <v>930.31947402342598</v>
      </c>
      <c r="U11" s="6">
        <v>679.81496182682804</v>
      </c>
      <c r="V11" s="6">
        <v>251.232848216592</v>
      </c>
    </row>
    <row r="12" spans="1:22" x14ac:dyDescent="0.2">
      <c r="A12" s="6">
        <f t="shared" si="0"/>
        <v>30041</v>
      </c>
      <c r="B12" s="8">
        <v>30011</v>
      </c>
      <c r="C12" s="6">
        <v>1196.7270000000001</v>
      </c>
      <c r="D12" s="6">
        <v>870.98400000000015</v>
      </c>
      <c r="E12" s="6">
        <v>325.74299999999999</v>
      </c>
      <c r="R12" s="6">
        <f t="shared" si="1"/>
        <v>29494</v>
      </c>
      <c r="S12" s="8">
        <v>29465</v>
      </c>
      <c r="T12" s="6">
        <v>940.27300000000002</v>
      </c>
      <c r="U12" s="6">
        <v>686.44100000000003</v>
      </c>
      <c r="V12" s="6">
        <v>253.83199999999999</v>
      </c>
    </row>
    <row r="13" spans="1:22" x14ac:dyDescent="0.2">
      <c r="A13" s="6">
        <f t="shared" si="0"/>
        <v>30132</v>
      </c>
      <c r="B13" s="8">
        <v>30103</v>
      </c>
      <c r="C13" s="6">
        <v>1200.624</v>
      </c>
      <c r="D13" s="6">
        <v>862.52600000000007</v>
      </c>
      <c r="E13" s="6">
        <v>338.09800000000001</v>
      </c>
      <c r="R13" s="6">
        <f t="shared" si="1"/>
        <v>29525</v>
      </c>
      <c r="S13" s="8">
        <v>29495</v>
      </c>
      <c r="T13" s="6">
        <v>958.69959920541305</v>
      </c>
      <c r="U13" s="6">
        <v>702.439902929406</v>
      </c>
      <c r="V13" s="6">
        <v>255.715749411031</v>
      </c>
    </row>
    <row r="14" spans="1:22" x14ac:dyDescent="0.2">
      <c r="A14" s="6">
        <f t="shared" si="0"/>
        <v>30224</v>
      </c>
      <c r="B14" s="8">
        <v>30195</v>
      </c>
      <c r="C14" s="6">
        <v>1237.5160000000001</v>
      </c>
      <c r="D14" s="6">
        <v>889.41800000000012</v>
      </c>
      <c r="E14" s="6">
        <v>348.09800000000001</v>
      </c>
      <c r="R14" s="6">
        <f t="shared" si="1"/>
        <v>29555</v>
      </c>
      <c r="S14" s="8">
        <v>29526</v>
      </c>
      <c r="T14" s="6">
        <v>980.89507784010698</v>
      </c>
      <c r="U14" s="6">
        <v>723.75471452388103</v>
      </c>
      <c r="V14" s="6">
        <v>257.13833155117698</v>
      </c>
    </row>
    <row r="15" spans="1:22" x14ac:dyDescent="0.2">
      <c r="A15" s="6">
        <f t="shared" si="0"/>
        <v>30316</v>
      </c>
      <c r="B15" s="8">
        <v>30286</v>
      </c>
      <c r="C15" s="6">
        <v>1288.0740000000001</v>
      </c>
      <c r="D15" s="6">
        <v>923.95300000000009</v>
      </c>
      <c r="E15" s="6">
        <v>364.12099999999998</v>
      </c>
      <c r="R15" s="6">
        <f t="shared" si="1"/>
        <v>29586</v>
      </c>
      <c r="S15" s="8">
        <v>29556</v>
      </c>
      <c r="T15" s="6">
        <v>998.99199999999996</v>
      </c>
      <c r="U15" s="6">
        <v>740.14599999999996</v>
      </c>
      <c r="V15" s="6">
        <v>258.846</v>
      </c>
    </row>
    <row r="16" spans="1:22" x14ac:dyDescent="0.2">
      <c r="A16" s="6">
        <f t="shared" si="0"/>
        <v>30406</v>
      </c>
      <c r="B16" s="8">
        <v>30376</v>
      </c>
      <c r="C16" s="6">
        <v>1297.8430000000001</v>
      </c>
      <c r="D16" s="6">
        <v>931.0200000000001</v>
      </c>
      <c r="E16" s="6">
        <v>366.82299999999998</v>
      </c>
      <c r="R16" s="6">
        <f t="shared" si="1"/>
        <v>29617</v>
      </c>
      <c r="S16" s="8">
        <v>29587</v>
      </c>
      <c r="T16" s="6">
        <v>1011.63609346694</v>
      </c>
      <c r="U16" s="6">
        <v>749.48311147872005</v>
      </c>
      <c r="V16" s="6">
        <v>261.58266915925299</v>
      </c>
    </row>
    <row r="17" spans="1:22" x14ac:dyDescent="0.2">
      <c r="A17" s="6">
        <f t="shared" si="0"/>
        <v>30497</v>
      </c>
      <c r="B17" s="8">
        <v>30468</v>
      </c>
      <c r="C17" s="6">
        <v>1289.8920000000001</v>
      </c>
      <c r="D17" s="6">
        <v>922.66800000000012</v>
      </c>
      <c r="E17" s="6">
        <v>367.22399999999999</v>
      </c>
      <c r="R17" s="6">
        <f t="shared" si="1"/>
        <v>29645</v>
      </c>
      <c r="S17" s="8">
        <v>29618</v>
      </c>
      <c r="T17" s="6">
        <v>1021.0748004803301</v>
      </c>
      <c r="U17" s="6">
        <v>756.10959235887594</v>
      </c>
      <c r="V17" s="6">
        <v>264.37803504718102</v>
      </c>
    </row>
    <row r="18" spans="1:22" x14ac:dyDescent="0.2">
      <c r="A18" s="6">
        <f t="shared" si="0"/>
        <v>30589</v>
      </c>
      <c r="B18" s="8">
        <v>30560</v>
      </c>
      <c r="C18" s="6">
        <v>1310.681</v>
      </c>
      <c r="D18" s="6">
        <v>939.55400000000009</v>
      </c>
      <c r="E18" s="6">
        <v>371.12700000000001</v>
      </c>
      <c r="R18" s="6">
        <f t="shared" si="1"/>
        <v>29676</v>
      </c>
      <c r="S18" s="8">
        <v>29646</v>
      </c>
      <c r="T18" s="6">
        <v>1025.5319999999999</v>
      </c>
      <c r="U18" s="6">
        <v>759.154</v>
      </c>
      <c r="V18" s="6">
        <v>266.37799999999999</v>
      </c>
    </row>
    <row r="19" spans="1:22" x14ac:dyDescent="0.2">
      <c r="A19" s="6">
        <f t="shared" si="0"/>
        <v>30681</v>
      </c>
      <c r="B19" s="8">
        <v>30651</v>
      </c>
      <c r="C19" s="6">
        <v>1607.8389999999999</v>
      </c>
      <c r="D19" s="6">
        <v>1124.711</v>
      </c>
      <c r="E19" s="6">
        <v>483.12799999999999</v>
      </c>
      <c r="R19" s="6">
        <f t="shared" si="1"/>
        <v>29706</v>
      </c>
      <c r="S19" s="8">
        <v>29677</v>
      </c>
      <c r="T19" s="6">
        <v>1023.03542860858</v>
      </c>
      <c r="U19" s="6">
        <v>756.23819591518304</v>
      </c>
      <c r="V19" s="6">
        <v>266.97879844254601</v>
      </c>
    </row>
    <row r="20" spans="1:22" x14ac:dyDescent="0.2">
      <c r="A20" s="6">
        <f t="shared" si="0"/>
        <v>30772</v>
      </c>
      <c r="B20" s="8">
        <v>30742</v>
      </c>
      <c r="C20" s="6">
        <v>1656.48</v>
      </c>
      <c r="D20" s="6">
        <v>1162.6779999999999</v>
      </c>
      <c r="E20" s="6">
        <v>493.80200000000002</v>
      </c>
      <c r="R20" s="6">
        <f t="shared" si="1"/>
        <v>29737</v>
      </c>
      <c r="S20" s="8">
        <v>29707</v>
      </c>
      <c r="T20" s="6">
        <v>1018.21457139142</v>
      </c>
      <c r="U20" s="6">
        <v>750.60780408481799</v>
      </c>
      <c r="V20" s="6">
        <v>267.35645754120202</v>
      </c>
    </row>
    <row r="21" spans="1:22" x14ac:dyDescent="0.2">
      <c r="A21" s="6">
        <f t="shared" si="0"/>
        <v>30863</v>
      </c>
      <c r="B21" s="8">
        <v>30834</v>
      </c>
      <c r="C21" s="6">
        <v>1665.684</v>
      </c>
      <c r="D21" s="6">
        <v>1175.021</v>
      </c>
      <c r="E21" s="6">
        <v>490.66300000000001</v>
      </c>
      <c r="R21" s="6">
        <f t="shared" si="1"/>
        <v>29767</v>
      </c>
      <c r="S21" s="8">
        <v>29738</v>
      </c>
      <c r="T21" s="6">
        <v>1015.718</v>
      </c>
      <c r="U21" s="6">
        <v>747.69200000000001</v>
      </c>
      <c r="V21" s="6">
        <v>268.02600000000001</v>
      </c>
    </row>
    <row r="22" spans="1:22" x14ac:dyDescent="0.2">
      <c r="A22" s="6">
        <f t="shared" si="0"/>
        <v>30955</v>
      </c>
      <c r="B22" s="8">
        <v>30926</v>
      </c>
      <c r="C22" s="6">
        <v>1642.2239999999999</v>
      </c>
      <c r="D22" s="6">
        <v>1154.4859999999999</v>
      </c>
      <c r="E22" s="6">
        <v>487.738</v>
      </c>
      <c r="G22" s="6" t="s">
        <v>142</v>
      </c>
      <c r="R22" s="6">
        <f t="shared" si="1"/>
        <v>29798</v>
      </c>
      <c r="S22" s="8">
        <v>29768</v>
      </c>
      <c r="T22" s="6">
        <v>1025.86421436156</v>
      </c>
      <c r="U22" s="6">
        <v>754.72214500300004</v>
      </c>
      <c r="V22" s="6">
        <v>271.60186907961702</v>
      </c>
    </row>
    <row r="23" spans="1:22" x14ac:dyDescent="0.2">
      <c r="A23" s="6">
        <f t="shared" si="0"/>
        <v>31047</v>
      </c>
      <c r="B23" s="8">
        <v>31017</v>
      </c>
      <c r="C23" s="6">
        <v>1667.326</v>
      </c>
      <c r="D23" s="6">
        <v>1178.7530000000002</v>
      </c>
      <c r="E23" s="6">
        <v>488.57299999999998</v>
      </c>
      <c r="R23" s="6">
        <f t="shared" si="1"/>
        <v>29829</v>
      </c>
      <c r="S23" s="8">
        <v>29799</v>
      </c>
      <c r="T23" s="6">
        <v>1049.5272712563799</v>
      </c>
      <c r="U23" s="6">
        <v>771.01675726054305</v>
      </c>
      <c r="V23" s="6">
        <v>278.74321194927199</v>
      </c>
    </row>
    <row r="24" spans="1:22" x14ac:dyDescent="0.2">
      <c r="A24" s="6">
        <f t="shared" si="0"/>
        <v>31137</v>
      </c>
      <c r="B24" s="8">
        <v>31107</v>
      </c>
      <c r="C24" s="6">
        <v>1736.5360000000001</v>
      </c>
      <c r="D24" s="6">
        <v>1242.0419999999999</v>
      </c>
      <c r="E24" s="6">
        <v>494.49400000000003</v>
      </c>
      <c r="G24" s="6" t="s">
        <v>143</v>
      </c>
      <c r="R24" s="6">
        <f t="shared" si="1"/>
        <v>29859</v>
      </c>
      <c r="S24" s="8">
        <v>29830</v>
      </c>
      <c r="T24" s="6">
        <v>1075.7239999999999</v>
      </c>
      <c r="U24" s="6">
        <v>788.83100000000002</v>
      </c>
      <c r="V24" s="6">
        <v>286.89299999999997</v>
      </c>
    </row>
    <row r="25" spans="1:22" x14ac:dyDescent="0.2">
      <c r="A25" s="6">
        <f t="shared" si="0"/>
        <v>31228</v>
      </c>
      <c r="B25" s="8">
        <v>31199</v>
      </c>
      <c r="C25" s="6">
        <v>1752.126</v>
      </c>
      <c r="D25" s="6">
        <v>1245.3019999999999</v>
      </c>
      <c r="E25" s="6">
        <v>506.82400000000001</v>
      </c>
      <c r="R25" s="6">
        <f t="shared" si="1"/>
        <v>29890</v>
      </c>
      <c r="S25" s="8">
        <v>29860</v>
      </c>
      <c r="T25" s="6">
        <v>1111.66898963224</v>
      </c>
      <c r="U25" s="6">
        <v>812.13470866432294</v>
      </c>
      <c r="V25" s="6">
        <v>299.56726362706701</v>
      </c>
    </row>
    <row r="26" spans="1:22" x14ac:dyDescent="0.2">
      <c r="A26" s="6">
        <f t="shared" si="0"/>
        <v>31320</v>
      </c>
      <c r="B26" s="8">
        <v>31291</v>
      </c>
      <c r="C26" s="6">
        <v>1857.1559999999999</v>
      </c>
      <c r="D26" s="6">
        <v>1329.2059999999999</v>
      </c>
      <c r="E26" s="6">
        <v>527.95000000000005</v>
      </c>
      <c r="G26" s="6" t="s">
        <v>144</v>
      </c>
      <c r="R26" s="6">
        <f t="shared" si="1"/>
        <v>29920</v>
      </c>
      <c r="S26" s="8">
        <v>29891</v>
      </c>
      <c r="T26" s="6">
        <v>1152.2721693419301</v>
      </c>
      <c r="U26" s="6">
        <v>838.13085119050595</v>
      </c>
      <c r="V26" s="6">
        <v>314.22611003682101</v>
      </c>
    </row>
    <row r="27" spans="1:22" x14ac:dyDescent="0.2">
      <c r="A27" s="6">
        <f t="shared" si="0"/>
        <v>31412</v>
      </c>
      <c r="B27" s="8">
        <v>31382</v>
      </c>
      <c r="C27" s="6">
        <v>2024.5650000000001</v>
      </c>
      <c r="D27" s="6">
        <v>1458.1669999999999</v>
      </c>
      <c r="E27" s="6">
        <v>566.39800000000002</v>
      </c>
      <c r="H27" s="6" t="s">
        <v>145</v>
      </c>
      <c r="R27" s="6">
        <f t="shared" si="1"/>
        <v>29951</v>
      </c>
      <c r="S27" s="8">
        <v>29921</v>
      </c>
      <c r="T27" s="6">
        <v>1178.3679999999999</v>
      </c>
      <c r="U27" s="6">
        <v>855.7</v>
      </c>
      <c r="V27" s="6">
        <v>322.66800000000001</v>
      </c>
    </row>
    <row r="28" spans="1:22" x14ac:dyDescent="0.2">
      <c r="A28" s="6">
        <f t="shared" si="0"/>
        <v>31502</v>
      </c>
      <c r="B28" s="8">
        <v>31472</v>
      </c>
      <c r="C28" s="6">
        <v>2114.8200000000002</v>
      </c>
      <c r="D28" s="6">
        <v>1525.9120000000003</v>
      </c>
      <c r="E28" s="6">
        <v>588.90800000000002</v>
      </c>
      <c r="R28" s="6">
        <f t="shared" si="1"/>
        <v>29982</v>
      </c>
      <c r="S28" s="8">
        <v>29952</v>
      </c>
      <c r="T28" s="6">
        <v>1187.48931917704</v>
      </c>
      <c r="U28" s="6">
        <v>863.55034327285398</v>
      </c>
      <c r="V28" s="6">
        <v>323.963685125018</v>
      </c>
    </row>
    <row r="29" spans="1:22" x14ac:dyDescent="0.2">
      <c r="A29" s="6">
        <f t="shared" si="0"/>
        <v>31593</v>
      </c>
      <c r="B29" s="8">
        <v>31564</v>
      </c>
      <c r="C29" s="6">
        <v>2218.9989999999998</v>
      </c>
      <c r="D29" s="6">
        <v>1609.9669999999996</v>
      </c>
      <c r="E29" s="6">
        <v>609.03200000000004</v>
      </c>
      <c r="G29" s="6" t="s">
        <v>126</v>
      </c>
      <c r="R29" s="6">
        <f t="shared" si="1"/>
        <v>30010</v>
      </c>
      <c r="S29" s="8">
        <v>29983</v>
      </c>
      <c r="T29" s="6">
        <v>1193.1571334544799</v>
      </c>
      <c r="U29" s="6">
        <v>868.71602135135697</v>
      </c>
      <c r="V29" s="6">
        <v>324.61166982991102</v>
      </c>
    </row>
    <row r="30" spans="1:22" x14ac:dyDescent="0.2">
      <c r="A30" s="6">
        <f t="shared" si="0"/>
        <v>31685</v>
      </c>
      <c r="B30" s="8">
        <v>31656</v>
      </c>
      <c r="C30" s="6">
        <v>2431.1990000000001</v>
      </c>
      <c r="D30" s="6">
        <v>1798.8760000000002</v>
      </c>
      <c r="E30" s="6">
        <v>632.32299999999998</v>
      </c>
      <c r="G30" s="6" t="s">
        <v>146</v>
      </c>
      <c r="H30" s="6" t="s">
        <v>147</v>
      </c>
      <c r="I30" s="6" t="s">
        <v>127</v>
      </c>
      <c r="J30" s="6" t="s">
        <v>148</v>
      </c>
      <c r="K30" s="6" t="s">
        <v>128</v>
      </c>
      <c r="L30" s="6" t="s">
        <v>149</v>
      </c>
      <c r="M30" s="6" t="s">
        <v>150</v>
      </c>
      <c r="N30" s="6" t="s">
        <v>151</v>
      </c>
      <c r="O30" s="6" t="s">
        <v>152</v>
      </c>
      <c r="P30" s="6" t="s">
        <v>153</v>
      </c>
      <c r="R30" s="6">
        <f t="shared" si="1"/>
        <v>30041</v>
      </c>
      <c r="S30" s="8">
        <v>30011</v>
      </c>
      <c r="T30" s="6">
        <v>1196.7270000000001</v>
      </c>
      <c r="U30" s="6">
        <v>870.98400000000004</v>
      </c>
      <c r="V30" s="6">
        <v>325.74299999999999</v>
      </c>
    </row>
    <row r="31" spans="1:22" x14ac:dyDescent="0.2">
      <c r="A31" s="6">
        <f t="shared" si="0"/>
        <v>31777</v>
      </c>
      <c r="B31" s="8">
        <v>31747</v>
      </c>
      <c r="C31" s="6">
        <v>2636.67</v>
      </c>
      <c r="D31" s="6">
        <v>1994.4970000000001</v>
      </c>
      <c r="E31" s="6">
        <v>642.173</v>
      </c>
      <c r="G31" s="6" t="s">
        <v>154</v>
      </c>
      <c r="H31" s="6" t="s">
        <v>155</v>
      </c>
      <c r="I31" s="6" t="s">
        <v>156</v>
      </c>
      <c r="J31" s="6" t="s">
        <v>157</v>
      </c>
      <c r="K31" s="6" t="s">
        <v>158</v>
      </c>
      <c r="L31" s="6" t="s">
        <v>129</v>
      </c>
      <c r="M31" s="6" t="s">
        <v>159</v>
      </c>
      <c r="N31" s="6" t="s">
        <v>130</v>
      </c>
      <c r="O31" s="6" t="s">
        <v>56</v>
      </c>
      <c r="P31" s="6" t="s">
        <v>66</v>
      </c>
      <c r="R31" s="6">
        <f t="shared" si="1"/>
        <v>30071</v>
      </c>
      <c r="S31" s="8">
        <v>30042</v>
      </c>
      <c r="T31" s="6">
        <v>1198.1614612708599</v>
      </c>
      <c r="U31" s="6">
        <v>868.83237978106899</v>
      </c>
      <c r="V31" s="6">
        <v>328.82053249892698</v>
      </c>
    </row>
    <row r="32" spans="1:22" x14ac:dyDescent="0.2">
      <c r="A32" s="6">
        <f t="shared" si="0"/>
        <v>31867</v>
      </c>
      <c r="B32" s="8">
        <v>31837</v>
      </c>
      <c r="C32" s="6">
        <v>2791.8180000000002</v>
      </c>
      <c r="D32" s="6">
        <v>2108.83</v>
      </c>
      <c r="E32" s="6">
        <v>682.98800000000006</v>
      </c>
      <c r="G32" s="6" t="s">
        <v>131</v>
      </c>
      <c r="H32" s="6" t="s">
        <v>160</v>
      </c>
      <c r="I32" s="6" t="s">
        <v>161</v>
      </c>
      <c r="J32" s="6" t="s">
        <v>162</v>
      </c>
      <c r="K32" s="6" t="s">
        <v>163</v>
      </c>
      <c r="L32" s="6" t="s">
        <v>132</v>
      </c>
      <c r="M32" s="6" t="s">
        <v>74</v>
      </c>
      <c r="N32" s="6" t="s">
        <v>164</v>
      </c>
      <c r="O32" s="6" t="s">
        <v>165</v>
      </c>
      <c r="P32" s="6" t="s">
        <v>166</v>
      </c>
      <c r="R32" s="6">
        <f t="shared" si="1"/>
        <v>30102</v>
      </c>
      <c r="S32" s="8">
        <v>30072</v>
      </c>
      <c r="T32" s="6">
        <v>1199.0608801232599</v>
      </c>
      <c r="U32" s="6">
        <v>864.677620218931</v>
      </c>
      <c r="V32" s="6">
        <v>333.68872610116398</v>
      </c>
    </row>
    <row r="33" spans="1:22" x14ac:dyDescent="0.2">
      <c r="A33" s="6">
        <f t="shared" si="0"/>
        <v>31958</v>
      </c>
      <c r="B33" s="8">
        <v>31929</v>
      </c>
      <c r="C33" s="6">
        <v>2951.22</v>
      </c>
      <c r="D33" s="6">
        <v>2250.1729999999998</v>
      </c>
      <c r="E33" s="6">
        <v>701.04700000000003</v>
      </c>
      <c r="G33" s="6" t="s">
        <v>133</v>
      </c>
      <c r="H33" s="6" t="s">
        <v>167</v>
      </c>
      <c r="I33" s="6" t="s">
        <v>168</v>
      </c>
      <c r="J33" s="6" t="s">
        <v>169</v>
      </c>
      <c r="K33" s="6" t="s">
        <v>78</v>
      </c>
      <c r="L33" s="6" t="s">
        <v>170</v>
      </c>
      <c r="M33" s="6" t="s">
        <v>171</v>
      </c>
      <c r="N33" s="6" t="s">
        <v>172</v>
      </c>
      <c r="O33" s="6" t="s">
        <v>134</v>
      </c>
      <c r="P33" s="6" t="s">
        <v>173</v>
      </c>
      <c r="R33" s="6">
        <f t="shared" si="1"/>
        <v>30132</v>
      </c>
      <c r="S33" s="8">
        <v>30103</v>
      </c>
      <c r="T33" s="6">
        <v>1200.624</v>
      </c>
      <c r="U33" s="6">
        <v>862.52599999999995</v>
      </c>
      <c r="V33" s="6">
        <v>338.09800000000001</v>
      </c>
    </row>
    <row r="34" spans="1:22" x14ac:dyDescent="0.2">
      <c r="A34" s="6">
        <f t="shared" si="0"/>
        <v>32050</v>
      </c>
      <c r="B34" s="8">
        <v>32021</v>
      </c>
      <c r="C34" s="6">
        <v>3124.8690000000001</v>
      </c>
      <c r="D34" s="6">
        <v>2405.3250000000003</v>
      </c>
      <c r="E34" s="6">
        <v>719.54399999999998</v>
      </c>
      <c r="G34" s="6" t="s">
        <v>174</v>
      </c>
      <c r="H34" s="6" t="s">
        <v>175</v>
      </c>
      <c r="I34" s="6" t="s">
        <v>176</v>
      </c>
      <c r="J34" s="6" t="s">
        <v>177</v>
      </c>
      <c r="K34" s="6" t="s">
        <v>178</v>
      </c>
      <c r="L34" s="6" t="s">
        <v>179</v>
      </c>
      <c r="M34" s="6" t="s">
        <v>180</v>
      </c>
      <c r="N34" s="6" t="s">
        <v>82</v>
      </c>
      <c r="O34" s="6" t="s">
        <v>89</v>
      </c>
      <c r="P34" s="6" t="s">
        <v>93</v>
      </c>
      <c r="R34" s="6">
        <f t="shared" si="1"/>
        <v>30163</v>
      </c>
      <c r="S34" s="8">
        <v>30133</v>
      </c>
      <c r="T34" s="6">
        <v>1208.2090644294999</v>
      </c>
      <c r="U34" s="6">
        <v>867.35189277500604</v>
      </c>
      <c r="V34" s="6">
        <v>341.45771234358</v>
      </c>
    </row>
    <row r="35" spans="1:22" x14ac:dyDescent="0.2">
      <c r="A35" s="6">
        <f t="shared" si="0"/>
        <v>32142</v>
      </c>
      <c r="B35" s="8">
        <v>32112</v>
      </c>
      <c r="C35" s="6">
        <v>3460.0340000000001</v>
      </c>
      <c r="D35" s="6">
        <v>2672.3670000000002</v>
      </c>
      <c r="E35" s="6">
        <v>787.66700000000003</v>
      </c>
      <c r="G35" s="6" t="s">
        <v>181</v>
      </c>
      <c r="H35" s="6" t="s">
        <v>182</v>
      </c>
      <c r="I35" s="6" t="s">
        <v>183</v>
      </c>
      <c r="J35" s="6" t="s">
        <v>184</v>
      </c>
      <c r="R35" s="6">
        <f t="shared" si="1"/>
        <v>30194</v>
      </c>
      <c r="S35" s="8">
        <v>30164</v>
      </c>
      <c r="T35" s="6">
        <v>1222.4979752142301</v>
      </c>
      <c r="U35" s="6">
        <v>878.22628715973099</v>
      </c>
      <c r="V35" s="6">
        <v>344.573885562486</v>
      </c>
    </row>
    <row r="36" spans="1:22" x14ac:dyDescent="0.2">
      <c r="A36" s="6">
        <f t="shared" si="0"/>
        <v>32233</v>
      </c>
      <c r="B36" s="8">
        <v>32203</v>
      </c>
      <c r="C36" s="6">
        <v>3495.127</v>
      </c>
      <c r="D36" s="6">
        <v>2699.018</v>
      </c>
      <c r="E36" s="6">
        <v>796.10900000000004</v>
      </c>
      <c r="R36" s="6">
        <f t="shared" si="1"/>
        <v>30224</v>
      </c>
      <c r="S36" s="8">
        <v>30195</v>
      </c>
      <c r="T36" s="6">
        <v>1237.5160000000001</v>
      </c>
      <c r="U36" s="6">
        <v>889.41800000000001</v>
      </c>
      <c r="V36" s="6">
        <v>348.09800000000001</v>
      </c>
    </row>
    <row r="37" spans="1:22" x14ac:dyDescent="0.2">
      <c r="A37" s="6">
        <f t="shared" si="0"/>
        <v>32324</v>
      </c>
      <c r="B37" s="8">
        <v>32295</v>
      </c>
      <c r="C37" s="6">
        <v>3479.6</v>
      </c>
      <c r="D37" s="6">
        <v>2685.4879999999998</v>
      </c>
      <c r="E37" s="6">
        <v>794.11199999999997</v>
      </c>
      <c r="R37" s="6">
        <f t="shared" si="1"/>
        <v>30255</v>
      </c>
      <c r="S37" s="8">
        <v>30225</v>
      </c>
      <c r="T37" s="6">
        <v>1255.9350826166601</v>
      </c>
      <c r="U37" s="6">
        <v>902.12074794053399</v>
      </c>
      <c r="V37" s="6">
        <v>353.80013156476099</v>
      </c>
    </row>
    <row r="38" spans="1:22" x14ac:dyDescent="0.2">
      <c r="A38" s="6">
        <f t="shared" si="0"/>
        <v>32416</v>
      </c>
      <c r="B38" s="8">
        <v>32387</v>
      </c>
      <c r="C38" s="6">
        <v>3636.16</v>
      </c>
      <c r="D38" s="6">
        <v>2836.0369999999998</v>
      </c>
      <c r="E38" s="6">
        <v>800.12300000000005</v>
      </c>
      <c r="R38" s="6">
        <f t="shared" si="1"/>
        <v>30285</v>
      </c>
      <c r="S38" s="8">
        <v>30256</v>
      </c>
      <c r="T38" s="6">
        <v>1275.46823355332</v>
      </c>
      <c r="U38" s="6">
        <v>915.34278059230701</v>
      </c>
      <c r="V38" s="6">
        <v>360.12013949570502</v>
      </c>
    </row>
    <row r="39" spans="1:22" x14ac:dyDescent="0.2">
      <c r="A39" s="6">
        <f t="shared" si="0"/>
        <v>32508</v>
      </c>
      <c r="B39" s="8">
        <v>32478</v>
      </c>
      <c r="C39" s="6">
        <v>3771.377</v>
      </c>
      <c r="D39" s="6">
        <v>2930.9349999999999</v>
      </c>
      <c r="E39" s="6">
        <v>840.44200000000001</v>
      </c>
      <c r="R39" s="6">
        <f t="shared" si="1"/>
        <v>30316</v>
      </c>
      <c r="S39" s="8">
        <v>30286</v>
      </c>
      <c r="T39" s="6">
        <v>1288.0740000000001</v>
      </c>
      <c r="U39" s="6">
        <v>923.95299999999997</v>
      </c>
      <c r="V39" s="6">
        <v>364.12099999999998</v>
      </c>
    </row>
    <row r="40" spans="1:22" x14ac:dyDescent="0.2">
      <c r="A40" s="6">
        <f t="shared" si="0"/>
        <v>32598</v>
      </c>
      <c r="B40" s="8">
        <v>32568</v>
      </c>
      <c r="C40" s="6">
        <v>3883.39</v>
      </c>
      <c r="D40" s="6">
        <v>3032.3220000000001</v>
      </c>
      <c r="E40" s="6">
        <v>851.06799999999998</v>
      </c>
      <c r="R40" s="6">
        <f t="shared" si="1"/>
        <v>30347</v>
      </c>
      <c r="S40" s="8">
        <v>30317</v>
      </c>
      <c r="T40" s="6">
        <v>1293.1618024360901</v>
      </c>
      <c r="U40" s="6">
        <v>927.61686261118496</v>
      </c>
      <c r="V40" s="6">
        <v>365.48856077066</v>
      </c>
    </row>
    <row r="41" spans="1:22" x14ac:dyDescent="0.2">
      <c r="A41" s="6">
        <f t="shared" si="0"/>
        <v>32689</v>
      </c>
      <c r="B41" s="8">
        <v>32660</v>
      </c>
      <c r="C41" s="6">
        <v>3808.6010000000001</v>
      </c>
      <c r="D41" s="6">
        <v>2954.5740000000001</v>
      </c>
      <c r="E41" s="6">
        <v>854.02700000000004</v>
      </c>
      <c r="R41" s="6">
        <f t="shared" si="1"/>
        <v>30375</v>
      </c>
      <c r="S41" s="8">
        <v>30348</v>
      </c>
      <c r="T41" s="6">
        <v>1296.43023858486</v>
      </c>
      <c r="U41" s="6">
        <v>929.98921407338105</v>
      </c>
      <c r="V41" s="6">
        <v>366.337180683555</v>
      </c>
    </row>
    <row r="42" spans="1:22" x14ac:dyDescent="0.2">
      <c r="A42" s="6">
        <f t="shared" si="0"/>
        <v>32781</v>
      </c>
      <c r="B42" s="8">
        <v>32752</v>
      </c>
      <c r="C42" s="6">
        <v>4081.8780000000002</v>
      </c>
      <c r="D42" s="6">
        <v>3172.0390000000002</v>
      </c>
      <c r="E42" s="6">
        <v>909.83900000000006</v>
      </c>
      <c r="R42" s="6">
        <f t="shared" si="1"/>
        <v>30406</v>
      </c>
      <c r="S42" s="8">
        <v>30376</v>
      </c>
      <c r="T42" s="6">
        <v>1297.8430000000001</v>
      </c>
      <c r="U42" s="6">
        <v>931.02</v>
      </c>
      <c r="V42" s="6">
        <v>366.82299999999998</v>
      </c>
    </row>
    <row r="43" spans="1:22" x14ac:dyDescent="0.2">
      <c r="A43" s="6">
        <f t="shared" si="0"/>
        <v>32873</v>
      </c>
      <c r="B43" s="8">
        <v>32843</v>
      </c>
      <c r="C43" s="6">
        <v>4516.51</v>
      </c>
      <c r="D43" s="6">
        <v>3556.5210000000002</v>
      </c>
      <c r="E43" s="6">
        <v>959.98900000000003</v>
      </c>
      <c r="R43" s="6">
        <f t="shared" si="1"/>
        <v>30436</v>
      </c>
      <c r="S43" s="8">
        <v>30407</v>
      </c>
      <c r="T43" s="6">
        <v>1295.8203548875999</v>
      </c>
      <c r="U43" s="6">
        <v>928.89534499071794</v>
      </c>
      <c r="V43" s="6">
        <v>366.97589800653998</v>
      </c>
    </row>
    <row r="44" spans="1:22" x14ac:dyDescent="0.2">
      <c r="A44" s="6">
        <f t="shared" si="0"/>
        <v>32963</v>
      </c>
      <c r="B44" s="8">
        <v>32933</v>
      </c>
      <c r="C44" s="6">
        <v>4558.2550000000001</v>
      </c>
      <c r="D44" s="6">
        <v>3565.3150000000001</v>
      </c>
      <c r="E44" s="6">
        <v>992.94</v>
      </c>
      <c r="R44" s="6">
        <f t="shared" si="1"/>
        <v>30467</v>
      </c>
      <c r="S44" s="8">
        <v>30437</v>
      </c>
      <c r="T44" s="6">
        <v>1291.91464511241</v>
      </c>
      <c r="U44" s="6">
        <v>924.79265500928295</v>
      </c>
      <c r="V44" s="6">
        <v>367.065543859169</v>
      </c>
    </row>
    <row r="45" spans="1:22" x14ac:dyDescent="0.2">
      <c r="A45" s="6">
        <f t="shared" si="0"/>
        <v>33054</v>
      </c>
      <c r="B45" s="8">
        <v>33025</v>
      </c>
      <c r="C45" s="6">
        <v>4674.2190000000001</v>
      </c>
      <c r="D45" s="6">
        <v>3628.9300000000003</v>
      </c>
      <c r="E45" s="6">
        <v>1045.289</v>
      </c>
      <c r="R45" s="6">
        <f t="shared" si="1"/>
        <v>30497</v>
      </c>
      <c r="S45" s="8">
        <v>30468</v>
      </c>
      <c r="T45" s="6">
        <v>1289.8920000000001</v>
      </c>
      <c r="U45" s="6">
        <v>922.66800000000001</v>
      </c>
      <c r="V45" s="6">
        <v>367.22399999999999</v>
      </c>
    </row>
    <row r="46" spans="1:22" x14ac:dyDescent="0.2">
      <c r="A46" s="6">
        <f t="shared" si="0"/>
        <v>33146</v>
      </c>
      <c r="B46" s="8">
        <v>33117</v>
      </c>
      <c r="C46" s="6">
        <v>5096.5379999999996</v>
      </c>
      <c r="D46" s="6">
        <v>3940.8659999999995</v>
      </c>
      <c r="E46" s="6">
        <v>1155.672</v>
      </c>
      <c r="R46" s="6">
        <f t="shared" si="1"/>
        <v>30528</v>
      </c>
      <c r="S46" s="8">
        <v>30498</v>
      </c>
      <c r="T46" s="6">
        <v>1292.45703641098</v>
      </c>
      <c r="U46" s="6">
        <v>924.79771692986401</v>
      </c>
      <c r="V46" s="6">
        <v>367.79558146669302</v>
      </c>
    </row>
    <row r="47" spans="1:22" x14ac:dyDescent="0.2">
      <c r="A47" s="6">
        <f t="shared" si="0"/>
        <v>33238</v>
      </c>
      <c r="B47" s="8">
        <v>33208</v>
      </c>
      <c r="C47" s="6">
        <v>5351.7659999999996</v>
      </c>
      <c r="D47" s="6">
        <v>4128.3709999999992</v>
      </c>
      <c r="E47" s="6">
        <v>1223.395</v>
      </c>
      <c r="R47" s="6">
        <f t="shared" si="1"/>
        <v>30559</v>
      </c>
      <c r="S47" s="8">
        <v>30529</v>
      </c>
      <c r="T47" s="6">
        <v>1299.7361162143</v>
      </c>
      <c r="U47" s="6">
        <v>930.75492978424302</v>
      </c>
      <c r="V47" s="6">
        <v>369.08806758500998</v>
      </c>
    </row>
    <row r="48" spans="1:22" x14ac:dyDescent="0.2">
      <c r="A48" s="6">
        <f t="shared" si="0"/>
        <v>33328</v>
      </c>
      <c r="B48" s="8">
        <v>33298</v>
      </c>
      <c r="C48" s="6">
        <v>5066.7420000000002</v>
      </c>
      <c r="D48" s="6">
        <v>3864.53</v>
      </c>
      <c r="E48" s="6">
        <v>1202.212</v>
      </c>
      <c r="R48" s="6">
        <f t="shared" si="1"/>
        <v>30589</v>
      </c>
      <c r="S48" s="8">
        <v>30560</v>
      </c>
      <c r="T48" s="6">
        <v>1310.681</v>
      </c>
      <c r="U48" s="6">
        <v>939.55399999999997</v>
      </c>
      <c r="V48" s="6">
        <v>371.12700000000001</v>
      </c>
    </row>
    <row r="49" spans="1:22" x14ac:dyDescent="0.2">
      <c r="A49" s="6">
        <f t="shared" si="0"/>
        <v>33419</v>
      </c>
      <c r="B49" s="8">
        <v>33390</v>
      </c>
      <c r="C49" s="6">
        <v>4896.4040000000005</v>
      </c>
      <c r="D49" s="6">
        <v>3690.6130000000003</v>
      </c>
      <c r="E49" s="6">
        <v>1205.7909999999999</v>
      </c>
      <c r="R49" s="6">
        <f t="shared" si="1"/>
        <v>30620</v>
      </c>
      <c r="S49" s="8">
        <v>30590</v>
      </c>
      <c r="T49" s="6">
        <v>1388.57335153586</v>
      </c>
      <c r="U49" s="6">
        <v>988.25806995228299</v>
      </c>
      <c r="V49" s="6">
        <v>400.34446222054601</v>
      </c>
    </row>
    <row r="50" spans="1:22" x14ac:dyDescent="0.2">
      <c r="A50" s="6">
        <f t="shared" si="0"/>
        <v>33511</v>
      </c>
      <c r="B50" s="8">
        <v>33482</v>
      </c>
      <c r="C50" s="6">
        <v>5033.9189999999999</v>
      </c>
      <c r="D50" s="6">
        <v>3779.6629999999996</v>
      </c>
      <c r="E50" s="6">
        <v>1254.2560000000001</v>
      </c>
      <c r="R50" s="6">
        <f t="shared" si="1"/>
        <v>30650</v>
      </c>
      <c r="S50" s="8">
        <v>30621</v>
      </c>
      <c r="T50" s="6">
        <v>1519.7997390744199</v>
      </c>
      <c r="U50" s="6">
        <v>1068.7322263722799</v>
      </c>
      <c r="V50" s="6">
        <v>451.20424234447398</v>
      </c>
    </row>
    <row r="51" spans="1:22" x14ac:dyDescent="0.2">
      <c r="A51" s="6">
        <f t="shared" si="0"/>
        <v>33603</v>
      </c>
      <c r="B51" s="8">
        <v>33573</v>
      </c>
      <c r="C51" s="6">
        <v>5336.4279999999999</v>
      </c>
      <c r="D51" s="6">
        <v>4002.951</v>
      </c>
      <c r="E51" s="6">
        <v>1333.4770000000001</v>
      </c>
      <c r="R51" s="6">
        <f t="shared" si="1"/>
        <v>30681</v>
      </c>
      <c r="S51" s="8">
        <v>30651</v>
      </c>
      <c r="T51" s="6">
        <v>1607.8389999999999</v>
      </c>
      <c r="U51" s="6">
        <v>1124.711</v>
      </c>
      <c r="V51" s="6">
        <v>483.12799999999999</v>
      </c>
    </row>
    <row r="52" spans="1:22" x14ac:dyDescent="0.2">
      <c r="A52" s="6">
        <f t="shared" si="0"/>
        <v>33694</v>
      </c>
      <c r="B52" s="8">
        <v>33664</v>
      </c>
      <c r="C52" s="6">
        <v>5099.6499999999996</v>
      </c>
      <c r="D52" s="6">
        <v>3786.7879999999996</v>
      </c>
      <c r="E52" s="6">
        <v>1312.8620000000001</v>
      </c>
      <c r="R52" s="6">
        <f t="shared" si="1"/>
        <v>30712</v>
      </c>
      <c r="S52" s="8">
        <v>30682</v>
      </c>
      <c r="T52" s="6">
        <v>1632.08817544466</v>
      </c>
      <c r="U52" s="6">
        <v>1142.8050702329999</v>
      </c>
      <c r="V52" s="6">
        <v>488.87952479070702</v>
      </c>
    </row>
    <row r="53" spans="1:22" x14ac:dyDescent="0.2">
      <c r="A53" s="6">
        <f t="shared" si="0"/>
        <v>33785</v>
      </c>
      <c r="B53" s="8">
        <v>33756</v>
      </c>
      <c r="C53" s="6">
        <v>5271.0540000000001</v>
      </c>
      <c r="D53" s="6">
        <v>3883.2470000000003</v>
      </c>
      <c r="E53" s="6">
        <v>1387.807</v>
      </c>
      <c r="R53" s="6">
        <f t="shared" si="1"/>
        <v>30741</v>
      </c>
      <c r="S53" s="8">
        <v>30713</v>
      </c>
      <c r="T53" s="6">
        <v>1647.4776812095099</v>
      </c>
      <c r="U53" s="6">
        <v>1154.50962586537</v>
      </c>
      <c r="V53" s="6">
        <v>492.41750945245599</v>
      </c>
    </row>
    <row r="54" spans="1:22" x14ac:dyDescent="0.2">
      <c r="A54" s="6">
        <f t="shared" si="0"/>
        <v>33877</v>
      </c>
      <c r="B54" s="8">
        <v>33848</v>
      </c>
      <c r="C54" s="6">
        <v>5651.5079999999998</v>
      </c>
      <c r="D54" s="6">
        <v>4179.6469999999999</v>
      </c>
      <c r="E54" s="6">
        <v>1471.8610000000001</v>
      </c>
      <c r="R54" s="6">
        <f t="shared" si="1"/>
        <v>30772</v>
      </c>
      <c r="S54" s="8">
        <v>30742</v>
      </c>
      <c r="T54" s="6">
        <v>1656.48</v>
      </c>
      <c r="U54" s="6">
        <v>1162.6780000000001</v>
      </c>
      <c r="V54" s="6">
        <v>493.80200000000002</v>
      </c>
    </row>
    <row r="55" spans="1:22" x14ac:dyDescent="0.2">
      <c r="A55" s="6">
        <f t="shared" si="0"/>
        <v>33969</v>
      </c>
      <c r="B55" s="8">
        <v>33939</v>
      </c>
      <c r="C55" s="6">
        <v>5337.4660000000003</v>
      </c>
      <c r="D55" s="6">
        <v>3913.4350000000004</v>
      </c>
      <c r="E55" s="6">
        <v>1424.0309999999999</v>
      </c>
      <c r="R55" s="6">
        <f t="shared" si="1"/>
        <v>30802</v>
      </c>
      <c r="S55" s="8">
        <v>30773</v>
      </c>
      <c r="T55" s="6">
        <v>1661.1143729545699</v>
      </c>
      <c r="U55" s="6">
        <v>1168.5776051108901</v>
      </c>
      <c r="V55" s="6">
        <v>493.22285764827899</v>
      </c>
    </row>
    <row r="56" spans="1:22" x14ac:dyDescent="0.2">
      <c r="A56" s="6">
        <f t="shared" si="0"/>
        <v>34059</v>
      </c>
      <c r="B56" s="8">
        <v>34029</v>
      </c>
      <c r="C56" s="6">
        <v>5399.8959999999997</v>
      </c>
      <c r="D56" s="6">
        <v>3937.2749999999996</v>
      </c>
      <c r="E56" s="6">
        <v>1462.6210000000001</v>
      </c>
      <c r="R56" s="6">
        <f t="shared" si="1"/>
        <v>30833</v>
      </c>
      <c r="S56" s="8">
        <v>30803</v>
      </c>
      <c r="T56" s="6">
        <v>1664.47030020747</v>
      </c>
      <c r="U56" s="6">
        <v>1173.2383013034</v>
      </c>
      <c r="V56" s="6">
        <v>491.907607146114</v>
      </c>
    </row>
    <row r="57" spans="1:22" x14ac:dyDescent="0.2">
      <c r="A57" s="6">
        <f t="shared" si="0"/>
        <v>34150</v>
      </c>
      <c r="B57" s="8">
        <v>34121</v>
      </c>
      <c r="C57" s="6">
        <v>5332.1109999999999</v>
      </c>
      <c r="D57" s="6">
        <v>3836.2439999999997</v>
      </c>
      <c r="E57" s="6">
        <v>1495.867</v>
      </c>
      <c r="R57" s="6">
        <f t="shared" si="1"/>
        <v>30863</v>
      </c>
      <c r="S57" s="8">
        <v>30834</v>
      </c>
      <c r="T57" s="6">
        <v>1665.684</v>
      </c>
      <c r="U57" s="6">
        <v>1175.021</v>
      </c>
      <c r="V57" s="6">
        <v>490.66300000000001</v>
      </c>
    </row>
    <row r="58" spans="1:22" x14ac:dyDescent="0.2">
      <c r="A58" s="6">
        <f t="shared" si="0"/>
        <v>34242</v>
      </c>
      <c r="B58" s="8">
        <v>34213</v>
      </c>
      <c r="C58" s="6">
        <v>5559.3620000000001</v>
      </c>
      <c r="D58" s="6">
        <v>4025.6959999999999</v>
      </c>
      <c r="E58" s="6">
        <v>1533.6659999999999</v>
      </c>
      <c r="R58" s="6">
        <f t="shared" si="1"/>
        <v>30894</v>
      </c>
      <c r="S58" s="8">
        <v>30864</v>
      </c>
      <c r="T58" s="6">
        <v>1659.4881387051</v>
      </c>
      <c r="U58" s="6">
        <v>1169.59764059289</v>
      </c>
      <c r="V58" s="6">
        <v>489.43951415157602</v>
      </c>
    </row>
    <row r="59" spans="1:22" x14ac:dyDescent="0.2">
      <c r="A59" s="6">
        <f t="shared" si="0"/>
        <v>34334</v>
      </c>
      <c r="B59" s="8">
        <v>34304</v>
      </c>
      <c r="C59" s="6">
        <v>5659.2110000000002</v>
      </c>
      <c r="D59" s="6">
        <v>4066.6469999999999</v>
      </c>
      <c r="E59" s="6">
        <v>1592.5640000000001</v>
      </c>
      <c r="R59" s="6">
        <f t="shared" si="1"/>
        <v>30925</v>
      </c>
      <c r="S59" s="8">
        <v>30895</v>
      </c>
      <c r="T59" s="6">
        <v>1648.0808052930099</v>
      </c>
      <c r="U59" s="6">
        <v>1159.61257701159</v>
      </c>
      <c r="V59" s="6">
        <v>488.25006888094998</v>
      </c>
    </row>
    <row r="60" spans="1:22" x14ac:dyDescent="0.2">
      <c r="A60" s="6">
        <f t="shared" si="0"/>
        <v>34424</v>
      </c>
      <c r="B60" s="8">
        <v>34394</v>
      </c>
      <c r="C60" s="6">
        <v>5801.7139999999999</v>
      </c>
      <c r="D60" s="6">
        <v>4184.1869999999999</v>
      </c>
      <c r="E60" s="6">
        <v>1617.527</v>
      </c>
      <c r="R60" s="6">
        <f t="shared" si="1"/>
        <v>30955</v>
      </c>
      <c r="S60" s="8">
        <v>30926</v>
      </c>
      <c r="T60" s="6">
        <v>1642.2239999999999</v>
      </c>
      <c r="U60" s="6">
        <v>1154.4860000000001</v>
      </c>
      <c r="V60" s="6">
        <v>487.738</v>
      </c>
    </row>
    <row r="61" spans="1:22" x14ac:dyDescent="0.2">
      <c r="A61" s="6">
        <f t="shared" si="0"/>
        <v>34515</v>
      </c>
      <c r="B61" s="8">
        <v>34486</v>
      </c>
      <c r="C61" s="6">
        <v>5874.8320000000003</v>
      </c>
      <c r="D61" s="6">
        <v>4245.6880000000001</v>
      </c>
      <c r="E61" s="6">
        <v>1629.144</v>
      </c>
      <c r="R61" s="6">
        <f t="shared" si="1"/>
        <v>30986</v>
      </c>
      <c r="S61" s="8">
        <v>30956</v>
      </c>
      <c r="T61" s="6">
        <v>1646.0589914458301</v>
      </c>
      <c r="U61" s="6">
        <v>1158.23349350383</v>
      </c>
      <c r="V61" s="6">
        <v>487.84773967731797</v>
      </c>
    </row>
    <row r="62" spans="1:22" x14ac:dyDescent="0.2">
      <c r="A62" s="6">
        <f t="shared" si="0"/>
        <v>34607</v>
      </c>
      <c r="B62" s="8">
        <v>34578</v>
      </c>
      <c r="C62" s="6">
        <v>6062.674</v>
      </c>
      <c r="D62" s="6">
        <v>4413.049</v>
      </c>
      <c r="E62" s="6">
        <v>1649.625</v>
      </c>
      <c r="R62" s="6">
        <f t="shared" si="1"/>
        <v>31016</v>
      </c>
      <c r="S62" s="8">
        <v>30987</v>
      </c>
      <c r="T62" s="6">
        <v>1655.1975726395201</v>
      </c>
      <c r="U62" s="6">
        <v>1167.10686406183</v>
      </c>
      <c r="V62" s="6">
        <v>488.13447457298503</v>
      </c>
    </row>
    <row r="63" spans="1:22" x14ac:dyDescent="0.2">
      <c r="A63" s="6">
        <f t="shared" si="0"/>
        <v>34699</v>
      </c>
      <c r="B63" s="8">
        <v>34669</v>
      </c>
      <c r="C63" s="6">
        <v>6189.9849999999997</v>
      </c>
      <c r="D63" s="6">
        <v>4538.0919999999996</v>
      </c>
      <c r="E63" s="6">
        <v>1651.893</v>
      </c>
      <c r="R63" s="6">
        <f t="shared" si="1"/>
        <v>31047</v>
      </c>
      <c r="S63" s="8">
        <v>31017</v>
      </c>
      <c r="T63" s="6">
        <v>1667.326</v>
      </c>
      <c r="U63" s="6">
        <v>1178.7529999999999</v>
      </c>
      <c r="V63" s="6">
        <v>488.57299999999998</v>
      </c>
    </row>
    <row r="64" spans="1:22" x14ac:dyDescent="0.2">
      <c r="A64" s="6">
        <f t="shared" si="0"/>
        <v>34789</v>
      </c>
      <c r="B64" s="8">
        <v>34759</v>
      </c>
      <c r="C64" s="6">
        <v>6751.1989999999996</v>
      </c>
      <c r="D64" s="6">
        <v>4954.0729999999994</v>
      </c>
      <c r="E64" s="6">
        <v>1797.126</v>
      </c>
      <c r="R64" s="6">
        <f t="shared" si="1"/>
        <v>31078</v>
      </c>
      <c r="S64" s="8">
        <v>31048</v>
      </c>
      <c r="T64" s="6">
        <v>1689.71468516496</v>
      </c>
      <c r="U64" s="6">
        <v>1200.7480230157</v>
      </c>
      <c r="V64" s="6">
        <v>489.79001287265203</v>
      </c>
    </row>
    <row r="65" spans="1:22" x14ac:dyDescent="0.2">
      <c r="A65" s="6">
        <f t="shared" si="0"/>
        <v>34880</v>
      </c>
      <c r="B65" s="8">
        <v>34851</v>
      </c>
      <c r="C65" s="6">
        <v>6979.7749999999996</v>
      </c>
      <c r="D65" s="6">
        <v>5078.9309999999996</v>
      </c>
      <c r="E65" s="6">
        <v>1900.8440000000001</v>
      </c>
      <c r="R65" s="6">
        <f t="shared" si="1"/>
        <v>31106</v>
      </c>
      <c r="S65" s="8">
        <v>31079</v>
      </c>
      <c r="T65" s="6">
        <v>1716.64589632605</v>
      </c>
      <c r="U65" s="6">
        <v>1226.46863738191</v>
      </c>
      <c r="V65" s="6">
        <v>491.80322787145599</v>
      </c>
    </row>
    <row r="66" spans="1:22" x14ac:dyDescent="0.2">
      <c r="A66" s="6">
        <f t="shared" si="0"/>
        <v>34972</v>
      </c>
      <c r="B66" s="8">
        <v>34943</v>
      </c>
      <c r="C66" s="6">
        <v>6876.07</v>
      </c>
      <c r="D66" s="6">
        <v>5001.4479999999994</v>
      </c>
      <c r="E66" s="6">
        <v>1874.6220000000001</v>
      </c>
      <c r="R66" s="6">
        <f t="shared" si="1"/>
        <v>31137</v>
      </c>
      <c r="S66" s="8">
        <v>31107</v>
      </c>
      <c r="T66" s="6">
        <v>1736.5360000000001</v>
      </c>
      <c r="U66" s="6">
        <v>1242.0419999999999</v>
      </c>
      <c r="V66" s="6">
        <v>494.49400000000003</v>
      </c>
    </row>
    <row r="67" spans="1:22" x14ac:dyDescent="0.2">
      <c r="A67" s="6">
        <f t="shared" si="0"/>
        <v>35064</v>
      </c>
      <c r="B67" s="8">
        <v>35034</v>
      </c>
      <c r="C67" s="6">
        <v>7040.43</v>
      </c>
      <c r="D67" s="6">
        <v>5042.4670000000006</v>
      </c>
      <c r="E67" s="6">
        <v>1997.963</v>
      </c>
      <c r="R67" s="6">
        <f t="shared" si="1"/>
        <v>31167</v>
      </c>
      <c r="S67" s="8">
        <v>31138</v>
      </c>
      <c r="T67" s="6">
        <v>1742.3111677111001</v>
      </c>
      <c r="U67" s="6">
        <v>1243.33557741751</v>
      </c>
      <c r="V67" s="6">
        <v>497.69448382918102</v>
      </c>
    </row>
    <row r="68" spans="1:22" x14ac:dyDescent="0.2">
      <c r="A68" s="6">
        <f t="shared" si="0"/>
        <v>35155</v>
      </c>
      <c r="B68" s="8">
        <v>35125</v>
      </c>
      <c r="C68" s="6">
        <v>7013.0479999999998</v>
      </c>
      <c r="D68" s="6">
        <v>5001.41</v>
      </c>
      <c r="E68" s="6">
        <v>2011.6379999999999</v>
      </c>
      <c r="R68" s="6">
        <f t="shared" si="1"/>
        <v>31198</v>
      </c>
      <c r="S68" s="8">
        <v>31168</v>
      </c>
      <c r="T68" s="6">
        <v>1746.00919977528</v>
      </c>
      <c r="U68" s="6">
        <v>1243.9976516054101</v>
      </c>
      <c r="V68" s="6">
        <v>501.977884224192</v>
      </c>
    </row>
    <row r="69" spans="1:22" x14ac:dyDescent="0.2">
      <c r="A69" s="6">
        <f t="shared" ref="A69:A132" si="2">EOMONTH(B69,0)</f>
        <v>35246</v>
      </c>
      <c r="B69" s="8">
        <v>35217</v>
      </c>
      <c r="C69" s="6">
        <v>6969.4459999999999</v>
      </c>
      <c r="D69" s="6">
        <v>4927.6679999999997</v>
      </c>
      <c r="E69" s="6">
        <v>2041.778</v>
      </c>
      <c r="R69" s="6">
        <f t="shared" ref="R69:R132" si="3">EOMONTH(S69,0)</f>
        <v>31228</v>
      </c>
      <c r="S69" s="8">
        <v>31199</v>
      </c>
      <c r="T69" s="6">
        <v>1752.126</v>
      </c>
      <c r="U69" s="6">
        <v>1245.3019999999999</v>
      </c>
      <c r="V69" s="6">
        <v>506.82400000000001</v>
      </c>
    </row>
    <row r="70" spans="1:22" x14ac:dyDescent="0.2">
      <c r="A70" s="6">
        <f t="shared" si="2"/>
        <v>35338</v>
      </c>
      <c r="B70" s="8">
        <v>35309</v>
      </c>
      <c r="C70" s="6">
        <v>7105.884</v>
      </c>
      <c r="D70" s="6">
        <v>5006.7719999999999</v>
      </c>
      <c r="E70" s="6">
        <v>2099.1120000000001</v>
      </c>
      <c r="R70" s="6">
        <f t="shared" si="3"/>
        <v>31259</v>
      </c>
      <c r="S70" s="8">
        <v>31229</v>
      </c>
      <c r="T70" s="6">
        <v>1774.20236798368</v>
      </c>
      <c r="U70" s="6">
        <v>1260.74584691675</v>
      </c>
      <c r="V70" s="6">
        <v>512.67217773071695</v>
      </c>
    </row>
    <row r="71" spans="1:22" x14ac:dyDescent="0.2">
      <c r="A71" s="6">
        <f t="shared" si="2"/>
        <v>35430</v>
      </c>
      <c r="B71" s="8">
        <v>35400</v>
      </c>
      <c r="C71" s="6">
        <v>7218.5929999999998</v>
      </c>
      <c r="D71" s="6">
        <v>5068.0029999999997</v>
      </c>
      <c r="E71" s="6">
        <v>2150.59</v>
      </c>
      <c r="R71" s="6">
        <f t="shared" si="3"/>
        <v>31290</v>
      </c>
      <c r="S71" s="8">
        <v>31260</v>
      </c>
      <c r="T71" s="6">
        <v>1813.78081152715</v>
      </c>
      <c r="U71" s="6">
        <v>1293.6570995002701</v>
      </c>
      <c r="V71" s="6">
        <v>519.76055339162394</v>
      </c>
    </row>
    <row r="72" spans="1:22" x14ac:dyDescent="0.2">
      <c r="A72" s="6">
        <f t="shared" si="2"/>
        <v>35520</v>
      </c>
      <c r="B72" s="8">
        <v>35490</v>
      </c>
      <c r="C72" s="6">
        <v>7262.9589999999998</v>
      </c>
      <c r="D72" s="6">
        <v>5104.6289999999999</v>
      </c>
      <c r="E72" s="6">
        <v>2158.33</v>
      </c>
      <c r="R72" s="6">
        <f t="shared" si="3"/>
        <v>31320</v>
      </c>
      <c r="S72" s="8">
        <v>31291</v>
      </c>
      <c r="T72" s="6">
        <v>1857.1559999999999</v>
      </c>
      <c r="U72" s="6">
        <v>1329.2059999999999</v>
      </c>
      <c r="V72" s="6">
        <v>527.95000000000005</v>
      </c>
    </row>
    <row r="73" spans="1:22" x14ac:dyDescent="0.2">
      <c r="A73" s="6">
        <f t="shared" si="2"/>
        <v>35611</v>
      </c>
      <c r="B73" s="8">
        <v>35582</v>
      </c>
      <c r="C73" s="6">
        <v>7518.7219999999998</v>
      </c>
      <c r="D73" s="6">
        <v>5264.9219999999996</v>
      </c>
      <c r="E73" s="6">
        <v>2253.8000000000002</v>
      </c>
      <c r="R73" s="6">
        <f t="shared" si="3"/>
        <v>31351</v>
      </c>
      <c r="S73" s="8">
        <v>31321</v>
      </c>
      <c r="T73" s="6">
        <v>1911.5441611362801</v>
      </c>
      <c r="U73" s="6">
        <v>1371.5486978740701</v>
      </c>
      <c r="V73" s="6">
        <v>539.97830550418405</v>
      </c>
    </row>
    <row r="74" spans="1:22" x14ac:dyDescent="0.2">
      <c r="A74" s="6">
        <f t="shared" si="2"/>
        <v>35703</v>
      </c>
      <c r="B74" s="8">
        <v>35674</v>
      </c>
      <c r="C74" s="6">
        <v>7590.2610000000004</v>
      </c>
      <c r="D74" s="6">
        <v>5271.9710000000005</v>
      </c>
      <c r="E74" s="6">
        <v>2318.29</v>
      </c>
      <c r="R74" s="6">
        <f t="shared" si="3"/>
        <v>31381</v>
      </c>
      <c r="S74" s="8">
        <v>31352</v>
      </c>
      <c r="T74" s="6">
        <v>1972.46536215265</v>
      </c>
      <c r="U74" s="6">
        <v>1418.42740217848</v>
      </c>
      <c r="V74" s="6">
        <v>554.03567801917904</v>
      </c>
    </row>
    <row r="75" spans="1:22" x14ac:dyDescent="0.2">
      <c r="A75" s="6">
        <f t="shared" si="2"/>
        <v>35795</v>
      </c>
      <c r="B75" s="8">
        <v>35765</v>
      </c>
      <c r="C75" s="6">
        <v>7980.4440000000004</v>
      </c>
      <c r="D75" s="6">
        <v>5630.232</v>
      </c>
      <c r="E75" s="6">
        <v>2350.212</v>
      </c>
      <c r="R75" s="6">
        <f t="shared" si="3"/>
        <v>31412</v>
      </c>
      <c r="S75" s="8">
        <v>31382</v>
      </c>
      <c r="T75" s="6">
        <v>2024.5650000000001</v>
      </c>
      <c r="U75" s="6">
        <v>1458.1669999999999</v>
      </c>
      <c r="V75" s="6">
        <v>566.39800000000002</v>
      </c>
    </row>
    <row r="76" spans="1:22" x14ac:dyDescent="0.2">
      <c r="A76" s="6">
        <f t="shared" si="2"/>
        <v>35885</v>
      </c>
      <c r="B76" s="8">
        <v>35855</v>
      </c>
      <c r="C76" s="6">
        <v>7823.3779999999997</v>
      </c>
      <c r="D76" s="6">
        <v>5459.3539999999994</v>
      </c>
      <c r="E76" s="6">
        <v>2364.0239999999999</v>
      </c>
      <c r="R76" s="6">
        <f t="shared" si="3"/>
        <v>31443</v>
      </c>
      <c r="S76" s="8">
        <v>31413</v>
      </c>
      <c r="T76" s="6">
        <v>2059.0378065627601</v>
      </c>
      <c r="U76" s="6">
        <v>1483.97167905831</v>
      </c>
      <c r="V76" s="6">
        <v>575.092031897335</v>
      </c>
    </row>
    <row r="77" spans="1:22" x14ac:dyDescent="0.2">
      <c r="A77" s="6">
        <f t="shared" si="2"/>
        <v>35976</v>
      </c>
      <c r="B77" s="8">
        <v>35947</v>
      </c>
      <c r="C77" s="6">
        <v>7985.9570000000003</v>
      </c>
      <c r="D77" s="6">
        <v>5532.8340000000007</v>
      </c>
      <c r="E77" s="6">
        <v>2453.123</v>
      </c>
      <c r="R77" s="6">
        <f t="shared" si="3"/>
        <v>31471</v>
      </c>
      <c r="S77" s="8">
        <v>31444</v>
      </c>
      <c r="T77" s="6">
        <v>2084.8725250456901</v>
      </c>
      <c r="U77" s="6">
        <v>1503.1367319236499</v>
      </c>
      <c r="V77" s="6">
        <v>581.79678447350102</v>
      </c>
    </row>
    <row r="78" spans="1:22" x14ac:dyDescent="0.2">
      <c r="A78" s="6">
        <f t="shared" si="2"/>
        <v>36068</v>
      </c>
      <c r="B78" s="8">
        <v>36039</v>
      </c>
      <c r="C78" s="6">
        <v>8378.0859999999993</v>
      </c>
      <c r="D78" s="6">
        <v>5858.2769999999991</v>
      </c>
      <c r="E78" s="6">
        <v>2519.8090000000002</v>
      </c>
      <c r="R78" s="6">
        <f t="shared" si="3"/>
        <v>31502</v>
      </c>
      <c r="S78" s="8">
        <v>31472</v>
      </c>
      <c r="T78" s="6">
        <v>2114.8200000000002</v>
      </c>
      <c r="U78" s="6">
        <v>1525.912</v>
      </c>
      <c r="V78" s="6">
        <v>588.90800000000002</v>
      </c>
    </row>
    <row r="79" spans="1:22" x14ac:dyDescent="0.2">
      <c r="A79" s="6">
        <f t="shared" si="2"/>
        <v>36160</v>
      </c>
      <c r="B79" s="8">
        <v>36130</v>
      </c>
      <c r="C79" s="6">
        <v>8538.17</v>
      </c>
      <c r="D79" s="6">
        <v>5961.8510000000006</v>
      </c>
      <c r="E79" s="6">
        <v>2576.319</v>
      </c>
      <c r="R79" s="6">
        <f t="shared" si="3"/>
        <v>31532</v>
      </c>
      <c r="S79" s="8">
        <v>31503</v>
      </c>
      <c r="T79" s="6">
        <v>2145.5942171893598</v>
      </c>
      <c r="U79" s="6">
        <v>1550.03267108214</v>
      </c>
      <c r="V79" s="6">
        <v>595.62710850533801</v>
      </c>
    </row>
    <row r="80" spans="1:22" x14ac:dyDescent="0.2">
      <c r="A80" s="6">
        <f t="shared" si="2"/>
        <v>36250</v>
      </c>
      <c r="B80" s="8">
        <v>36220</v>
      </c>
      <c r="C80" s="6">
        <v>8313.3989999999994</v>
      </c>
      <c r="D80" s="6">
        <v>5713.83</v>
      </c>
      <c r="E80" s="6">
        <v>2599.569</v>
      </c>
      <c r="R80" s="6">
        <f t="shared" si="3"/>
        <v>31563</v>
      </c>
      <c r="S80" s="8">
        <v>31533</v>
      </c>
      <c r="T80" s="6">
        <v>2178.9697852497702</v>
      </c>
      <c r="U80" s="6">
        <v>1576.9180297984001</v>
      </c>
      <c r="V80" s="6">
        <v>602.28715330706996</v>
      </c>
    </row>
    <row r="81" spans="1:22" x14ac:dyDescent="0.2">
      <c r="A81" s="6">
        <f t="shared" si="2"/>
        <v>36341</v>
      </c>
      <c r="B81" s="8">
        <v>36312</v>
      </c>
      <c r="C81" s="6">
        <v>8266.2950000000001</v>
      </c>
      <c r="D81" s="6">
        <v>5582.87</v>
      </c>
      <c r="E81" s="6">
        <v>2683.4250000000002</v>
      </c>
      <c r="R81" s="6">
        <f t="shared" si="3"/>
        <v>31593</v>
      </c>
      <c r="S81" s="8">
        <v>31564</v>
      </c>
      <c r="T81" s="6">
        <v>2218.9989999999998</v>
      </c>
      <c r="U81" s="6">
        <v>1609.9670000000001</v>
      </c>
      <c r="V81" s="6">
        <v>609.03200000000004</v>
      </c>
    </row>
    <row r="82" spans="1:22" x14ac:dyDescent="0.2">
      <c r="A82" s="6">
        <f t="shared" si="2"/>
        <v>36433</v>
      </c>
      <c r="B82" s="8">
        <v>36404</v>
      </c>
      <c r="C82" s="6">
        <v>8657.6710000000003</v>
      </c>
      <c r="D82" s="6">
        <v>5879.107</v>
      </c>
      <c r="E82" s="6">
        <v>2778.5639999999999</v>
      </c>
      <c r="R82" s="6">
        <f t="shared" si="3"/>
        <v>31624</v>
      </c>
      <c r="S82" s="8">
        <v>31594</v>
      </c>
      <c r="T82" s="6">
        <v>2280.16522197316</v>
      </c>
      <c r="U82" s="6">
        <v>1662.7419710572401</v>
      </c>
      <c r="V82" s="6">
        <v>617.35785788855299</v>
      </c>
    </row>
    <row r="83" spans="1:22" x14ac:dyDescent="0.2">
      <c r="A83" s="6">
        <f t="shared" si="2"/>
        <v>36525</v>
      </c>
      <c r="B83" s="8">
        <v>36495</v>
      </c>
      <c r="C83" s="6">
        <v>8612.5519999999997</v>
      </c>
      <c r="D83" s="6">
        <v>5839.3269999999993</v>
      </c>
      <c r="E83" s="6">
        <v>2773.2249999999999</v>
      </c>
      <c r="R83" s="6">
        <f t="shared" si="3"/>
        <v>31655</v>
      </c>
      <c r="S83" s="8">
        <v>31625</v>
      </c>
      <c r="T83" s="6">
        <v>2357.3852202611401</v>
      </c>
      <c r="U83" s="6">
        <v>1731.6442990692001</v>
      </c>
      <c r="V83" s="6">
        <v>626.01417088510004</v>
      </c>
    </row>
    <row r="84" spans="1:22" x14ac:dyDescent="0.2">
      <c r="A84" s="6">
        <f t="shared" si="2"/>
        <v>36616</v>
      </c>
      <c r="B84" s="8">
        <v>36586</v>
      </c>
      <c r="C84" s="6">
        <v>8885.4770000000008</v>
      </c>
      <c r="D84" s="6">
        <v>6088.0030000000006</v>
      </c>
      <c r="E84" s="6">
        <v>2797.4740000000002</v>
      </c>
      <c r="R84" s="6">
        <f t="shared" si="3"/>
        <v>31685</v>
      </c>
      <c r="S84" s="8">
        <v>31656</v>
      </c>
      <c r="T84" s="6">
        <v>2431.1990000000001</v>
      </c>
      <c r="U84" s="6">
        <v>1798.876</v>
      </c>
      <c r="V84" s="6">
        <v>632.32299999999998</v>
      </c>
    </row>
    <row r="85" spans="1:22" x14ac:dyDescent="0.2">
      <c r="A85" s="6">
        <f t="shared" si="2"/>
        <v>36707</v>
      </c>
      <c r="B85" s="8">
        <v>36678</v>
      </c>
      <c r="C85" s="6">
        <v>8958.5499999999993</v>
      </c>
      <c r="D85" s="6">
        <v>6121.1779999999999</v>
      </c>
      <c r="E85" s="6">
        <v>2837.3719999999998</v>
      </c>
      <c r="R85" s="6">
        <f t="shared" si="3"/>
        <v>31716</v>
      </c>
      <c r="S85" s="8">
        <v>31686</v>
      </c>
      <c r="T85" s="6">
        <v>2502.92212144419</v>
      </c>
      <c r="U85" s="6">
        <v>1868.0071717445201</v>
      </c>
      <c r="V85" s="6">
        <v>635.77280936299906</v>
      </c>
    </row>
    <row r="86" spans="1:22" x14ac:dyDescent="0.2">
      <c r="A86" s="6">
        <f t="shared" si="2"/>
        <v>36799</v>
      </c>
      <c r="B86" s="8">
        <v>36770</v>
      </c>
      <c r="C86" s="6">
        <v>8842.0930000000008</v>
      </c>
      <c r="D86" s="6">
        <v>6012.389000000001</v>
      </c>
      <c r="E86" s="6">
        <v>2829.7040000000002</v>
      </c>
      <c r="R86" s="6">
        <f t="shared" si="3"/>
        <v>31746</v>
      </c>
      <c r="S86" s="8">
        <v>31717</v>
      </c>
      <c r="T86" s="6">
        <v>2571.6158754203502</v>
      </c>
      <c r="U86" s="6">
        <v>1935.6465712856</v>
      </c>
      <c r="V86" s="6">
        <v>638.24760528158095</v>
      </c>
    </row>
    <row r="87" spans="1:22" x14ac:dyDescent="0.2">
      <c r="A87" s="6">
        <f t="shared" si="2"/>
        <v>36891</v>
      </c>
      <c r="B87" s="8">
        <v>36861</v>
      </c>
      <c r="C87" s="6">
        <v>9319.1790000000001</v>
      </c>
      <c r="D87" s="6">
        <v>6395.2250000000004</v>
      </c>
      <c r="E87" s="6">
        <v>2923.9540000000002</v>
      </c>
      <c r="R87" s="6">
        <f t="shared" si="3"/>
        <v>31777</v>
      </c>
      <c r="S87" s="8">
        <v>31747</v>
      </c>
      <c r="T87" s="6">
        <v>2636.67</v>
      </c>
      <c r="U87" s="6">
        <v>1994.4970000000001</v>
      </c>
      <c r="V87" s="6">
        <v>642.173</v>
      </c>
    </row>
    <row r="88" spans="1:22" x14ac:dyDescent="0.2">
      <c r="A88" s="6">
        <f t="shared" si="2"/>
        <v>36981</v>
      </c>
      <c r="B88" s="8">
        <v>36951</v>
      </c>
      <c r="C88" s="6">
        <v>9711.69</v>
      </c>
      <c r="D88" s="6">
        <v>6638.3380000000006</v>
      </c>
      <c r="E88" s="6">
        <v>3073.3519999999999</v>
      </c>
      <c r="R88" s="6">
        <f t="shared" si="3"/>
        <v>31808</v>
      </c>
      <c r="S88" s="8">
        <v>31778</v>
      </c>
      <c r="T88" s="6">
        <v>2692.9582644081402</v>
      </c>
      <c r="U88" s="6">
        <v>2037.2346705121699</v>
      </c>
      <c r="V88" s="6">
        <v>653.74339701655595</v>
      </c>
    </row>
    <row r="89" spans="1:22" x14ac:dyDescent="0.2">
      <c r="A89" s="6">
        <f t="shared" si="2"/>
        <v>37072</v>
      </c>
      <c r="B89" s="8">
        <v>37043</v>
      </c>
      <c r="C89" s="6">
        <v>9457.7340000000004</v>
      </c>
      <c r="D89" s="6">
        <v>6393.8350000000009</v>
      </c>
      <c r="E89" s="6">
        <v>3063.8989999999999</v>
      </c>
      <c r="R89" s="6">
        <f t="shared" si="3"/>
        <v>31836</v>
      </c>
      <c r="S89" s="8">
        <v>31809</v>
      </c>
      <c r="T89" s="6">
        <v>2739.7419931299801</v>
      </c>
      <c r="U89" s="6">
        <v>2069.98725763216</v>
      </c>
      <c r="V89" s="6">
        <v>669.33132798072199</v>
      </c>
    </row>
    <row r="90" spans="1:22" x14ac:dyDescent="0.2">
      <c r="A90" s="6">
        <f t="shared" si="2"/>
        <v>37164</v>
      </c>
      <c r="B90" s="8">
        <v>37135</v>
      </c>
      <c r="C90" s="6">
        <v>9771.9089999999997</v>
      </c>
      <c r="D90" s="6">
        <v>6579.1419999999998</v>
      </c>
      <c r="E90" s="6">
        <v>3192.7669999999998</v>
      </c>
      <c r="R90" s="6">
        <f t="shared" si="3"/>
        <v>31867</v>
      </c>
      <c r="S90" s="8">
        <v>31837</v>
      </c>
      <c r="T90" s="6">
        <v>2791.8180000000002</v>
      </c>
      <c r="U90" s="6">
        <v>2108.83</v>
      </c>
      <c r="V90" s="6">
        <v>682.98800000000006</v>
      </c>
    </row>
    <row r="91" spans="1:22" x14ac:dyDescent="0.2">
      <c r="A91" s="6">
        <f t="shared" si="2"/>
        <v>37256</v>
      </c>
      <c r="B91" s="8">
        <v>37226</v>
      </c>
      <c r="C91" s="6">
        <v>9936.6090000000004</v>
      </c>
      <c r="D91" s="6">
        <v>6691.9510000000009</v>
      </c>
      <c r="E91" s="6">
        <v>3244.6579999999999</v>
      </c>
      <c r="R91" s="6">
        <f t="shared" si="3"/>
        <v>31897</v>
      </c>
      <c r="S91" s="8">
        <v>31868</v>
      </c>
      <c r="T91" s="6">
        <v>2843.74627243846</v>
      </c>
      <c r="U91" s="6">
        <v>2152.90304914339</v>
      </c>
      <c r="V91" s="6">
        <v>689.98219110550099</v>
      </c>
    </row>
    <row r="92" spans="1:22" x14ac:dyDescent="0.2">
      <c r="A92" s="6">
        <f t="shared" si="2"/>
        <v>37346</v>
      </c>
      <c r="B92" s="8">
        <v>37316</v>
      </c>
      <c r="C92" s="6">
        <v>9918.0349999999999</v>
      </c>
      <c r="D92" s="6">
        <v>6621.259</v>
      </c>
      <c r="E92" s="6">
        <v>3296.7759999999998</v>
      </c>
      <c r="R92" s="6">
        <f t="shared" si="3"/>
        <v>31928</v>
      </c>
      <c r="S92" s="8">
        <v>31898</v>
      </c>
      <c r="T92" s="6">
        <v>2897.6972133890199</v>
      </c>
      <c r="U92" s="6">
        <v>2201.6838340007698</v>
      </c>
      <c r="V92" s="6">
        <v>695.59209653491905</v>
      </c>
    </row>
    <row r="93" spans="1:22" x14ac:dyDescent="0.2">
      <c r="A93" s="6">
        <f t="shared" si="2"/>
        <v>37437</v>
      </c>
      <c r="B93" s="8">
        <v>37408</v>
      </c>
      <c r="C93" s="6">
        <v>10731.411</v>
      </c>
      <c r="D93" s="6">
        <v>7162.3</v>
      </c>
      <c r="E93" s="6">
        <v>3569.1109999999999</v>
      </c>
      <c r="R93" s="6">
        <f t="shared" si="3"/>
        <v>31958</v>
      </c>
      <c r="S93" s="8">
        <v>31929</v>
      </c>
      <c r="T93" s="6">
        <v>2951.22</v>
      </c>
      <c r="U93" s="6">
        <v>2250.1729999999998</v>
      </c>
      <c r="V93" s="6">
        <v>701.04700000000003</v>
      </c>
    </row>
    <row r="94" spans="1:22" x14ac:dyDescent="0.2">
      <c r="A94" s="6">
        <f t="shared" si="2"/>
        <v>37529</v>
      </c>
      <c r="B94" s="8">
        <v>37500</v>
      </c>
      <c r="C94" s="6">
        <v>10799.75</v>
      </c>
      <c r="D94" s="6">
        <v>7119.4259999999995</v>
      </c>
      <c r="E94" s="6">
        <v>3680.3240000000001</v>
      </c>
      <c r="R94" s="6">
        <f t="shared" si="3"/>
        <v>31989</v>
      </c>
      <c r="S94" s="8">
        <v>31959</v>
      </c>
      <c r="T94" s="6">
        <v>3004.62072306443</v>
      </c>
      <c r="U94" s="6">
        <v>2298.41027715257</v>
      </c>
      <c r="V94" s="6">
        <v>706.46401585420006</v>
      </c>
    </row>
    <row r="95" spans="1:22" x14ac:dyDescent="0.2">
      <c r="A95" s="6">
        <f t="shared" si="2"/>
        <v>37621</v>
      </c>
      <c r="B95" s="8">
        <v>37591</v>
      </c>
      <c r="C95" s="6">
        <v>11492.664000000001</v>
      </c>
      <c r="D95" s="6">
        <v>7633.7840000000006</v>
      </c>
      <c r="E95" s="6">
        <v>3858.88</v>
      </c>
      <c r="R95" s="6">
        <f t="shared" si="3"/>
        <v>32020</v>
      </c>
      <c r="S95" s="8">
        <v>31990</v>
      </c>
      <c r="T95" s="6">
        <v>3059.6157229680898</v>
      </c>
      <c r="U95" s="6">
        <v>2348.1845375426001</v>
      </c>
      <c r="V95" s="6">
        <v>711.93431544702298</v>
      </c>
    </row>
    <row r="96" spans="1:22" x14ac:dyDescent="0.2">
      <c r="A96" s="6">
        <f t="shared" si="2"/>
        <v>37711</v>
      </c>
      <c r="B96" s="8">
        <v>37681</v>
      </c>
      <c r="C96" s="6">
        <v>12033.565000000001</v>
      </c>
      <c r="D96" s="6">
        <v>7937.8950000000004</v>
      </c>
      <c r="E96" s="6">
        <v>4095.67</v>
      </c>
      <c r="R96" s="6">
        <f t="shared" si="3"/>
        <v>32050</v>
      </c>
      <c r="S96" s="8">
        <v>32021</v>
      </c>
      <c r="T96" s="6">
        <v>3124.8690000000001</v>
      </c>
      <c r="U96" s="6">
        <v>2405.3249999999998</v>
      </c>
      <c r="V96" s="6">
        <v>719.54399999999998</v>
      </c>
    </row>
    <row r="97" spans="1:22" x14ac:dyDescent="0.2">
      <c r="A97" s="6">
        <f t="shared" si="2"/>
        <v>37802</v>
      </c>
      <c r="B97" s="8">
        <v>37773</v>
      </c>
      <c r="C97" s="6">
        <v>12774.361999999999</v>
      </c>
      <c r="D97" s="6">
        <v>8409.6499999999978</v>
      </c>
      <c r="E97" s="6">
        <v>4364.7120000000004</v>
      </c>
      <c r="R97" s="6">
        <f t="shared" si="3"/>
        <v>32081</v>
      </c>
      <c r="S97" s="8">
        <v>32051</v>
      </c>
      <c r="T97" s="6">
        <v>3242.4528722281102</v>
      </c>
      <c r="U97" s="6">
        <v>2501.24669728769</v>
      </c>
      <c r="V97" s="6">
        <v>740.70503808681406</v>
      </c>
    </row>
    <row r="98" spans="1:22" x14ac:dyDescent="0.2">
      <c r="A98" s="6">
        <f t="shared" si="2"/>
        <v>37894</v>
      </c>
      <c r="B98" s="8">
        <v>37865</v>
      </c>
      <c r="C98" s="6">
        <v>12807.402</v>
      </c>
      <c r="D98" s="6">
        <v>8279.7109999999993</v>
      </c>
      <c r="E98" s="6">
        <v>4527.6909999999998</v>
      </c>
      <c r="R98" s="6">
        <f t="shared" si="3"/>
        <v>32111</v>
      </c>
      <c r="S98" s="8">
        <v>32082</v>
      </c>
      <c r="T98" s="6">
        <v>3379.2470401814799</v>
      </c>
      <c r="U98" s="6">
        <v>2609.3756539281999</v>
      </c>
      <c r="V98" s="6">
        <v>769.62186561517296</v>
      </c>
    </row>
    <row r="99" spans="1:22" x14ac:dyDescent="0.2">
      <c r="A99" s="6">
        <f t="shared" si="2"/>
        <v>37986</v>
      </c>
      <c r="B99" s="8">
        <v>37956</v>
      </c>
      <c r="C99" s="6">
        <v>13730.725</v>
      </c>
      <c r="D99" s="6">
        <v>8934.64</v>
      </c>
      <c r="E99" s="6">
        <v>4796.085</v>
      </c>
      <c r="R99" s="6">
        <f t="shared" si="3"/>
        <v>32142</v>
      </c>
      <c r="S99" s="8">
        <v>32112</v>
      </c>
      <c r="T99" s="6">
        <v>3460.0340000000001</v>
      </c>
      <c r="U99" s="6">
        <v>2672.3670000000002</v>
      </c>
      <c r="V99" s="6">
        <v>787.66700000000003</v>
      </c>
    </row>
    <row r="100" spans="1:22" x14ac:dyDescent="0.2">
      <c r="A100" s="6">
        <f t="shared" si="2"/>
        <v>38077</v>
      </c>
      <c r="B100" s="8">
        <v>38047</v>
      </c>
      <c r="C100" s="6">
        <v>14749.153</v>
      </c>
      <c r="D100" s="6">
        <v>9565.9310000000005</v>
      </c>
      <c r="E100" s="6">
        <v>5183.2219999999998</v>
      </c>
      <c r="R100" s="6">
        <f t="shared" si="3"/>
        <v>32173</v>
      </c>
      <c r="S100" s="8">
        <v>32143</v>
      </c>
      <c r="T100" s="6">
        <v>3478.8622446002701</v>
      </c>
      <c r="U100" s="6">
        <v>2686.6978930539099</v>
      </c>
      <c r="V100" s="6">
        <v>792.15747841933899</v>
      </c>
    </row>
    <row r="101" spans="1:22" x14ac:dyDescent="0.2">
      <c r="A101" s="6">
        <f t="shared" si="2"/>
        <v>38168</v>
      </c>
      <c r="B101" s="8">
        <v>38139</v>
      </c>
      <c r="C101" s="6">
        <v>14856.124</v>
      </c>
      <c r="D101" s="6">
        <v>9672.6049999999996</v>
      </c>
      <c r="E101" s="6">
        <v>5183.5190000000002</v>
      </c>
      <c r="R101" s="6">
        <f t="shared" si="3"/>
        <v>32202</v>
      </c>
      <c r="S101" s="8">
        <v>32174</v>
      </c>
      <c r="T101" s="6">
        <v>3490.5333011644698</v>
      </c>
      <c r="U101" s="6">
        <v>2695.54589108756</v>
      </c>
      <c r="V101" s="6">
        <v>794.98385896129105</v>
      </c>
    </row>
    <row r="102" spans="1:22" x14ac:dyDescent="0.2">
      <c r="A102" s="6">
        <f t="shared" si="2"/>
        <v>38260</v>
      </c>
      <c r="B102" s="8">
        <v>38231</v>
      </c>
      <c r="C102" s="6">
        <v>15092.392</v>
      </c>
      <c r="D102" s="6">
        <v>9738.0740000000005</v>
      </c>
      <c r="E102" s="6">
        <v>5354.3180000000002</v>
      </c>
      <c r="R102" s="6">
        <f t="shared" si="3"/>
        <v>32233</v>
      </c>
      <c r="S102" s="8">
        <v>32203</v>
      </c>
      <c r="T102" s="6">
        <v>3495.127</v>
      </c>
      <c r="U102" s="6">
        <v>2699.018</v>
      </c>
      <c r="V102" s="6">
        <v>796.10900000000004</v>
      </c>
    </row>
    <row r="103" spans="1:22" x14ac:dyDescent="0.2">
      <c r="A103" s="6">
        <f t="shared" si="2"/>
        <v>38352</v>
      </c>
      <c r="B103" s="8">
        <v>38322</v>
      </c>
      <c r="C103" s="6">
        <v>16339.826999999999</v>
      </c>
      <c r="D103" s="6">
        <v>10531.007999999998</v>
      </c>
      <c r="E103" s="6">
        <v>5808.8190000000004</v>
      </c>
      <c r="R103" s="6">
        <f t="shared" si="3"/>
        <v>32263</v>
      </c>
      <c r="S103" s="8">
        <v>32234</v>
      </c>
      <c r="T103" s="6">
        <v>3491.1771055640402</v>
      </c>
      <c r="U103" s="6">
        <v>2695.57611993827</v>
      </c>
      <c r="V103" s="6">
        <v>795.600985625774</v>
      </c>
    </row>
    <row r="104" spans="1:22" x14ac:dyDescent="0.2">
      <c r="A104" s="6">
        <f t="shared" si="2"/>
        <v>38442</v>
      </c>
      <c r="B104" s="8">
        <v>38412</v>
      </c>
      <c r="C104" s="6">
        <v>16918.935000000001</v>
      </c>
      <c r="D104" s="6">
        <v>10862.711000000001</v>
      </c>
      <c r="E104" s="6">
        <v>6056.2240000000002</v>
      </c>
      <c r="R104" s="6">
        <f t="shared" si="3"/>
        <v>32294</v>
      </c>
      <c r="S104" s="8">
        <v>32264</v>
      </c>
      <c r="T104" s="6">
        <v>3483.5498944359601</v>
      </c>
      <c r="U104" s="6">
        <v>2688.9298800617298</v>
      </c>
      <c r="V104" s="6">
        <v>794.620014374226</v>
      </c>
    </row>
    <row r="105" spans="1:22" x14ac:dyDescent="0.2">
      <c r="A105" s="6">
        <f t="shared" si="2"/>
        <v>38533</v>
      </c>
      <c r="B105" s="8">
        <v>38504</v>
      </c>
      <c r="C105" s="6">
        <v>17210.955999999998</v>
      </c>
      <c r="D105" s="6">
        <v>11100.613999999998</v>
      </c>
      <c r="E105" s="6">
        <v>6110.3419999999996</v>
      </c>
      <c r="R105" s="6">
        <f t="shared" si="3"/>
        <v>32324</v>
      </c>
      <c r="S105" s="8">
        <v>32295</v>
      </c>
      <c r="T105" s="6">
        <v>3479.6</v>
      </c>
      <c r="U105" s="6">
        <v>2685.4879999999998</v>
      </c>
      <c r="V105" s="6">
        <v>794.11199999999997</v>
      </c>
    </row>
    <row r="106" spans="1:22" x14ac:dyDescent="0.2">
      <c r="A106" s="6">
        <f t="shared" si="2"/>
        <v>38625</v>
      </c>
      <c r="B106" s="8">
        <v>38596</v>
      </c>
      <c r="C106" s="6">
        <v>17643.953000000001</v>
      </c>
      <c r="D106" s="6">
        <v>11366.651000000002</v>
      </c>
      <c r="E106" s="6">
        <v>6277.3019999999997</v>
      </c>
      <c r="R106" s="6">
        <f t="shared" si="3"/>
        <v>32355</v>
      </c>
      <c r="S106" s="8">
        <v>32325</v>
      </c>
      <c r="T106" s="6">
        <v>3510.0240211412001</v>
      </c>
      <c r="U106" s="6">
        <v>2716.48458358379</v>
      </c>
      <c r="V106" s="6">
        <v>794.91190950553005</v>
      </c>
    </row>
    <row r="107" spans="1:22" x14ac:dyDescent="0.2">
      <c r="A107" s="6">
        <f t="shared" si="2"/>
        <v>38717</v>
      </c>
      <c r="B107" s="8">
        <v>38687</v>
      </c>
      <c r="C107" s="6">
        <v>18024.788</v>
      </c>
      <c r="D107" s="6">
        <v>11584.651000000002</v>
      </c>
      <c r="E107" s="6">
        <v>6440.1369999999997</v>
      </c>
      <c r="R107" s="6">
        <f t="shared" si="3"/>
        <v>32386</v>
      </c>
      <c r="S107" s="8">
        <v>32356</v>
      </c>
      <c r="T107" s="6">
        <v>3575.5848957836702</v>
      </c>
      <c r="U107" s="6">
        <v>2781.2118972589401</v>
      </c>
      <c r="V107" s="6">
        <v>797.07294334070002</v>
      </c>
    </row>
    <row r="108" spans="1:22" x14ac:dyDescent="0.2">
      <c r="A108" s="6">
        <f t="shared" si="2"/>
        <v>38807</v>
      </c>
      <c r="B108" s="8">
        <v>38777</v>
      </c>
      <c r="C108" s="6">
        <v>19554.077000000001</v>
      </c>
      <c r="D108" s="6">
        <v>12596.471000000001</v>
      </c>
      <c r="E108" s="6">
        <v>6957.6059999999998</v>
      </c>
      <c r="R108" s="6">
        <f t="shared" si="3"/>
        <v>32416</v>
      </c>
      <c r="S108" s="8">
        <v>32387</v>
      </c>
      <c r="T108" s="6">
        <v>3636.16</v>
      </c>
      <c r="U108" s="6">
        <v>2836.0369999999998</v>
      </c>
      <c r="V108" s="6">
        <v>800.12300000000005</v>
      </c>
    </row>
    <row r="109" spans="1:22" x14ac:dyDescent="0.2">
      <c r="A109" s="6">
        <f t="shared" si="2"/>
        <v>38898</v>
      </c>
      <c r="B109" s="8">
        <v>38869</v>
      </c>
      <c r="C109" s="6">
        <v>20570.345000000001</v>
      </c>
      <c r="D109" s="6">
        <v>13186.842000000001</v>
      </c>
      <c r="E109" s="6">
        <v>7383.5029999999997</v>
      </c>
      <c r="R109" s="6">
        <f t="shared" si="3"/>
        <v>32447</v>
      </c>
      <c r="S109" s="8">
        <v>32417</v>
      </c>
      <c r="T109" s="6">
        <v>3684.0346785432598</v>
      </c>
      <c r="U109" s="6">
        <v>2870.8850808514499</v>
      </c>
      <c r="V109" s="6">
        <v>811.03555800592596</v>
      </c>
    </row>
    <row r="110" spans="1:22" x14ac:dyDescent="0.2">
      <c r="A110" s="6">
        <f t="shared" si="2"/>
        <v>38990</v>
      </c>
      <c r="B110" s="8">
        <v>38961</v>
      </c>
      <c r="C110" s="6">
        <v>20960.594000000001</v>
      </c>
      <c r="D110" s="6">
        <v>13495.712000000001</v>
      </c>
      <c r="E110" s="6">
        <v>7464.8819999999996</v>
      </c>
      <c r="R110" s="6">
        <f t="shared" si="3"/>
        <v>32477</v>
      </c>
      <c r="S110" s="8">
        <v>32448</v>
      </c>
      <c r="T110" s="6">
        <v>3728.2265033285998</v>
      </c>
      <c r="U110" s="6">
        <v>2899.9569440151199</v>
      </c>
      <c r="V110" s="6">
        <v>828.05142563063305</v>
      </c>
    </row>
    <row r="111" spans="1:22" x14ac:dyDescent="0.2">
      <c r="A111" s="6">
        <f t="shared" si="2"/>
        <v>39082</v>
      </c>
      <c r="B111" s="8">
        <v>39052</v>
      </c>
      <c r="C111" s="6">
        <v>22126.179</v>
      </c>
      <c r="D111" s="6">
        <v>14135.558000000001</v>
      </c>
      <c r="E111" s="6">
        <v>7990.6210000000001</v>
      </c>
      <c r="R111" s="6">
        <f t="shared" si="3"/>
        <v>32508</v>
      </c>
      <c r="S111" s="8">
        <v>32478</v>
      </c>
      <c r="T111" s="6">
        <v>3771.377</v>
      </c>
      <c r="U111" s="6">
        <v>2930.9349999999999</v>
      </c>
      <c r="V111" s="6">
        <v>840.44200000000001</v>
      </c>
    </row>
    <row r="112" spans="1:22" x14ac:dyDescent="0.2">
      <c r="A112" s="6">
        <f t="shared" si="2"/>
        <v>39172</v>
      </c>
      <c r="B112" s="8">
        <v>39142</v>
      </c>
      <c r="C112" s="6">
        <v>24282.928</v>
      </c>
      <c r="D112" s="6">
        <v>15741.593000000001</v>
      </c>
      <c r="E112" s="6">
        <v>8541.3349999999991</v>
      </c>
      <c r="R112" s="6">
        <f t="shared" si="3"/>
        <v>32539</v>
      </c>
      <c r="S112" s="8">
        <v>32509</v>
      </c>
      <c r="T112" s="6">
        <v>3820.04119156761</v>
      </c>
      <c r="U112" s="6">
        <v>2973.0841898072599</v>
      </c>
      <c r="V112" s="6">
        <v>845.471291650838</v>
      </c>
    </row>
    <row r="113" spans="1:22" x14ac:dyDescent="0.2">
      <c r="A113" s="6">
        <f t="shared" si="2"/>
        <v>39263</v>
      </c>
      <c r="B113" s="8">
        <v>39234</v>
      </c>
      <c r="C113" s="6">
        <v>25505.986000000001</v>
      </c>
      <c r="D113" s="6">
        <v>16422.13</v>
      </c>
      <c r="E113" s="6">
        <v>9083.8559999999998</v>
      </c>
      <c r="R113" s="6">
        <f t="shared" si="3"/>
        <v>32567</v>
      </c>
      <c r="S113" s="8">
        <v>32540</v>
      </c>
      <c r="T113" s="6">
        <v>3862.1084012526198</v>
      </c>
      <c r="U113" s="6">
        <v>3012.0617298694401</v>
      </c>
      <c r="V113" s="6">
        <v>848.77375933982398</v>
      </c>
    </row>
    <row r="114" spans="1:22" x14ac:dyDescent="0.2">
      <c r="A114" s="6">
        <f t="shared" si="2"/>
        <v>39355</v>
      </c>
      <c r="B114" s="8">
        <v>39326</v>
      </c>
      <c r="C114" s="6">
        <v>27004.641</v>
      </c>
      <c r="D114" s="6">
        <v>17466.252</v>
      </c>
      <c r="E114" s="6">
        <v>9538.3889999999992</v>
      </c>
      <c r="R114" s="6">
        <f t="shared" si="3"/>
        <v>32598</v>
      </c>
      <c r="S114" s="8">
        <v>32568</v>
      </c>
      <c r="T114" s="6">
        <v>3883.39</v>
      </c>
      <c r="U114" s="6">
        <v>3032.3220000000001</v>
      </c>
      <c r="V114" s="6">
        <v>851.06799999999998</v>
      </c>
    </row>
    <row r="115" spans="1:22" x14ac:dyDescent="0.2">
      <c r="A115" s="6">
        <f t="shared" si="2"/>
        <v>39447</v>
      </c>
      <c r="B115" s="8">
        <v>39417</v>
      </c>
      <c r="C115" s="6">
        <v>28419.281999999999</v>
      </c>
      <c r="D115" s="6">
        <v>18566.805</v>
      </c>
      <c r="E115" s="6">
        <v>9852.4770000000008</v>
      </c>
      <c r="R115" s="6">
        <f t="shared" si="3"/>
        <v>32628</v>
      </c>
      <c r="S115" s="8">
        <v>32599</v>
      </c>
      <c r="T115" s="6">
        <v>3864.36451826039</v>
      </c>
      <c r="U115" s="6">
        <v>3012.5437818891701</v>
      </c>
      <c r="V115" s="6">
        <v>852.10027105181302</v>
      </c>
    </row>
    <row r="116" spans="1:22" x14ac:dyDescent="0.2">
      <c r="A116" s="6">
        <f t="shared" si="2"/>
        <v>39538</v>
      </c>
      <c r="B116" s="8">
        <v>39508</v>
      </c>
      <c r="C116" s="6">
        <v>30689.946</v>
      </c>
      <c r="D116" s="6">
        <v>20131.347999999998</v>
      </c>
      <c r="E116" s="6">
        <v>10558.598</v>
      </c>
      <c r="R116" s="6">
        <f t="shared" si="3"/>
        <v>32659</v>
      </c>
      <c r="S116" s="8">
        <v>32629</v>
      </c>
      <c r="T116" s="6">
        <v>3827.62648173961</v>
      </c>
      <c r="U116" s="6">
        <v>2974.3522181108401</v>
      </c>
      <c r="V116" s="6">
        <v>852.78195890122299</v>
      </c>
    </row>
    <row r="117" spans="1:22" x14ac:dyDescent="0.2">
      <c r="A117" s="6">
        <f t="shared" si="2"/>
        <v>39629</v>
      </c>
      <c r="B117" s="8">
        <v>39600</v>
      </c>
      <c r="C117" s="6">
        <v>29814.718000000001</v>
      </c>
      <c r="D117" s="6">
        <v>19472.596000000001</v>
      </c>
      <c r="E117" s="6">
        <v>10342.121999999999</v>
      </c>
      <c r="R117" s="6">
        <f t="shared" si="3"/>
        <v>32689</v>
      </c>
      <c r="S117" s="8">
        <v>32660</v>
      </c>
      <c r="T117" s="6">
        <v>3808.6010000000001</v>
      </c>
      <c r="U117" s="6">
        <v>2954.5740000000001</v>
      </c>
      <c r="V117" s="6">
        <v>854.02700000000004</v>
      </c>
    </row>
    <row r="118" spans="1:22" x14ac:dyDescent="0.2">
      <c r="A118" s="6">
        <f t="shared" si="2"/>
        <v>39721</v>
      </c>
      <c r="B118" s="8">
        <v>39692</v>
      </c>
      <c r="C118" s="6">
        <v>28456.927</v>
      </c>
      <c r="D118" s="6">
        <v>18572.896999999997</v>
      </c>
      <c r="E118" s="6">
        <v>9884.0300000000007</v>
      </c>
      <c r="R118" s="6">
        <f t="shared" si="3"/>
        <v>32720</v>
      </c>
      <c r="S118" s="8">
        <v>32690</v>
      </c>
      <c r="T118" s="6">
        <v>3855.5123705073102</v>
      </c>
      <c r="U118" s="6">
        <v>2991.0936975657601</v>
      </c>
      <c r="V118" s="6">
        <v>865.62984788935103</v>
      </c>
    </row>
    <row r="119" spans="1:22" x14ac:dyDescent="0.2">
      <c r="A119" s="6">
        <f t="shared" si="2"/>
        <v>39813</v>
      </c>
      <c r="B119" s="8">
        <v>39783</v>
      </c>
      <c r="C119" s="6">
        <v>26583.421999999999</v>
      </c>
      <c r="D119" s="6">
        <v>17444.873999999996</v>
      </c>
      <c r="E119" s="6">
        <v>9138.5480000000007</v>
      </c>
      <c r="R119" s="6">
        <f t="shared" si="3"/>
        <v>32751</v>
      </c>
      <c r="S119" s="8">
        <v>32721</v>
      </c>
      <c r="T119" s="6">
        <v>3963.9585436658699</v>
      </c>
      <c r="U119" s="6">
        <v>3076.60738669387</v>
      </c>
      <c r="V119" s="6">
        <v>888.48792550059102</v>
      </c>
    </row>
    <row r="120" spans="1:22" x14ac:dyDescent="0.2">
      <c r="A120" s="6">
        <f t="shared" si="2"/>
        <v>39903</v>
      </c>
      <c r="B120" s="8">
        <v>39873</v>
      </c>
      <c r="C120" s="6">
        <v>25174.154999999999</v>
      </c>
      <c r="D120" s="6">
        <v>16355.034999999998</v>
      </c>
      <c r="E120" s="6">
        <v>8819.1200000000008</v>
      </c>
      <c r="R120" s="6">
        <f t="shared" si="3"/>
        <v>32781</v>
      </c>
      <c r="S120" s="8">
        <v>32752</v>
      </c>
      <c r="T120" s="6">
        <v>4081.8780000000002</v>
      </c>
      <c r="U120" s="6">
        <v>3172.0390000000002</v>
      </c>
      <c r="V120" s="6">
        <v>909.83900000000006</v>
      </c>
    </row>
    <row r="121" spans="1:22" x14ac:dyDescent="0.2">
      <c r="A121" s="6">
        <f t="shared" si="2"/>
        <v>39994</v>
      </c>
      <c r="B121" s="8">
        <v>39965</v>
      </c>
      <c r="C121" s="6">
        <v>25881.541000000001</v>
      </c>
      <c r="D121" s="6">
        <v>16668.826000000001</v>
      </c>
      <c r="E121" s="6">
        <v>9212.7150000000001</v>
      </c>
      <c r="R121" s="6">
        <f t="shared" si="3"/>
        <v>32812</v>
      </c>
      <c r="S121" s="8">
        <v>32782</v>
      </c>
      <c r="T121" s="6">
        <v>4240.5417401180503</v>
      </c>
      <c r="U121" s="6">
        <v>3313.41636498241</v>
      </c>
      <c r="V121" s="6">
        <v>927.87808294527099</v>
      </c>
    </row>
    <row r="122" spans="1:22" x14ac:dyDescent="0.2">
      <c r="A122" s="6">
        <f t="shared" si="2"/>
        <v>40086</v>
      </c>
      <c r="B122" s="8">
        <v>40057</v>
      </c>
      <c r="C122" s="6">
        <v>26195.012999999999</v>
      </c>
      <c r="D122" s="6">
        <v>16781.898999999998</v>
      </c>
      <c r="E122" s="6">
        <v>9413.1139999999996</v>
      </c>
      <c r="R122" s="6">
        <f t="shared" si="3"/>
        <v>32842</v>
      </c>
      <c r="S122" s="8">
        <v>32813</v>
      </c>
      <c r="T122" s="6">
        <v>4415.5064398934501</v>
      </c>
      <c r="U122" s="6">
        <v>3473.2981917299298</v>
      </c>
      <c r="V122" s="6">
        <v>944.75587653233197</v>
      </c>
    </row>
    <row r="123" spans="1:22" x14ac:dyDescent="0.2">
      <c r="A123" s="6">
        <f t="shared" si="2"/>
        <v>40178</v>
      </c>
      <c r="B123" s="8">
        <v>40148</v>
      </c>
      <c r="C123" s="6">
        <v>25450.87</v>
      </c>
      <c r="D123" s="6">
        <v>16456.547999999999</v>
      </c>
      <c r="E123" s="6">
        <v>8994.3220000000001</v>
      </c>
      <c r="R123" s="6">
        <f t="shared" si="3"/>
        <v>32873</v>
      </c>
      <c r="S123" s="8">
        <v>32843</v>
      </c>
      <c r="T123" s="6">
        <v>4516.51</v>
      </c>
      <c r="U123" s="6">
        <v>3556.5210000000002</v>
      </c>
      <c r="V123" s="6">
        <v>959.98900000000003</v>
      </c>
    </row>
    <row r="124" spans="1:22" x14ac:dyDescent="0.2">
      <c r="A124" s="6">
        <f t="shared" si="2"/>
        <v>40268</v>
      </c>
      <c r="B124" s="8">
        <v>40238</v>
      </c>
      <c r="C124" s="6">
        <v>25048.883000000002</v>
      </c>
      <c r="D124" s="6">
        <v>16181.167000000001</v>
      </c>
      <c r="E124" s="6">
        <v>8867.7160000000003</v>
      </c>
      <c r="R124" s="6">
        <f t="shared" si="3"/>
        <v>32904</v>
      </c>
      <c r="S124" s="8">
        <v>32874</v>
      </c>
      <c r="T124" s="6">
        <v>4534.41965145428</v>
      </c>
      <c r="U124" s="6">
        <v>3560.26889700933</v>
      </c>
      <c r="V124" s="6">
        <v>971.72458433390602</v>
      </c>
    </row>
    <row r="125" spans="1:22" x14ac:dyDescent="0.2">
      <c r="A125" s="6">
        <f t="shared" si="2"/>
        <v>40359</v>
      </c>
      <c r="B125" s="8">
        <v>40330</v>
      </c>
      <c r="C125" s="6">
        <v>24296.34</v>
      </c>
      <c r="D125" s="6">
        <v>15887.437</v>
      </c>
      <c r="E125" s="6">
        <v>8408.9030000000002</v>
      </c>
      <c r="R125" s="6">
        <f t="shared" si="3"/>
        <v>32932</v>
      </c>
      <c r="S125" s="8">
        <v>32905</v>
      </c>
      <c r="T125" s="6">
        <v>4543.6510402347803</v>
      </c>
      <c r="U125" s="6">
        <v>3561.9547146380501</v>
      </c>
      <c r="V125" s="6">
        <v>981.01021303126595</v>
      </c>
    </row>
    <row r="126" spans="1:22" x14ac:dyDescent="0.2">
      <c r="A126" s="6">
        <f t="shared" si="2"/>
        <v>40451</v>
      </c>
      <c r="B126" s="8">
        <v>40422</v>
      </c>
      <c r="C126" s="6">
        <v>26206.089</v>
      </c>
      <c r="D126" s="6">
        <v>17033.900000000001</v>
      </c>
      <c r="E126" s="6">
        <v>9172.1890000000003</v>
      </c>
      <c r="R126" s="6">
        <f t="shared" si="3"/>
        <v>32963</v>
      </c>
      <c r="S126" s="8">
        <v>32933</v>
      </c>
      <c r="T126" s="6">
        <v>4558.2550000000001</v>
      </c>
      <c r="U126" s="6">
        <v>3565.3150000000001</v>
      </c>
      <c r="V126" s="6">
        <v>992.94</v>
      </c>
    </row>
    <row r="127" spans="1:22" x14ac:dyDescent="0.2">
      <c r="A127" s="6">
        <f t="shared" si="2"/>
        <v>40543</v>
      </c>
      <c r="B127" s="8">
        <v>40513</v>
      </c>
      <c r="C127" s="6">
        <v>25275.040000000001</v>
      </c>
      <c r="D127" s="6">
        <v>16286.498000000001</v>
      </c>
      <c r="E127" s="6">
        <v>8988.5419999999995</v>
      </c>
      <c r="R127" s="6">
        <f t="shared" si="3"/>
        <v>32993</v>
      </c>
      <c r="S127" s="8">
        <v>32964</v>
      </c>
      <c r="T127" s="6">
        <v>4583.7035584574896</v>
      </c>
      <c r="U127" s="6">
        <v>3576.1305247923601</v>
      </c>
      <c r="V127" s="6">
        <v>1007.13407637252</v>
      </c>
    </row>
    <row r="128" spans="1:22" x14ac:dyDescent="0.2">
      <c r="A128" s="6">
        <f t="shared" si="2"/>
        <v>40633</v>
      </c>
      <c r="B128" s="8">
        <v>40603</v>
      </c>
      <c r="C128" s="6">
        <v>26305.468000000001</v>
      </c>
      <c r="D128" s="6">
        <v>16824.868999999999</v>
      </c>
      <c r="E128" s="6">
        <v>9480.5990000000002</v>
      </c>
      <c r="R128" s="6">
        <f t="shared" si="3"/>
        <v>33024</v>
      </c>
      <c r="S128" s="8">
        <v>32994</v>
      </c>
      <c r="T128" s="6">
        <v>4622.3604107411302</v>
      </c>
      <c r="U128" s="6">
        <v>3598.2753415980301</v>
      </c>
      <c r="V128" s="6">
        <v>1024.46085653656</v>
      </c>
    </row>
    <row r="129" spans="1:22" x14ac:dyDescent="0.2">
      <c r="A129" s="6">
        <f t="shared" si="2"/>
        <v>40724</v>
      </c>
      <c r="B129" s="8">
        <v>40695</v>
      </c>
      <c r="C129" s="6">
        <v>26459.072</v>
      </c>
      <c r="D129" s="6">
        <v>16778.756000000001</v>
      </c>
      <c r="E129" s="6">
        <v>9680.3160000000007</v>
      </c>
      <c r="R129" s="6">
        <f t="shared" si="3"/>
        <v>33054</v>
      </c>
      <c r="S129" s="8">
        <v>33025</v>
      </c>
      <c r="T129" s="6">
        <v>4674.2190000000001</v>
      </c>
      <c r="U129" s="6">
        <v>3628.93</v>
      </c>
      <c r="V129" s="6">
        <v>1045.289</v>
      </c>
    </row>
    <row r="130" spans="1:22" x14ac:dyDescent="0.2">
      <c r="A130" s="6">
        <f t="shared" si="2"/>
        <v>40816</v>
      </c>
      <c r="B130" s="8">
        <v>40787</v>
      </c>
      <c r="C130" s="6">
        <v>26406.51</v>
      </c>
      <c r="D130" s="6">
        <v>17151.616999999998</v>
      </c>
      <c r="E130" s="6">
        <v>9254.893</v>
      </c>
      <c r="R130" s="6">
        <f t="shared" si="3"/>
        <v>33085</v>
      </c>
      <c r="S130" s="8">
        <v>33055</v>
      </c>
      <c r="T130" s="6">
        <v>4788.9613721986998</v>
      </c>
      <c r="U130" s="6">
        <v>3709.45917983565</v>
      </c>
      <c r="V130" s="6">
        <v>1078.71364017837</v>
      </c>
    </row>
    <row r="131" spans="1:22" x14ac:dyDescent="0.2">
      <c r="A131" s="6">
        <f t="shared" si="2"/>
        <v>40908</v>
      </c>
      <c r="B131" s="8">
        <v>40878</v>
      </c>
      <c r="C131" s="6">
        <v>25159.103999999999</v>
      </c>
      <c r="D131" s="6">
        <v>16234.646999999999</v>
      </c>
      <c r="E131" s="6">
        <v>8924.4570000000003</v>
      </c>
      <c r="R131" s="6">
        <f t="shared" si="3"/>
        <v>33116</v>
      </c>
      <c r="S131" s="8">
        <v>33086</v>
      </c>
      <c r="T131" s="6">
        <v>4957.1241804565198</v>
      </c>
      <c r="U131" s="6">
        <v>3835.9367241928198</v>
      </c>
      <c r="V131" s="6">
        <v>1120.8066797742099</v>
      </c>
    </row>
    <row r="132" spans="1:22" x14ac:dyDescent="0.2">
      <c r="A132" s="6">
        <f t="shared" si="2"/>
        <v>40999</v>
      </c>
      <c r="B132" s="8">
        <v>40969</v>
      </c>
      <c r="C132" s="6">
        <v>25519.595000000001</v>
      </c>
      <c r="D132" s="6">
        <v>16399.863000000001</v>
      </c>
      <c r="E132" s="6">
        <v>9119.732</v>
      </c>
      <c r="R132" s="6">
        <f t="shared" si="3"/>
        <v>33146</v>
      </c>
      <c r="S132" s="8">
        <v>33117</v>
      </c>
      <c r="T132" s="6">
        <v>5096.5379999999996</v>
      </c>
      <c r="U132" s="6">
        <v>3940.866</v>
      </c>
      <c r="V132" s="6">
        <v>1155.672</v>
      </c>
    </row>
    <row r="133" spans="1:22" x14ac:dyDescent="0.2">
      <c r="A133" s="6">
        <f t="shared" ref="A133:A139" si="4">EOMONTH(B133,0)</f>
        <v>41090</v>
      </c>
      <c r="B133" s="8">
        <v>41061</v>
      </c>
      <c r="C133" s="6">
        <v>24643.294000000002</v>
      </c>
      <c r="D133" s="6">
        <v>15546.381000000001</v>
      </c>
      <c r="E133" s="6">
        <v>9096.9130000000005</v>
      </c>
      <c r="R133" s="6">
        <f t="shared" ref="R133:R196" si="5">EOMONTH(S133,0)</f>
        <v>33177</v>
      </c>
      <c r="S133" s="8">
        <v>33147</v>
      </c>
      <c r="T133" s="6">
        <v>5211.0766988844298</v>
      </c>
      <c r="U133" s="6">
        <v>4025.0828823130901</v>
      </c>
      <c r="V133" s="6">
        <v>1185.9929166092199</v>
      </c>
    </row>
    <row r="134" spans="1:22" x14ac:dyDescent="0.2">
      <c r="A134" s="6">
        <f t="shared" si="4"/>
        <v>41182</v>
      </c>
      <c r="B134" s="8">
        <v>41153</v>
      </c>
      <c r="C134" s="6">
        <v>25045.883000000002</v>
      </c>
      <c r="D134" s="6">
        <v>15665.401000000002</v>
      </c>
      <c r="E134" s="6">
        <v>9380.482</v>
      </c>
      <c r="R134" s="6">
        <f t="shared" si="5"/>
        <v>33207</v>
      </c>
      <c r="S134" s="8">
        <v>33178</v>
      </c>
      <c r="T134" s="6">
        <v>5308.3118777311302</v>
      </c>
      <c r="U134" s="6">
        <v>4096.4828278743498</v>
      </c>
      <c r="V134" s="6">
        <v>1211.82859249898</v>
      </c>
    </row>
    <row r="135" spans="1:22" x14ac:dyDescent="0.2">
      <c r="A135" s="6">
        <f t="shared" si="4"/>
        <v>41274</v>
      </c>
      <c r="B135" s="8">
        <v>41244</v>
      </c>
      <c r="C135" s="6">
        <v>24706.723999999998</v>
      </c>
      <c r="D135" s="6">
        <v>15241.949999999999</v>
      </c>
      <c r="E135" s="6">
        <v>9464.7739999999994</v>
      </c>
      <c r="R135" s="6">
        <f t="shared" si="5"/>
        <v>33238</v>
      </c>
      <c r="S135" s="8">
        <v>33208</v>
      </c>
      <c r="T135" s="6">
        <v>5351.7659999999996</v>
      </c>
      <c r="U135" s="6">
        <v>4128.3710000000001</v>
      </c>
      <c r="V135" s="6">
        <v>1223.395</v>
      </c>
    </row>
    <row r="136" spans="1:22" x14ac:dyDescent="0.2">
      <c r="A136" s="6">
        <f t="shared" si="4"/>
        <v>41364</v>
      </c>
      <c r="B136" s="8">
        <v>41334</v>
      </c>
      <c r="C136" s="6">
        <v>23987.207999999999</v>
      </c>
      <c r="D136" s="6">
        <v>14669.724999999999</v>
      </c>
      <c r="E136" s="6">
        <v>9317.4830000000002</v>
      </c>
      <c r="R136" s="6">
        <f t="shared" si="5"/>
        <v>33269</v>
      </c>
      <c r="S136" s="8">
        <v>33239</v>
      </c>
      <c r="T136" s="6">
        <v>5290.0921028060202</v>
      </c>
      <c r="U136" s="6">
        <v>4072.23026792683</v>
      </c>
      <c r="V136" s="6">
        <v>1217.58673181893</v>
      </c>
    </row>
    <row r="137" spans="1:22" x14ac:dyDescent="0.2">
      <c r="A137" s="6">
        <f t="shared" si="4"/>
        <v>41455</v>
      </c>
      <c r="B137" s="8">
        <v>41426</v>
      </c>
      <c r="C137" s="6" t="e">
        <v>#N/A</v>
      </c>
      <c r="D137" s="6" t="e">
        <v>#N/A</v>
      </c>
      <c r="E137" s="6" t="e">
        <v>#N/A</v>
      </c>
      <c r="R137" s="6">
        <f t="shared" si="5"/>
        <v>33297</v>
      </c>
      <c r="S137" s="8">
        <v>33270</v>
      </c>
      <c r="T137" s="6">
        <v>5176.25582653524</v>
      </c>
      <c r="U137" s="6">
        <v>3967.7119751104501</v>
      </c>
      <c r="V137" s="6">
        <v>1208.0202681810699</v>
      </c>
    </row>
    <row r="138" spans="1:22" x14ac:dyDescent="0.2">
      <c r="A138" s="6">
        <f t="shared" si="4"/>
        <v>41547</v>
      </c>
      <c r="B138" s="8">
        <v>41518</v>
      </c>
      <c r="C138" s="6" t="e">
        <v>#N/A</v>
      </c>
      <c r="D138" s="6" t="e">
        <v>#N/A</v>
      </c>
      <c r="E138" s="6" t="e">
        <v>#N/A</v>
      </c>
      <c r="R138" s="6">
        <f t="shared" si="5"/>
        <v>33328</v>
      </c>
      <c r="S138" s="8">
        <v>33298</v>
      </c>
      <c r="T138" s="6">
        <v>5066.7420000000002</v>
      </c>
      <c r="U138" s="6">
        <v>3864.53</v>
      </c>
      <c r="V138" s="6">
        <v>1202.212</v>
      </c>
    </row>
    <row r="139" spans="1:22" x14ac:dyDescent="0.2">
      <c r="A139" s="6">
        <f t="shared" si="4"/>
        <v>41639</v>
      </c>
      <c r="B139" s="8">
        <v>41609</v>
      </c>
      <c r="C139" s="6" t="e">
        <v>#N/A</v>
      </c>
      <c r="D139" s="6" t="e">
        <v>#N/A</v>
      </c>
      <c r="E139" s="6" t="e">
        <v>#N/A</v>
      </c>
      <c r="R139" s="6">
        <f t="shared" si="5"/>
        <v>33358</v>
      </c>
      <c r="S139" s="8">
        <v>33329</v>
      </c>
      <c r="T139" s="6">
        <v>4991.6764622590499</v>
      </c>
      <c r="U139" s="6">
        <v>3789.0837941483801</v>
      </c>
      <c r="V139" s="6">
        <v>1202.6379630547899</v>
      </c>
    </row>
    <row r="140" spans="1:22" x14ac:dyDescent="0.2">
      <c r="B140" s="8"/>
      <c r="R140" s="6">
        <f t="shared" si="5"/>
        <v>33389</v>
      </c>
      <c r="S140" s="8">
        <v>33359</v>
      </c>
      <c r="T140" s="6">
        <v>4924.1294530101804</v>
      </c>
      <c r="U140" s="6">
        <v>3719.5094625328002</v>
      </c>
      <c r="V140" s="6">
        <v>1203.89540407141</v>
      </c>
    </row>
    <row r="141" spans="1:22" x14ac:dyDescent="0.2">
      <c r="B141" s="8"/>
      <c r="R141" s="6">
        <f t="shared" si="5"/>
        <v>33419</v>
      </c>
      <c r="S141" s="8">
        <v>33390</v>
      </c>
      <c r="T141" s="6">
        <v>4896.4040000000005</v>
      </c>
      <c r="U141" s="6">
        <v>3690.6129999999998</v>
      </c>
      <c r="V141" s="6">
        <v>1205.7909999999999</v>
      </c>
    </row>
    <row r="142" spans="1:22" x14ac:dyDescent="0.2">
      <c r="B142" s="8"/>
      <c r="R142" s="6">
        <f t="shared" si="5"/>
        <v>33450</v>
      </c>
      <c r="S142" s="8">
        <v>33420</v>
      </c>
      <c r="T142" s="6">
        <v>4918.4879960809703</v>
      </c>
      <c r="U142" s="6">
        <v>3704.5463444234601</v>
      </c>
      <c r="V142" s="6">
        <v>1215.0593692633199</v>
      </c>
    </row>
    <row r="143" spans="1:22" x14ac:dyDescent="0.2">
      <c r="B143" s="8"/>
      <c r="R143" s="6">
        <f t="shared" si="5"/>
        <v>33481</v>
      </c>
      <c r="S143" s="8">
        <v>33451</v>
      </c>
      <c r="T143" s="6">
        <v>4971.58666486318</v>
      </c>
      <c r="U143" s="6">
        <v>3738.5757767052301</v>
      </c>
      <c r="V143" s="6">
        <v>1233.73218781835</v>
      </c>
    </row>
    <row r="144" spans="1:22" x14ac:dyDescent="0.2">
      <c r="B144" s="8"/>
      <c r="R144" s="6">
        <f t="shared" si="5"/>
        <v>33511</v>
      </c>
      <c r="S144" s="8">
        <v>33482</v>
      </c>
      <c r="T144" s="6">
        <v>5033.9189999999999</v>
      </c>
      <c r="U144" s="6">
        <v>3779.663</v>
      </c>
      <c r="V144" s="6">
        <v>1254.2560000000001</v>
      </c>
    </row>
    <row r="145" spans="18:22" x14ac:dyDescent="0.2">
      <c r="R145" s="6">
        <f t="shared" si="5"/>
        <v>33542</v>
      </c>
      <c r="S145" s="8">
        <v>33512</v>
      </c>
      <c r="T145" s="6">
        <v>5141.8217450025804</v>
      </c>
      <c r="U145" s="6">
        <v>3857.49497516371</v>
      </c>
      <c r="V145" s="6">
        <v>1284.0871957090201</v>
      </c>
    </row>
    <row r="146" spans="18:22" x14ac:dyDescent="0.2">
      <c r="R146" s="6">
        <f t="shared" si="5"/>
        <v>33572</v>
      </c>
      <c r="S146" s="8">
        <v>33543</v>
      </c>
      <c r="T146" s="6">
        <v>5270.7685589705998</v>
      </c>
      <c r="U146" s="6">
        <v>3953.56496893953</v>
      </c>
      <c r="V146" s="6">
        <v>1317.08183924377</v>
      </c>
    </row>
    <row r="147" spans="18:22" x14ac:dyDescent="0.2">
      <c r="R147" s="6">
        <f t="shared" si="5"/>
        <v>33603</v>
      </c>
      <c r="S147" s="8">
        <v>33573</v>
      </c>
      <c r="T147" s="6">
        <v>5336.4279999999999</v>
      </c>
      <c r="U147" s="6">
        <v>4002.951</v>
      </c>
      <c r="V147" s="6">
        <v>1333.4770000000001</v>
      </c>
    </row>
    <row r="148" spans="18:22" x14ac:dyDescent="0.2">
      <c r="R148" s="6">
        <f t="shared" si="5"/>
        <v>33634</v>
      </c>
      <c r="S148" s="8">
        <v>33604</v>
      </c>
      <c r="T148" s="6">
        <v>5272.7157395255399</v>
      </c>
      <c r="U148" s="6">
        <v>3944.7858268802802</v>
      </c>
      <c r="V148" s="6">
        <v>1327.9299126452599</v>
      </c>
    </row>
    <row r="149" spans="18:22" x14ac:dyDescent="0.2">
      <c r="R149" s="6">
        <f t="shared" si="5"/>
        <v>33663</v>
      </c>
      <c r="S149" s="8">
        <v>33635</v>
      </c>
      <c r="T149" s="6">
        <v>5163.3622604744596</v>
      </c>
      <c r="U149" s="6">
        <v>3844.9531731197198</v>
      </c>
      <c r="V149" s="6">
        <v>1318.40908735474</v>
      </c>
    </row>
    <row r="150" spans="18:22" x14ac:dyDescent="0.2">
      <c r="R150" s="6">
        <f t="shared" si="5"/>
        <v>33694</v>
      </c>
      <c r="S150" s="8">
        <v>33664</v>
      </c>
      <c r="T150" s="6">
        <v>5099.6499999999996</v>
      </c>
      <c r="U150" s="6">
        <v>3786.788</v>
      </c>
      <c r="V150" s="6">
        <v>1312.8620000000001</v>
      </c>
    </row>
    <row r="151" spans="18:22" x14ac:dyDescent="0.2">
      <c r="R151" s="6">
        <f t="shared" si="5"/>
        <v>33724</v>
      </c>
      <c r="S151" s="8">
        <v>33695</v>
      </c>
      <c r="T151" s="6">
        <v>5126.10585206412</v>
      </c>
      <c r="U151" s="6">
        <v>3800.7605148877101</v>
      </c>
      <c r="V151" s="6">
        <v>1326.1846784593499</v>
      </c>
    </row>
    <row r="152" spans="18:22" x14ac:dyDescent="0.2">
      <c r="R152" s="6">
        <f t="shared" si="5"/>
        <v>33755</v>
      </c>
      <c r="S152" s="8">
        <v>33725</v>
      </c>
      <c r="T152" s="6">
        <v>5192.5843657671103</v>
      </c>
      <c r="U152" s="6">
        <v>3837.2255848846498</v>
      </c>
      <c r="V152" s="6">
        <v>1357.06544149109</v>
      </c>
    </row>
    <row r="153" spans="18:22" x14ac:dyDescent="0.2">
      <c r="R153" s="6">
        <f t="shared" si="5"/>
        <v>33785</v>
      </c>
      <c r="S153" s="8">
        <v>33756</v>
      </c>
      <c r="T153" s="6">
        <v>5271.0540000000001</v>
      </c>
      <c r="U153" s="6">
        <v>3883.2469999999998</v>
      </c>
      <c r="V153" s="6">
        <v>1387.807</v>
      </c>
    </row>
    <row r="154" spans="18:22" x14ac:dyDescent="0.2">
      <c r="R154" s="6">
        <f t="shared" si="5"/>
        <v>33816</v>
      </c>
      <c r="S154" s="8">
        <v>33786</v>
      </c>
      <c r="T154" s="6">
        <v>5406.78274301489</v>
      </c>
      <c r="U154" s="6">
        <v>3983.24665726995</v>
      </c>
      <c r="V154" s="6">
        <v>1421.81066611867</v>
      </c>
    </row>
    <row r="155" spans="18:22" x14ac:dyDescent="0.2">
      <c r="R155" s="6">
        <f t="shared" si="5"/>
        <v>33847</v>
      </c>
      <c r="S155" s="8">
        <v>33817</v>
      </c>
      <c r="T155" s="6">
        <v>5573.5790788948198</v>
      </c>
      <c r="U155" s="6">
        <v>4116.1571288159403</v>
      </c>
      <c r="V155" s="6">
        <v>1456.5872939844801</v>
      </c>
    </row>
    <row r="156" spans="18:22" x14ac:dyDescent="0.2">
      <c r="R156" s="6">
        <f t="shared" si="5"/>
        <v>33877</v>
      </c>
      <c r="S156" s="8">
        <v>33848</v>
      </c>
      <c r="T156" s="6">
        <v>5651.5079999999998</v>
      </c>
      <c r="U156" s="6">
        <v>4179.6469999999999</v>
      </c>
      <c r="V156" s="6">
        <v>1471.8610000000001</v>
      </c>
    </row>
    <row r="157" spans="18:22" x14ac:dyDescent="0.2">
      <c r="R157" s="6">
        <f t="shared" si="5"/>
        <v>33908</v>
      </c>
      <c r="S157" s="8">
        <v>33878</v>
      </c>
      <c r="T157" s="6">
        <v>5568.5684998818497</v>
      </c>
      <c r="U157" s="6">
        <v>4109.3395563922904</v>
      </c>
      <c r="V157" s="6">
        <v>1459.2289434895599</v>
      </c>
    </row>
    <row r="158" spans="18:22" x14ac:dyDescent="0.2">
      <c r="R158" s="6">
        <f t="shared" si="5"/>
        <v>33938</v>
      </c>
      <c r="S158" s="8">
        <v>33909</v>
      </c>
      <c r="T158" s="6">
        <v>5420.4055001181496</v>
      </c>
      <c r="U158" s="6">
        <v>3983.7424436077099</v>
      </c>
      <c r="V158" s="6">
        <v>1436.6630565104399</v>
      </c>
    </row>
    <row r="159" spans="18:22" x14ac:dyDescent="0.2">
      <c r="R159" s="6">
        <f t="shared" si="5"/>
        <v>33969</v>
      </c>
      <c r="S159" s="8">
        <v>33939</v>
      </c>
      <c r="T159" s="6">
        <v>5337.4660000000003</v>
      </c>
      <c r="U159" s="6">
        <v>3913.4349999999999</v>
      </c>
      <c r="V159" s="6">
        <v>1424.0309999999999</v>
      </c>
    </row>
    <row r="160" spans="18:22" x14ac:dyDescent="0.2">
      <c r="R160" s="6">
        <f t="shared" si="5"/>
        <v>34000</v>
      </c>
      <c r="S160" s="8">
        <v>33970</v>
      </c>
      <c r="T160" s="6">
        <v>5354.5839805761298</v>
      </c>
      <c r="U160" s="6">
        <v>3919.97180373114</v>
      </c>
      <c r="V160" s="6">
        <v>1431.85014125469</v>
      </c>
    </row>
    <row r="161" spans="18:22" x14ac:dyDescent="0.2">
      <c r="R161" s="6">
        <f t="shared" si="5"/>
        <v>34028</v>
      </c>
      <c r="S161" s="8">
        <v>34001</v>
      </c>
      <c r="T161" s="6">
        <v>5382.7780194238703</v>
      </c>
      <c r="U161" s="6">
        <v>3930.7381962688601</v>
      </c>
      <c r="V161" s="6">
        <v>1446.7830457412001</v>
      </c>
    </row>
    <row r="162" spans="18:22" x14ac:dyDescent="0.2">
      <c r="R162" s="6">
        <f t="shared" si="5"/>
        <v>34059</v>
      </c>
      <c r="S162" s="8">
        <v>34029</v>
      </c>
      <c r="T162" s="6">
        <v>5399.8959999999997</v>
      </c>
      <c r="U162" s="6">
        <v>3937.2750000000001</v>
      </c>
      <c r="V162" s="6">
        <v>1462.6210000000001</v>
      </c>
    </row>
    <row r="163" spans="18:22" x14ac:dyDescent="0.2">
      <c r="R163" s="6">
        <f t="shared" si="5"/>
        <v>34089</v>
      </c>
      <c r="S163" s="8">
        <v>34060</v>
      </c>
      <c r="T163" s="6">
        <v>5382.65225720735</v>
      </c>
      <c r="U163" s="6">
        <v>3911.5738481510002</v>
      </c>
      <c r="V163" s="6">
        <v>1473.8336584459901</v>
      </c>
    </row>
    <row r="164" spans="18:22" x14ac:dyDescent="0.2">
      <c r="R164" s="6">
        <f t="shared" si="5"/>
        <v>34120</v>
      </c>
      <c r="S164" s="8">
        <v>34090</v>
      </c>
      <c r="T164" s="6">
        <v>5349.3547427926496</v>
      </c>
      <c r="U164" s="6">
        <v>3861.945151849</v>
      </c>
      <c r="V164" s="6">
        <v>1484.8124000985299</v>
      </c>
    </row>
    <row r="165" spans="18:22" x14ac:dyDescent="0.2">
      <c r="R165" s="6">
        <f t="shared" si="5"/>
        <v>34150</v>
      </c>
      <c r="S165" s="8">
        <v>34121</v>
      </c>
      <c r="T165" s="6">
        <v>5332.1109999999999</v>
      </c>
      <c r="U165" s="6">
        <v>3836.2440000000001</v>
      </c>
      <c r="V165" s="6">
        <v>1495.867</v>
      </c>
    </row>
    <row r="166" spans="18:22" x14ac:dyDescent="0.2">
      <c r="R166" s="6">
        <f t="shared" si="5"/>
        <v>34181</v>
      </c>
      <c r="S166" s="8">
        <v>34151</v>
      </c>
      <c r="T166" s="6">
        <v>5381.6841929545299</v>
      </c>
      <c r="U166" s="6">
        <v>3881.2090288842101</v>
      </c>
      <c r="V166" s="6">
        <v>1507.65380188117</v>
      </c>
    </row>
    <row r="167" spans="18:22" x14ac:dyDescent="0.2">
      <c r="R167" s="6">
        <f t="shared" si="5"/>
        <v>34212</v>
      </c>
      <c r="S167" s="8">
        <v>34182</v>
      </c>
      <c r="T167" s="6">
        <v>5482.0820224674999</v>
      </c>
      <c r="U167" s="6">
        <v>3968.4256965685299</v>
      </c>
      <c r="V167" s="6">
        <v>1519.9596913661501</v>
      </c>
    </row>
    <row r="168" spans="18:22" x14ac:dyDescent="0.2">
      <c r="R168" s="6">
        <f t="shared" si="5"/>
        <v>34242</v>
      </c>
      <c r="S168" s="8">
        <v>34213</v>
      </c>
      <c r="T168" s="6">
        <v>5559.3620000000001</v>
      </c>
      <c r="U168" s="6">
        <v>4025.6959999999999</v>
      </c>
      <c r="V168" s="6">
        <v>1533.6659999999999</v>
      </c>
    </row>
    <row r="169" spans="18:22" x14ac:dyDescent="0.2">
      <c r="R169" s="6">
        <f t="shared" si="5"/>
        <v>34273</v>
      </c>
      <c r="S169" s="8">
        <v>34243</v>
      </c>
      <c r="T169" s="6">
        <v>5597.3588135363398</v>
      </c>
      <c r="U169" s="6">
        <v>4041.8807041744299</v>
      </c>
      <c r="V169" s="6">
        <v>1553.3655057005999</v>
      </c>
    </row>
    <row r="170" spans="18:22" x14ac:dyDescent="0.2">
      <c r="R170" s="6">
        <f t="shared" si="5"/>
        <v>34303</v>
      </c>
      <c r="S170" s="8">
        <v>34274</v>
      </c>
      <c r="T170" s="6">
        <v>5625.72149450711</v>
      </c>
      <c r="U170" s="6">
        <v>4051.8366716713199</v>
      </c>
      <c r="V170" s="6">
        <v>1575.2081359454601</v>
      </c>
    </row>
    <row r="171" spans="18:22" x14ac:dyDescent="0.2">
      <c r="R171" s="6">
        <f t="shared" si="5"/>
        <v>34334</v>
      </c>
      <c r="S171" s="8">
        <v>34304</v>
      </c>
      <c r="T171" s="6">
        <v>5659.2110000000002</v>
      </c>
      <c r="U171" s="6">
        <v>4066.6469999999999</v>
      </c>
      <c r="V171" s="6">
        <v>1592.5640000000001</v>
      </c>
    </row>
    <row r="172" spans="18:22" x14ac:dyDescent="0.2">
      <c r="R172" s="6">
        <f t="shared" si="5"/>
        <v>34365</v>
      </c>
      <c r="S172" s="8">
        <v>34335</v>
      </c>
      <c r="T172" s="6">
        <v>5707.9871753663001</v>
      </c>
      <c r="U172" s="6">
        <v>4101.4984989847799</v>
      </c>
      <c r="V172" s="6">
        <v>1603.33288411546</v>
      </c>
    </row>
    <row r="173" spans="18:22" x14ac:dyDescent="0.2">
      <c r="R173" s="6">
        <f t="shared" si="5"/>
        <v>34393</v>
      </c>
      <c r="S173" s="8">
        <v>34366</v>
      </c>
      <c r="T173" s="6">
        <v>5757.4509885319603</v>
      </c>
      <c r="U173" s="6">
        <v>4144.7405075897304</v>
      </c>
      <c r="V173" s="6">
        <v>1611.0566877332701</v>
      </c>
    </row>
    <row r="174" spans="18:22" x14ac:dyDescent="0.2">
      <c r="R174" s="6">
        <f t="shared" si="5"/>
        <v>34424</v>
      </c>
      <c r="S174" s="8">
        <v>34394</v>
      </c>
      <c r="T174" s="6">
        <v>5801.7139999999999</v>
      </c>
      <c r="U174" s="6">
        <v>4184.1869999999999</v>
      </c>
      <c r="V174" s="6">
        <v>1617.527</v>
      </c>
    </row>
    <row r="175" spans="18:22" x14ac:dyDescent="0.2">
      <c r="R175" s="6">
        <f t="shared" si="5"/>
        <v>34454</v>
      </c>
      <c r="S175" s="8">
        <v>34425</v>
      </c>
      <c r="T175" s="6">
        <v>5827.0542396318997</v>
      </c>
      <c r="U175" s="6">
        <v>4205.3182091993804</v>
      </c>
      <c r="V175" s="6">
        <v>1621.76555500428</v>
      </c>
    </row>
    <row r="176" spans="18:22" x14ac:dyDescent="0.2">
      <c r="R176" s="6">
        <f t="shared" si="5"/>
        <v>34485</v>
      </c>
      <c r="S176" s="8">
        <v>34455</v>
      </c>
      <c r="T176" s="6">
        <v>5847.7703823965103</v>
      </c>
      <c r="U176" s="6">
        <v>4222.6773701014499</v>
      </c>
      <c r="V176" s="6">
        <v>1625.16238576769</v>
      </c>
    </row>
    <row r="177" spans="18:22" x14ac:dyDescent="0.2">
      <c r="R177" s="6">
        <f t="shared" si="5"/>
        <v>34515</v>
      </c>
      <c r="S177" s="8">
        <v>34486</v>
      </c>
      <c r="T177" s="6">
        <v>5874.8320000000003</v>
      </c>
      <c r="U177" s="6">
        <v>4245.6880000000001</v>
      </c>
      <c r="V177" s="6">
        <v>1629.144</v>
      </c>
    </row>
    <row r="178" spans="18:22" x14ac:dyDescent="0.2">
      <c r="R178" s="6">
        <f t="shared" si="5"/>
        <v>34546</v>
      </c>
      <c r="S178" s="8">
        <v>34516</v>
      </c>
      <c r="T178" s="6">
        <v>5928.7202156786097</v>
      </c>
      <c r="U178" s="6">
        <v>4292.5328131894503</v>
      </c>
      <c r="V178" s="6">
        <v>1636.4560251954699</v>
      </c>
    </row>
    <row r="179" spans="18:22" x14ac:dyDescent="0.2">
      <c r="R179" s="6">
        <f t="shared" si="5"/>
        <v>34577</v>
      </c>
      <c r="S179" s="8">
        <v>34547</v>
      </c>
      <c r="T179" s="6">
        <v>6000.9001218345002</v>
      </c>
      <c r="U179" s="6">
        <v>4356.5607154024101</v>
      </c>
      <c r="V179" s="6">
        <v>1644.97635846505</v>
      </c>
    </row>
    <row r="180" spans="18:22" x14ac:dyDescent="0.2">
      <c r="R180" s="6">
        <f t="shared" si="5"/>
        <v>34607</v>
      </c>
      <c r="S180" s="8">
        <v>34578</v>
      </c>
      <c r="T180" s="6">
        <v>6062.674</v>
      </c>
      <c r="U180" s="6">
        <v>4413.049</v>
      </c>
      <c r="V180" s="6">
        <v>1649.625</v>
      </c>
    </row>
    <row r="181" spans="18:22" x14ac:dyDescent="0.2">
      <c r="R181" s="6">
        <f t="shared" si="5"/>
        <v>34638</v>
      </c>
      <c r="S181" s="8">
        <v>34608</v>
      </c>
      <c r="T181" s="6">
        <v>6103.0549199952202</v>
      </c>
      <c r="U181" s="6">
        <v>4452.6994658987296</v>
      </c>
      <c r="V181" s="6">
        <v>1650.49139744132</v>
      </c>
    </row>
    <row r="182" spans="18:22" x14ac:dyDescent="0.2">
      <c r="R182" s="6">
        <f t="shared" si="5"/>
        <v>34668</v>
      </c>
      <c r="S182" s="8">
        <v>34639</v>
      </c>
      <c r="T182" s="6">
        <v>6136.8463701857299</v>
      </c>
      <c r="U182" s="6">
        <v>4487.1581836617597</v>
      </c>
      <c r="V182" s="6">
        <v>1650.93725799818</v>
      </c>
    </row>
    <row r="183" spans="18:22" x14ac:dyDescent="0.2">
      <c r="R183" s="6">
        <f t="shared" si="5"/>
        <v>34699</v>
      </c>
      <c r="S183" s="8">
        <v>34669</v>
      </c>
      <c r="T183" s="6">
        <v>6189.9849999999997</v>
      </c>
      <c r="U183" s="6">
        <v>4538.0919999999996</v>
      </c>
      <c r="V183" s="6">
        <v>1651.893</v>
      </c>
    </row>
    <row r="184" spans="18:22" x14ac:dyDescent="0.2">
      <c r="R184" s="6">
        <f t="shared" si="5"/>
        <v>34730</v>
      </c>
      <c r="S184" s="8">
        <v>34700</v>
      </c>
      <c r="T184" s="6">
        <v>6349.0253653137497</v>
      </c>
      <c r="U184" s="6">
        <v>4665.3664757001397</v>
      </c>
      <c r="V184" s="6">
        <v>1683.01002204783</v>
      </c>
    </row>
    <row r="185" spans="18:22" x14ac:dyDescent="0.2">
      <c r="R185" s="6">
        <f t="shared" si="5"/>
        <v>34758</v>
      </c>
      <c r="S185" s="8">
        <v>34731</v>
      </c>
      <c r="T185" s="6">
        <v>6565.46233601323</v>
      </c>
      <c r="U185" s="6">
        <v>4826.5285238291199</v>
      </c>
      <c r="V185" s="6">
        <v>1739.8415100913901</v>
      </c>
    </row>
    <row r="186" spans="18:22" x14ac:dyDescent="0.2">
      <c r="R186" s="6">
        <f t="shared" si="5"/>
        <v>34789</v>
      </c>
      <c r="S186" s="8">
        <v>34759</v>
      </c>
      <c r="T186" s="6">
        <v>6751.1989999999996</v>
      </c>
      <c r="U186" s="6">
        <v>4954.0730000000003</v>
      </c>
      <c r="V186" s="6">
        <v>1797.126</v>
      </c>
    </row>
    <row r="187" spans="18:22" x14ac:dyDescent="0.2">
      <c r="R187" s="6">
        <f t="shared" si="5"/>
        <v>34819</v>
      </c>
      <c r="S187" s="8">
        <v>34790</v>
      </c>
      <c r="T187" s="6">
        <v>6857.6585297095598</v>
      </c>
      <c r="U187" s="6">
        <v>5014.3880721595297</v>
      </c>
      <c r="V187" s="6">
        <v>1841.5252217770201</v>
      </c>
    </row>
    <row r="188" spans="18:22" x14ac:dyDescent="0.2">
      <c r="R188" s="6">
        <f t="shared" si="5"/>
        <v>34850</v>
      </c>
      <c r="S188" s="8">
        <v>34820</v>
      </c>
      <c r="T188" s="6">
        <v>6945.3880105569497</v>
      </c>
      <c r="U188" s="6">
        <v>5061.2107887651</v>
      </c>
      <c r="V188" s="6">
        <v>1883.3189091166</v>
      </c>
    </row>
    <row r="189" spans="18:22" x14ac:dyDescent="0.2">
      <c r="R189" s="6">
        <f t="shared" si="5"/>
        <v>34880</v>
      </c>
      <c r="S189" s="8">
        <v>34851</v>
      </c>
      <c r="T189" s="6">
        <v>6979.7749999999996</v>
      </c>
      <c r="U189" s="6">
        <v>5078.9309999999996</v>
      </c>
      <c r="V189" s="6">
        <v>1900.8440000000001</v>
      </c>
    </row>
    <row r="190" spans="18:22" x14ac:dyDescent="0.2">
      <c r="R190" s="6">
        <f t="shared" si="5"/>
        <v>34911</v>
      </c>
      <c r="S190" s="8">
        <v>34881</v>
      </c>
      <c r="T190" s="6">
        <v>6952.3861766586897</v>
      </c>
      <c r="U190" s="6">
        <v>5058.4674910182302</v>
      </c>
      <c r="V190" s="6">
        <v>1893.9186856404599</v>
      </c>
    </row>
    <row r="191" spans="18:22" x14ac:dyDescent="0.2">
      <c r="R191" s="6">
        <f t="shared" si="5"/>
        <v>34942</v>
      </c>
      <c r="S191" s="8">
        <v>34912</v>
      </c>
      <c r="T191" s="6">
        <v>6901.9600252732798</v>
      </c>
      <c r="U191" s="6">
        <v>5020.79168476206</v>
      </c>
      <c r="V191" s="6">
        <v>1881.1683405112201</v>
      </c>
    </row>
    <row r="192" spans="18:22" x14ac:dyDescent="0.2">
      <c r="R192" s="6">
        <f t="shared" si="5"/>
        <v>34972</v>
      </c>
      <c r="S192" s="8">
        <v>34943</v>
      </c>
      <c r="T192" s="6">
        <v>6876.07</v>
      </c>
      <c r="U192" s="6">
        <v>5001.4480000000003</v>
      </c>
      <c r="V192" s="6">
        <v>1874.6220000000001</v>
      </c>
    </row>
    <row r="193" spans="18:22" x14ac:dyDescent="0.2">
      <c r="R193" s="6">
        <f t="shared" si="5"/>
        <v>35003</v>
      </c>
      <c r="S193" s="8">
        <v>34973</v>
      </c>
      <c r="T193" s="6">
        <v>6919.4780035136</v>
      </c>
      <c r="U193" s="6">
        <v>5012.2812495505304</v>
      </c>
      <c r="V193" s="6">
        <v>1905.3276972133499</v>
      </c>
    </row>
    <row r="194" spans="18:22" x14ac:dyDescent="0.2">
      <c r="R194" s="6">
        <f t="shared" si="5"/>
        <v>35033</v>
      </c>
      <c r="S194" s="8">
        <v>35004</v>
      </c>
      <c r="T194" s="6">
        <v>6997.0219964864</v>
      </c>
      <c r="U194" s="6">
        <v>5031.6337504494704</v>
      </c>
      <c r="V194" s="6">
        <v>1961.7104246906799</v>
      </c>
    </row>
    <row r="195" spans="18:22" x14ac:dyDescent="0.2">
      <c r="R195" s="6">
        <f t="shared" si="5"/>
        <v>35064</v>
      </c>
      <c r="S195" s="8">
        <v>35034</v>
      </c>
      <c r="T195" s="6">
        <v>7040.43</v>
      </c>
      <c r="U195" s="6">
        <v>5042.4669999999996</v>
      </c>
      <c r="V195" s="6">
        <v>1997.963</v>
      </c>
    </row>
    <row r="196" spans="18:22" x14ac:dyDescent="0.2">
      <c r="R196" s="6">
        <f t="shared" si="5"/>
        <v>35095</v>
      </c>
      <c r="S196" s="8">
        <v>35065</v>
      </c>
      <c r="T196" s="6">
        <v>7035.6359466277399</v>
      </c>
      <c r="U196" s="6">
        <v>5035.4553140698099</v>
      </c>
      <c r="V196" s="6">
        <v>2003.8399740986799</v>
      </c>
    </row>
    <row r="197" spans="18:22" x14ac:dyDescent="0.2">
      <c r="R197" s="6">
        <f t="shared" ref="R197:R260" si="6">EOMONTH(S197,0)</f>
        <v>35124</v>
      </c>
      <c r="S197" s="8">
        <v>35096</v>
      </c>
      <c r="T197" s="6">
        <v>7025.3976934820103</v>
      </c>
      <c r="U197" s="6">
        <v>5020.2691165775004</v>
      </c>
      <c r="V197" s="6">
        <v>2007.05113690799</v>
      </c>
    </row>
    <row r="198" spans="18:22" x14ac:dyDescent="0.2">
      <c r="R198" s="6">
        <f t="shared" si="6"/>
        <v>35155</v>
      </c>
      <c r="S198" s="8">
        <v>35125</v>
      </c>
      <c r="T198" s="6">
        <v>7013.0479999999998</v>
      </c>
      <c r="U198" s="6">
        <v>5001.41</v>
      </c>
      <c r="V198" s="6">
        <v>2011.6379999999999</v>
      </c>
    </row>
    <row r="199" spans="18:22" x14ac:dyDescent="0.2">
      <c r="R199" s="6">
        <f t="shared" si="6"/>
        <v>35185</v>
      </c>
      <c r="S199" s="8">
        <v>35156</v>
      </c>
      <c r="T199" s="6">
        <v>6996.9730609294302</v>
      </c>
      <c r="U199" s="6">
        <v>4974.8372707047301</v>
      </c>
      <c r="V199" s="6">
        <v>2019.22629317666</v>
      </c>
    </row>
    <row r="200" spans="18:22" x14ac:dyDescent="0.2">
      <c r="R200" s="6">
        <f t="shared" si="6"/>
        <v>35216</v>
      </c>
      <c r="S200" s="8">
        <v>35186</v>
      </c>
      <c r="T200" s="6">
        <v>6978.08716412388</v>
      </c>
      <c r="U200" s="6">
        <v>4942.5843862390402</v>
      </c>
      <c r="V200" s="6">
        <v>2029.6539009901101</v>
      </c>
    </row>
    <row r="201" spans="18:22" x14ac:dyDescent="0.2">
      <c r="R201" s="6">
        <f t="shared" si="6"/>
        <v>35246</v>
      </c>
      <c r="S201" s="8">
        <v>35217</v>
      </c>
      <c r="T201" s="6">
        <v>6969.4459999999999</v>
      </c>
      <c r="U201" s="6">
        <v>4927.6679999999997</v>
      </c>
      <c r="V201" s="6">
        <v>2041.778</v>
      </c>
    </row>
    <row r="202" spans="18:22" x14ac:dyDescent="0.2">
      <c r="R202" s="6">
        <f t="shared" si="6"/>
        <v>35277</v>
      </c>
      <c r="S202" s="8">
        <v>35247</v>
      </c>
      <c r="T202" s="6">
        <v>6996.1866692295198</v>
      </c>
      <c r="U202" s="6">
        <v>4943.3629694865303</v>
      </c>
      <c r="V202" s="6">
        <v>2058.7276999029</v>
      </c>
    </row>
    <row r="203" spans="18:22" x14ac:dyDescent="0.2">
      <c r="R203" s="6">
        <f t="shared" si="6"/>
        <v>35308</v>
      </c>
      <c r="S203" s="8">
        <v>35278</v>
      </c>
      <c r="T203" s="6">
        <v>7053.5407595893803</v>
      </c>
      <c r="U203" s="6">
        <v>4976.8007118598298</v>
      </c>
      <c r="V203" s="6">
        <v>2079.61456383122</v>
      </c>
    </row>
    <row r="204" spans="18:22" x14ac:dyDescent="0.2">
      <c r="R204" s="6">
        <f t="shared" si="6"/>
        <v>35338</v>
      </c>
      <c r="S204" s="8">
        <v>35309</v>
      </c>
      <c r="T204" s="6">
        <v>7105.884</v>
      </c>
      <c r="U204" s="6">
        <v>5006.7719999999999</v>
      </c>
      <c r="V204" s="6">
        <v>2099.1120000000001</v>
      </c>
    </row>
    <row r="205" spans="18:22" x14ac:dyDescent="0.2">
      <c r="R205" s="6">
        <f t="shared" si="6"/>
        <v>35369</v>
      </c>
      <c r="S205" s="8">
        <v>35339</v>
      </c>
      <c r="T205" s="6">
        <v>7149.07560224795</v>
      </c>
      <c r="U205" s="6">
        <v>5029.6739216154101</v>
      </c>
      <c r="V205" s="6">
        <v>2119.7138080377999</v>
      </c>
    </row>
    <row r="206" spans="18:22" x14ac:dyDescent="0.2">
      <c r="R206" s="6">
        <f t="shared" si="6"/>
        <v>35399</v>
      </c>
      <c r="S206" s="8">
        <v>35370</v>
      </c>
      <c r="T206" s="6">
        <v>7188.5530196439004</v>
      </c>
      <c r="U206" s="6">
        <v>5050.1509913066602</v>
      </c>
      <c r="V206" s="6">
        <v>2139.0520491349398</v>
      </c>
    </row>
    <row r="207" spans="18:22" x14ac:dyDescent="0.2">
      <c r="R207" s="6">
        <f t="shared" si="6"/>
        <v>35430</v>
      </c>
      <c r="S207" s="8">
        <v>35400</v>
      </c>
      <c r="T207" s="6">
        <v>7218.5929999999998</v>
      </c>
      <c r="U207" s="6">
        <v>5068.0029999999997</v>
      </c>
      <c r="V207" s="6">
        <v>2150.59</v>
      </c>
    </row>
    <row r="208" spans="18:22" x14ac:dyDescent="0.2">
      <c r="R208" s="6">
        <f t="shared" si="6"/>
        <v>35461</v>
      </c>
      <c r="S208" s="8">
        <v>35431</v>
      </c>
      <c r="T208" s="6">
        <v>7234.2454235386404</v>
      </c>
      <c r="U208" s="6">
        <v>5080.1458272344498</v>
      </c>
      <c r="V208" s="6">
        <v>2153.5820940949302</v>
      </c>
    </row>
    <row r="209" spans="18:22" x14ac:dyDescent="0.2">
      <c r="R209" s="6">
        <f t="shared" si="6"/>
        <v>35489</v>
      </c>
      <c r="S209" s="8">
        <v>35462</v>
      </c>
      <c r="T209" s="6">
        <v>7244.5472342804096</v>
      </c>
      <c r="U209" s="6">
        <v>5089.32061538994</v>
      </c>
      <c r="V209" s="6">
        <v>2155.1339860839098</v>
      </c>
    </row>
    <row r="210" spans="18:22" x14ac:dyDescent="0.2">
      <c r="R210" s="6">
        <f t="shared" si="6"/>
        <v>35520</v>
      </c>
      <c r="S210" s="8">
        <v>35490</v>
      </c>
      <c r="T210" s="6">
        <v>7262.9589999999998</v>
      </c>
      <c r="U210" s="6">
        <v>5104.6289999999999</v>
      </c>
      <c r="V210" s="6">
        <v>2158.33</v>
      </c>
    </row>
    <row r="211" spans="18:22" x14ac:dyDescent="0.2">
      <c r="R211" s="6">
        <f t="shared" si="6"/>
        <v>35550</v>
      </c>
      <c r="S211" s="8">
        <v>35521</v>
      </c>
      <c r="T211" s="6">
        <v>7331.2304391614598</v>
      </c>
      <c r="U211" s="6">
        <v>5153.3329200711396</v>
      </c>
      <c r="V211" s="6">
        <v>2179.18238249663</v>
      </c>
    </row>
    <row r="212" spans="18:22" x14ac:dyDescent="0.2">
      <c r="R212" s="6">
        <f t="shared" si="6"/>
        <v>35581</v>
      </c>
      <c r="S212" s="8">
        <v>35551</v>
      </c>
      <c r="T212" s="6">
        <v>7442.7743019927902</v>
      </c>
      <c r="U212" s="6">
        <v>5226.5405751322996</v>
      </c>
      <c r="V212" s="6">
        <v>2219.2325542292701</v>
      </c>
    </row>
    <row r="213" spans="18:22" x14ac:dyDescent="0.2">
      <c r="R213" s="6">
        <f t="shared" si="6"/>
        <v>35611</v>
      </c>
      <c r="S213" s="8">
        <v>35582</v>
      </c>
      <c r="T213" s="6">
        <v>7518.7219999999998</v>
      </c>
      <c r="U213" s="6">
        <v>5264.9219999999996</v>
      </c>
      <c r="V213" s="6">
        <v>2253.8000000000002</v>
      </c>
    </row>
    <row r="214" spans="18:22" x14ac:dyDescent="0.2">
      <c r="R214" s="6">
        <f t="shared" si="6"/>
        <v>35642</v>
      </c>
      <c r="S214" s="8">
        <v>35612</v>
      </c>
      <c r="T214" s="6">
        <v>7545.1322563406402</v>
      </c>
      <c r="U214" s="6">
        <v>5267.7475215185405</v>
      </c>
      <c r="V214" s="6">
        <v>2279.0748702342698</v>
      </c>
    </row>
    <row r="215" spans="18:22" x14ac:dyDescent="0.2">
      <c r="R215" s="6">
        <f t="shared" si="6"/>
        <v>35673</v>
      </c>
      <c r="S215" s="8">
        <v>35643</v>
      </c>
      <c r="T215" s="6">
        <v>7562.5343298560201</v>
      </c>
      <c r="U215" s="6">
        <v>5269.1334081986297</v>
      </c>
      <c r="V215" s="6">
        <v>2301.4081779296798</v>
      </c>
    </row>
    <row r="216" spans="18:22" x14ac:dyDescent="0.2">
      <c r="R216" s="6">
        <f t="shared" si="6"/>
        <v>35703</v>
      </c>
      <c r="S216" s="8">
        <v>35674</v>
      </c>
      <c r="T216" s="6">
        <v>7590.2610000000004</v>
      </c>
      <c r="U216" s="6">
        <v>5271.9709999999995</v>
      </c>
      <c r="V216" s="6">
        <v>2318.29</v>
      </c>
    </row>
    <row r="217" spans="18:22" x14ac:dyDescent="0.2">
      <c r="R217" s="6">
        <f t="shared" si="6"/>
        <v>35734</v>
      </c>
      <c r="S217" s="8">
        <v>35704</v>
      </c>
      <c r="T217" s="6">
        <v>7711.2205283227504</v>
      </c>
      <c r="U217" s="6">
        <v>5368.6369903307404</v>
      </c>
      <c r="V217" s="6">
        <v>2331.5750354227098</v>
      </c>
    </row>
    <row r="218" spans="18:22" x14ac:dyDescent="0.2">
      <c r="R218" s="6">
        <f t="shared" si="6"/>
        <v>35764</v>
      </c>
      <c r="S218" s="8">
        <v>35735</v>
      </c>
      <c r="T218" s="6">
        <v>7886.4977013027901</v>
      </c>
      <c r="U218" s="6">
        <v>5536.6549630468498</v>
      </c>
      <c r="V218" s="6">
        <v>2342.1000744318999</v>
      </c>
    </row>
    <row r="219" spans="18:22" x14ac:dyDescent="0.2">
      <c r="R219" s="6">
        <f t="shared" si="6"/>
        <v>35795</v>
      </c>
      <c r="S219" s="8">
        <v>35765</v>
      </c>
      <c r="T219" s="6">
        <v>7980.4440000000004</v>
      </c>
      <c r="U219" s="6">
        <v>5630.232</v>
      </c>
      <c r="V219" s="6">
        <v>2350.212</v>
      </c>
    </row>
    <row r="220" spans="18:22" x14ac:dyDescent="0.2">
      <c r="R220" s="6">
        <f t="shared" si="6"/>
        <v>35826</v>
      </c>
      <c r="S220" s="8">
        <v>35796</v>
      </c>
      <c r="T220" s="6">
        <v>7937.3773215253796</v>
      </c>
      <c r="U220" s="6">
        <v>5583.3781431220896</v>
      </c>
      <c r="V220" s="6">
        <v>2354.9754044769102</v>
      </c>
    </row>
    <row r="221" spans="18:22" x14ac:dyDescent="0.2">
      <c r="R221" s="6">
        <f t="shared" si="6"/>
        <v>35854</v>
      </c>
      <c r="S221" s="8">
        <v>35827</v>
      </c>
      <c r="T221" s="6">
        <v>7866.4446784746196</v>
      </c>
      <c r="U221" s="6">
        <v>5506.2078568779198</v>
      </c>
      <c r="V221" s="6">
        <v>2358.19409746051</v>
      </c>
    </row>
    <row r="222" spans="18:22" x14ac:dyDescent="0.2">
      <c r="R222" s="6">
        <f t="shared" si="6"/>
        <v>35885</v>
      </c>
      <c r="S222" s="8">
        <v>35855</v>
      </c>
      <c r="T222" s="6">
        <v>7823.3779999999997</v>
      </c>
      <c r="U222" s="6">
        <v>5459.3540000000003</v>
      </c>
      <c r="V222" s="6">
        <v>2364.0239999999999</v>
      </c>
    </row>
    <row r="223" spans="18:22" x14ac:dyDescent="0.2">
      <c r="R223" s="6">
        <f t="shared" si="6"/>
        <v>35915</v>
      </c>
      <c r="S223" s="8">
        <v>35886</v>
      </c>
      <c r="T223" s="6">
        <v>7848.0566199342002</v>
      </c>
      <c r="U223" s="6">
        <v>5469.3396934839002</v>
      </c>
      <c r="V223" s="6">
        <v>2384.7378399981799</v>
      </c>
    </row>
    <row r="224" spans="18:22" x14ac:dyDescent="0.2">
      <c r="R224" s="6">
        <f t="shared" si="6"/>
        <v>35946</v>
      </c>
      <c r="S224" s="8">
        <v>35916</v>
      </c>
      <c r="T224" s="6">
        <v>7910.6834358257101</v>
      </c>
      <c r="U224" s="6">
        <v>5496.4377000046297</v>
      </c>
      <c r="V224" s="6">
        <v>2420.9817631453898</v>
      </c>
    </row>
    <row r="225" spans="18:22" x14ac:dyDescent="0.2">
      <c r="R225" s="6">
        <f t="shared" si="6"/>
        <v>35976</v>
      </c>
      <c r="S225" s="8">
        <v>35947</v>
      </c>
      <c r="T225" s="6">
        <v>7985.9570000000003</v>
      </c>
      <c r="U225" s="6">
        <v>5532.8339999999998</v>
      </c>
      <c r="V225" s="6">
        <v>2453.123</v>
      </c>
    </row>
    <row r="226" spans="18:22" x14ac:dyDescent="0.2">
      <c r="R226" s="6">
        <f t="shared" si="6"/>
        <v>36007</v>
      </c>
      <c r="S226" s="8">
        <v>35977</v>
      </c>
      <c r="T226" s="6">
        <v>8106.6920886927001</v>
      </c>
      <c r="U226" s="6">
        <v>5624.8533247187697</v>
      </c>
      <c r="V226" s="6">
        <v>2477.4851017558099</v>
      </c>
    </row>
    <row r="227" spans="18:22" x14ac:dyDescent="0.2">
      <c r="R227" s="6">
        <f t="shared" si="6"/>
        <v>36038</v>
      </c>
      <c r="S227" s="8">
        <v>36008</v>
      </c>
      <c r="T227" s="6">
        <v>8263.1074015122194</v>
      </c>
      <c r="U227" s="6">
        <v>5762.4167309571103</v>
      </c>
      <c r="V227" s="6">
        <v>2499.59387021563</v>
      </c>
    </row>
    <row r="228" spans="18:22" x14ac:dyDescent="0.2">
      <c r="R228" s="6">
        <f t="shared" si="6"/>
        <v>36068</v>
      </c>
      <c r="S228" s="8">
        <v>36039</v>
      </c>
      <c r="T228" s="6">
        <v>8378.0859999999993</v>
      </c>
      <c r="U228" s="6">
        <v>5858.277</v>
      </c>
      <c r="V228" s="6">
        <v>2519.8090000000002</v>
      </c>
    </row>
    <row r="229" spans="18:22" x14ac:dyDescent="0.2">
      <c r="R229" s="6">
        <f t="shared" si="6"/>
        <v>36099</v>
      </c>
      <c r="S229" s="8">
        <v>36069</v>
      </c>
      <c r="T229" s="6">
        <v>8454.0436169516106</v>
      </c>
      <c r="U229" s="6">
        <v>5908.9088718286503</v>
      </c>
      <c r="V229" s="6">
        <v>2541.2808218443101</v>
      </c>
    </row>
    <row r="230" spans="18:22" x14ac:dyDescent="0.2">
      <c r="R230" s="6">
        <f t="shared" si="6"/>
        <v>36129</v>
      </c>
      <c r="S230" s="8">
        <v>36100</v>
      </c>
      <c r="T230" s="6">
        <v>8513.0068179023092</v>
      </c>
      <c r="U230" s="6">
        <v>5946.3263975601303</v>
      </c>
      <c r="V230" s="6">
        <v>2561.0507949985299</v>
      </c>
    </row>
    <row r="231" spans="18:22" x14ac:dyDescent="0.2">
      <c r="R231" s="6">
        <f t="shared" si="6"/>
        <v>36160</v>
      </c>
      <c r="S231" s="8">
        <v>36130</v>
      </c>
      <c r="T231" s="6">
        <v>8538.17</v>
      </c>
      <c r="U231" s="6">
        <v>5961.8509999999997</v>
      </c>
      <c r="V231" s="6">
        <v>2576.319</v>
      </c>
    </row>
    <row r="232" spans="18:22" x14ac:dyDescent="0.2">
      <c r="R232" s="6">
        <f t="shared" si="6"/>
        <v>36191</v>
      </c>
      <c r="S232" s="8">
        <v>36161</v>
      </c>
      <c r="T232" s="6">
        <v>8482.5487759970492</v>
      </c>
      <c r="U232" s="6">
        <v>5907.08810851424</v>
      </c>
      <c r="V232" s="6">
        <v>2584.7103762248098</v>
      </c>
    </row>
    <row r="233" spans="18:22" x14ac:dyDescent="0.2">
      <c r="R233" s="6">
        <f t="shared" si="6"/>
        <v>36219</v>
      </c>
      <c r="S233" s="8">
        <v>36192</v>
      </c>
      <c r="T233" s="6">
        <v>8386.4680668936307</v>
      </c>
      <c r="U233" s="6">
        <v>5807.0408156390004</v>
      </c>
      <c r="V233" s="6">
        <v>2590.3655316137902</v>
      </c>
    </row>
    <row r="234" spans="18:22" x14ac:dyDescent="0.2">
      <c r="R234" s="6">
        <f t="shared" si="6"/>
        <v>36250</v>
      </c>
      <c r="S234" s="8">
        <v>36220</v>
      </c>
      <c r="T234" s="6">
        <v>8313.3989999999994</v>
      </c>
      <c r="U234" s="6">
        <v>5713.83</v>
      </c>
      <c r="V234" s="6">
        <v>2599.569</v>
      </c>
    </row>
    <row r="235" spans="18:22" x14ac:dyDescent="0.2">
      <c r="R235" s="6">
        <f t="shared" si="6"/>
        <v>36280</v>
      </c>
      <c r="S235" s="8">
        <v>36251</v>
      </c>
      <c r="T235" s="6">
        <v>8289.8426655668009</v>
      </c>
      <c r="U235" s="6">
        <v>5655.0117433926998</v>
      </c>
      <c r="V235" s="6">
        <v>2619.87487180786</v>
      </c>
    </row>
    <row r="236" spans="18:22" x14ac:dyDescent="0.2">
      <c r="R236" s="6">
        <f t="shared" si="6"/>
        <v>36311</v>
      </c>
      <c r="S236" s="8">
        <v>36281</v>
      </c>
      <c r="T236" s="6">
        <v>8272.5857913567907</v>
      </c>
      <c r="U236" s="6">
        <v>5603.6420468365204</v>
      </c>
      <c r="V236" s="6">
        <v>2651.6295251096699</v>
      </c>
    </row>
    <row r="237" spans="18:22" x14ac:dyDescent="0.2">
      <c r="R237" s="6">
        <f t="shared" si="6"/>
        <v>36341</v>
      </c>
      <c r="S237" s="8">
        <v>36312</v>
      </c>
      <c r="T237" s="6">
        <v>8266.2950000000001</v>
      </c>
      <c r="U237" s="6">
        <v>5582.87</v>
      </c>
      <c r="V237" s="6">
        <v>2683.4250000000002</v>
      </c>
    </row>
    <row r="238" spans="18:22" x14ac:dyDescent="0.2">
      <c r="R238" s="6">
        <f t="shared" si="6"/>
        <v>36372</v>
      </c>
      <c r="S238" s="8">
        <v>36342</v>
      </c>
      <c r="T238" s="6">
        <v>8369.6586577217095</v>
      </c>
      <c r="U238" s="6">
        <v>5661.1071424729798</v>
      </c>
      <c r="V238" s="6">
        <v>2721.8318952162399</v>
      </c>
    </row>
    <row r="239" spans="18:22" x14ac:dyDescent="0.2">
      <c r="R239" s="6">
        <f t="shared" si="6"/>
        <v>36403</v>
      </c>
      <c r="S239" s="8">
        <v>36373</v>
      </c>
      <c r="T239" s="6">
        <v>8559.9637097887698</v>
      </c>
      <c r="U239" s="6">
        <v>5805.1512272129503</v>
      </c>
      <c r="V239" s="6">
        <v>2761.2367459301699</v>
      </c>
    </row>
    <row r="240" spans="18:22" x14ac:dyDescent="0.2">
      <c r="R240" s="6">
        <f t="shared" si="6"/>
        <v>36433</v>
      </c>
      <c r="S240" s="8">
        <v>36404</v>
      </c>
      <c r="T240" s="6">
        <v>8657.6710000000003</v>
      </c>
      <c r="U240" s="6">
        <v>5879.107</v>
      </c>
      <c r="V240" s="6">
        <v>2778.5639999999999</v>
      </c>
    </row>
    <row r="241" spans="18:22" x14ac:dyDescent="0.2">
      <c r="R241" s="6">
        <f t="shared" si="6"/>
        <v>36464</v>
      </c>
      <c r="S241" s="8">
        <v>36434</v>
      </c>
      <c r="T241" s="6">
        <v>8645.7549272905198</v>
      </c>
      <c r="U241" s="6">
        <v>5868.6009743260502</v>
      </c>
      <c r="V241" s="6">
        <v>2777.1539529644701</v>
      </c>
    </row>
    <row r="242" spans="18:22" x14ac:dyDescent="0.2">
      <c r="R242" s="6">
        <f t="shared" si="6"/>
        <v>36494</v>
      </c>
      <c r="S242" s="8">
        <v>36465</v>
      </c>
      <c r="T242" s="6">
        <v>8624.4680727094801</v>
      </c>
      <c r="U242" s="6">
        <v>5849.83302567396</v>
      </c>
      <c r="V242" s="6">
        <v>2774.6350470355301</v>
      </c>
    </row>
    <row r="243" spans="18:22" x14ac:dyDescent="0.2">
      <c r="R243" s="6">
        <f t="shared" si="6"/>
        <v>36525</v>
      </c>
      <c r="S243" s="8">
        <v>36495</v>
      </c>
      <c r="T243" s="6">
        <v>8612.5519999999997</v>
      </c>
      <c r="U243" s="6">
        <v>5839.3270000000002</v>
      </c>
      <c r="V243" s="6">
        <v>2773.2249999999999</v>
      </c>
    </row>
    <row r="244" spans="18:22" x14ac:dyDescent="0.2">
      <c r="R244" s="6">
        <f t="shared" si="6"/>
        <v>36556</v>
      </c>
      <c r="S244" s="8">
        <v>36526</v>
      </c>
      <c r="T244" s="6">
        <v>8677.1699180345295</v>
      </c>
      <c r="U244" s="6">
        <v>5901.7615222268196</v>
      </c>
      <c r="V244" s="6">
        <v>2777.44185415332</v>
      </c>
    </row>
    <row r="245" spans="18:22" x14ac:dyDescent="0.2">
      <c r="R245" s="6">
        <f t="shared" si="6"/>
        <v>36585</v>
      </c>
      <c r="S245" s="8">
        <v>36557</v>
      </c>
      <c r="T245" s="6">
        <v>8794.9658165276796</v>
      </c>
      <c r="U245" s="6">
        <v>6012.41970017108</v>
      </c>
      <c r="V245" s="6">
        <v>2786.4818421868199</v>
      </c>
    </row>
    <row r="246" spans="18:22" x14ac:dyDescent="0.2">
      <c r="R246" s="6">
        <f t="shared" si="6"/>
        <v>36616</v>
      </c>
      <c r="S246" s="8">
        <v>36586</v>
      </c>
      <c r="T246" s="6">
        <v>8885.4770000000008</v>
      </c>
      <c r="U246" s="6">
        <v>6088.0029999999997</v>
      </c>
      <c r="V246" s="6">
        <v>2797.4740000000002</v>
      </c>
    </row>
    <row r="247" spans="18:22" x14ac:dyDescent="0.2">
      <c r="R247" s="6">
        <f t="shared" si="6"/>
        <v>36646</v>
      </c>
      <c r="S247" s="8">
        <v>36617</v>
      </c>
      <c r="T247" s="6">
        <v>8921.1430226931407</v>
      </c>
      <c r="U247" s="6">
        <v>6105.1142016644699</v>
      </c>
      <c r="V247" s="6">
        <v>2812.0920372076298</v>
      </c>
    </row>
    <row r="248" spans="18:22" x14ac:dyDescent="0.2">
      <c r="R248" s="6">
        <f t="shared" si="6"/>
        <v>36677</v>
      </c>
      <c r="S248" s="8">
        <v>36647</v>
      </c>
      <c r="T248" s="6">
        <v>8948.3596094311397</v>
      </c>
      <c r="U248" s="6">
        <v>6117.0034988795296</v>
      </c>
      <c r="V248" s="6">
        <v>2829.41998736094</v>
      </c>
    </row>
    <row r="249" spans="18:22" x14ac:dyDescent="0.2">
      <c r="R249" s="6">
        <f t="shared" si="6"/>
        <v>36707</v>
      </c>
      <c r="S249" s="8">
        <v>36678</v>
      </c>
      <c r="T249" s="6">
        <v>8958.5499999999993</v>
      </c>
      <c r="U249" s="6">
        <v>6121.1779999999999</v>
      </c>
      <c r="V249" s="6">
        <v>2837.3719999999998</v>
      </c>
    </row>
    <row r="250" spans="18:22" x14ac:dyDescent="0.2">
      <c r="R250" s="6">
        <f t="shared" si="6"/>
        <v>36738</v>
      </c>
      <c r="S250" s="8">
        <v>36708</v>
      </c>
      <c r="T250" s="6">
        <v>8927.7933325311296</v>
      </c>
      <c r="U250" s="6">
        <v>6092.4464759415796</v>
      </c>
      <c r="V250" s="6">
        <v>2835.34685658955</v>
      </c>
    </row>
    <row r="251" spans="18:22" x14ac:dyDescent="0.2">
      <c r="R251" s="6">
        <f t="shared" si="6"/>
        <v>36769</v>
      </c>
      <c r="S251" s="8">
        <v>36739</v>
      </c>
      <c r="T251" s="6">
        <v>8871.1665709295703</v>
      </c>
      <c r="U251" s="6">
        <v>6039.5482494041298</v>
      </c>
      <c r="V251" s="6">
        <v>2831.61832152544</v>
      </c>
    </row>
    <row r="252" spans="18:22" x14ac:dyDescent="0.2">
      <c r="R252" s="6">
        <f t="shared" si="6"/>
        <v>36799</v>
      </c>
      <c r="S252" s="8">
        <v>36770</v>
      </c>
      <c r="T252" s="6">
        <v>8842.0930000000008</v>
      </c>
      <c r="U252" s="6">
        <v>6012.3890000000001</v>
      </c>
      <c r="V252" s="6">
        <v>2829.7040000000002</v>
      </c>
    </row>
    <row r="253" spans="18:22" x14ac:dyDescent="0.2">
      <c r="R253" s="6">
        <f t="shared" si="6"/>
        <v>36830</v>
      </c>
      <c r="S253" s="8">
        <v>36800</v>
      </c>
      <c r="T253" s="6">
        <v>8935.2891791671991</v>
      </c>
      <c r="U253" s="6">
        <v>6090.8259141303397</v>
      </c>
      <c r="V253" s="6">
        <v>2845.81304122047</v>
      </c>
    </row>
    <row r="254" spans="18:22" x14ac:dyDescent="0.2">
      <c r="R254" s="6">
        <f t="shared" si="6"/>
        <v>36860</v>
      </c>
      <c r="S254" s="8">
        <v>36831</v>
      </c>
      <c r="T254" s="6">
        <v>9128.6297128664191</v>
      </c>
      <c r="U254" s="6">
        <v>6249.5055116514404</v>
      </c>
      <c r="V254" s="6">
        <v>2881.7802124149898</v>
      </c>
    </row>
    <row r="255" spans="18:22" x14ac:dyDescent="0.2">
      <c r="R255" s="6">
        <f t="shared" si="6"/>
        <v>36891</v>
      </c>
      <c r="S255" s="8">
        <v>36861</v>
      </c>
      <c r="T255" s="6">
        <v>9319.1790000000001</v>
      </c>
      <c r="U255" s="6">
        <v>6395.2250000000004</v>
      </c>
      <c r="V255" s="6">
        <v>2923.9540000000002</v>
      </c>
    </row>
    <row r="256" spans="18:22" x14ac:dyDescent="0.2">
      <c r="R256" s="6">
        <f t="shared" si="6"/>
        <v>36922</v>
      </c>
      <c r="S256" s="8">
        <v>36892</v>
      </c>
      <c r="T256" s="6">
        <v>9489.9031008965394</v>
      </c>
      <c r="U256" s="6">
        <v>6505.4946655704498</v>
      </c>
      <c r="V256" s="6">
        <v>2981.8120754370502</v>
      </c>
    </row>
    <row r="257" spans="18:22" x14ac:dyDescent="0.2">
      <c r="R257" s="6">
        <f t="shared" si="6"/>
        <v>36950</v>
      </c>
      <c r="S257" s="8">
        <v>36923</v>
      </c>
      <c r="T257" s="6">
        <v>9637.2195730636595</v>
      </c>
      <c r="U257" s="6">
        <v>6594.5910690117998</v>
      </c>
      <c r="V257" s="6">
        <v>3041.2643149576102</v>
      </c>
    </row>
    <row r="258" spans="18:22" x14ac:dyDescent="0.2">
      <c r="R258" s="6">
        <f t="shared" si="6"/>
        <v>36981</v>
      </c>
      <c r="S258" s="8">
        <v>36951</v>
      </c>
      <c r="T258" s="6">
        <v>9711.69</v>
      </c>
      <c r="U258" s="6">
        <v>6638.3379999999997</v>
      </c>
      <c r="V258" s="6">
        <v>3073.3519999999999</v>
      </c>
    </row>
    <row r="259" spans="18:22" x14ac:dyDescent="0.2">
      <c r="R259" s="6">
        <f t="shared" si="6"/>
        <v>37011</v>
      </c>
      <c r="S259" s="8">
        <v>36982</v>
      </c>
      <c r="T259" s="6">
        <v>9647.0864454577004</v>
      </c>
      <c r="U259" s="6">
        <v>6576.1391825030396</v>
      </c>
      <c r="V259" s="6">
        <v>3070.9472629546499</v>
      </c>
    </row>
    <row r="260" spans="18:22" x14ac:dyDescent="0.2">
      <c r="R260" s="6">
        <f t="shared" si="6"/>
        <v>37042</v>
      </c>
      <c r="S260" s="8">
        <v>37012</v>
      </c>
      <c r="T260" s="6">
        <v>9522.3375545423096</v>
      </c>
      <c r="U260" s="6">
        <v>6456.0338174969602</v>
      </c>
      <c r="V260" s="6">
        <v>3066.3037370453499</v>
      </c>
    </row>
    <row r="261" spans="18:22" x14ac:dyDescent="0.2">
      <c r="R261" s="6">
        <f t="shared" ref="R261:R324" si="7">EOMONTH(S261,0)</f>
        <v>37072</v>
      </c>
      <c r="S261" s="8">
        <v>37043</v>
      </c>
      <c r="T261" s="6">
        <v>9457.7340000000004</v>
      </c>
      <c r="U261" s="6">
        <v>6393.835</v>
      </c>
      <c r="V261" s="6">
        <v>3063.8989999999999</v>
      </c>
    </row>
    <row r="262" spans="18:22" x14ac:dyDescent="0.2">
      <c r="R262" s="6">
        <f t="shared" si="7"/>
        <v>37103</v>
      </c>
      <c r="S262" s="8">
        <v>37073</v>
      </c>
      <c r="T262" s="6">
        <v>9524.4395533551706</v>
      </c>
      <c r="U262" s="6">
        <v>6432.2174562255605</v>
      </c>
      <c r="V262" s="6">
        <v>3092.3634300903</v>
      </c>
    </row>
    <row r="263" spans="18:22" x14ac:dyDescent="0.2">
      <c r="R263" s="6">
        <f t="shared" si="7"/>
        <v>37134</v>
      </c>
      <c r="S263" s="8">
        <v>37104</v>
      </c>
      <c r="T263" s="6">
        <v>9661.4702602880898</v>
      </c>
      <c r="U263" s="6">
        <v>6512.11069898196</v>
      </c>
      <c r="V263" s="6">
        <v>3149.6375933599502</v>
      </c>
    </row>
    <row r="264" spans="18:22" x14ac:dyDescent="0.2">
      <c r="R264" s="6">
        <f t="shared" si="7"/>
        <v>37164</v>
      </c>
      <c r="S264" s="8">
        <v>37135</v>
      </c>
      <c r="T264" s="6">
        <v>9771.9089999999997</v>
      </c>
      <c r="U264" s="6">
        <v>6579.1419999999998</v>
      </c>
      <c r="V264" s="6">
        <v>3192.7669999999998</v>
      </c>
    </row>
    <row r="265" spans="18:22" x14ac:dyDescent="0.2">
      <c r="R265" s="6">
        <f t="shared" si="7"/>
        <v>37195</v>
      </c>
      <c r="S265" s="8">
        <v>37165</v>
      </c>
      <c r="T265" s="6">
        <v>9847.4201347945109</v>
      </c>
      <c r="U265" s="6">
        <v>6629.7100818723802</v>
      </c>
      <c r="V265" s="6">
        <v>3213.4738569958799</v>
      </c>
    </row>
    <row r="266" spans="18:22" x14ac:dyDescent="0.2">
      <c r="R266" s="6">
        <f t="shared" si="7"/>
        <v>37225</v>
      </c>
      <c r="S266" s="8">
        <v>37196</v>
      </c>
      <c r="T266" s="6">
        <v>9909.3802738850009</v>
      </c>
      <c r="U266" s="6">
        <v>6672.71549825685</v>
      </c>
      <c r="V266" s="6">
        <v>3228.7349446968001</v>
      </c>
    </row>
    <row r="267" spans="18:22" x14ac:dyDescent="0.2">
      <c r="R267" s="6">
        <f t="shared" si="7"/>
        <v>37256</v>
      </c>
      <c r="S267" s="8">
        <v>37226</v>
      </c>
      <c r="T267" s="6">
        <v>9936.6090000000004</v>
      </c>
      <c r="U267" s="6">
        <v>6691.951</v>
      </c>
      <c r="V267" s="6">
        <v>3244.6579999999999</v>
      </c>
    </row>
    <row r="268" spans="18:22" x14ac:dyDescent="0.2">
      <c r="R268" s="6">
        <f t="shared" si="7"/>
        <v>37287</v>
      </c>
      <c r="S268" s="8">
        <v>37257</v>
      </c>
      <c r="T268" s="6">
        <v>9931.5161060192004</v>
      </c>
      <c r="U268" s="6">
        <v>6672.5676220905398</v>
      </c>
      <c r="V268" s="6">
        <v>3259.77779673327</v>
      </c>
    </row>
    <row r="269" spans="18:22" x14ac:dyDescent="0.2">
      <c r="R269" s="6">
        <f t="shared" si="7"/>
        <v>37315</v>
      </c>
      <c r="S269" s="8">
        <v>37288</v>
      </c>
      <c r="T269" s="6">
        <v>9923.1278939807999</v>
      </c>
      <c r="U269" s="6">
        <v>6640.6423779094703</v>
      </c>
      <c r="V269" s="6">
        <v>3273.57388446097</v>
      </c>
    </row>
    <row r="270" spans="18:22" x14ac:dyDescent="0.2">
      <c r="R270" s="6">
        <f t="shared" si="7"/>
        <v>37346</v>
      </c>
      <c r="S270" s="8">
        <v>37316</v>
      </c>
      <c r="T270" s="6">
        <v>9918.0349999999999</v>
      </c>
      <c r="U270" s="6">
        <v>6621.259</v>
      </c>
      <c r="V270" s="6">
        <v>3296.7759999999998</v>
      </c>
    </row>
    <row r="271" spans="18:22" x14ac:dyDescent="0.2">
      <c r="R271" s="6">
        <f t="shared" si="7"/>
        <v>37376</v>
      </c>
      <c r="S271" s="8">
        <v>37347</v>
      </c>
      <c r="T271" s="6">
        <v>10115.841209689001</v>
      </c>
      <c r="U271" s="6">
        <v>6758.8937546548404</v>
      </c>
      <c r="V271" s="6">
        <v>3367.69442523108</v>
      </c>
    </row>
    <row r="272" spans="18:22" x14ac:dyDescent="0.2">
      <c r="R272" s="6">
        <f t="shared" si="7"/>
        <v>37407</v>
      </c>
      <c r="S272" s="8">
        <v>37377</v>
      </c>
      <c r="T272" s="6">
        <v>10505.978674469799</v>
      </c>
      <c r="U272" s="6">
        <v>7024.6652453451597</v>
      </c>
      <c r="V272" s="6">
        <v>3483.02546309124</v>
      </c>
    </row>
    <row r="273" spans="18:22" x14ac:dyDescent="0.2">
      <c r="R273" s="6">
        <f t="shared" si="7"/>
        <v>37437</v>
      </c>
      <c r="S273" s="8">
        <v>37408</v>
      </c>
      <c r="T273" s="6">
        <v>10731.411</v>
      </c>
      <c r="U273" s="6">
        <v>7162.3</v>
      </c>
      <c r="V273" s="6">
        <v>3569.1109999999999</v>
      </c>
    </row>
    <row r="274" spans="18:22" x14ac:dyDescent="0.2">
      <c r="R274" s="6">
        <f t="shared" si="7"/>
        <v>37468</v>
      </c>
      <c r="S274" s="8">
        <v>37438</v>
      </c>
      <c r="T274" s="6">
        <v>10758.8160382079</v>
      </c>
      <c r="U274" s="6">
        <v>7150.9768389958499</v>
      </c>
      <c r="V274" s="6">
        <v>3611.6520102043601</v>
      </c>
    </row>
    <row r="275" spans="18:22" x14ac:dyDescent="0.2">
      <c r="R275" s="6">
        <f t="shared" si="7"/>
        <v>37499</v>
      </c>
      <c r="S275" s="8">
        <v>37469</v>
      </c>
      <c r="T275" s="6">
        <v>10773.3215325738</v>
      </c>
      <c r="U275" s="6">
        <v>7130.1295238760604</v>
      </c>
      <c r="V275" s="6">
        <v>3643.62357982708</v>
      </c>
    </row>
    <row r="276" spans="18:22" x14ac:dyDescent="0.2">
      <c r="R276" s="6">
        <f t="shared" si="7"/>
        <v>37529</v>
      </c>
      <c r="S276" s="8">
        <v>37500</v>
      </c>
      <c r="T276" s="6">
        <v>10799.75</v>
      </c>
      <c r="U276" s="6">
        <v>7119.4260000000004</v>
      </c>
      <c r="V276" s="6">
        <v>3680.3240000000001</v>
      </c>
    </row>
    <row r="277" spans="18:22" x14ac:dyDescent="0.2">
      <c r="R277" s="6">
        <f t="shared" si="7"/>
        <v>37560</v>
      </c>
      <c r="S277" s="8">
        <v>37530</v>
      </c>
      <c r="T277" s="6">
        <v>10954.8968745494</v>
      </c>
      <c r="U277" s="6">
        <v>7226.1223782083898</v>
      </c>
      <c r="V277" s="6">
        <v>3732.3046738928201</v>
      </c>
    </row>
    <row r="278" spans="18:22" x14ac:dyDescent="0.2">
      <c r="R278" s="6">
        <f t="shared" si="7"/>
        <v>37590</v>
      </c>
      <c r="S278" s="8">
        <v>37561</v>
      </c>
      <c r="T278" s="6">
        <v>11227.9555579894</v>
      </c>
      <c r="U278" s="6">
        <v>7440.58619343598</v>
      </c>
      <c r="V278" s="6">
        <v>3791.5805757329099</v>
      </c>
    </row>
    <row r="279" spans="18:22" x14ac:dyDescent="0.2">
      <c r="R279" s="6">
        <f t="shared" si="7"/>
        <v>37621</v>
      </c>
      <c r="S279" s="8">
        <v>37591</v>
      </c>
      <c r="T279" s="6">
        <v>11492.664000000001</v>
      </c>
      <c r="U279" s="6">
        <v>7633.7839999999997</v>
      </c>
      <c r="V279" s="6">
        <v>3858.88</v>
      </c>
    </row>
    <row r="280" spans="18:22" x14ac:dyDescent="0.2">
      <c r="R280" s="6">
        <f t="shared" si="7"/>
        <v>37652</v>
      </c>
      <c r="S280" s="8">
        <v>37622</v>
      </c>
      <c r="T280" s="6">
        <v>11681.6139576192</v>
      </c>
      <c r="U280" s="6">
        <v>7744.6082095909296</v>
      </c>
      <c r="V280" s="6">
        <v>3934.09527766775</v>
      </c>
    </row>
    <row r="281" spans="18:22" x14ac:dyDescent="0.2">
      <c r="R281" s="6">
        <f t="shared" si="7"/>
        <v>37680</v>
      </c>
      <c r="S281" s="8">
        <v>37653</v>
      </c>
      <c r="T281" s="6">
        <v>11839.932725799499</v>
      </c>
      <c r="U281" s="6">
        <v>7829.4831455417598</v>
      </c>
      <c r="V281" s="6">
        <v>4009.2994697192198</v>
      </c>
    </row>
    <row r="282" spans="18:22" x14ac:dyDescent="0.2">
      <c r="R282" s="6">
        <f t="shared" si="7"/>
        <v>37711</v>
      </c>
      <c r="S282" s="8">
        <v>37681</v>
      </c>
      <c r="T282" s="6">
        <v>12033.565000000001</v>
      </c>
      <c r="U282" s="6">
        <v>7937.8950000000004</v>
      </c>
      <c r="V282" s="6">
        <v>4095.67</v>
      </c>
    </row>
    <row r="283" spans="18:22" x14ac:dyDescent="0.2">
      <c r="R283" s="6">
        <f t="shared" si="7"/>
        <v>37741</v>
      </c>
      <c r="S283" s="8">
        <v>37712</v>
      </c>
      <c r="T283" s="6">
        <v>12310.636244694801</v>
      </c>
      <c r="U283" s="6">
        <v>8113.0346412096997</v>
      </c>
      <c r="V283" s="6">
        <v>4186.9452057797998</v>
      </c>
    </row>
    <row r="284" spans="18:22" x14ac:dyDescent="0.2">
      <c r="R284" s="6">
        <f t="shared" si="7"/>
        <v>37772</v>
      </c>
      <c r="S284" s="8">
        <v>37742</v>
      </c>
      <c r="T284" s="6">
        <v>12622.4535025027</v>
      </c>
      <c r="U284" s="6">
        <v>8316.75417005495</v>
      </c>
      <c r="V284" s="6">
        <v>4284.8481867645796</v>
      </c>
    </row>
    <row r="285" spans="18:22" x14ac:dyDescent="0.2">
      <c r="R285" s="6">
        <f t="shared" si="7"/>
        <v>37802</v>
      </c>
      <c r="S285" s="8">
        <v>37773</v>
      </c>
      <c r="T285" s="6">
        <v>12774.361999999999</v>
      </c>
      <c r="U285" s="6">
        <v>8409.65</v>
      </c>
      <c r="V285" s="6">
        <v>4364.7120000000004</v>
      </c>
    </row>
    <row r="286" spans="18:22" x14ac:dyDescent="0.2">
      <c r="R286" s="6">
        <f t="shared" si="7"/>
        <v>37833</v>
      </c>
      <c r="S286" s="8">
        <v>37803</v>
      </c>
      <c r="T286" s="6">
        <v>12787.6760442506</v>
      </c>
      <c r="U286" s="6">
        <v>8375.3326930606308</v>
      </c>
      <c r="V286" s="6">
        <v>4422.69535385162</v>
      </c>
    </row>
    <row r="287" spans="18:22" x14ac:dyDescent="0.2">
      <c r="R287" s="6">
        <f t="shared" si="7"/>
        <v>37864</v>
      </c>
      <c r="S287" s="8">
        <v>37834</v>
      </c>
      <c r="T287" s="6">
        <v>12794.248223103599</v>
      </c>
      <c r="U287" s="6">
        <v>8312.1503615928304</v>
      </c>
      <c r="V287" s="6">
        <v>4471.5812224302999</v>
      </c>
    </row>
    <row r="288" spans="18:22" x14ac:dyDescent="0.2">
      <c r="R288" s="6">
        <f t="shared" si="7"/>
        <v>37894</v>
      </c>
      <c r="S288" s="8">
        <v>37865</v>
      </c>
      <c r="T288" s="6">
        <v>12807.402</v>
      </c>
      <c r="U288" s="6">
        <v>8279.7109999999993</v>
      </c>
      <c r="V288" s="6">
        <v>4527.6909999999998</v>
      </c>
    </row>
    <row r="289" spans="18:22" x14ac:dyDescent="0.2">
      <c r="R289" s="6">
        <f t="shared" si="7"/>
        <v>37925</v>
      </c>
      <c r="S289" s="8">
        <v>37895</v>
      </c>
      <c r="T289" s="6">
        <v>12987.405192222999</v>
      </c>
      <c r="U289" s="6">
        <v>8404.0135395097604</v>
      </c>
      <c r="V289" s="6">
        <v>4604.6374800760404</v>
      </c>
    </row>
    <row r="290" spans="18:22" x14ac:dyDescent="0.2">
      <c r="R290" s="6">
        <f t="shared" si="7"/>
        <v>37955</v>
      </c>
      <c r="S290" s="8">
        <v>37926</v>
      </c>
      <c r="T290" s="6">
        <v>13347.439778940399</v>
      </c>
      <c r="U290" s="6">
        <v>8665.9084073458998</v>
      </c>
      <c r="V290" s="6">
        <v>4693.2825163794496</v>
      </c>
    </row>
    <row r="291" spans="18:22" x14ac:dyDescent="0.2">
      <c r="R291" s="6">
        <f t="shared" si="7"/>
        <v>37986</v>
      </c>
      <c r="S291" s="8">
        <v>37956</v>
      </c>
      <c r="T291" s="6">
        <v>13730.725</v>
      </c>
      <c r="U291" s="6">
        <v>8934.64</v>
      </c>
      <c r="V291" s="6">
        <v>4796.085</v>
      </c>
    </row>
    <row r="292" spans="18:22" x14ac:dyDescent="0.2">
      <c r="R292" s="6">
        <f t="shared" si="7"/>
        <v>38017</v>
      </c>
      <c r="S292" s="8">
        <v>37987</v>
      </c>
      <c r="T292" s="6">
        <v>14132.5787521043</v>
      </c>
      <c r="U292" s="6">
        <v>9185.2392774755608</v>
      </c>
      <c r="V292" s="6">
        <v>4946.8712899954899</v>
      </c>
    </row>
    <row r="293" spans="18:22" x14ac:dyDescent="0.2">
      <c r="R293" s="6">
        <f t="shared" si="7"/>
        <v>38046</v>
      </c>
      <c r="S293" s="8">
        <v>38018</v>
      </c>
      <c r="T293" s="6">
        <v>14520.1337225275</v>
      </c>
      <c r="U293" s="6">
        <v>9417.9609296240997</v>
      </c>
      <c r="V293" s="6">
        <v>5103.0713073815596</v>
      </c>
    </row>
    <row r="294" spans="18:22" x14ac:dyDescent="0.2">
      <c r="R294" s="6">
        <f t="shared" si="7"/>
        <v>38077</v>
      </c>
      <c r="S294" s="8">
        <v>38047</v>
      </c>
      <c r="T294" s="6">
        <v>14749.153</v>
      </c>
      <c r="U294" s="6">
        <v>9565.9310000000005</v>
      </c>
      <c r="V294" s="6">
        <v>5183.2219999999998</v>
      </c>
    </row>
    <row r="295" spans="18:22" x14ac:dyDescent="0.2">
      <c r="R295" s="6">
        <f t="shared" si="7"/>
        <v>38107</v>
      </c>
      <c r="S295" s="8">
        <v>38078</v>
      </c>
      <c r="T295" s="6">
        <v>14794.3600781803</v>
      </c>
      <c r="U295" s="6">
        <v>9614.2295281240404</v>
      </c>
      <c r="V295" s="6">
        <v>5183.3423574693597</v>
      </c>
    </row>
    <row r="296" spans="18:22" x14ac:dyDescent="0.2">
      <c r="R296" s="6">
        <f t="shared" si="7"/>
        <v>38138</v>
      </c>
      <c r="S296" s="8">
        <v>38108</v>
      </c>
      <c r="T296" s="6">
        <v>14821.290498271501</v>
      </c>
      <c r="U296" s="6">
        <v>9646.8209568455404</v>
      </c>
      <c r="V296" s="6">
        <v>5183.3990096784701</v>
      </c>
    </row>
    <row r="297" spans="18:22" x14ac:dyDescent="0.2">
      <c r="R297" s="6">
        <f t="shared" si="7"/>
        <v>38168</v>
      </c>
      <c r="S297" s="8">
        <v>38139</v>
      </c>
      <c r="T297" s="6">
        <v>14856.124</v>
      </c>
      <c r="U297" s="6">
        <v>9672.6049999999996</v>
      </c>
      <c r="V297" s="6">
        <v>5183.5190000000002</v>
      </c>
    </row>
    <row r="298" spans="18:22" x14ac:dyDescent="0.2">
      <c r="R298" s="6">
        <f t="shared" si="7"/>
        <v>38199</v>
      </c>
      <c r="S298" s="8">
        <v>38169</v>
      </c>
      <c r="T298" s="6">
        <v>14910.579492995301</v>
      </c>
      <c r="U298" s="6">
        <v>9692.8650754138107</v>
      </c>
      <c r="V298" s="6">
        <v>5210.0243912320902</v>
      </c>
    </row>
    <row r="299" spans="18:22" x14ac:dyDescent="0.2">
      <c r="R299" s="6">
        <f t="shared" si="7"/>
        <v>38230</v>
      </c>
      <c r="S299" s="8">
        <v>38200</v>
      </c>
      <c r="T299" s="6">
        <v>14985.1963380859</v>
      </c>
      <c r="U299" s="6">
        <v>9709.6584115983405</v>
      </c>
      <c r="V299" s="6">
        <v>5274.9500072370502</v>
      </c>
    </row>
    <row r="300" spans="18:22" x14ac:dyDescent="0.2">
      <c r="R300" s="6">
        <f t="shared" si="7"/>
        <v>38260</v>
      </c>
      <c r="S300" s="8">
        <v>38231</v>
      </c>
      <c r="T300" s="6">
        <v>15092.392</v>
      </c>
      <c r="U300" s="6">
        <v>9738.0740000000005</v>
      </c>
      <c r="V300" s="6">
        <v>5354.3180000000002</v>
      </c>
    </row>
    <row r="301" spans="18:22" x14ac:dyDescent="0.2">
      <c r="R301" s="6">
        <f t="shared" si="7"/>
        <v>38291</v>
      </c>
      <c r="S301" s="8">
        <v>38261</v>
      </c>
      <c r="T301" s="6">
        <v>15420.329286342199</v>
      </c>
      <c r="U301" s="6">
        <v>9929.6996611400009</v>
      </c>
      <c r="V301" s="6">
        <v>5486.6945949159799</v>
      </c>
    </row>
    <row r="302" spans="18:22" x14ac:dyDescent="0.2">
      <c r="R302" s="6">
        <f t="shared" si="7"/>
        <v>38321</v>
      </c>
      <c r="S302" s="8">
        <v>38292</v>
      </c>
      <c r="T302" s="6">
        <v>15921.4980089648</v>
      </c>
      <c r="U302" s="6">
        <v>10260.433055814099</v>
      </c>
      <c r="V302" s="6">
        <v>5659.3855126488797</v>
      </c>
    </row>
    <row r="303" spans="18:22" x14ac:dyDescent="0.2">
      <c r="R303" s="6">
        <f t="shared" si="7"/>
        <v>38352</v>
      </c>
      <c r="S303" s="8">
        <v>38322</v>
      </c>
      <c r="T303" s="6">
        <v>16339.826999999999</v>
      </c>
      <c r="U303" s="6">
        <v>10531.008</v>
      </c>
      <c r="V303" s="6">
        <v>5808.8190000000004</v>
      </c>
    </row>
    <row r="304" spans="18:22" x14ac:dyDescent="0.2">
      <c r="R304" s="6">
        <f t="shared" si="7"/>
        <v>38383</v>
      </c>
      <c r="S304" s="8">
        <v>38353</v>
      </c>
      <c r="T304" s="6">
        <v>16584.739127630699</v>
      </c>
      <c r="U304" s="6">
        <v>10669.2267223733</v>
      </c>
      <c r="V304" s="6">
        <v>5916.8132191033701</v>
      </c>
    </row>
    <row r="305" spans="18:22" x14ac:dyDescent="0.2">
      <c r="R305" s="6">
        <f t="shared" si="7"/>
        <v>38411</v>
      </c>
      <c r="S305" s="8">
        <v>38384</v>
      </c>
      <c r="T305" s="6">
        <v>16764.071676563399</v>
      </c>
      <c r="U305" s="6">
        <v>10767.084868910901</v>
      </c>
      <c r="V305" s="6">
        <v>6000.0442094035798</v>
      </c>
    </row>
    <row r="306" spans="18:22" x14ac:dyDescent="0.2">
      <c r="R306" s="6">
        <f t="shared" si="7"/>
        <v>38442</v>
      </c>
      <c r="S306" s="8">
        <v>38412</v>
      </c>
      <c r="T306" s="6">
        <v>16918.935000000001</v>
      </c>
      <c r="U306" s="6">
        <v>10862.710999999999</v>
      </c>
      <c r="V306" s="6">
        <v>6056.2240000000002</v>
      </c>
    </row>
    <row r="307" spans="18:22" x14ac:dyDescent="0.2">
      <c r="R307" s="6">
        <f t="shared" si="7"/>
        <v>38472</v>
      </c>
      <c r="S307" s="8">
        <v>38443</v>
      </c>
      <c r="T307" s="6">
        <v>17025.693979628799</v>
      </c>
      <c r="U307" s="6">
        <v>10946.2746667592</v>
      </c>
      <c r="V307" s="6">
        <v>6077.25482634527</v>
      </c>
    </row>
    <row r="308" spans="18:22" x14ac:dyDescent="0.2">
      <c r="R308" s="6">
        <f t="shared" si="7"/>
        <v>38503</v>
      </c>
      <c r="S308" s="8">
        <v>38473</v>
      </c>
      <c r="T308" s="6">
        <v>17113.652668229501</v>
      </c>
      <c r="U308" s="6">
        <v>11023.365971753599</v>
      </c>
      <c r="V308" s="6">
        <v>6091.0005027852403</v>
      </c>
    </row>
    <row r="309" spans="18:22" x14ac:dyDescent="0.2">
      <c r="R309" s="6">
        <f t="shared" si="7"/>
        <v>38533</v>
      </c>
      <c r="S309" s="8">
        <v>38504</v>
      </c>
      <c r="T309" s="6">
        <v>17210.955999999998</v>
      </c>
      <c r="U309" s="6">
        <v>11100.614</v>
      </c>
      <c r="V309" s="6">
        <v>6110.3419999999996</v>
      </c>
    </row>
    <row r="310" spans="18:22" x14ac:dyDescent="0.2">
      <c r="R310" s="6">
        <f t="shared" si="7"/>
        <v>38564</v>
      </c>
      <c r="S310" s="8">
        <v>38534</v>
      </c>
      <c r="T310" s="6">
        <v>17346.794037191801</v>
      </c>
      <c r="U310" s="6">
        <v>11190.255663616101</v>
      </c>
      <c r="V310" s="6">
        <v>6154.2224826736901</v>
      </c>
    </row>
    <row r="311" spans="18:22" x14ac:dyDescent="0.2">
      <c r="R311" s="6">
        <f t="shared" si="7"/>
        <v>38595</v>
      </c>
      <c r="S311" s="8">
        <v>38565</v>
      </c>
      <c r="T311" s="6">
        <v>17500.989750823399</v>
      </c>
      <c r="U311" s="6">
        <v>11282.847755274301</v>
      </c>
      <c r="V311" s="6">
        <v>6217.1041014848097</v>
      </c>
    </row>
    <row r="312" spans="18:22" x14ac:dyDescent="0.2">
      <c r="R312" s="6">
        <f t="shared" si="7"/>
        <v>38625</v>
      </c>
      <c r="S312" s="8">
        <v>38596</v>
      </c>
      <c r="T312" s="6">
        <v>17643.953000000001</v>
      </c>
      <c r="U312" s="6">
        <v>11366.651</v>
      </c>
      <c r="V312" s="6">
        <v>6277.3019999999997</v>
      </c>
    </row>
    <row r="313" spans="18:22" x14ac:dyDescent="0.2">
      <c r="R313" s="6">
        <f t="shared" si="7"/>
        <v>38656</v>
      </c>
      <c r="S313" s="8">
        <v>38626</v>
      </c>
      <c r="T313" s="6">
        <v>17758.353250725799</v>
      </c>
      <c r="U313" s="6">
        <v>11432.549863678199</v>
      </c>
      <c r="V313" s="6">
        <v>6325.9478597588904</v>
      </c>
    </row>
    <row r="314" spans="18:22" x14ac:dyDescent="0.2">
      <c r="R314" s="6">
        <f t="shared" si="7"/>
        <v>38686</v>
      </c>
      <c r="S314" s="8">
        <v>38657</v>
      </c>
      <c r="T314" s="6">
        <v>17863.785628006601</v>
      </c>
      <c r="U314" s="6">
        <v>11491.6452911667</v>
      </c>
      <c r="V314" s="6">
        <v>6372.5841430856999</v>
      </c>
    </row>
    <row r="315" spans="18:22" x14ac:dyDescent="0.2">
      <c r="R315" s="6">
        <f t="shared" si="7"/>
        <v>38717</v>
      </c>
      <c r="S315" s="8">
        <v>38687</v>
      </c>
      <c r="T315" s="6">
        <v>18024.788</v>
      </c>
      <c r="U315" s="6">
        <v>11584.651</v>
      </c>
      <c r="V315" s="6">
        <v>6440.1369999999997</v>
      </c>
    </row>
    <row r="316" spans="18:22" x14ac:dyDescent="0.2">
      <c r="R316" s="6">
        <f t="shared" si="7"/>
        <v>38748</v>
      </c>
      <c r="S316" s="8">
        <v>38718</v>
      </c>
      <c r="T316" s="6">
        <v>18438.621403941401</v>
      </c>
      <c r="U316" s="6">
        <v>11856.7376794517</v>
      </c>
      <c r="V316" s="6">
        <v>6582.0268586724296</v>
      </c>
    </row>
    <row r="317" spans="18:22" x14ac:dyDescent="0.2">
      <c r="R317" s="6">
        <f t="shared" si="7"/>
        <v>38776</v>
      </c>
      <c r="S317" s="8">
        <v>38749</v>
      </c>
      <c r="T317" s="6">
        <v>19001.835868515402</v>
      </c>
      <c r="U317" s="6">
        <v>12236.8363975313</v>
      </c>
      <c r="V317" s="6">
        <v>6765.9444408006402</v>
      </c>
    </row>
    <row r="318" spans="18:22" x14ac:dyDescent="0.2">
      <c r="R318" s="6">
        <f t="shared" si="7"/>
        <v>38807</v>
      </c>
      <c r="S318" s="8">
        <v>38777</v>
      </c>
      <c r="T318" s="6">
        <v>19554.077000000001</v>
      </c>
      <c r="U318" s="6">
        <v>12596.471</v>
      </c>
      <c r="V318" s="6">
        <v>6957.6059999999998</v>
      </c>
    </row>
    <row r="319" spans="18:22" x14ac:dyDescent="0.2">
      <c r="R319" s="6">
        <f t="shared" si="7"/>
        <v>38837</v>
      </c>
      <c r="S319" s="8">
        <v>38808</v>
      </c>
      <c r="T319" s="6">
        <v>19953.5603763053</v>
      </c>
      <c r="U319" s="6">
        <v>12828.265904890901</v>
      </c>
      <c r="V319" s="6">
        <v>7125.6454044552402</v>
      </c>
    </row>
    <row r="320" spans="18:22" x14ac:dyDescent="0.2">
      <c r="R320" s="6">
        <f t="shared" si="7"/>
        <v>38868</v>
      </c>
      <c r="S320" s="8">
        <v>38838</v>
      </c>
      <c r="T320" s="6">
        <v>20318.254232649801</v>
      </c>
      <c r="U320" s="6">
        <v>13031.5484381478</v>
      </c>
      <c r="V320" s="6">
        <v>7289.2933782991604</v>
      </c>
    </row>
    <row r="321" spans="18:22" x14ac:dyDescent="0.2">
      <c r="R321" s="6">
        <f t="shared" si="7"/>
        <v>38898</v>
      </c>
      <c r="S321" s="8">
        <v>38869</v>
      </c>
      <c r="T321" s="6">
        <v>20570.345000000001</v>
      </c>
      <c r="U321" s="6">
        <v>13186.842000000001</v>
      </c>
      <c r="V321" s="6">
        <v>7383.5029999999997</v>
      </c>
    </row>
    <row r="322" spans="18:22" x14ac:dyDescent="0.2">
      <c r="R322" s="6">
        <f t="shared" si="7"/>
        <v>38929</v>
      </c>
      <c r="S322" s="8">
        <v>38899</v>
      </c>
      <c r="T322" s="6">
        <v>20713.2528713151</v>
      </c>
      <c r="U322" s="6">
        <v>13297.3889996491</v>
      </c>
      <c r="V322" s="6">
        <v>7414.6880313851998</v>
      </c>
    </row>
    <row r="323" spans="18:22" x14ac:dyDescent="0.2">
      <c r="R323" s="6">
        <f t="shared" si="7"/>
        <v>38960</v>
      </c>
      <c r="S323" s="8">
        <v>38930</v>
      </c>
      <c r="T323" s="6">
        <v>20817.139932451999</v>
      </c>
      <c r="U323" s="6">
        <v>13386.090059267501</v>
      </c>
      <c r="V323" s="6">
        <v>7433.5142324526796</v>
      </c>
    </row>
    <row r="324" spans="18:22" x14ac:dyDescent="0.2">
      <c r="R324" s="6">
        <f t="shared" si="7"/>
        <v>38990</v>
      </c>
      <c r="S324" s="8">
        <v>38961</v>
      </c>
      <c r="T324" s="6">
        <v>20960.594000000001</v>
      </c>
      <c r="U324" s="6">
        <v>13495.712</v>
      </c>
      <c r="V324" s="6">
        <v>7464.8819999999996</v>
      </c>
    </row>
    <row r="325" spans="18:22" x14ac:dyDescent="0.2">
      <c r="R325" s="6">
        <f t="shared" ref="R325:R388" si="8">EOMONTH(S325,0)</f>
        <v>39021</v>
      </c>
      <c r="S325" s="8">
        <v>38991</v>
      </c>
      <c r="T325" s="6">
        <v>21240.1165683359</v>
      </c>
      <c r="U325" s="6">
        <v>13656.981936317399</v>
      </c>
      <c r="V325" s="6">
        <v>7583.6732271544797</v>
      </c>
    </row>
    <row r="326" spans="18:22" x14ac:dyDescent="0.2">
      <c r="R326" s="6">
        <f t="shared" si="8"/>
        <v>39051</v>
      </c>
      <c r="S326" s="8">
        <v>39022</v>
      </c>
      <c r="T326" s="6">
        <v>21636.209681592802</v>
      </c>
      <c r="U326" s="6">
        <v>13861.312267507999</v>
      </c>
      <c r="V326" s="6">
        <v>7781.8294432975199</v>
      </c>
    </row>
    <row r="327" spans="18:22" x14ac:dyDescent="0.2">
      <c r="R327" s="6">
        <f t="shared" si="8"/>
        <v>39082</v>
      </c>
      <c r="S327" s="8">
        <v>39052</v>
      </c>
      <c r="T327" s="6">
        <v>22126.179</v>
      </c>
      <c r="U327" s="6">
        <v>14135.558000000001</v>
      </c>
      <c r="V327" s="6">
        <v>7990.6210000000001</v>
      </c>
    </row>
    <row r="328" spans="18:22" x14ac:dyDescent="0.2">
      <c r="R328" s="6">
        <f t="shared" si="8"/>
        <v>39113</v>
      </c>
      <c r="S328" s="8">
        <v>39083</v>
      </c>
      <c r="T328" s="6">
        <v>22818.011277632701</v>
      </c>
      <c r="U328" s="6">
        <v>14635.6474602692</v>
      </c>
      <c r="V328" s="6">
        <v>8178.0913667623599</v>
      </c>
    </row>
    <row r="329" spans="18:22" x14ac:dyDescent="0.2">
      <c r="R329" s="6">
        <f t="shared" si="8"/>
        <v>39141</v>
      </c>
      <c r="S329" s="8">
        <v>39114</v>
      </c>
      <c r="T329" s="6">
        <v>23578.165286919</v>
      </c>
      <c r="U329" s="6">
        <v>15230.8790742808</v>
      </c>
      <c r="V329" s="6">
        <v>8351.2450687862292</v>
      </c>
    </row>
    <row r="330" spans="18:22" x14ac:dyDescent="0.2">
      <c r="R330" s="6">
        <f t="shared" si="8"/>
        <v>39172</v>
      </c>
      <c r="S330" s="8">
        <v>39142</v>
      </c>
      <c r="T330" s="6">
        <v>24282.928</v>
      </c>
      <c r="U330" s="6">
        <v>15741.593000000001</v>
      </c>
      <c r="V330" s="6">
        <v>8541.3349999999991</v>
      </c>
    </row>
    <row r="331" spans="18:22" x14ac:dyDescent="0.2">
      <c r="R331" s="6">
        <f t="shared" si="8"/>
        <v>39202</v>
      </c>
      <c r="S331" s="8">
        <v>39173</v>
      </c>
      <c r="T331" s="6">
        <v>24728.705442546099</v>
      </c>
      <c r="U331" s="6">
        <v>15997.1508708396</v>
      </c>
      <c r="V331" s="6">
        <v>8724.9323093107705</v>
      </c>
    </row>
    <row r="332" spans="18:22" x14ac:dyDescent="0.2">
      <c r="R332" s="6">
        <f t="shared" si="8"/>
        <v>39233</v>
      </c>
      <c r="S332" s="8">
        <v>39203</v>
      </c>
      <c r="T332" s="6">
        <v>25110.577970870701</v>
      </c>
      <c r="U332" s="6">
        <v>16197.4457084888</v>
      </c>
      <c r="V332" s="6">
        <v>8913.0336869850998</v>
      </c>
    </row>
    <row r="333" spans="18:22" x14ac:dyDescent="0.2">
      <c r="R333" s="6">
        <f t="shared" si="8"/>
        <v>39263</v>
      </c>
      <c r="S333" s="8">
        <v>39234</v>
      </c>
      <c r="T333" s="6">
        <v>25505.986000000001</v>
      </c>
      <c r="U333" s="6">
        <v>16422.13</v>
      </c>
      <c r="V333" s="6">
        <v>9083.8559999999998</v>
      </c>
    </row>
    <row r="334" spans="18:22" x14ac:dyDescent="0.2">
      <c r="R334" s="6">
        <f t="shared" si="8"/>
        <v>39294</v>
      </c>
      <c r="S334" s="8">
        <v>39264</v>
      </c>
      <c r="T334" s="6">
        <v>25992.9076932342</v>
      </c>
      <c r="U334" s="6">
        <v>16740.0409892317</v>
      </c>
      <c r="V334" s="6">
        <v>9249.58569182055</v>
      </c>
    </row>
    <row r="335" spans="18:22" x14ac:dyDescent="0.2">
      <c r="R335" s="6">
        <f t="shared" si="8"/>
        <v>39325</v>
      </c>
      <c r="S335" s="8">
        <v>39295</v>
      </c>
      <c r="T335" s="6">
        <v>26512.039409381701</v>
      </c>
      <c r="U335" s="6">
        <v>17106.3043096781</v>
      </c>
      <c r="V335" s="6">
        <v>9405.5285412818503</v>
      </c>
    </row>
    <row r="336" spans="18:22" x14ac:dyDescent="0.2">
      <c r="R336" s="6">
        <f t="shared" si="8"/>
        <v>39355</v>
      </c>
      <c r="S336" s="8">
        <v>39326</v>
      </c>
      <c r="T336" s="6">
        <v>27004.641</v>
      </c>
      <c r="U336" s="6">
        <v>17466.252</v>
      </c>
      <c r="V336" s="6">
        <v>9538.3889999999992</v>
      </c>
    </row>
    <row r="337" spans="18:22" x14ac:dyDescent="0.2">
      <c r="R337" s="6">
        <f t="shared" si="8"/>
        <v>39386</v>
      </c>
      <c r="S337" s="8">
        <v>39356</v>
      </c>
      <c r="T337" s="6">
        <v>27462.012841534401</v>
      </c>
      <c r="U337" s="6">
        <v>17817.9059311001</v>
      </c>
      <c r="V337" s="6">
        <v>9643.5054329119303</v>
      </c>
    </row>
    <row r="338" spans="18:22" x14ac:dyDescent="0.2">
      <c r="R338" s="6">
        <f t="shared" si="8"/>
        <v>39416</v>
      </c>
      <c r="S338" s="8">
        <v>39387</v>
      </c>
      <c r="T338" s="6">
        <v>27895.8103436534</v>
      </c>
      <c r="U338" s="6">
        <v>18164.477171869799</v>
      </c>
      <c r="V338" s="6">
        <v>9732.8224694165492</v>
      </c>
    </row>
    <row r="339" spans="18:22" x14ac:dyDescent="0.2">
      <c r="R339" s="6">
        <f t="shared" si="8"/>
        <v>39447</v>
      </c>
      <c r="S339" s="8">
        <v>39417</v>
      </c>
      <c r="T339" s="6">
        <v>28419.281999999999</v>
      </c>
      <c r="U339" s="6">
        <v>18566.805</v>
      </c>
      <c r="V339" s="6">
        <v>9852.4770000000008</v>
      </c>
    </row>
    <row r="340" spans="18:22" x14ac:dyDescent="0.2">
      <c r="R340" s="6">
        <f t="shared" si="8"/>
        <v>39478</v>
      </c>
      <c r="S340" s="8">
        <v>39448</v>
      </c>
      <c r="T340" s="6">
        <v>29286.811362900899</v>
      </c>
      <c r="U340" s="6">
        <v>19177.990003270999</v>
      </c>
      <c r="V340" s="6">
        <v>10106.4283599225</v>
      </c>
    </row>
    <row r="341" spans="18:22" x14ac:dyDescent="0.2">
      <c r="R341" s="6">
        <f t="shared" si="8"/>
        <v>39507</v>
      </c>
      <c r="S341" s="8">
        <v>39479</v>
      </c>
      <c r="T341" s="6">
        <v>30211.500402317899</v>
      </c>
      <c r="U341" s="6">
        <v>19808.6292557294</v>
      </c>
      <c r="V341" s="6">
        <v>10401.6347634063</v>
      </c>
    </row>
    <row r="342" spans="18:22" x14ac:dyDescent="0.2">
      <c r="R342" s="6">
        <f t="shared" si="8"/>
        <v>39538</v>
      </c>
      <c r="S342" s="8">
        <v>39508</v>
      </c>
      <c r="T342" s="6">
        <v>30689.946</v>
      </c>
      <c r="U342" s="6">
        <v>20131.348000000002</v>
      </c>
      <c r="V342" s="6">
        <v>10558.598</v>
      </c>
    </row>
    <row r="343" spans="18:22" x14ac:dyDescent="0.2">
      <c r="R343" s="6">
        <f t="shared" si="8"/>
        <v>39568</v>
      </c>
      <c r="S343" s="8">
        <v>39539</v>
      </c>
      <c r="T343" s="6">
        <v>30544.478138480801</v>
      </c>
      <c r="U343" s="6">
        <v>20018.909743811801</v>
      </c>
      <c r="V343" s="6">
        <v>10524.8597084719</v>
      </c>
    </row>
    <row r="344" spans="18:22" x14ac:dyDescent="0.2">
      <c r="R344" s="6">
        <f t="shared" si="8"/>
        <v>39599</v>
      </c>
      <c r="S344" s="8">
        <v>39569</v>
      </c>
      <c r="T344" s="6">
        <v>30194.299477938799</v>
      </c>
      <c r="U344" s="6">
        <v>19752.294849699399</v>
      </c>
      <c r="V344" s="6">
        <v>10440.5636329719</v>
      </c>
    </row>
    <row r="345" spans="18:22" x14ac:dyDescent="0.2">
      <c r="R345" s="6">
        <f t="shared" si="8"/>
        <v>39629</v>
      </c>
      <c r="S345" s="8">
        <v>39600</v>
      </c>
      <c r="T345" s="6">
        <v>29814.718000000001</v>
      </c>
      <c r="U345" s="6">
        <v>19472.596000000001</v>
      </c>
      <c r="V345" s="6">
        <v>10342.121999999999</v>
      </c>
    </row>
    <row r="346" spans="18:22" x14ac:dyDescent="0.2">
      <c r="R346" s="6">
        <f t="shared" si="8"/>
        <v>39660</v>
      </c>
      <c r="S346" s="8">
        <v>39630</v>
      </c>
      <c r="T346" s="6">
        <v>29415.9934595384</v>
      </c>
      <c r="U346" s="6">
        <v>19196.9879928103</v>
      </c>
      <c r="V346" s="6">
        <v>10220.009674185099</v>
      </c>
    </row>
    <row r="347" spans="18:22" x14ac:dyDescent="0.2">
      <c r="R347" s="6">
        <f t="shared" si="8"/>
        <v>39691</v>
      </c>
      <c r="S347" s="8">
        <v>39661</v>
      </c>
      <c r="T347" s="6">
        <v>28952.326080149</v>
      </c>
      <c r="U347" s="6">
        <v>18890.9186942497</v>
      </c>
      <c r="V347" s="6">
        <v>10061.221702987899</v>
      </c>
    </row>
    <row r="348" spans="18:22" x14ac:dyDescent="0.2">
      <c r="R348" s="6">
        <f t="shared" si="8"/>
        <v>39721</v>
      </c>
      <c r="S348" s="8">
        <v>39692</v>
      </c>
      <c r="T348" s="6">
        <v>28456.927</v>
      </c>
      <c r="U348" s="6">
        <v>18572.897000000001</v>
      </c>
      <c r="V348" s="6">
        <v>9884.0300000000007</v>
      </c>
    </row>
    <row r="349" spans="18:22" x14ac:dyDescent="0.2">
      <c r="R349" s="6">
        <f t="shared" si="8"/>
        <v>39752</v>
      </c>
      <c r="S349" s="8">
        <v>39722</v>
      </c>
      <c r="T349" s="6">
        <v>27851.448412693899</v>
      </c>
      <c r="U349" s="6">
        <v>18211.087065255098</v>
      </c>
      <c r="V349" s="6">
        <v>9637.2221873231592</v>
      </c>
    </row>
    <row r="350" spans="18:22" x14ac:dyDescent="0.2">
      <c r="R350" s="6">
        <f t="shared" si="8"/>
        <v>39782</v>
      </c>
      <c r="S350" s="8">
        <v>39753</v>
      </c>
      <c r="T350" s="6">
        <v>27200.852294731802</v>
      </c>
      <c r="U350" s="6">
        <v>17833.4861418775</v>
      </c>
      <c r="V350" s="6">
        <v>9359.8891481232095</v>
      </c>
    </row>
    <row r="351" spans="18:22" x14ac:dyDescent="0.2">
      <c r="R351" s="6">
        <f t="shared" si="8"/>
        <v>39813</v>
      </c>
      <c r="S351" s="8">
        <v>39783</v>
      </c>
      <c r="T351" s="6">
        <v>26583.421999999999</v>
      </c>
      <c r="U351" s="6">
        <v>17444.874</v>
      </c>
      <c r="V351" s="6">
        <v>9138.5480000000007</v>
      </c>
    </row>
    <row r="352" spans="18:22" x14ac:dyDescent="0.2">
      <c r="R352" s="6">
        <f t="shared" si="8"/>
        <v>39844</v>
      </c>
      <c r="S352" s="8">
        <v>39814</v>
      </c>
      <c r="T352" s="6">
        <v>25961.262303334399</v>
      </c>
      <c r="U352" s="6">
        <v>16983.7201039955</v>
      </c>
      <c r="V352" s="6">
        <v>8985.2937393376396</v>
      </c>
    </row>
    <row r="353" spans="18:22" x14ac:dyDescent="0.2">
      <c r="R353" s="6">
        <f t="shared" si="8"/>
        <v>39872</v>
      </c>
      <c r="S353" s="8">
        <v>39845</v>
      </c>
      <c r="T353" s="6">
        <v>25436.702106640001</v>
      </c>
      <c r="U353" s="6">
        <v>16568.573386158801</v>
      </c>
      <c r="V353" s="6">
        <v>8872.2015635314601</v>
      </c>
    </row>
    <row r="354" spans="18:22" x14ac:dyDescent="0.2">
      <c r="R354" s="6">
        <f t="shared" si="8"/>
        <v>39903</v>
      </c>
      <c r="S354" s="8">
        <v>39873</v>
      </c>
      <c r="T354" s="6">
        <v>25174.154999999999</v>
      </c>
      <c r="U354" s="6">
        <v>16355.035</v>
      </c>
      <c r="V354" s="6">
        <v>8819.1200000000008</v>
      </c>
    </row>
    <row r="355" spans="18:22" x14ac:dyDescent="0.2">
      <c r="R355" s="6">
        <f t="shared" si="8"/>
        <v>39933</v>
      </c>
      <c r="S355" s="8">
        <v>39904</v>
      </c>
      <c r="T355" s="6">
        <v>25322.673288884202</v>
      </c>
      <c r="U355" s="6">
        <v>16422.835342557599</v>
      </c>
      <c r="V355" s="6">
        <v>8900.0262286253401</v>
      </c>
    </row>
    <row r="356" spans="18:22" x14ac:dyDescent="0.2">
      <c r="R356" s="6">
        <f t="shared" si="8"/>
        <v>39964</v>
      </c>
      <c r="S356" s="8">
        <v>39934</v>
      </c>
      <c r="T356" s="6">
        <v>25637.676654974301</v>
      </c>
      <c r="U356" s="6">
        <v>16564.551146479502</v>
      </c>
      <c r="V356" s="6">
        <v>9073.5083491689202</v>
      </c>
    </row>
    <row r="357" spans="18:22" x14ac:dyDescent="0.2">
      <c r="R357" s="6">
        <f t="shared" si="8"/>
        <v>39994</v>
      </c>
      <c r="S357" s="8">
        <v>39965</v>
      </c>
      <c r="T357" s="6">
        <v>25881.541000000001</v>
      </c>
      <c r="U357" s="6">
        <v>16668.826000000001</v>
      </c>
      <c r="V357" s="6">
        <v>9212.7150000000001</v>
      </c>
    </row>
    <row r="358" spans="18:22" x14ac:dyDescent="0.2">
      <c r="R358" s="6">
        <f t="shared" si="8"/>
        <v>40025</v>
      </c>
      <c r="S358" s="8">
        <v>39995</v>
      </c>
      <c r="T358" s="6">
        <v>26028.9457642458</v>
      </c>
      <c r="U358" s="6">
        <v>16723.407634398402</v>
      </c>
      <c r="V358" s="6">
        <v>9305.1510811223507</v>
      </c>
    </row>
    <row r="359" spans="18:22" x14ac:dyDescent="0.2">
      <c r="R359" s="6">
        <f t="shared" si="8"/>
        <v>40056</v>
      </c>
      <c r="S359" s="8">
        <v>40026</v>
      </c>
      <c r="T359" s="6">
        <v>26148.011806099199</v>
      </c>
      <c r="U359" s="6">
        <v>16765.6276901657</v>
      </c>
      <c r="V359" s="6">
        <v>9382.1968846232903</v>
      </c>
    </row>
    <row r="360" spans="18:22" x14ac:dyDescent="0.2">
      <c r="R360" s="6">
        <f t="shared" si="8"/>
        <v>40086</v>
      </c>
      <c r="S360" s="8">
        <v>40057</v>
      </c>
      <c r="T360" s="6">
        <v>26195.012999999999</v>
      </c>
      <c r="U360" s="6">
        <v>16781.899000000001</v>
      </c>
      <c r="V360" s="6">
        <v>9413.1139999999996</v>
      </c>
    </row>
    <row r="361" spans="18:22" x14ac:dyDescent="0.2">
      <c r="R361" s="6">
        <f t="shared" si="8"/>
        <v>40117</v>
      </c>
      <c r="S361" s="8">
        <v>40087</v>
      </c>
      <c r="T361" s="6">
        <v>26038.299495514999</v>
      </c>
      <c r="U361" s="6">
        <v>16718.6899017623</v>
      </c>
      <c r="V361" s="6">
        <v>9317.3666742587393</v>
      </c>
    </row>
    <row r="362" spans="18:22" x14ac:dyDescent="0.2">
      <c r="R362" s="6">
        <f t="shared" si="8"/>
        <v>40147</v>
      </c>
      <c r="S362" s="8">
        <v>40118</v>
      </c>
      <c r="T362" s="6">
        <v>25725.750233940998</v>
      </c>
      <c r="U362" s="6">
        <v>16587.175722336298</v>
      </c>
      <c r="V362" s="6">
        <v>9134.1610248585403</v>
      </c>
    </row>
    <row r="363" spans="18:22" x14ac:dyDescent="0.2">
      <c r="R363" s="6">
        <f t="shared" si="8"/>
        <v>40178</v>
      </c>
      <c r="S363" s="8">
        <v>40148</v>
      </c>
      <c r="T363" s="6">
        <v>25450.87</v>
      </c>
      <c r="U363" s="6">
        <v>16456.547999999999</v>
      </c>
      <c r="V363" s="6">
        <v>8994.3220000000001</v>
      </c>
    </row>
    <row r="364" spans="18:22" x14ac:dyDescent="0.2">
      <c r="R364" s="6">
        <f t="shared" si="8"/>
        <v>40209</v>
      </c>
      <c r="S364" s="8">
        <v>40179</v>
      </c>
      <c r="T364" s="6">
        <v>25304.636137370399</v>
      </c>
      <c r="U364" s="6">
        <v>16359.331821411501</v>
      </c>
      <c r="V364" s="6">
        <v>8946.4109961994709</v>
      </c>
    </row>
    <row r="365" spans="18:22" x14ac:dyDescent="0.2">
      <c r="R365" s="6">
        <f t="shared" si="8"/>
        <v>40237</v>
      </c>
      <c r="S365" s="8">
        <v>40210</v>
      </c>
      <c r="T365" s="6">
        <v>25196.094337896298</v>
      </c>
      <c r="U365" s="6">
        <v>16275.566081762499</v>
      </c>
      <c r="V365" s="6">
        <v>8916.6901784014499</v>
      </c>
    </row>
    <row r="366" spans="18:22" x14ac:dyDescent="0.2">
      <c r="R366" s="6">
        <f t="shared" si="8"/>
        <v>40268</v>
      </c>
      <c r="S366" s="8">
        <v>40238</v>
      </c>
      <c r="T366" s="6">
        <v>25048.883000000002</v>
      </c>
      <c r="U366" s="6">
        <v>16181.166999999999</v>
      </c>
      <c r="V366" s="6">
        <v>8867.7160000000003</v>
      </c>
    </row>
    <row r="367" spans="18:22" x14ac:dyDescent="0.2">
      <c r="R367" s="6">
        <f t="shared" si="8"/>
        <v>40298</v>
      </c>
      <c r="S367" s="8">
        <v>40269</v>
      </c>
      <c r="T367" s="6">
        <v>24779.2982770116</v>
      </c>
      <c r="U367" s="6">
        <v>16064.0985618261</v>
      </c>
      <c r="V367" s="6">
        <v>8721.3770245043997</v>
      </c>
    </row>
    <row r="368" spans="18:22" x14ac:dyDescent="0.2">
      <c r="R368" s="6">
        <f t="shared" si="8"/>
        <v>40329</v>
      </c>
      <c r="S368" s="8">
        <v>40299</v>
      </c>
      <c r="T368" s="6">
        <v>24449.345913928999</v>
      </c>
      <c r="U368" s="6">
        <v>15941.3323062699</v>
      </c>
      <c r="V368" s="6">
        <v>8511.0516286356196</v>
      </c>
    </row>
    <row r="369" spans="18:22" x14ac:dyDescent="0.2">
      <c r="R369" s="6">
        <f t="shared" si="8"/>
        <v>40359</v>
      </c>
      <c r="S369" s="8">
        <v>40330</v>
      </c>
      <c r="T369" s="6">
        <v>24296.34</v>
      </c>
      <c r="U369" s="6">
        <v>15887.437</v>
      </c>
      <c r="V369" s="6">
        <v>8408.9030000000002</v>
      </c>
    </row>
    <row r="370" spans="18:22" x14ac:dyDescent="0.2">
      <c r="R370" s="6">
        <f t="shared" si="8"/>
        <v>40390</v>
      </c>
      <c r="S370" s="8">
        <v>40360</v>
      </c>
      <c r="T370" s="6">
        <v>24800.7108402415</v>
      </c>
      <c r="U370" s="6">
        <v>16190.2215578743</v>
      </c>
      <c r="V370" s="6">
        <v>8610.4892823672599</v>
      </c>
    </row>
    <row r="371" spans="18:22" x14ac:dyDescent="0.2">
      <c r="R371" s="6">
        <f t="shared" si="8"/>
        <v>40421</v>
      </c>
      <c r="S371" s="8">
        <v>40391</v>
      </c>
      <c r="T371" s="6">
        <v>25729.318835826401</v>
      </c>
      <c r="U371" s="6">
        <v>16747.684715829699</v>
      </c>
      <c r="V371" s="6">
        <v>8981.6341199967101</v>
      </c>
    </row>
    <row r="372" spans="18:22" x14ac:dyDescent="0.2">
      <c r="R372" s="6">
        <f t="shared" si="8"/>
        <v>40451</v>
      </c>
      <c r="S372" s="8">
        <v>40422</v>
      </c>
      <c r="T372" s="6">
        <v>26206.089</v>
      </c>
      <c r="U372" s="6">
        <v>17033.900000000001</v>
      </c>
      <c r="V372" s="6">
        <v>9172.1890000000003</v>
      </c>
    </row>
    <row r="373" spans="18:22" x14ac:dyDescent="0.2">
      <c r="R373" s="6">
        <f t="shared" si="8"/>
        <v>40482</v>
      </c>
      <c r="S373" s="8">
        <v>40452</v>
      </c>
      <c r="T373" s="6">
        <v>25960.195970897199</v>
      </c>
      <c r="U373" s="6">
        <v>16836.508733012499</v>
      </c>
      <c r="V373" s="6">
        <v>9123.6872378847493</v>
      </c>
    </row>
    <row r="374" spans="18:22" x14ac:dyDescent="0.2">
      <c r="R374" s="6">
        <f t="shared" si="8"/>
        <v>40512</v>
      </c>
      <c r="S374" s="8">
        <v>40483</v>
      </c>
      <c r="T374" s="6">
        <v>25520.933029102802</v>
      </c>
      <c r="U374" s="6">
        <v>16483.8892669876</v>
      </c>
      <c r="V374" s="6">
        <v>9037.0437621152505</v>
      </c>
    </row>
    <row r="375" spans="18:22" x14ac:dyDescent="0.2">
      <c r="R375" s="6">
        <f t="shared" si="8"/>
        <v>40543</v>
      </c>
      <c r="S375" s="8">
        <v>40513</v>
      </c>
      <c r="T375" s="6">
        <v>25275.040000000001</v>
      </c>
      <c r="U375" s="6">
        <v>16286.498</v>
      </c>
      <c r="V375" s="6">
        <v>8988.5419999999995</v>
      </c>
    </row>
    <row r="376" spans="18:22" x14ac:dyDescent="0.2">
      <c r="R376" s="6">
        <f t="shared" si="8"/>
        <v>40574</v>
      </c>
      <c r="S376" s="8">
        <v>40544</v>
      </c>
      <c r="T376" s="6">
        <v>25536.955074990001</v>
      </c>
      <c r="U376" s="6">
        <v>16434.116521876502</v>
      </c>
      <c r="V376" s="6">
        <v>9101.5199318559007</v>
      </c>
    </row>
    <row r="377" spans="18:22" x14ac:dyDescent="0.2">
      <c r="R377" s="6">
        <f t="shared" si="8"/>
        <v>40602</v>
      </c>
      <c r="S377" s="8">
        <v>40575</v>
      </c>
      <c r="T377" s="6">
        <v>25983.679956486299</v>
      </c>
      <c r="U377" s="6">
        <v>16677.2504781235</v>
      </c>
      <c r="V377" s="6">
        <v>9303.9198443565692</v>
      </c>
    </row>
    <row r="378" spans="18:22" x14ac:dyDescent="0.2">
      <c r="R378" s="6">
        <f t="shared" si="8"/>
        <v>40633</v>
      </c>
      <c r="S378" s="8">
        <v>40603</v>
      </c>
      <c r="T378" s="6">
        <v>26305.468000000001</v>
      </c>
      <c r="U378" s="6">
        <v>16824.868999999999</v>
      </c>
      <c r="V378" s="6">
        <v>9480.5990000000002</v>
      </c>
    </row>
    <row r="379" spans="18:22" x14ac:dyDescent="0.2">
      <c r="R379" s="6">
        <f t="shared" si="8"/>
        <v>40663</v>
      </c>
      <c r="S379" s="8">
        <v>40634</v>
      </c>
      <c r="T379" s="6">
        <v>26384.258422404699</v>
      </c>
      <c r="U379" s="6">
        <v>16813.1383706366</v>
      </c>
      <c r="V379" s="6">
        <v>9573.6594325727401</v>
      </c>
    </row>
    <row r="380" spans="18:22" x14ac:dyDescent="0.2">
      <c r="R380" s="6">
        <f t="shared" si="8"/>
        <v>40694</v>
      </c>
      <c r="S380" s="8">
        <v>40664</v>
      </c>
      <c r="T380" s="6">
        <v>26439.528977038099</v>
      </c>
      <c r="U380" s="6">
        <v>16790.4866293634</v>
      </c>
      <c r="V380" s="6">
        <v>9650.2912234802698</v>
      </c>
    </row>
    <row r="381" spans="18:22" x14ac:dyDescent="0.2">
      <c r="R381" s="6">
        <f t="shared" si="8"/>
        <v>40724</v>
      </c>
      <c r="S381" s="8">
        <v>40695</v>
      </c>
      <c r="T381" s="6">
        <v>26459.072</v>
      </c>
      <c r="U381" s="6">
        <v>16778.756000000001</v>
      </c>
      <c r="V381" s="6">
        <v>9680.3160000000007</v>
      </c>
    </row>
    <row r="382" spans="18:22" x14ac:dyDescent="0.2">
      <c r="R382" s="6">
        <f t="shared" si="8"/>
        <v>40755</v>
      </c>
      <c r="S382" s="8">
        <v>40725</v>
      </c>
      <c r="T382" s="6">
        <v>26452.784140520402</v>
      </c>
      <c r="U382" s="6">
        <v>16877.229786797801</v>
      </c>
      <c r="V382" s="6">
        <v>9595.9623054439908</v>
      </c>
    </row>
    <row r="383" spans="18:22" x14ac:dyDescent="0.2">
      <c r="R383" s="6">
        <f t="shared" si="8"/>
        <v>40786</v>
      </c>
      <c r="S383" s="8">
        <v>40756</v>
      </c>
      <c r="T383" s="6">
        <v>26434.571025217199</v>
      </c>
      <c r="U383" s="6">
        <v>17058.5319923975</v>
      </c>
      <c r="V383" s="6">
        <v>9416.1858230913404</v>
      </c>
    </row>
    <row r="384" spans="18:22" x14ac:dyDescent="0.2">
      <c r="R384" s="6">
        <f t="shared" si="8"/>
        <v>40816</v>
      </c>
      <c r="S384" s="8">
        <v>40787</v>
      </c>
      <c r="T384" s="6">
        <v>26406.51</v>
      </c>
      <c r="U384" s="6">
        <v>17151.616999999998</v>
      </c>
      <c r="V384" s="6">
        <v>9254.893</v>
      </c>
    </row>
    <row r="385" spans="18:22" x14ac:dyDescent="0.2">
      <c r="R385" s="6">
        <f t="shared" si="8"/>
        <v>40847</v>
      </c>
      <c r="S385" s="8">
        <v>40817</v>
      </c>
      <c r="T385" s="6">
        <v>26062.123170606901</v>
      </c>
      <c r="U385" s="6">
        <v>16909.442279983799</v>
      </c>
      <c r="V385" s="6">
        <v>9112.5233082035393</v>
      </c>
    </row>
    <row r="386" spans="18:22" x14ac:dyDescent="0.2">
      <c r="R386" s="6">
        <f t="shared" si="8"/>
        <v>40877</v>
      </c>
      <c r="S386" s="8">
        <v>40848</v>
      </c>
      <c r="T386" s="6">
        <v>25480.953994732801</v>
      </c>
      <c r="U386" s="6">
        <v>16476.8217200162</v>
      </c>
      <c r="V386" s="6">
        <v>8983.7243229951291</v>
      </c>
    </row>
    <row r="387" spans="18:22" x14ac:dyDescent="0.2">
      <c r="R387" s="6">
        <f t="shared" si="8"/>
        <v>40908</v>
      </c>
      <c r="S387" s="8">
        <v>40878</v>
      </c>
      <c r="T387" s="6">
        <v>25159.103999999999</v>
      </c>
      <c r="U387" s="6">
        <v>16234.647000000001</v>
      </c>
      <c r="V387" s="6">
        <v>8924.4570000000003</v>
      </c>
    </row>
    <row r="388" spans="18:22" x14ac:dyDescent="0.2">
      <c r="R388" s="6">
        <f t="shared" si="8"/>
        <v>40939</v>
      </c>
      <c r="S388" s="8">
        <v>40909</v>
      </c>
      <c r="T388" s="6">
        <v>25256.1049734464</v>
      </c>
      <c r="U388" s="6">
        <v>16279.103346563201</v>
      </c>
      <c r="V388" s="6">
        <v>8977.0016268832005</v>
      </c>
    </row>
    <row r="389" spans="18:22" x14ac:dyDescent="0.2">
      <c r="R389" s="6">
        <f t="shared" ref="R389:R402" si="9">EOMONTH(S389,0)</f>
        <v>40968</v>
      </c>
      <c r="S389" s="8">
        <v>40940</v>
      </c>
      <c r="T389" s="6">
        <v>25422.594026553601</v>
      </c>
      <c r="U389" s="6">
        <v>16355.406653436799</v>
      </c>
      <c r="V389" s="6">
        <v>9067.1873731167998</v>
      </c>
    </row>
    <row r="390" spans="18:22" x14ac:dyDescent="0.2">
      <c r="R390" s="6">
        <f t="shared" si="9"/>
        <v>40999</v>
      </c>
      <c r="S390" s="8">
        <v>40969</v>
      </c>
      <c r="T390" s="6">
        <v>25519.595000000001</v>
      </c>
      <c r="U390" s="6">
        <v>16399.863000000001</v>
      </c>
      <c r="V390" s="6">
        <v>9119.732</v>
      </c>
    </row>
    <row r="391" spans="18:22" x14ac:dyDescent="0.2">
      <c r="R391" s="6">
        <f t="shared" si="9"/>
        <v>41029</v>
      </c>
      <c r="S391" s="8">
        <v>41000</v>
      </c>
      <c r="T391" s="6">
        <v>25296.673866224901</v>
      </c>
      <c r="U391" s="6">
        <v>16182.746763573699</v>
      </c>
      <c r="V391" s="6">
        <v>9113.9271026512397</v>
      </c>
    </row>
    <row r="392" spans="18:22" x14ac:dyDescent="0.2">
      <c r="R392" s="6">
        <f t="shared" si="9"/>
        <v>41060</v>
      </c>
      <c r="S392" s="8">
        <v>41030</v>
      </c>
      <c r="T392" s="6">
        <v>24866.215133775098</v>
      </c>
      <c r="U392" s="6">
        <v>15763.497236426299</v>
      </c>
      <c r="V392" s="6">
        <v>9102.7178973487607</v>
      </c>
    </row>
    <row r="393" spans="18:22" x14ac:dyDescent="0.2">
      <c r="R393" s="6">
        <f t="shared" si="9"/>
        <v>41090</v>
      </c>
      <c r="S393" s="8">
        <v>41061</v>
      </c>
      <c r="T393" s="6">
        <v>24643.294000000002</v>
      </c>
      <c r="U393" s="6">
        <v>15546.380999999999</v>
      </c>
      <c r="V393" s="6">
        <v>9096.9130000000005</v>
      </c>
    </row>
    <row r="394" spans="18:22" x14ac:dyDescent="0.2">
      <c r="R394" s="6">
        <f t="shared" si="9"/>
        <v>41121</v>
      </c>
      <c r="S394" s="8">
        <v>41091</v>
      </c>
      <c r="T394" s="6">
        <v>24749.619047009801</v>
      </c>
      <c r="U394" s="6">
        <v>15577.8145639948</v>
      </c>
      <c r="V394" s="6">
        <v>9162.0212792448492</v>
      </c>
    </row>
    <row r="395" spans="18:22" x14ac:dyDescent="0.2">
      <c r="R395" s="6">
        <f t="shared" si="9"/>
        <v>41152</v>
      </c>
      <c r="S395" s="8">
        <v>41122</v>
      </c>
      <c r="T395" s="6">
        <v>24945.376376551299</v>
      </c>
      <c r="U395" s="6">
        <v>15635.6875743404</v>
      </c>
      <c r="V395" s="6">
        <v>9290.4431554499097</v>
      </c>
    </row>
    <row r="396" spans="18:22" x14ac:dyDescent="0.2">
      <c r="R396" s="6">
        <f t="shared" si="9"/>
        <v>41182</v>
      </c>
      <c r="S396" s="8">
        <v>41153</v>
      </c>
      <c r="T396" s="6">
        <v>25045.883000000002</v>
      </c>
      <c r="U396" s="6">
        <v>15665.401</v>
      </c>
      <c r="V396" s="6">
        <v>9380.482</v>
      </c>
    </row>
    <row r="397" spans="18:22" x14ac:dyDescent="0.2">
      <c r="R397" s="6">
        <f t="shared" si="9"/>
        <v>41213</v>
      </c>
      <c r="S397" s="8">
        <v>41183</v>
      </c>
      <c r="T397" s="6">
        <v>24991.306402782498</v>
      </c>
      <c r="U397" s="6">
        <v>15590.571234874</v>
      </c>
      <c r="V397" s="6">
        <v>9421.9946080572099</v>
      </c>
    </row>
    <row r="398" spans="18:22" x14ac:dyDescent="0.2">
      <c r="R398" s="6">
        <f t="shared" si="9"/>
        <v>41243</v>
      </c>
      <c r="S398" s="8">
        <v>41214</v>
      </c>
      <c r="T398" s="6">
        <v>24865.160831271001</v>
      </c>
      <c r="U398" s="6">
        <v>15426.601064471901</v>
      </c>
      <c r="V398" s="6">
        <v>9452.2954160349</v>
      </c>
    </row>
    <row r="399" spans="18:22" x14ac:dyDescent="0.2">
      <c r="R399" s="6">
        <f t="shared" si="9"/>
        <v>41274</v>
      </c>
      <c r="S399" s="8">
        <v>41244</v>
      </c>
      <c r="T399" s="6">
        <v>24706.723999999998</v>
      </c>
      <c r="U399" s="6">
        <v>15241.95</v>
      </c>
      <c r="V399" s="6">
        <v>9464.7739999999994</v>
      </c>
    </row>
    <row r="400" spans="18:22" x14ac:dyDescent="0.2">
      <c r="R400" s="6">
        <f t="shared" si="9"/>
        <v>41305</v>
      </c>
      <c r="S400" s="16">
        <v>41275</v>
      </c>
      <c r="T400" s="6">
        <v>24512.9930232923</v>
      </c>
      <c r="U400" s="6">
        <v>15064.4496011867</v>
      </c>
      <c r="V400" s="6">
        <v>9444.6797445464599</v>
      </c>
    </row>
    <row r="401" spans="18:22" x14ac:dyDescent="0.2">
      <c r="R401" s="6">
        <f t="shared" si="9"/>
        <v>41333</v>
      </c>
      <c r="S401" s="16">
        <v>41306</v>
      </c>
      <c r="T401" s="6">
        <v>24284.014304712899</v>
      </c>
      <c r="U401" s="6">
        <v>14885.494232753799</v>
      </c>
      <c r="V401" s="6">
        <v>9396.4900040890207</v>
      </c>
    </row>
    <row r="402" spans="18:22" x14ac:dyDescent="0.2">
      <c r="R402" s="6">
        <f t="shared" si="9"/>
        <v>41364</v>
      </c>
      <c r="S402" s="16">
        <v>41334</v>
      </c>
      <c r="T402" s="6">
        <v>23987.207999999999</v>
      </c>
      <c r="U402" s="6">
        <v>14669.725</v>
      </c>
      <c r="V402" s="6">
        <v>9317.4830000000002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F442"/>
  <sheetViews>
    <sheetView topLeftCell="H24" workbookViewId="0">
      <selection activeCell="Y10" sqref="Y10"/>
    </sheetView>
  </sheetViews>
  <sheetFormatPr baseColWidth="10" defaultRowHeight="16" x14ac:dyDescent="0.2"/>
  <cols>
    <col min="2" max="2" width="11.5" style="6" bestFit="1" customWidth="1"/>
    <col min="3" max="11" width="18.83203125" style="6" customWidth="1"/>
    <col min="12" max="22" width="10.83203125" style="6"/>
    <col min="24" max="32" width="18.83203125" customWidth="1"/>
  </cols>
  <sheetData>
    <row r="2" spans="1:32" x14ac:dyDescent="0.2">
      <c r="C2" s="10" t="s">
        <v>211</v>
      </c>
      <c r="W2" s="6"/>
      <c r="X2" s="10" t="s">
        <v>212</v>
      </c>
      <c r="Y2" s="6"/>
      <c r="Z2" s="6"/>
    </row>
    <row r="3" spans="1:32" ht="51" x14ac:dyDescent="0.2">
      <c r="A3" t="s">
        <v>1133</v>
      </c>
      <c r="C3" s="24" t="s">
        <v>1134</v>
      </c>
      <c r="D3" s="24" t="s">
        <v>1135</v>
      </c>
      <c r="E3" s="24" t="s">
        <v>1136</v>
      </c>
      <c r="F3" s="24" t="s">
        <v>1107</v>
      </c>
      <c r="G3" s="24" t="s">
        <v>1108</v>
      </c>
      <c r="H3" s="24" t="s">
        <v>1109</v>
      </c>
      <c r="I3" s="24" t="s">
        <v>1110</v>
      </c>
      <c r="J3" s="24" t="s">
        <v>1111</v>
      </c>
      <c r="K3" s="24" t="s">
        <v>1112</v>
      </c>
      <c r="V3" s="54" t="s">
        <v>1133</v>
      </c>
      <c r="W3" s="6"/>
      <c r="X3" s="24" t="s">
        <v>1134</v>
      </c>
      <c r="Y3" s="24" t="s">
        <v>1135</v>
      </c>
      <c r="Z3" s="24" t="s">
        <v>1136</v>
      </c>
      <c r="AA3" s="24" t="s">
        <v>1107</v>
      </c>
      <c r="AB3" s="24" t="s">
        <v>1108</v>
      </c>
      <c r="AC3" s="24" t="s">
        <v>1109</v>
      </c>
      <c r="AD3" s="24" t="s">
        <v>1110</v>
      </c>
      <c r="AE3" s="24" t="s">
        <v>1111</v>
      </c>
      <c r="AF3" s="24" t="s">
        <v>1112</v>
      </c>
    </row>
    <row r="4" spans="1:32" x14ac:dyDescent="0.2">
      <c r="A4" s="6">
        <f>EOMONTH(B4,0)</f>
        <v>28490</v>
      </c>
      <c r="B4" s="8">
        <v>28460</v>
      </c>
      <c r="C4" s="6">
        <f>F4+I4</f>
        <v>262.99699999999996</v>
      </c>
      <c r="D4" s="6">
        <f t="shared" ref="D4:E4" si="0">G4+J4</f>
        <v>214.03700000000001</v>
      </c>
      <c r="E4" s="6">
        <f t="shared" si="0"/>
        <v>48.96</v>
      </c>
      <c r="F4" s="6">
        <v>190.71199999999999</v>
      </c>
      <c r="G4" s="6">
        <f>F4-H4</f>
        <v>147.209</v>
      </c>
      <c r="H4" s="6">
        <v>43.503</v>
      </c>
      <c r="I4">
        <v>72.284999999999997</v>
      </c>
      <c r="J4" s="6">
        <f>I4-K4</f>
        <v>66.828000000000003</v>
      </c>
      <c r="K4">
        <v>5.4569999999999999</v>
      </c>
      <c r="V4" s="6">
        <f>EOMONTH(W4,0)</f>
        <v>28490</v>
      </c>
      <c r="W4" s="1">
        <v>28460</v>
      </c>
      <c r="X4" s="46">
        <v>262.99700000000001</v>
      </c>
      <c r="Y4" s="46">
        <v>214.03700000000001</v>
      </c>
      <c r="Z4" s="46">
        <v>48.96</v>
      </c>
      <c r="AA4" s="46">
        <v>190.71199999999999</v>
      </c>
      <c r="AB4" s="46">
        <v>147.209</v>
      </c>
      <c r="AC4" s="46">
        <v>43.503</v>
      </c>
      <c r="AD4">
        <v>72.284999999999997</v>
      </c>
      <c r="AE4">
        <v>66.828000000000003</v>
      </c>
      <c r="AF4">
        <v>5.4569999999999999</v>
      </c>
    </row>
    <row r="5" spans="1:32" x14ac:dyDescent="0.2">
      <c r="A5" s="6">
        <f t="shared" ref="A5:A68" si="1">EOMONTH(B5,0)</f>
        <v>28580</v>
      </c>
      <c r="B5" s="8">
        <v>28550</v>
      </c>
      <c r="C5" s="6">
        <f t="shared" ref="C5:C68" si="2">F5+I5</f>
        <v>262.93</v>
      </c>
      <c r="D5" s="6">
        <f t="shared" ref="D5:D68" si="3">G5+J5</f>
        <v>212.411</v>
      </c>
      <c r="E5" s="6">
        <f t="shared" ref="E5:E68" si="4">H5+K5</f>
        <v>50.518999999999998</v>
      </c>
      <c r="F5" s="6">
        <v>188.72</v>
      </c>
      <c r="G5" s="6">
        <f t="shared" ref="G5:G68" si="5">F5-H5</f>
        <v>143.749</v>
      </c>
      <c r="H5" s="6">
        <v>44.970999999999997</v>
      </c>
      <c r="I5">
        <v>74.209999999999994</v>
      </c>
      <c r="J5" s="6">
        <f t="shared" ref="J5:J68" si="6">I5-K5</f>
        <v>68.661999999999992</v>
      </c>
      <c r="K5">
        <v>5.548</v>
      </c>
      <c r="V5" s="6">
        <f t="shared" ref="V5:V68" si="7">EOMONTH(W5,0)</f>
        <v>28521</v>
      </c>
      <c r="W5" s="1">
        <v>28491</v>
      </c>
      <c r="X5" s="46">
        <v>262.94887571056199</v>
      </c>
      <c r="Y5" s="46">
        <v>212.86908813991801</v>
      </c>
      <c r="Z5" s="46">
        <v>49.593205168810599</v>
      </c>
      <c r="AA5" s="46">
        <v>189.28120023045301</v>
      </c>
      <c r="AB5" s="46">
        <v>145.03163232571501</v>
      </c>
      <c r="AC5" s="46">
        <v>44.113078260504103</v>
      </c>
      <c r="AD5">
        <v>73.036148043313503</v>
      </c>
      <c r="AE5">
        <v>67.555018002578905</v>
      </c>
      <c r="AF5">
        <v>5.4831005399769204</v>
      </c>
    </row>
    <row r="6" spans="1:32" x14ac:dyDescent="0.2">
      <c r="A6" s="6">
        <f t="shared" si="1"/>
        <v>28671</v>
      </c>
      <c r="B6" s="8">
        <v>28642</v>
      </c>
      <c r="C6" s="6">
        <f t="shared" si="2"/>
        <v>271.14300000000003</v>
      </c>
      <c r="D6" s="6">
        <f t="shared" si="3"/>
        <v>219.82499999999999</v>
      </c>
      <c r="E6" s="6">
        <f t="shared" si="4"/>
        <v>51.318000000000005</v>
      </c>
      <c r="F6" s="6">
        <v>195.72</v>
      </c>
      <c r="G6" s="6">
        <f t="shared" si="5"/>
        <v>150.09299999999999</v>
      </c>
      <c r="H6" s="6">
        <v>45.627000000000002</v>
      </c>
      <c r="I6">
        <v>75.423000000000002</v>
      </c>
      <c r="J6" s="6">
        <f t="shared" si="6"/>
        <v>69.731999999999999</v>
      </c>
      <c r="K6">
        <v>5.6909999999999998</v>
      </c>
      <c r="V6" s="6">
        <f t="shared" si="7"/>
        <v>28549</v>
      </c>
      <c r="W6" s="1">
        <v>28522</v>
      </c>
      <c r="X6" s="46">
        <v>262.93273799314102</v>
      </c>
      <c r="Y6" s="46">
        <v>212.47744741563801</v>
      </c>
      <c r="Z6" s="46">
        <v>50.087168948256704</v>
      </c>
      <c r="AA6" s="46">
        <v>188.80140421399199</v>
      </c>
      <c r="AB6" s="46">
        <v>144.052150150632</v>
      </c>
      <c r="AC6" s="46">
        <v>44.581039161840202</v>
      </c>
      <c r="AD6">
        <v>73.641047273871095</v>
      </c>
      <c r="AE6">
        <v>68.133008299929998</v>
      </c>
      <c r="AF6">
        <v>5.5117892789505003</v>
      </c>
    </row>
    <row r="7" spans="1:32" x14ac:dyDescent="0.2">
      <c r="A7" s="6">
        <f t="shared" si="1"/>
        <v>28763</v>
      </c>
      <c r="B7" s="8">
        <v>28734</v>
      </c>
      <c r="C7" s="6">
        <f t="shared" si="2"/>
        <v>297.041</v>
      </c>
      <c r="D7" s="6">
        <f t="shared" si="3"/>
        <v>241.42</v>
      </c>
      <c r="E7" s="6">
        <f t="shared" si="4"/>
        <v>55.620999999999995</v>
      </c>
      <c r="F7" s="6">
        <v>214.55699999999999</v>
      </c>
      <c r="G7" s="6">
        <f t="shared" si="5"/>
        <v>164.648</v>
      </c>
      <c r="H7" s="6">
        <v>49.908999999999999</v>
      </c>
      <c r="I7">
        <v>82.483999999999995</v>
      </c>
      <c r="J7" s="6">
        <f t="shared" si="6"/>
        <v>76.771999999999991</v>
      </c>
      <c r="K7">
        <v>5.7119999999999997</v>
      </c>
      <c r="V7" s="6">
        <f t="shared" si="7"/>
        <v>28580</v>
      </c>
      <c r="W7" s="1">
        <v>28550</v>
      </c>
      <c r="X7" s="46">
        <v>262.93</v>
      </c>
      <c r="Y7" s="46">
        <v>212.411</v>
      </c>
      <c r="Z7" s="46">
        <v>50.518999999999998</v>
      </c>
      <c r="AA7" s="46">
        <v>188.72</v>
      </c>
      <c r="AB7" s="46">
        <v>143.749</v>
      </c>
      <c r="AC7" s="46">
        <v>44.970999999999997</v>
      </c>
      <c r="AD7">
        <v>74.209999999999994</v>
      </c>
      <c r="AE7">
        <v>68.662000000000006</v>
      </c>
      <c r="AF7">
        <v>5.548</v>
      </c>
    </row>
    <row r="8" spans="1:32" x14ac:dyDescent="0.2">
      <c r="A8" s="6">
        <f t="shared" si="1"/>
        <v>28855</v>
      </c>
      <c r="B8" s="8">
        <v>28825</v>
      </c>
      <c r="C8" s="6">
        <f t="shared" si="2"/>
        <v>344.58100000000002</v>
      </c>
      <c r="D8" s="6">
        <f t="shared" si="3"/>
        <v>281.55200000000002</v>
      </c>
      <c r="E8" s="6">
        <f t="shared" si="4"/>
        <v>63.029000000000003</v>
      </c>
      <c r="F8" s="6">
        <v>257.26400000000001</v>
      </c>
      <c r="G8" s="6">
        <f t="shared" si="5"/>
        <v>200.63400000000001</v>
      </c>
      <c r="H8" s="6">
        <v>56.63</v>
      </c>
      <c r="I8">
        <v>87.316999999999993</v>
      </c>
      <c r="J8" s="6">
        <f t="shared" si="6"/>
        <v>80.917999999999992</v>
      </c>
      <c r="K8">
        <v>6.399</v>
      </c>
      <c r="V8" s="6">
        <f t="shared" si="7"/>
        <v>28610</v>
      </c>
      <c r="W8" s="1">
        <v>28581</v>
      </c>
      <c r="X8" s="46">
        <v>264.11398474026998</v>
      </c>
      <c r="Y8" s="46">
        <v>213.49582175019199</v>
      </c>
      <c r="Z8" s="46">
        <v>50.781547271660401</v>
      </c>
      <c r="AA8" s="46">
        <v>189.75992999765899</v>
      </c>
      <c r="AB8" s="46">
        <v>144.721670111337</v>
      </c>
      <c r="AC8" s="46">
        <v>45.190104933988003</v>
      </c>
      <c r="AD8">
        <v>74.589671261735901</v>
      </c>
      <c r="AE8">
        <v>69.000353621040404</v>
      </c>
      <c r="AF8">
        <v>5.5983119305054796</v>
      </c>
    </row>
    <row r="9" spans="1:32" x14ac:dyDescent="0.2">
      <c r="A9" s="6">
        <f t="shared" si="1"/>
        <v>28945</v>
      </c>
      <c r="B9" s="8">
        <v>28915</v>
      </c>
      <c r="C9" s="6">
        <f t="shared" si="2"/>
        <v>325.44</v>
      </c>
      <c r="D9" s="6">
        <f t="shared" si="3"/>
        <v>263.47000000000003</v>
      </c>
      <c r="E9" s="6">
        <f t="shared" si="4"/>
        <v>61.97</v>
      </c>
      <c r="F9" s="6">
        <v>241.66</v>
      </c>
      <c r="G9" s="6">
        <f t="shared" si="5"/>
        <v>186.34399999999999</v>
      </c>
      <c r="H9" s="6">
        <v>55.316000000000003</v>
      </c>
      <c r="I9">
        <v>83.78</v>
      </c>
      <c r="J9" s="6">
        <f t="shared" si="6"/>
        <v>77.126000000000005</v>
      </c>
      <c r="K9">
        <v>6.6539999999999999</v>
      </c>
      <c r="V9" s="6">
        <f t="shared" si="7"/>
        <v>28641</v>
      </c>
      <c r="W9" s="1">
        <v>28611</v>
      </c>
      <c r="X9" s="46">
        <v>267.21290756222902</v>
      </c>
      <c r="Y9" s="46">
        <v>216.30982125232001</v>
      </c>
      <c r="Z9" s="46">
        <v>50.992991873621499</v>
      </c>
      <c r="AA9" s="46">
        <v>192.433002773205</v>
      </c>
      <c r="AB9" s="46">
        <v>147.17544073868299</v>
      </c>
      <c r="AC9" s="46">
        <v>45.358391723938702</v>
      </c>
      <c r="AD9">
        <v>74.917553777495598</v>
      </c>
      <c r="AE9">
        <v>69.284295890717203</v>
      </c>
      <c r="AF9">
        <v>5.6573960088472202</v>
      </c>
    </row>
    <row r="10" spans="1:32" x14ac:dyDescent="0.2">
      <c r="A10" s="6">
        <f t="shared" si="1"/>
        <v>29036</v>
      </c>
      <c r="B10" s="8">
        <v>29007</v>
      </c>
      <c r="C10" s="6">
        <f t="shared" si="2"/>
        <v>348.70299999999997</v>
      </c>
      <c r="D10" s="6">
        <f t="shared" si="3"/>
        <v>284.62399999999997</v>
      </c>
      <c r="E10" s="6">
        <f t="shared" si="4"/>
        <v>64.078999999999994</v>
      </c>
      <c r="F10" s="6">
        <v>257.94799999999998</v>
      </c>
      <c r="G10" s="6">
        <f t="shared" si="5"/>
        <v>200.89299999999997</v>
      </c>
      <c r="H10" s="6">
        <v>57.055</v>
      </c>
      <c r="I10">
        <v>90.754999999999995</v>
      </c>
      <c r="J10" s="6">
        <f t="shared" si="6"/>
        <v>83.730999999999995</v>
      </c>
      <c r="K10">
        <v>7.024</v>
      </c>
      <c r="V10" s="6">
        <f t="shared" si="7"/>
        <v>28671</v>
      </c>
      <c r="W10" s="1">
        <v>28642</v>
      </c>
      <c r="X10" s="46">
        <v>271.14299999999997</v>
      </c>
      <c r="Y10" s="46">
        <v>219.82499999999999</v>
      </c>
      <c r="Z10" s="46">
        <v>51.317999999999998</v>
      </c>
      <c r="AA10" s="46">
        <v>195.72</v>
      </c>
      <c r="AB10" s="46">
        <v>150.09299999999999</v>
      </c>
      <c r="AC10" s="46">
        <v>45.627000000000002</v>
      </c>
      <c r="AD10">
        <v>75.423000000000002</v>
      </c>
      <c r="AE10">
        <v>69.731999999999999</v>
      </c>
      <c r="AF10">
        <v>5.6909999999999998</v>
      </c>
    </row>
    <row r="11" spans="1:32" x14ac:dyDescent="0.2">
      <c r="A11" s="6">
        <f t="shared" si="1"/>
        <v>29128</v>
      </c>
      <c r="B11" s="8">
        <v>29099</v>
      </c>
      <c r="C11" s="6">
        <f t="shared" si="2"/>
        <v>379.28499999999997</v>
      </c>
      <c r="D11" s="6">
        <f t="shared" si="3"/>
        <v>309.91599999999994</v>
      </c>
      <c r="E11" s="6">
        <f t="shared" si="4"/>
        <v>69.369</v>
      </c>
      <c r="F11" s="6">
        <v>278.42899999999997</v>
      </c>
      <c r="G11" s="6">
        <f t="shared" si="5"/>
        <v>216.11699999999996</v>
      </c>
      <c r="H11" s="6">
        <v>62.311999999999998</v>
      </c>
      <c r="I11">
        <v>100.85599999999999</v>
      </c>
      <c r="J11" s="6">
        <f t="shared" si="6"/>
        <v>93.798999999999992</v>
      </c>
      <c r="K11">
        <v>7.0570000000000004</v>
      </c>
      <c r="V11" s="6">
        <f t="shared" si="7"/>
        <v>28702</v>
      </c>
      <c r="W11" s="1">
        <v>28672</v>
      </c>
      <c r="X11" s="46">
        <v>277.31957266928998</v>
      </c>
      <c r="Y11" s="46">
        <v>225.06143600923099</v>
      </c>
      <c r="Z11" s="46">
        <v>52.245856215376499</v>
      </c>
      <c r="AA11" s="46">
        <v>200.249655062258</v>
      </c>
      <c r="AB11" s="46">
        <v>153.69472031873201</v>
      </c>
      <c r="AC11" s="46">
        <v>46.533988802769898</v>
      </c>
      <c r="AD11">
        <v>77.165006508601394</v>
      </c>
      <c r="AE11">
        <v>71.475853070165996</v>
      </c>
      <c r="AF11">
        <v>5.6989180686077496</v>
      </c>
    </row>
    <row r="12" spans="1:32" x14ac:dyDescent="0.2">
      <c r="A12" s="6">
        <f t="shared" si="1"/>
        <v>29220</v>
      </c>
      <c r="B12" s="8">
        <v>29190</v>
      </c>
      <c r="C12" s="6">
        <f t="shared" si="2"/>
        <v>419.27199999999999</v>
      </c>
      <c r="D12" s="6">
        <f t="shared" si="3"/>
        <v>345.74599999999998</v>
      </c>
      <c r="E12" s="6">
        <f t="shared" si="4"/>
        <v>73.52600000000001</v>
      </c>
      <c r="F12" s="6">
        <v>313.28399999999999</v>
      </c>
      <c r="G12" s="6">
        <f t="shared" si="5"/>
        <v>248.45</v>
      </c>
      <c r="H12" s="6">
        <v>64.834000000000003</v>
      </c>
      <c r="I12">
        <v>105.988</v>
      </c>
      <c r="J12" s="6">
        <f t="shared" si="6"/>
        <v>97.295999999999992</v>
      </c>
      <c r="K12">
        <v>8.6920000000000002</v>
      </c>
      <c r="V12" s="6">
        <f t="shared" si="7"/>
        <v>28733</v>
      </c>
      <c r="W12" s="1">
        <v>28703</v>
      </c>
      <c r="X12" s="46">
        <v>286.51015763358203</v>
      </c>
      <c r="Y12" s="46">
        <v>232.667006029997</v>
      </c>
      <c r="Z12" s="46">
        <v>53.837890962386297</v>
      </c>
      <c r="AA12" s="46">
        <v>206.71933492169401</v>
      </c>
      <c r="AB12" s="46">
        <v>158.58238875465801</v>
      </c>
      <c r="AC12" s="46">
        <v>48.1474761145939</v>
      </c>
      <c r="AD12">
        <v>80.020953565223095</v>
      </c>
      <c r="AE12">
        <v>74.375810141543596</v>
      </c>
      <c r="AF12">
        <v>5.70335335346366</v>
      </c>
    </row>
    <row r="13" spans="1:32" x14ac:dyDescent="0.2">
      <c r="A13" s="6">
        <f t="shared" si="1"/>
        <v>29311</v>
      </c>
      <c r="B13" s="8">
        <v>29281</v>
      </c>
      <c r="C13" s="6">
        <f t="shared" si="2"/>
        <v>417.31599999999997</v>
      </c>
      <c r="D13" s="6">
        <f t="shared" si="3"/>
        <v>340.52499999999998</v>
      </c>
      <c r="E13" s="6">
        <f t="shared" si="4"/>
        <v>76.790999999999997</v>
      </c>
      <c r="F13" s="6">
        <v>301.65899999999999</v>
      </c>
      <c r="G13" s="6">
        <f t="shared" si="5"/>
        <v>233.07499999999999</v>
      </c>
      <c r="H13" s="6">
        <v>68.584000000000003</v>
      </c>
      <c r="I13">
        <v>115.657</v>
      </c>
      <c r="J13" s="6">
        <f t="shared" si="6"/>
        <v>107.44999999999999</v>
      </c>
      <c r="K13">
        <v>8.2070000000000007</v>
      </c>
      <c r="V13" s="6">
        <f t="shared" si="7"/>
        <v>28763</v>
      </c>
      <c r="W13" s="1">
        <v>28734</v>
      </c>
      <c r="X13" s="46">
        <v>297.041</v>
      </c>
      <c r="Y13" s="46">
        <v>241.42</v>
      </c>
      <c r="Z13" s="46">
        <v>55.621000000000002</v>
      </c>
      <c r="AA13" s="46">
        <v>214.55699999999999</v>
      </c>
      <c r="AB13" s="46">
        <v>164.648</v>
      </c>
      <c r="AC13" s="46">
        <v>49.908999999999999</v>
      </c>
      <c r="AD13">
        <v>82.483999999999995</v>
      </c>
      <c r="AE13">
        <v>76.772000000000006</v>
      </c>
      <c r="AF13">
        <v>5.7119999999999997</v>
      </c>
    </row>
    <row r="14" spans="1:32" x14ac:dyDescent="0.2">
      <c r="A14" s="6">
        <f t="shared" si="1"/>
        <v>29402</v>
      </c>
      <c r="B14" s="8">
        <v>29373</v>
      </c>
      <c r="C14" s="6">
        <f t="shared" si="2"/>
        <v>457.15</v>
      </c>
      <c r="D14" s="6">
        <f t="shared" si="3"/>
        <v>366.721</v>
      </c>
      <c r="E14" s="6">
        <f t="shared" si="4"/>
        <v>90.429000000000002</v>
      </c>
      <c r="F14" s="6">
        <v>334.24</v>
      </c>
      <c r="G14" s="6">
        <f t="shared" si="5"/>
        <v>252.69800000000001</v>
      </c>
      <c r="H14" s="6">
        <v>81.542000000000002</v>
      </c>
      <c r="I14">
        <v>122.91</v>
      </c>
      <c r="J14" s="6">
        <f t="shared" si="6"/>
        <v>114.023</v>
      </c>
      <c r="K14">
        <v>8.8870000000000005</v>
      </c>
      <c r="V14" s="6">
        <f t="shared" si="7"/>
        <v>28794</v>
      </c>
      <c r="W14" s="1">
        <v>28764</v>
      </c>
      <c r="X14" s="46">
        <v>314.56344691473402</v>
      </c>
      <c r="Y14" s="46">
        <v>256.17863932615001</v>
      </c>
      <c r="Z14" s="46">
        <v>58.3839057230729</v>
      </c>
      <c r="AA14" s="46">
        <v>229.708747790079</v>
      </c>
      <c r="AB14" s="46">
        <v>177.22238186361901</v>
      </c>
      <c r="AC14" s="46">
        <v>52.458958479512503</v>
      </c>
      <c r="AD14">
        <v>84.610457832996303</v>
      </c>
      <c r="AE14">
        <v>78.640035140905198</v>
      </c>
      <c r="AF14">
        <v>5.8710712663508797</v>
      </c>
    </row>
    <row r="15" spans="1:32" x14ac:dyDescent="0.2">
      <c r="A15" s="6">
        <f t="shared" si="1"/>
        <v>29494</v>
      </c>
      <c r="B15" s="8">
        <v>29465</v>
      </c>
      <c r="C15" s="6">
        <f t="shared" si="2"/>
        <v>464.34300000000002</v>
      </c>
      <c r="D15" s="6">
        <f t="shared" si="3"/>
        <v>369.339</v>
      </c>
      <c r="E15" s="6">
        <f t="shared" si="4"/>
        <v>95.004000000000005</v>
      </c>
      <c r="F15" s="6">
        <v>339.53500000000003</v>
      </c>
      <c r="G15" s="6">
        <f t="shared" si="5"/>
        <v>252.733</v>
      </c>
      <c r="H15" s="6">
        <v>86.802000000000007</v>
      </c>
      <c r="I15">
        <v>124.80800000000001</v>
      </c>
      <c r="J15" s="6">
        <f t="shared" si="6"/>
        <v>116.60600000000001</v>
      </c>
      <c r="K15">
        <v>8.202</v>
      </c>
      <c r="V15" s="6">
        <f t="shared" si="7"/>
        <v>28824</v>
      </c>
      <c r="W15" s="1">
        <v>28795</v>
      </c>
      <c r="X15" s="46">
        <v>334.549736541409</v>
      </c>
      <c r="Y15" s="46">
        <v>273.06693014377697</v>
      </c>
      <c r="Z15" s="46">
        <v>61.482348072536197</v>
      </c>
      <c r="AA15" s="46">
        <v>247.95303362002201</v>
      </c>
      <c r="AB15" s="46">
        <v>192.690330702268</v>
      </c>
      <c r="AC15" s="46">
        <v>55.248774543076202</v>
      </c>
      <c r="AD15">
        <v>86.472580297756494</v>
      </c>
      <c r="AE15">
        <v>80.215896294453003</v>
      </c>
      <c r="AF15">
        <v>6.1647358879377903</v>
      </c>
    </row>
    <row r="16" spans="1:32" x14ac:dyDescent="0.2">
      <c r="A16" s="6">
        <f t="shared" si="1"/>
        <v>29586</v>
      </c>
      <c r="B16" s="8">
        <v>29556</v>
      </c>
      <c r="C16" s="6">
        <f t="shared" si="2"/>
        <v>499.85700000000003</v>
      </c>
      <c r="D16" s="6">
        <f t="shared" si="3"/>
        <v>405.34800000000007</v>
      </c>
      <c r="E16" s="6">
        <f t="shared" si="4"/>
        <v>94.509000000000015</v>
      </c>
      <c r="F16" s="6">
        <v>363.11200000000002</v>
      </c>
      <c r="G16" s="6">
        <f t="shared" si="5"/>
        <v>277.05400000000003</v>
      </c>
      <c r="H16" s="6">
        <v>86.058000000000007</v>
      </c>
      <c r="I16">
        <v>136.745</v>
      </c>
      <c r="J16" s="6">
        <f t="shared" si="6"/>
        <v>128.29400000000001</v>
      </c>
      <c r="K16">
        <v>8.4510000000000005</v>
      </c>
      <c r="V16" s="6">
        <f t="shared" si="7"/>
        <v>28855</v>
      </c>
      <c r="W16" s="1">
        <v>28825</v>
      </c>
      <c r="X16" s="46">
        <v>344.58100000000002</v>
      </c>
      <c r="Y16" s="46">
        <v>281.55200000000002</v>
      </c>
      <c r="Z16" s="46">
        <v>63.029000000000003</v>
      </c>
      <c r="AA16" s="46">
        <v>257.26400000000001</v>
      </c>
      <c r="AB16" s="46">
        <v>200.63399999999999</v>
      </c>
      <c r="AC16" s="46">
        <v>56.63</v>
      </c>
      <c r="AD16">
        <v>87.316999999999993</v>
      </c>
      <c r="AE16">
        <v>80.918000000000006</v>
      </c>
      <c r="AF16">
        <v>6.399</v>
      </c>
    </row>
    <row r="17" spans="1:32" x14ac:dyDescent="0.2">
      <c r="A17" s="6">
        <f t="shared" si="1"/>
        <v>29676</v>
      </c>
      <c r="B17" s="8">
        <v>29646</v>
      </c>
      <c r="C17" s="6">
        <f t="shared" si="2"/>
        <v>507.76200000000006</v>
      </c>
      <c r="D17" s="6">
        <f t="shared" si="3"/>
        <v>410.65500000000003</v>
      </c>
      <c r="E17" s="6">
        <f t="shared" si="4"/>
        <v>97.106999999999999</v>
      </c>
      <c r="F17" s="6">
        <v>361.70800000000003</v>
      </c>
      <c r="G17" s="6">
        <f t="shared" si="5"/>
        <v>273.05400000000003</v>
      </c>
      <c r="H17" s="6">
        <v>88.653999999999996</v>
      </c>
      <c r="I17">
        <v>146.054</v>
      </c>
      <c r="J17" s="6">
        <f t="shared" si="6"/>
        <v>137.601</v>
      </c>
      <c r="K17">
        <v>8.4529999999999994</v>
      </c>
      <c r="V17" s="6">
        <f t="shared" si="7"/>
        <v>28886</v>
      </c>
      <c r="W17" s="1">
        <v>28856</v>
      </c>
      <c r="X17" s="46">
        <v>339.33263757475999</v>
      </c>
      <c r="Y17" s="46">
        <v>276.59400985459501</v>
      </c>
      <c r="Z17" s="46">
        <v>62.738627720164601</v>
      </c>
      <c r="AA17" s="46">
        <v>252.985464537723</v>
      </c>
      <c r="AB17" s="46">
        <v>196.71575648833999</v>
      </c>
      <c r="AC17" s="46">
        <v>56.2697080493827</v>
      </c>
      <c r="AD17">
        <v>86.347173037036995</v>
      </c>
      <c r="AE17">
        <v>79.878253366255194</v>
      </c>
      <c r="AF17">
        <v>6.5001890313730302</v>
      </c>
    </row>
    <row r="18" spans="1:32" x14ac:dyDescent="0.2">
      <c r="A18" s="6">
        <f t="shared" si="1"/>
        <v>29767</v>
      </c>
      <c r="B18" s="8">
        <v>29738</v>
      </c>
      <c r="C18" s="6">
        <f t="shared" si="2"/>
        <v>487.08600000000001</v>
      </c>
      <c r="D18" s="6">
        <f t="shared" si="3"/>
        <v>388.75</v>
      </c>
      <c r="E18" s="6">
        <f t="shared" si="4"/>
        <v>98.335999999999999</v>
      </c>
      <c r="F18" s="6">
        <v>346.37900000000002</v>
      </c>
      <c r="G18" s="6">
        <f t="shared" si="5"/>
        <v>255.05900000000003</v>
      </c>
      <c r="H18" s="6">
        <v>91.32</v>
      </c>
      <c r="I18">
        <v>140.70699999999999</v>
      </c>
      <c r="J18" s="6">
        <f t="shared" si="6"/>
        <v>133.691</v>
      </c>
      <c r="K18">
        <v>7.016</v>
      </c>
      <c r="V18" s="6">
        <f t="shared" si="7"/>
        <v>28914</v>
      </c>
      <c r="W18" s="1">
        <v>28887</v>
      </c>
      <c r="X18" s="46">
        <v>330.68836242523997</v>
      </c>
      <c r="Y18" s="46">
        <v>268.42799014540498</v>
      </c>
      <c r="Z18" s="46">
        <v>62.260372279835401</v>
      </c>
      <c r="AA18" s="46">
        <v>245.938535462277</v>
      </c>
      <c r="AB18" s="46">
        <v>190.26224351165999</v>
      </c>
      <c r="AC18" s="46">
        <v>55.676291950617298</v>
      </c>
      <c r="AD18">
        <v>84.749826962962999</v>
      </c>
      <c r="AE18">
        <v>78.165746633744902</v>
      </c>
      <c r="AF18">
        <v>6.5683126995380103</v>
      </c>
    </row>
    <row r="19" spans="1:32" x14ac:dyDescent="0.2">
      <c r="A19" s="6">
        <f t="shared" si="1"/>
        <v>29859</v>
      </c>
      <c r="B19" s="8">
        <v>29830</v>
      </c>
      <c r="C19" s="6">
        <f t="shared" si="2"/>
        <v>505.887</v>
      </c>
      <c r="D19" s="6">
        <f t="shared" si="3"/>
        <v>397.92</v>
      </c>
      <c r="E19" s="6">
        <f t="shared" si="4"/>
        <v>107.967</v>
      </c>
      <c r="F19" s="6">
        <v>357.41800000000001</v>
      </c>
      <c r="G19" s="6">
        <f t="shared" si="5"/>
        <v>256.66700000000003</v>
      </c>
      <c r="H19" s="6">
        <v>100.751</v>
      </c>
      <c r="I19">
        <v>148.46899999999999</v>
      </c>
      <c r="J19" s="6">
        <f t="shared" si="6"/>
        <v>141.25299999999999</v>
      </c>
      <c r="K19">
        <v>7.2160000000000002</v>
      </c>
      <c r="V19" s="6">
        <f t="shared" si="7"/>
        <v>28945</v>
      </c>
      <c r="W19" s="1">
        <v>28915</v>
      </c>
      <c r="X19" s="46">
        <v>325.44</v>
      </c>
      <c r="Y19" s="46">
        <v>263.47000000000003</v>
      </c>
      <c r="Z19" s="46">
        <v>61.97</v>
      </c>
      <c r="AA19" s="46">
        <v>241.66</v>
      </c>
      <c r="AB19" s="46">
        <v>186.34399999999999</v>
      </c>
      <c r="AC19" s="46">
        <v>55.316000000000003</v>
      </c>
      <c r="AD19">
        <v>83.78</v>
      </c>
      <c r="AE19">
        <v>77.126000000000005</v>
      </c>
      <c r="AF19">
        <v>6.6539999999999999</v>
      </c>
    </row>
    <row r="20" spans="1:32" x14ac:dyDescent="0.2">
      <c r="A20" s="6">
        <f t="shared" si="1"/>
        <v>29951</v>
      </c>
      <c r="B20" s="8">
        <v>29921</v>
      </c>
      <c r="C20" s="6">
        <f t="shared" si="2"/>
        <v>551.90800000000002</v>
      </c>
      <c r="D20" s="6">
        <f t="shared" si="3"/>
        <v>433.84199999999998</v>
      </c>
      <c r="E20" s="6">
        <f t="shared" si="4"/>
        <v>118.066</v>
      </c>
      <c r="F20" s="6">
        <v>397.47399999999999</v>
      </c>
      <c r="G20" s="6">
        <f t="shared" si="5"/>
        <v>287.733</v>
      </c>
      <c r="H20" s="6">
        <v>109.741</v>
      </c>
      <c r="I20">
        <v>154.434</v>
      </c>
      <c r="J20" s="6">
        <f t="shared" si="6"/>
        <v>146.10900000000001</v>
      </c>
      <c r="K20">
        <v>8.3249999999999993</v>
      </c>
      <c r="V20" s="6">
        <f t="shared" si="7"/>
        <v>28975</v>
      </c>
      <c r="W20" s="1">
        <v>28946</v>
      </c>
      <c r="X20" s="46">
        <v>329.44224909895399</v>
      </c>
      <c r="Y20" s="46">
        <v>267.18151442681898</v>
      </c>
      <c r="Z20" s="46">
        <v>62.287657835727501</v>
      </c>
      <c r="AA20" s="46">
        <v>244.488197848704</v>
      </c>
      <c r="AB20" s="46">
        <v>188.96695522288101</v>
      </c>
      <c r="AC20" s="46">
        <v>55.568673537692703</v>
      </c>
      <c r="AD20">
        <v>84.956067253954103</v>
      </c>
      <c r="AE20">
        <v>78.227830481074605</v>
      </c>
      <c r="AF20">
        <v>6.7887495639919297</v>
      </c>
    </row>
    <row r="21" spans="1:32" x14ac:dyDescent="0.2">
      <c r="A21" s="6">
        <f t="shared" si="1"/>
        <v>30041</v>
      </c>
      <c r="B21" s="8">
        <v>30011</v>
      </c>
      <c r="C21" s="6">
        <f t="shared" si="2"/>
        <v>546.06999999999994</v>
      </c>
      <c r="D21" s="6">
        <f t="shared" si="3"/>
        <v>428.73799999999994</v>
      </c>
      <c r="E21" s="6">
        <f t="shared" si="4"/>
        <v>117.33199999999999</v>
      </c>
      <c r="F21" s="6">
        <v>383.15499999999997</v>
      </c>
      <c r="G21" s="6">
        <f t="shared" si="5"/>
        <v>273.06399999999996</v>
      </c>
      <c r="H21" s="6">
        <v>110.09099999999999</v>
      </c>
      <c r="I21">
        <v>162.91499999999999</v>
      </c>
      <c r="J21" s="6">
        <f t="shared" si="6"/>
        <v>155.67399999999998</v>
      </c>
      <c r="K21">
        <v>7.2409999999999997</v>
      </c>
      <c r="V21" s="6">
        <f t="shared" si="7"/>
        <v>29006</v>
      </c>
      <c r="W21" s="1">
        <v>28976</v>
      </c>
      <c r="X21" s="46">
        <v>338.89010708084601</v>
      </c>
      <c r="Y21" s="46">
        <v>275.84734786087699</v>
      </c>
      <c r="Z21" s="46">
        <v>63.0975029859407</v>
      </c>
      <c r="AA21" s="46">
        <v>251.13009994562799</v>
      </c>
      <c r="AB21" s="46">
        <v>194.99966555666199</v>
      </c>
      <c r="AC21" s="46">
        <v>56.2268772431012</v>
      </c>
      <c r="AD21">
        <v>87.764106342751006</v>
      </c>
      <c r="AE21">
        <v>80.874667234393996</v>
      </c>
      <c r="AF21">
        <v>6.9431084937758696</v>
      </c>
    </row>
    <row r="22" spans="1:32" x14ac:dyDescent="0.2">
      <c r="A22" s="6">
        <f t="shared" si="1"/>
        <v>30132</v>
      </c>
      <c r="B22" s="8">
        <v>30103</v>
      </c>
      <c r="C22" s="6">
        <f t="shared" si="2"/>
        <v>529.73099999999999</v>
      </c>
      <c r="D22" s="6">
        <f t="shared" si="3"/>
        <v>409.2109999999999</v>
      </c>
      <c r="E22" s="6">
        <f t="shared" si="4"/>
        <v>120.52</v>
      </c>
      <c r="F22" s="6">
        <v>376.75599999999997</v>
      </c>
      <c r="G22" s="6">
        <f t="shared" si="5"/>
        <v>264.13699999999994</v>
      </c>
      <c r="H22" s="6">
        <v>112.619</v>
      </c>
      <c r="I22">
        <v>152.97499999999999</v>
      </c>
      <c r="J22" s="6">
        <f t="shared" si="6"/>
        <v>145.07399999999998</v>
      </c>
      <c r="K22">
        <v>7.9009999999999998</v>
      </c>
      <c r="M22" s="6" t="s">
        <v>142</v>
      </c>
      <c r="V22" s="6">
        <f t="shared" si="7"/>
        <v>29036</v>
      </c>
      <c r="W22" s="1">
        <v>29007</v>
      </c>
      <c r="X22" s="46">
        <v>348.70299999999997</v>
      </c>
      <c r="Y22" s="46">
        <v>284.62400000000002</v>
      </c>
      <c r="Z22" s="46">
        <v>64.078999999999994</v>
      </c>
      <c r="AA22" s="46">
        <v>257.94799999999998</v>
      </c>
      <c r="AB22" s="46">
        <v>200.893</v>
      </c>
      <c r="AC22" s="46">
        <v>57.055</v>
      </c>
      <c r="AD22">
        <v>90.754999999999995</v>
      </c>
      <c r="AE22">
        <v>83.730999999999995</v>
      </c>
      <c r="AF22">
        <v>7.024</v>
      </c>
    </row>
    <row r="23" spans="1:32" x14ac:dyDescent="0.2">
      <c r="A23" s="6">
        <f t="shared" si="1"/>
        <v>30224</v>
      </c>
      <c r="B23" s="8">
        <v>30195</v>
      </c>
      <c r="C23" s="6">
        <f t="shared" si="2"/>
        <v>554.31399999999996</v>
      </c>
      <c r="D23" s="6">
        <f t="shared" si="3"/>
        <v>429.65199999999999</v>
      </c>
      <c r="E23" s="6">
        <f t="shared" si="4"/>
        <v>124.66199999999999</v>
      </c>
      <c r="F23" s="6">
        <v>385.02</v>
      </c>
      <c r="G23" s="6">
        <f t="shared" si="5"/>
        <v>268.21699999999998</v>
      </c>
      <c r="H23" s="6">
        <v>116.803</v>
      </c>
      <c r="I23">
        <v>169.29400000000001</v>
      </c>
      <c r="J23" s="6">
        <f t="shared" si="6"/>
        <v>161.435</v>
      </c>
      <c r="K23">
        <v>7.859</v>
      </c>
      <c r="V23" s="6">
        <f t="shared" si="7"/>
        <v>29067</v>
      </c>
      <c r="W23" s="1">
        <v>29037</v>
      </c>
      <c r="X23" s="46">
        <v>358.108565778463</v>
      </c>
      <c r="Y23" s="46">
        <v>292.50403259952901</v>
      </c>
      <c r="Z23" s="46">
        <v>65.575509652844005</v>
      </c>
      <c r="AA23" s="46">
        <v>264.11855658499201</v>
      </c>
      <c r="AB23" s="46">
        <v>205.571631705068</v>
      </c>
      <c r="AC23" s="46">
        <v>58.576757965998603</v>
      </c>
      <c r="AD23">
        <v>94.140238287714894</v>
      </c>
      <c r="AE23">
        <v>87.188227473505805</v>
      </c>
      <c r="AF23">
        <v>7.0368431621883198</v>
      </c>
    </row>
    <row r="24" spans="1:32" x14ac:dyDescent="0.2">
      <c r="A24" s="6">
        <f t="shared" si="1"/>
        <v>30316</v>
      </c>
      <c r="B24" s="8">
        <v>30286</v>
      </c>
      <c r="C24" s="6">
        <f t="shared" si="2"/>
        <v>594.55999999999995</v>
      </c>
      <c r="D24" s="6">
        <f t="shared" si="3"/>
        <v>462.73699999999997</v>
      </c>
      <c r="E24" s="6">
        <f t="shared" si="4"/>
        <v>131.82299999999998</v>
      </c>
      <c r="F24" s="6">
        <v>421.339</v>
      </c>
      <c r="G24" s="6">
        <f t="shared" si="5"/>
        <v>298.25099999999998</v>
      </c>
      <c r="H24" s="6">
        <v>123.08799999999999</v>
      </c>
      <c r="I24">
        <v>173.221</v>
      </c>
      <c r="J24" s="6">
        <f t="shared" si="6"/>
        <v>164.48599999999999</v>
      </c>
      <c r="K24">
        <v>8.7349999999999994</v>
      </c>
      <c r="M24" s="6" t="s">
        <v>143</v>
      </c>
      <c r="V24" s="6">
        <f t="shared" si="7"/>
        <v>29098</v>
      </c>
      <c r="W24" s="1">
        <v>29068</v>
      </c>
      <c r="X24" s="46">
        <v>368.42243365532897</v>
      </c>
      <c r="Y24" s="46">
        <v>300.870933506597</v>
      </c>
      <c r="Z24" s="46">
        <v>67.576508183045107</v>
      </c>
      <c r="AA24" s="46">
        <v>270.80282585949698</v>
      </c>
      <c r="AB24" s="46">
        <v>210.322733774125</v>
      </c>
      <c r="AC24" s="46">
        <v>60.6834229937933</v>
      </c>
      <c r="AD24">
        <v>97.921288341493394</v>
      </c>
      <c r="AE24">
        <v>91.091936538303798</v>
      </c>
      <c r="AF24">
        <v>7.0435333425940199</v>
      </c>
    </row>
    <row r="25" spans="1:32" x14ac:dyDescent="0.2">
      <c r="A25" s="6">
        <f t="shared" si="1"/>
        <v>30406</v>
      </c>
      <c r="B25" s="8">
        <v>30376</v>
      </c>
      <c r="C25" s="6">
        <f t="shared" si="2"/>
        <v>589.21699999999998</v>
      </c>
      <c r="D25" s="6">
        <f t="shared" si="3"/>
        <v>455.12300000000005</v>
      </c>
      <c r="E25" s="6">
        <f t="shared" si="4"/>
        <v>134.09399999999999</v>
      </c>
      <c r="F25" s="6">
        <v>409.65100000000001</v>
      </c>
      <c r="G25" s="6">
        <f t="shared" si="5"/>
        <v>284.221</v>
      </c>
      <c r="H25" s="6">
        <v>125.43</v>
      </c>
      <c r="I25">
        <v>179.566</v>
      </c>
      <c r="J25" s="6">
        <f t="shared" si="6"/>
        <v>170.90200000000002</v>
      </c>
      <c r="K25">
        <v>8.6639999999999997</v>
      </c>
      <c r="V25" s="6">
        <f t="shared" si="7"/>
        <v>29128</v>
      </c>
      <c r="W25" s="1">
        <v>29099</v>
      </c>
      <c r="X25" s="46">
        <v>379.28500000000003</v>
      </c>
      <c r="Y25" s="46">
        <v>309.916</v>
      </c>
      <c r="Z25" s="46">
        <v>69.369</v>
      </c>
      <c r="AA25" s="46">
        <v>278.42899999999997</v>
      </c>
      <c r="AB25" s="46">
        <v>216.11699999999999</v>
      </c>
      <c r="AC25" s="46">
        <v>62.311999999999998</v>
      </c>
      <c r="AD25">
        <v>100.85599999999999</v>
      </c>
      <c r="AE25">
        <v>93.799000000000007</v>
      </c>
      <c r="AF25">
        <v>7.0570000000000004</v>
      </c>
    </row>
    <row r="26" spans="1:32" x14ac:dyDescent="0.2">
      <c r="A26" s="6">
        <f t="shared" si="1"/>
        <v>30497</v>
      </c>
      <c r="B26" s="8">
        <v>30468</v>
      </c>
      <c r="C26" s="6">
        <f t="shared" si="2"/>
        <v>574.06200000000001</v>
      </c>
      <c r="D26" s="6">
        <f t="shared" si="3"/>
        <v>443.435</v>
      </c>
      <c r="E26" s="6">
        <f t="shared" si="4"/>
        <v>130.62700000000001</v>
      </c>
      <c r="F26" s="6">
        <v>404.113</v>
      </c>
      <c r="G26" s="6">
        <f t="shared" si="5"/>
        <v>281.46699999999998</v>
      </c>
      <c r="H26" s="6">
        <v>122.646</v>
      </c>
      <c r="I26">
        <v>169.94900000000001</v>
      </c>
      <c r="J26" s="6">
        <f t="shared" si="6"/>
        <v>161.96800000000002</v>
      </c>
      <c r="K26">
        <v>7.9809999999999999</v>
      </c>
      <c r="M26" s="6" t="s">
        <v>144</v>
      </c>
      <c r="V26" s="6">
        <f t="shared" si="7"/>
        <v>29159</v>
      </c>
      <c r="W26" s="1">
        <v>29129</v>
      </c>
      <c r="X26" s="46">
        <v>394.979727624367</v>
      </c>
      <c r="Y26" s="46">
        <v>323.771404291637</v>
      </c>
      <c r="Z26" s="46">
        <v>70.879564551752594</v>
      </c>
      <c r="AA26" s="46">
        <v>291.45636732550298</v>
      </c>
      <c r="AB26" s="46">
        <v>227.72278603980899</v>
      </c>
      <c r="AC26" s="46">
        <v>63.254903151978901</v>
      </c>
      <c r="AD26">
        <v>102.712622233017</v>
      </c>
      <c r="AE26">
        <v>95.0984479183861</v>
      </c>
      <c r="AF26">
        <v>7.4983922338720399</v>
      </c>
    </row>
    <row r="27" spans="1:32" x14ac:dyDescent="0.2">
      <c r="A27" s="6">
        <f t="shared" si="1"/>
        <v>30589</v>
      </c>
      <c r="B27" s="8">
        <v>30560</v>
      </c>
      <c r="C27" s="6">
        <f t="shared" si="2"/>
        <v>578.077</v>
      </c>
      <c r="D27" s="6">
        <f t="shared" si="3"/>
        <v>447.50500000000005</v>
      </c>
      <c r="E27" s="6">
        <f t="shared" si="4"/>
        <v>130.572</v>
      </c>
      <c r="F27" s="6">
        <v>399.77300000000002</v>
      </c>
      <c r="G27" s="6">
        <f t="shared" si="5"/>
        <v>277.21000000000004</v>
      </c>
      <c r="H27" s="6">
        <v>122.563</v>
      </c>
      <c r="I27">
        <v>178.304</v>
      </c>
      <c r="J27" s="6">
        <f t="shared" si="6"/>
        <v>170.29500000000002</v>
      </c>
      <c r="K27">
        <v>8.0090000000000003</v>
      </c>
      <c r="N27" s="6" t="s">
        <v>145</v>
      </c>
      <c r="V27" s="6">
        <f t="shared" si="7"/>
        <v>29189</v>
      </c>
      <c r="W27" s="1">
        <v>29160</v>
      </c>
      <c r="X27" s="46">
        <v>411.32040348901398</v>
      </c>
      <c r="Y27" s="46">
        <v>338.51547995687997</v>
      </c>
      <c r="Z27" s="46">
        <v>72.233607992583103</v>
      </c>
      <c r="AA27" s="46">
        <v>306.02103589035698</v>
      </c>
      <c r="AB27" s="46">
        <v>241.469154959615</v>
      </c>
      <c r="AC27" s="46">
        <v>63.975675963828202</v>
      </c>
      <c r="AD27">
        <v>104.147405879476</v>
      </c>
      <c r="AE27">
        <v>95.989723858422295</v>
      </c>
      <c r="AF27">
        <v>8.2650615488012509</v>
      </c>
    </row>
    <row r="28" spans="1:32" x14ac:dyDescent="0.2">
      <c r="A28" s="6">
        <f t="shared" si="1"/>
        <v>30681</v>
      </c>
      <c r="B28" s="8">
        <v>30651</v>
      </c>
      <c r="C28" s="6">
        <f t="shared" si="2"/>
        <v>673.88099999999997</v>
      </c>
      <c r="D28" s="6">
        <f t="shared" si="3"/>
        <v>517.28700000000003</v>
      </c>
      <c r="E28" s="6">
        <f t="shared" si="4"/>
        <v>156.59399999999999</v>
      </c>
      <c r="F28" s="6">
        <v>456.83199999999999</v>
      </c>
      <c r="G28" s="6">
        <f t="shared" si="5"/>
        <v>315.33199999999999</v>
      </c>
      <c r="H28" s="6">
        <v>141.5</v>
      </c>
      <c r="I28">
        <v>217.04900000000001</v>
      </c>
      <c r="J28" s="6">
        <f t="shared" si="6"/>
        <v>201.95500000000001</v>
      </c>
      <c r="K28">
        <v>15.093999999999999</v>
      </c>
      <c r="V28" s="6">
        <f t="shared" si="7"/>
        <v>29220</v>
      </c>
      <c r="W28" s="1">
        <v>29190</v>
      </c>
      <c r="X28" s="46">
        <v>419.27199999999999</v>
      </c>
      <c r="Y28" s="46">
        <v>345.74599999999998</v>
      </c>
      <c r="Z28" s="46">
        <v>73.525999999999996</v>
      </c>
      <c r="AA28" s="46">
        <v>313.28399999999999</v>
      </c>
      <c r="AB28" s="46">
        <v>248.45</v>
      </c>
      <c r="AC28" s="46">
        <v>64.834000000000003</v>
      </c>
      <c r="AD28">
        <v>105.988</v>
      </c>
      <c r="AE28">
        <v>97.296000000000006</v>
      </c>
      <c r="AF28">
        <v>8.6920000000000002</v>
      </c>
    </row>
    <row r="29" spans="1:32" x14ac:dyDescent="0.2">
      <c r="A29" s="6">
        <f t="shared" si="1"/>
        <v>30772</v>
      </c>
      <c r="B29" s="8">
        <v>30742</v>
      </c>
      <c r="C29" s="6">
        <f t="shared" si="2"/>
        <v>689.04899999999998</v>
      </c>
      <c r="D29" s="6">
        <f t="shared" si="3"/>
        <v>526.28600000000006</v>
      </c>
      <c r="E29" s="6">
        <f t="shared" si="4"/>
        <v>162.76300000000001</v>
      </c>
      <c r="F29" s="6">
        <v>460.17099999999999</v>
      </c>
      <c r="G29" s="6">
        <f t="shared" si="5"/>
        <v>311.95100000000002</v>
      </c>
      <c r="H29" s="6">
        <v>148.22</v>
      </c>
      <c r="I29">
        <v>228.87799999999999</v>
      </c>
      <c r="J29" s="6">
        <f t="shared" si="6"/>
        <v>214.33499999999998</v>
      </c>
      <c r="K29">
        <v>14.542999999999999</v>
      </c>
      <c r="M29" s="6" t="s">
        <v>126</v>
      </c>
      <c r="V29" s="6">
        <f t="shared" si="7"/>
        <v>29251</v>
      </c>
      <c r="W29" s="1">
        <v>29221</v>
      </c>
      <c r="X29" s="46">
        <v>418.74567922067098</v>
      </c>
      <c r="Y29" s="46">
        <v>344.34113252102298</v>
      </c>
      <c r="Z29" s="46">
        <v>74.540335122545102</v>
      </c>
      <c r="AA29" s="46">
        <v>310.15594322100998</v>
      </c>
      <c r="AB29" s="46">
        <v>244.312892647143</v>
      </c>
      <c r="AC29" s="46">
        <v>65.841853209544595</v>
      </c>
      <c r="AD29">
        <v>108.942010670643</v>
      </c>
      <c r="AE29">
        <v>100.18250876571599</v>
      </c>
      <c r="AF29">
        <v>8.5614961257797901</v>
      </c>
    </row>
    <row r="30" spans="1:32" x14ac:dyDescent="0.2">
      <c r="A30" s="6">
        <f t="shared" si="1"/>
        <v>30863</v>
      </c>
      <c r="B30" s="8">
        <v>30834</v>
      </c>
      <c r="C30" s="6">
        <f t="shared" si="2"/>
        <v>683.678</v>
      </c>
      <c r="D30" s="6">
        <f t="shared" si="3"/>
        <v>527.53199999999993</v>
      </c>
      <c r="E30" s="6">
        <f t="shared" si="4"/>
        <v>156.14600000000002</v>
      </c>
      <c r="F30" s="6">
        <v>448.10500000000002</v>
      </c>
      <c r="G30" s="6">
        <f t="shared" si="5"/>
        <v>305.46699999999998</v>
      </c>
      <c r="H30" s="6">
        <v>142.63800000000001</v>
      </c>
      <c r="I30">
        <v>235.57300000000001</v>
      </c>
      <c r="J30" s="6">
        <f t="shared" si="6"/>
        <v>222.065</v>
      </c>
      <c r="K30">
        <v>13.507999999999999</v>
      </c>
      <c r="M30" s="54" t="s">
        <v>127</v>
      </c>
      <c r="N30" s="54" t="s">
        <v>128</v>
      </c>
      <c r="O30" s="54" t="s">
        <v>130</v>
      </c>
      <c r="P30" s="54" t="s">
        <v>56</v>
      </c>
      <c r="Q30" s="54" t="s">
        <v>66</v>
      </c>
      <c r="R30" s="54" t="s">
        <v>131</v>
      </c>
      <c r="V30" s="6">
        <f t="shared" si="7"/>
        <v>29280</v>
      </c>
      <c r="W30" s="1">
        <v>29252</v>
      </c>
      <c r="X30" s="46">
        <v>417.84232077932899</v>
      </c>
      <c r="Y30" s="46">
        <v>341.92986747897697</v>
      </c>
      <c r="Z30" s="46">
        <v>75.410635736430507</v>
      </c>
      <c r="AA30" s="46">
        <v>304.78705677899001</v>
      </c>
      <c r="AB30" s="46">
        <v>237.212107352857</v>
      </c>
      <c r="AC30" s="46">
        <v>66.942862304920794</v>
      </c>
      <c r="AD30">
        <v>112.337455050315</v>
      </c>
      <c r="AE30">
        <v>103.93112318597299</v>
      </c>
      <c r="AF30">
        <v>8.3375038742202108</v>
      </c>
    </row>
    <row r="31" spans="1:32" x14ac:dyDescent="0.2">
      <c r="A31" s="6">
        <f t="shared" si="1"/>
        <v>30955</v>
      </c>
      <c r="B31" s="8">
        <v>30926</v>
      </c>
      <c r="C31" s="6">
        <f t="shared" si="2"/>
        <v>662.22</v>
      </c>
      <c r="D31" s="6">
        <f t="shared" si="3"/>
        <v>512.72299999999996</v>
      </c>
      <c r="E31" s="6">
        <f t="shared" si="4"/>
        <v>149.49699999999999</v>
      </c>
      <c r="F31" s="6">
        <v>432.46199999999999</v>
      </c>
      <c r="G31" s="6">
        <f t="shared" si="5"/>
        <v>296.30899999999997</v>
      </c>
      <c r="H31" s="6">
        <v>136.15299999999999</v>
      </c>
      <c r="I31">
        <v>229.75800000000001</v>
      </c>
      <c r="J31" s="6">
        <f t="shared" si="6"/>
        <v>216.41400000000002</v>
      </c>
      <c r="K31">
        <v>13.343999999999999</v>
      </c>
      <c r="M31" s="54" t="s">
        <v>132</v>
      </c>
      <c r="N31" s="54" t="s">
        <v>1113</v>
      </c>
      <c r="O31" s="54" t="s">
        <v>133</v>
      </c>
      <c r="P31" s="54" t="s">
        <v>78</v>
      </c>
      <c r="Q31" s="54" t="s">
        <v>134</v>
      </c>
      <c r="R31" s="54" t="s">
        <v>82</v>
      </c>
      <c r="S31" s="54" t="s">
        <v>1114</v>
      </c>
      <c r="T31" s="54" t="s">
        <v>183</v>
      </c>
      <c r="V31" s="6">
        <f t="shared" si="7"/>
        <v>29311</v>
      </c>
      <c r="W31" s="1">
        <v>29281</v>
      </c>
      <c r="X31" s="46">
        <v>417.31599999999997</v>
      </c>
      <c r="Y31" s="46">
        <v>340.52499999999998</v>
      </c>
      <c r="Z31" s="46">
        <v>76.790999999999997</v>
      </c>
      <c r="AA31" s="46">
        <v>301.65899999999999</v>
      </c>
      <c r="AB31" s="46">
        <v>233.07499999999999</v>
      </c>
      <c r="AC31" s="46">
        <v>68.584000000000003</v>
      </c>
      <c r="AD31">
        <v>115.657</v>
      </c>
      <c r="AE31">
        <v>107.45</v>
      </c>
      <c r="AF31">
        <v>8.2070000000000007</v>
      </c>
    </row>
    <row r="32" spans="1:32" x14ac:dyDescent="0.2">
      <c r="A32" s="6">
        <f t="shared" si="1"/>
        <v>31047</v>
      </c>
      <c r="B32" s="8">
        <v>31017</v>
      </c>
      <c r="C32" s="6">
        <f t="shared" si="2"/>
        <v>675.476</v>
      </c>
      <c r="D32" s="6">
        <f t="shared" si="3"/>
        <v>529.42000000000007</v>
      </c>
      <c r="E32" s="6">
        <f t="shared" si="4"/>
        <v>146.05599999999998</v>
      </c>
      <c r="F32" s="6">
        <v>444.15600000000001</v>
      </c>
      <c r="G32" s="6">
        <f t="shared" si="5"/>
        <v>311.04500000000002</v>
      </c>
      <c r="H32" s="6">
        <v>133.11099999999999</v>
      </c>
      <c r="I32">
        <v>231.32</v>
      </c>
      <c r="J32" s="6">
        <f t="shared" si="6"/>
        <v>218.375</v>
      </c>
      <c r="K32">
        <v>12.945</v>
      </c>
      <c r="V32" s="6">
        <f t="shared" si="7"/>
        <v>29341</v>
      </c>
      <c r="W32" s="1">
        <v>29312</v>
      </c>
      <c r="X32" s="46">
        <v>426.56863296871001</v>
      </c>
      <c r="Y32" s="46">
        <v>346.84508488283001</v>
      </c>
      <c r="Z32" s="46">
        <v>80.545287673245099</v>
      </c>
      <c r="AA32" s="46">
        <v>309.28893005615998</v>
      </c>
      <c r="AB32" s="46">
        <v>238.06182627952401</v>
      </c>
      <c r="AC32" s="46">
        <v>72.200696302624394</v>
      </c>
      <c r="AD32">
        <v>118.512368531096</v>
      </c>
      <c r="AE32">
        <v>110.035954093935</v>
      </c>
      <c r="AF32">
        <v>8.3799843637825795</v>
      </c>
    </row>
    <row r="33" spans="1:32" x14ac:dyDescent="0.2">
      <c r="A33" s="6">
        <f t="shared" si="1"/>
        <v>31137</v>
      </c>
      <c r="B33" s="8">
        <v>31107</v>
      </c>
      <c r="C33" s="6">
        <f t="shared" si="2"/>
        <v>703.96199999999999</v>
      </c>
      <c r="D33" s="6">
        <f t="shared" si="3"/>
        <v>558.19200000000001</v>
      </c>
      <c r="E33" s="6">
        <f t="shared" si="4"/>
        <v>145.76999999999998</v>
      </c>
      <c r="F33" s="6">
        <v>454.57799999999997</v>
      </c>
      <c r="G33" s="6">
        <f t="shared" si="5"/>
        <v>321.30499999999995</v>
      </c>
      <c r="H33" s="6">
        <v>133.273</v>
      </c>
      <c r="I33">
        <v>249.38399999999999</v>
      </c>
      <c r="J33" s="6">
        <f t="shared" si="6"/>
        <v>236.887</v>
      </c>
      <c r="K33">
        <v>12.497</v>
      </c>
      <c r="V33" s="6">
        <f t="shared" si="7"/>
        <v>29372</v>
      </c>
      <c r="W33" s="1">
        <v>29342</v>
      </c>
      <c r="X33" s="46">
        <v>445.22594280258801</v>
      </c>
      <c r="Y33" s="46">
        <v>359.35780230969601</v>
      </c>
      <c r="Z33" s="46">
        <v>86.335891336826407</v>
      </c>
      <c r="AA33" s="46">
        <v>324.61319485770201</v>
      </c>
      <c r="AB33" s="46">
        <v>247.69587189012901</v>
      </c>
      <c r="AC33" s="46">
        <v>77.568699811965999</v>
      </c>
      <c r="AD33">
        <v>121.226448403795</v>
      </c>
      <c r="AE33">
        <v>112.386771207179</v>
      </c>
      <c r="AF33">
        <v>8.7140156362174199</v>
      </c>
    </row>
    <row r="34" spans="1:32" x14ac:dyDescent="0.2">
      <c r="A34" s="6">
        <f t="shared" si="1"/>
        <v>31228</v>
      </c>
      <c r="B34" s="8">
        <v>31199</v>
      </c>
      <c r="C34" s="6">
        <f t="shared" si="2"/>
        <v>704.74299999999994</v>
      </c>
      <c r="D34" s="6">
        <f t="shared" si="3"/>
        <v>556.654</v>
      </c>
      <c r="E34" s="6">
        <f t="shared" si="4"/>
        <v>148.089</v>
      </c>
      <c r="F34" s="6">
        <v>457.44799999999998</v>
      </c>
      <c r="G34" s="6">
        <f t="shared" si="5"/>
        <v>323.49799999999999</v>
      </c>
      <c r="H34" s="6">
        <v>133.94999999999999</v>
      </c>
      <c r="I34">
        <v>247.29499999999999</v>
      </c>
      <c r="J34" s="6">
        <f t="shared" si="6"/>
        <v>233.15599999999998</v>
      </c>
      <c r="K34">
        <v>14.138999999999999</v>
      </c>
      <c r="V34" s="6">
        <f t="shared" si="7"/>
        <v>29402</v>
      </c>
      <c r="W34" s="1">
        <v>29373</v>
      </c>
      <c r="X34" s="46">
        <v>457.15</v>
      </c>
      <c r="Y34" s="46">
        <v>366.721</v>
      </c>
      <c r="Z34" s="46">
        <v>90.429000000000002</v>
      </c>
      <c r="AA34" s="46">
        <v>334.24</v>
      </c>
      <c r="AB34" s="46">
        <v>252.69800000000001</v>
      </c>
      <c r="AC34" s="46">
        <v>81.542000000000002</v>
      </c>
      <c r="AD34">
        <v>122.91</v>
      </c>
      <c r="AE34">
        <v>114.023</v>
      </c>
      <c r="AF34">
        <v>8.8870000000000005</v>
      </c>
    </row>
    <row r="35" spans="1:32" x14ac:dyDescent="0.2">
      <c r="A35" s="6">
        <f t="shared" si="1"/>
        <v>31320</v>
      </c>
      <c r="B35" s="8">
        <v>31291</v>
      </c>
      <c r="C35" s="6">
        <f t="shared" si="2"/>
        <v>750.87400000000002</v>
      </c>
      <c r="D35" s="6">
        <f t="shared" si="3"/>
        <v>593.404</v>
      </c>
      <c r="E35" s="6">
        <f t="shared" si="4"/>
        <v>157.47</v>
      </c>
      <c r="F35" s="6">
        <v>487.87200000000001</v>
      </c>
      <c r="G35" s="6">
        <f t="shared" si="5"/>
        <v>344.26400000000001</v>
      </c>
      <c r="H35" s="6">
        <v>143.608</v>
      </c>
      <c r="I35">
        <v>263.00200000000001</v>
      </c>
      <c r="J35" s="6">
        <f t="shared" si="6"/>
        <v>249.14000000000001</v>
      </c>
      <c r="K35">
        <v>13.862</v>
      </c>
      <c r="N35" s="58">
        <v>1</v>
      </c>
      <c r="O35" s="58" t="s">
        <v>1037</v>
      </c>
      <c r="P35" s="53"/>
      <c r="Q35" s="53" t="s">
        <v>1039</v>
      </c>
      <c r="V35" s="6">
        <f t="shared" si="7"/>
        <v>29433</v>
      </c>
      <c r="W35" s="1">
        <v>29403</v>
      </c>
      <c r="X35" s="46">
        <v>459.959515802417</v>
      </c>
      <c r="Y35" s="46">
        <v>367.75187786993598</v>
      </c>
      <c r="Z35" s="46">
        <v>92.655940150327297</v>
      </c>
      <c r="AA35" s="46">
        <v>336.340679583765</v>
      </c>
      <c r="AB35" s="46">
        <v>252.71235147733199</v>
      </c>
      <c r="AC35" s="46">
        <v>84.043974730296299</v>
      </c>
      <c r="AD35">
        <v>123.611879528345</v>
      </c>
      <c r="AE35">
        <v>114.938172126803</v>
      </c>
      <c r="AF35">
        <v>8.7060893014917404</v>
      </c>
    </row>
    <row r="36" spans="1:32" x14ac:dyDescent="0.2">
      <c r="A36" s="6">
        <f t="shared" si="1"/>
        <v>31412</v>
      </c>
      <c r="B36" s="8">
        <v>31382</v>
      </c>
      <c r="C36" s="6">
        <f t="shared" si="2"/>
        <v>830.17</v>
      </c>
      <c r="D36" s="6">
        <f t="shared" si="3"/>
        <v>660.26299999999992</v>
      </c>
      <c r="E36" s="6">
        <f t="shared" si="4"/>
        <v>169.90700000000001</v>
      </c>
      <c r="F36" s="6">
        <v>541.14</v>
      </c>
      <c r="G36" s="6">
        <f t="shared" si="5"/>
        <v>386.78099999999995</v>
      </c>
      <c r="H36" s="6">
        <v>154.35900000000001</v>
      </c>
      <c r="I36">
        <v>289.02999999999997</v>
      </c>
      <c r="J36" s="6">
        <f t="shared" si="6"/>
        <v>273.48199999999997</v>
      </c>
      <c r="K36">
        <v>15.548</v>
      </c>
      <c r="N36" s="58">
        <v>2</v>
      </c>
      <c r="O36" s="58" t="s">
        <v>1038</v>
      </c>
      <c r="P36" s="53"/>
      <c r="Q36" s="53" t="s">
        <v>1041</v>
      </c>
      <c r="V36" s="6">
        <f t="shared" si="7"/>
        <v>29464</v>
      </c>
      <c r="W36" s="1">
        <v>29434</v>
      </c>
      <c r="X36" s="46">
        <v>461.65137034838398</v>
      </c>
      <c r="Y36" s="46">
        <v>368.304507159808</v>
      </c>
      <c r="Z36" s="46">
        <v>94.3546194621604</v>
      </c>
      <c r="AA36" s="46">
        <v>337.58703130312301</v>
      </c>
      <c r="AB36" s="46">
        <v>252.71892685555201</v>
      </c>
      <c r="AC36" s="46">
        <v>86.027140310366505</v>
      </c>
      <c r="AD36">
        <v>124.065434262037</v>
      </c>
      <c r="AE36">
        <v>115.60135256919</v>
      </c>
      <c r="AF36">
        <v>8.3730107257335398</v>
      </c>
    </row>
    <row r="37" spans="1:32" x14ac:dyDescent="0.2">
      <c r="A37" s="6">
        <f t="shared" si="1"/>
        <v>31502</v>
      </c>
      <c r="B37" s="8">
        <v>31472</v>
      </c>
      <c r="C37" s="6">
        <f t="shared" si="2"/>
        <v>857.47</v>
      </c>
      <c r="D37" s="6">
        <f t="shared" si="3"/>
        <v>680.01</v>
      </c>
      <c r="E37" s="6">
        <f t="shared" si="4"/>
        <v>177.46</v>
      </c>
      <c r="F37" s="6">
        <v>559.73599999999999</v>
      </c>
      <c r="G37" s="6">
        <f t="shared" si="5"/>
        <v>398.43700000000001</v>
      </c>
      <c r="H37" s="6">
        <v>161.29900000000001</v>
      </c>
      <c r="I37">
        <v>297.73399999999998</v>
      </c>
      <c r="J37" s="6">
        <f t="shared" si="6"/>
        <v>281.57299999999998</v>
      </c>
      <c r="K37">
        <v>16.161000000000001</v>
      </c>
      <c r="N37" s="10">
        <v>3</v>
      </c>
      <c r="O37" s="10" t="s">
        <v>1039</v>
      </c>
      <c r="P37" s="53"/>
      <c r="Q37" s="53" t="s">
        <v>1054</v>
      </c>
      <c r="V37" s="6">
        <f t="shared" si="7"/>
        <v>29494</v>
      </c>
      <c r="W37" s="1">
        <v>29465</v>
      </c>
      <c r="X37" s="46">
        <v>464.34300000000002</v>
      </c>
      <c r="Y37" s="46">
        <v>369.339</v>
      </c>
      <c r="Z37" s="46">
        <v>95.004000000000005</v>
      </c>
      <c r="AA37" s="46">
        <v>339.53500000000003</v>
      </c>
      <c r="AB37" s="46">
        <v>252.733</v>
      </c>
      <c r="AC37" s="46">
        <v>86.802000000000007</v>
      </c>
      <c r="AD37">
        <v>124.80800000000001</v>
      </c>
      <c r="AE37">
        <v>116.60599999999999</v>
      </c>
      <c r="AF37">
        <v>8.202</v>
      </c>
    </row>
    <row r="38" spans="1:32" x14ac:dyDescent="0.2">
      <c r="A38" s="6">
        <f t="shared" si="1"/>
        <v>31593</v>
      </c>
      <c r="B38" s="8">
        <v>31564</v>
      </c>
      <c r="C38" s="6">
        <f t="shared" si="2"/>
        <v>898.41200000000003</v>
      </c>
      <c r="D38" s="6">
        <f t="shared" si="3"/>
        <v>716.73299999999995</v>
      </c>
      <c r="E38" s="6">
        <f t="shared" si="4"/>
        <v>181.679</v>
      </c>
      <c r="F38" s="6">
        <v>585.91999999999996</v>
      </c>
      <c r="G38" s="6">
        <f t="shared" si="5"/>
        <v>422.32899999999995</v>
      </c>
      <c r="H38" s="6">
        <v>163.59100000000001</v>
      </c>
      <c r="I38">
        <v>312.49200000000002</v>
      </c>
      <c r="J38" s="6">
        <f t="shared" si="6"/>
        <v>294.404</v>
      </c>
      <c r="K38">
        <v>18.088000000000001</v>
      </c>
      <c r="N38" s="58">
        <v>4</v>
      </c>
      <c r="O38" s="58" t="s">
        <v>1040</v>
      </c>
      <c r="P38" s="53"/>
      <c r="Q38" s="53" t="s">
        <v>1055</v>
      </c>
      <c r="V38" s="6">
        <f t="shared" si="7"/>
        <v>29525</v>
      </c>
      <c r="W38" s="1">
        <v>29495</v>
      </c>
      <c r="X38" s="46">
        <v>474.50564674426602</v>
      </c>
      <c r="Y38" s="46">
        <v>378.86421803186801</v>
      </c>
      <c r="Z38" s="46">
        <v>94.873268911297004</v>
      </c>
      <c r="AA38" s="46">
        <v>347.04280970549303</v>
      </c>
      <c r="AB38" s="46">
        <v>259.16660871196302</v>
      </c>
      <c r="AC38" s="46">
        <v>86.605507212131201</v>
      </c>
      <c r="AD38">
        <v>127.648886788738</v>
      </c>
      <c r="AE38">
        <v>119.530227228622</v>
      </c>
      <c r="AF38">
        <v>8.2674574834240708</v>
      </c>
    </row>
    <row r="39" spans="1:32" x14ac:dyDescent="0.2">
      <c r="A39" s="6">
        <f t="shared" si="1"/>
        <v>31685</v>
      </c>
      <c r="B39" s="8">
        <v>31656</v>
      </c>
      <c r="C39" s="6">
        <f t="shared" si="2"/>
        <v>979.42399999999998</v>
      </c>
      <c r="D39" s="6">
        <f t="shared" si="3"/>
        <v>788.57999999999993</v>
      </c>
      <c r="E39" s="6">
        <f t="shared" si="4"/>
        <v>190.84399999999999</v>
      </c>
      <c r="F39" s="6">
        <v>622.375</v>
      </c>
      <c r="G39" s="6">
        <f t="shared" si="5"/>
        <v>454.54200000000003</v>
      </c>
      <c r="H39" s="6">
        <v>167.833</v>
      </c>
      <c r="I39">
        <v>357.04899999999998</v>
      </c>
      <c r="J39" s="6">
        <f t="shared" si="6"/>
        <v>334.03799999999995</v>
      </c>
      <c r="K39">
        <v>23.010999999999999</v>
      </c>
      <c r="N39" s="10">
        <v>5</v>
      </c>
      <c r="O39" s="10" t="s">
        <v>1041</v>
      </c>
      <c r="P39" s="53"/>
      <c r="Q39" s="53" t="s">
        <v>1056</v>
      </c>
      <c r="V39" s="6">
        <f t="shared" si="7"/>
        <v>29555</v>
      </c>
      <c r="W39" s="1">
        <v>29526</v>
      </c>
      <c r="X39" s="46">
        <v>489.43242102715197</v>
      </c>
      <c r="Y39" s="46">
        <v>394.812324035286</v>
      </c>
      <c r="Z39" s="46">
        <v>94.639731088703002</v>
      </c>
      <c r="AA39" s="46">
        <v>357.53626319332398</v>
      </c>
      <c r="AB39" s="46">
        <v>270.63600799195802</v>
      </c>
      <c r="AC39" s="46">
        <v>86.254492787868799</v>
      </c>
      <c r="AD39">
        <v>132.27089118374701</v>
      </c>
      <c r="AE39">
        <v>123.972407202032</v>
      </c>
      <c r="AF39">
        <v>8.3846396827618399</v>
      </c>
    </row>
    <row r="40" spans="1:32" x14ac:dyDescent="0.2">
      <c r="A40" s="6">
        <f t="shared" si="1"/>
        <v>31777</v>
      </c>
      <c r="B40" s="8">
        <v>31747</v>
      </c>
      <c r="C40" s="6">
        <f t="shared" si="2"/>
        <v>1037.799</v>
      </c>
      <c r="D40" s="6">
        <f t="shared" si="3"/>
        <v>844.78499999999997</v>
      </c>
      <c r="E40" s="6">
        <f t="shared" si="4"/>
        <v>193.01400000000001</v>
      </c>
      <c r="F40" s="6">
        <v>666.17899999999997</v>
      </c>
      <c r="G40" s="6">
        <f t="shared" si="5"/>
        <v>496.78699999999998</v>
      </c>
      <c r="H40" s="6">
        <v>169.392</v>
      </c>
      <c r="I40">
        <v>371.62</v>
      </c>
      <c r="J40" s="6">
        <f t="shared" si="6"/>
        <v>347.99799999999999</v>
      </c>
      <c r="K40">
        <v>23.622</v>
      </c>
      <c r="N40" s="58">
        <v>6</v>
      </c>
      <c r="O40" s="58" t="s">
        <v>1042</v>
      </c>
      <c r="P40" s="53"/>
      <c r="Q40" s="53" t="s">
        <v>1057</v>
      </c>
      <c r="V40" s="6">
        <f t="shared" si="7"/>
        <v>29586</v>
      </c>
      <c r="W40" s="1">
        <v>29556</v>
      </c>
      <c r="X40" s="46">
        <v>499.85700000000003</v>
      </c>
      <c r="Y40" s="46">
        <v>405.34800000000001</v>
      </c>
      <c r="Z40" s="46">
        <v>94.509</v>
      </c>
      <c r="AA40" s="46">
        <v>363.11200000000002</v>
      </c>
      <c r="AB40" s="46">
        <v>277.05399999999997</v>
      </c>
      <c r="AC40" s="46">
        <v>86.058000000000007</v>
      </c>
      <c r="AD40">
        <v>136.745</v>
      </c>
      <c r="AE40">
        <v>128.29400000000001</v>
      </c>
      <c r="AF40">
        <v>8.4510000000000005</v>
      </c>
    </row>
    <row r="41" spans="1:32" x14ac:dyDescent="0.2">
      <c r="A41" s="6">
        <f t="shared" si="1"/>
        <v>31867</v>
      </c>
      <c r="B41" s="8">
        <v>31837</v>
      </c>
      <c r="C41" s="6">
        <f t="shared" si="2"/>
        <v>1083.2909999999999</v>
      </c>
      <c r="D41" s="6">
        <f t="shared" si="3"/>
        <v>876.05</v>
      </c>
      <c r="E41" s="6">
        <f t="shared" si="4"/>
        <v>207.24099999999999</v>
      </c>
      <c r="F41" s="6">
        <v>703.32600000000002</v>
      </c>
      <c r="G41" s="6">
        <f t="shared" si="5"/>
        <v>519.91499999999996</v>
      </c>
      <c r="H41" s="6">
        <v>183.411</v>
      </c>
      <c r="I41">
        <v>379.96499999999997</v>
      </c>
      <c r="J41" s="6">
        <f t="shared" si="6"/>
        <v>356.13499999999999</v>
      </c>
      <c r="K41">
        <v>23.83</v>
      </c>
      <c r="N41" s="58">
        <v>7</v>
      </c>
      <c r="O41" s="58" t="s">
        <v>1043</v>
      </c>
      <c r="P41" s="53"/>
      <c r="Q41" s="53" t="s">
        <v>1062</v>
      </c>
      <c r="V41" s="6">
        <f t="shared" si="7"/>
        <v>29617</v>
      </c>
      <c r="W41" s="1">
        <v>29587</v>
      </c>
      <c r="X41" s="46">
        <v>503.92662301494602</v>
      </c>
      <c r="Y41" s="46">
        <v>408.16490838464898</v>
      </c>
      <c r="Z41" s="46">
        <v>95.092462800055202</v>
      </c>
      <c r="AA41" s="46">
        <v>362.92661031332398</v>
      </c>
      <c r="AB41" s="46">
        <v>276.46465898159698</v>
      </c>
      <c r="AC41" s="46">
        <v>86.566334467380003</v>
      </c>
      <c r="AD41">
        <v>140.83033604016401</v>
      </c>
      <c r="AE41">
        <v>132.36431555375901</v>
      </c>
      <c r="AF41">
        <v>8.4521335632939003</v>
      </c>
    </row>
    <row r="42" spans="1:32" x14ac:dyDescent="0.2">
      <c r="A42" s="6">
        <f t="shared" si="1"/>
        <v>31958</v>
      </c>
      <c r="B42" s="8">
        <v>31929</v>
      </c>
      <c r="C42" s="6">
        <f t="shared" si="2"/>
        <v>1123.991</v>
      </c>
      <c r="D42" s="6">
        <f t="shared" si="3"/>
        <v>916.91200000000003</v>
      </c>
      <c r="E42" s="6">
        <f t="shared" si="4"/>
        <v>207.07900000000001</v>
      </c>
      <c r="F42" s="6">
        <v>726.68100000000004</v>
      </c>
      <c r="G42" s="6">
        <f t="shared" si="5"/>
        <v>543.97300000000007</v>
      </c>
      <c r="H42" s="6">
        <v>182.708</v>
      </c>
      <c r="I42">
        <v>397.31</v>
      </c>
      <c r="J42" s="6">
        <f t="shared" si="6"/>
        <v>372.93900000000002</v>
      </c>
      <c r="K42">
        <v>24.370999999999999</v>
      </c>
      <c r="N42" s="58">
        <v>8</v>
      </c>
      <c r="O42" s="58" t="s">
        <v>1044</v>
      </c>
      <c r="P42" s="53"/>
      <c r="Q42" s="53" t="s">
        <v>1063</v>
      </c>
      <c r="V42" s="6">
        <f t="shared" si="7"/>
        <v>29645</v>
      </c>
      <c r="W42" s="1">
        <v>29618</v>
      </c>
      <c r="X42" s="46">
        <v>506.59390562681102</v>
      </c>
      <c r="Y42" s="46">
        <v>409.91534751911598</v>
      </c>
      <c r="Z42" s="46">
        <v>96.149325161873307</v>
      </c>
      <c r="AA42" s="46">
        <v>362.47281489740197</v>
      </c>
      <c r="AB42" s="46">
        <v>275.11654849583903</v>
      </c>
      <c r="AC42" s="46">
        <v>87.554931079095496</v>
      </c>
      <c r="AD42">
        <v>144.30692004119101</v>
      </c>
      <c r="AE42">
        <v>135.84686444768599</v>
      </c>
      <c r="AF42">
        <v>8.4527590745827599</v>
      </c>
    </row>
    <row r="43" spans="1:32" x14ac:dyDescent="0.2">
      <c r="A43" s="6">
        <f t="shared" si="1"/>
        <v>32050</v>
      </c>
      <c r="B43" s="8">
        <v>32021</v>
      </c>
      <c r="C43" s="6">
        <f t="shared" si="2"/>
        <v>1133.537</v>
      </c>
      <c r="D43" s="6">
        <f t="shared" si="3"/>
        <v>925.47599999999989</v>
      </c>
      <c r="E43" s="6">
        <f t="shared" si="4"/>
        <v>208.06100000000001</v>
      </c>
      <c r="F43" s="6">
        <v>732.66</v>
      </c>
      <c r="G43" s="6">
        <f t="shared" si="5"/>
        <v>549.92699999999991</v>
      </c>
      <c r="H43" s="6">
        <v>182.733</v>
      </c>
      <c r="I43">
        <v>400.87700000000001</v>
      </c>
      <c r="J43" s="6">
        <f t="shared" si="6"/>
        <v>375.54900000000004</v>
      </c>
      <c r="K43">
        <v>25.327999999999999</v>
      </c>
      <c r="N43" s="58">
        <v>9</v>
      </c>
      <c r="O43" s="58" t="s">
        <v>1045</v>
      </c>
      <c r="P43" s="53"/>
      <c r="Q43" s="53" t="s">
        <v>1067</v>
      </c>
      <c r="V43" s="6">
        <f t="shared" si="7"/>
        <v>29676</v>
      </c>
      <c r="W43" s="1">
        <v>29646</v>
      </c>
      <c r="X43" s="46">
        <v>507.762</v>
      </c>
      <c r="Y43" s="46">
        <v>410.65499999999997</v>
      </c>
      <c r="Z43" s="46">
        <v>97.106999999999999</v>
      </c>
      <c r="AA43" s="46">
        <v>361.70800000000003</v>
      </c>
      <c r="AB43" s="46">
        <v>273.05399999999997</v>
      </c>
      <c r="AC43" s="46">
        <v>88.653999999999996</v>
      </c>
      <c r="AD43">
        <v>146.054</v>
      </c>
      <c r="AE43">
        <v>137.601</v>
      </c>
      <c r="AF43">
        <v>8.4529999999999994</v>
      </c>
    </row>
    <row r="44" spans="1:32" x14ac:dyDescent="0.2">
      <c r="A44" s="6">
        <f t="shared" si="1"/>
        <v>32142</v>
      </c>
      <c r="B44" s="8">
        <v>32112</v>
      </c>
      <c r="C44" s="6">
        <f t="shared" si="2"/>
        <v>1260.0720000000001</v>
      </c>
      <c r="D44" s="6">
        <f t="shared" si="3"/>
        <v>1023.4960000000001</v>
      </c>
      <c r="E44" s="6">
        <f t="shared" si="4"/>
        <v>236.57600000000002</v>
      </c>
      <c r="F44" s="6">
        <v>832.48599999999999</v>
      </c>
      <c r="G44" s="6">
        <f t="shared" si="5"/>
        <v>623.11400000000003</v>
      </c>
      <c r="H44" s="6">
        <v>209.37200000000001</v>
      </c>
      <c r="I44">
        <v>427.58600000000001</v>
      </c>
      <c r="J44" s="6">
        <f t="shared" si="6"/>
        <v>400.38200000000001</v>
      </c>
      <c r="K44">
        <v>27.204000000000001</v>
      </c>
      <c r="N44" s="58">
        <v>10</v>
      </c>
      <c r="O44" s="58" t="s">
        <v>1046</v>
      </c>
      <c r="P44" s="53"/>
      <c r="Q44" s="53" t="s">
        <v>1071</v>
      </c>
      <c r="V44" s="6">
        <f t="shared" si="7"/>
        <v>29706</v>
      </c>
      <c r="W44" s="1">
        <v>29677</v>
      </c>
      <c r="X44" s="46">
        <v>502.50225778592898</v>
      </c>
      <c r="Y44" s="46">
        <v>405.08261398726899</v>
      </c>
      <c r="Z44" s="46">
        <v>97.509480428605698</v>
      </c>
      <c r="AA44" s="46">
        <v>357.424126800799</v>
      </c>
      <c r="AB44" s="46">
        <v>267.499057427651</v>
      </c>
      <c r="AC44" s="46">
        <v>89.4222433527042</v>
      </c>
      <c r="AD44">
        <v>144.69378324537399</v>
      </c>
      <c r="AE44">
        <v>136.60633990824999</v>
      </c>
      <c r="AF44">
        <v>8.0874433371241707</v>
      </c>
    </row>
    <row r="45" spans="1:32" x14ac:dyDescent="0.2">
      <c r="A45" s="6">
        <f t="shared" si="1"/>
        <v>32233</v>
      </c>
      <c r="B45" s="8">
        <v>32203</v>
      </c>
      <c r="C45" s="6">
        <f t="shared" si="2"/>
        <v>1253.076</v>
      </c>
      <c r="D45" s="6">
        <f t="shared" si="3"/>
        <v>1015.1759999999999</v>
      </c>
      <c r="E45" s="6">
        <f t="shared" si="4"/>
        <v>237.89999999999998</v>
      </c>
      <c r="F45" s="6">
        <v>829.56299999999999</v>
      </c>
      <c r="G45" s="6">
        <f t="shared" si="5"/>
        <v>619.10699999999997</v>
      </c>
      <c r="H45" s="6">
        <v>210.45599999999999</v>
      </c>
      <c r="I45">
        <v>423.51299999999998</v>
      </c>
      <c r="J45" s="6">
        <f t="shared" si="6"/>
        <v>396.06899999999996</v>
      </c>
      <c r="K45">
        <v>27.443999999999999</v>
      </c>
      <c r="N45" s="58">
        <v>11</v>
      </c>
      <c r="O45" s="58" t="s">
        <v>1047</v>
      </c>
      <c r="P45" s="53"/>
      <c r="Q45" s="53" t="s">
        <v>1075</v>
      </c>
      <c r="V45" s="6">
        <f t="shared" si="7"/>
        <v>29737</v>
      </c>
      <c r="W45" s="1">
        <v>29707</v>
      </c>
      <c r="X45" s="46">
        <v>492.34574221407098</v>
      </c>
      <c r="Y45" s="46">
        <v>394.32238601273099</v>
      </c>
      <c r="Z45" s="46">
        <v>97.823378441152201</v>
      </c>
      <c r="AA45" s="46">
        <v>350.089501980877</v>
      </c>
      <c r="AB45" s="46">
        <v>259.15612756784998</v>
      </c>
      <c r="AC45" s="46">
        <v>90.220839041464004</v>
      </c>
      <c r="AD45">
        <v>142.067216754626</v>
      </c>
      <c r="AE45">
        <v>134.68566009175001</v>
      </c>
      <c r="AF45">
        <v>7.3815566628758296</v>
      </c>
    </row>
    <row r="46" spans="1:32" x14ac:dyDescent="0.2">
      <c r="A46" s="6">
        <f t="shared" si="1"/>
        <v>32324</v>
      </c>
      <c r="B46" s="8">
        <v>32295</v>
      </c>
      <c r="C46" s="6">
        <f t="shared" si="2"/>
        <v>1220.981</v>
      </c>
      <c r="D46" s="6">
        <f t="shared" si="3"/>
        <v>989.12200000000007</v>
      </c>
      <c r="E46" s="6">
        <f t="shared" si="4"/>
        <v>231.85900000000001</v>
      </c>
      <c r="F46" s="6">
        <v>796.30200000000002</v>
      </c>
      <c r="G46" s="6">
        <f t="shared" si="5"/>
        <v>593.53200000000004</v>
      </c>
      <c r="H46" s="6">
        <v>202.77</v>
      </c>
      <c r="I46">
        <v>424.67899999999997</v>
      </c>
      <c r="J46" s="6">
        <f t="shared" si="6"/>
        <v>395.59</v>
      </c>
      <c r="K46">
        <v>29.088999999999999</v>
      </c>
      <c r="N46" s="58">
        <v>12</v>
      </c>
      <c r="O46" s="58" t="s">
        <v>1048</v>
      </c>
      <c r="P46" s="53"/>
      <c r="Q46" s="53" t="s">
        <v>1084</v>
      </c>
      <c r="V46" s="6">
        <f t="shared" si="7"/>
        <v>29767</v>
      </c>
      <c r="W46" s="1">
        <v>29738</v>
      </c>
      <c r="X46" s="46">
        <v>487.08600000000001</v>
      </c>
      <c r="Y46" s="46">
        <v>388.75</v>
      </c>
      <c r="Z46" s="46">
        <v>98.335999999999999</v>
      </c>
      <c r="AA46" s="46">
        <v>346.37900000000002</v>
      </c>
      <c r="AB46" s="46">
        <v>255.059</v>
      </c>
      <c r="AC46" s="46">
        <v>91.32</v>
      </c>
      <c r="AD46">
        <v>140.70699999999999</v>
      </c>
      <c r="AE46">
        <v>133.691</v>
      </c>
      <c r="AF46">
        <v>7.016</v>
      </c>
    </row>
    <row r="47" spans="1:32" x14ac:dyDescent="0.2">
      <c r="A47" s="6">
        <f t="shared" si="1"/>
        <v>32416</v>
      </c>
      <c r="B47" s="8">
        <v>32387</v>
      </c>
      <c r="C47" s="6">
        <f t="shared" si="2"/>
        <v>1242.6970000000001</v>
      </c>
      <c r="D47" s="6">
        <f t="shared" si="3"/>
        <v>1012.765</v>
      </c>
      <c r="E47" s="6">
        <f t="shared" si="4"/>
        <v>229.93199999999999</v>
      </c>
      <c r="F47" s="6">
        <v>808.53399999999999</v>
      </c>
      <c r="G47" s="6">
        <f t="shared" si="5"/>
        <v>608.726</v>
      </c>
      <c r="H47" s="6">
        <v>199.80799999999999</v>
      </c>
      <c r="I47">
        <v>434.16300000000001</v>
      </c>
      <c r="J47" s="6">
        <f t="shared" si="6"/>
        <v>404.03899999999999</v>
      </c>
      <c r="K47">
        <v>30.123999999999999</v>
      </c>
      <c r="N47" s="58">
        <v>13</v>
      </c>
      <c r="O47" s="58" t="s">
        <v>1049</v>
      </c>
      <c r="P47" s="53"/>
      <c r="Q47" s="53"/>
      <c r="V47" s="6">
        <f t="shared" si="7"/>
        <v>29798</v>
      </c>
      <c r="W47" s="1">
        <v>29768</v>
      </c>
      <c r="X47" s="46">
        <v>490.04169019821398</v>
      </c>
      <c r="Y47" s="46">
        <v>390.07193433252201</v>
      </c>
      <c r="Z47" s="46">
        <v>100.46293666054</v>
      </c>
      <c r="AA47" s="46">
        <v>347.991452644596</v>
      </c>
      <c r="AB47" s="46">
        <v>255.25348670947</v>
      </c>
      <c r="AC47" s="46">
        <v>93.738190777576406</v>
      </c>
      <c r="AD47">
        <v>142.24912761075299</v>
      </c>
      <c r="AE47">
        <v>135.242919483035</v>
      </c>
      <c r="AF47">
        <v>7.0433088107677504</v>
      </c>
    </row>
    <row r="48" spans="1:32" x14ac:dyDescent="0.2">
      <c r="A48" s="6">
        <f t="shared" si="1"/>
        <v>32508</v>
      </c>
      <c r="B48" s="8">
        <v>32478</v>
      </c>
      <c r="C48" s="6">
        <f t="shared" si="2"/>
        <v>1279.559</v>
      </c>
      <c r="D48" s="6">
        <f t="shared" si="3"/>
        <v>1035.3530000000001</v>
      </c>
      <c r="E48" s="6">
        <f t="shared" si="4"/>
        <v>244.20599999999999</v>
      </c>
      <c r="F48" s="6">
        <v>836.923</v>
      </c>
      <c r="G48" s="6">
        <f t="shared" si="5"/>
        <v>624.40700000000004</v>
      </c>
      <c r="H48" s="6">
        <v>212.51599999999999</v>
      </c>
      <c r="I48">
        <v>442.63600000000002</v>
      </c>
      <c r="J48" s="6">
        <f t="shared" si="6"/>
        <v>410.94600000000003</v>
      </c>
      <c r="K48">
        <v>31.69</v>
      </c>
      <c r="N48" s="58">
        <v>14</v>
      </c>
      <c r="O48" s="58" t="s">
        <v>1050</v>
      </c>
      <c r="P48" s="53"/>
      <c r="Q48" s="53"/>
      <c r="V48" s="6">
        <f t="shared" si="7"/>
        <v>29829</v>
      </c>
      <c r="W48" s="1">
        <v>29799</v>
      </c>
      <c r="X48" s="46">
        <v>497.23978107572702</v>
      </c>
      <c r="Y48" s="46">
        <v>393.466980970235</v>
      </c>
      <c r="Z48" s="46">
        <v>104.259980234148</v>
      </c>
      <c r="AA48" s="46">
        <v>352.09886135699799</v>
      </c>
      <c r="AB48" s="46">
        <v>255.81272643457001</v>
      </c>
      <c r="AC48" s="46">
        <v>97.333416575523401</v>
      </c>
      <c r="AD48">
        <v>145.53217884751999</v>
      </c>
      <c r="AE48">
        <v>138.489281145467</v>
      </c>
      <c r="AF48">
        <v>7.1158826523145002</v>
      </c>
    </row>
    <row r="49" spans="1:32" x14ac:dyDescent="0.2">
      <c r="A49" s="6">
        <f t="shared" si="1"/>
        <v>32598</v>
      </c>
      <c r="B49" s="8">
        <v>32568</v>
      </c>
      <c r="C49" s="6">
        <f t="shared" si="2"/>
        <v>1318.0549999999998</v>
      </c>
      <c r="D49" s="6">
        <f t="shared" si="3"/>
        <v>1077.704</v>
      </c>
      <c r="E49" s="6">
        <f t="shared" si="4"/>
        <v>240.351</v>
      </c>
      <c r="F49" s="6">
        <v>861.55899999999997</v>
      </c>
      <c r="G49" s="6">
        <f t="shared" si="5"/>
        <v>655.00399999999991</v>
      </c>
      <c r="H49" s="6">
        <v>206.55500000000001</v>
      </c>
      <c r="I49">
        <v>456.49599999999998</v>
      </c>
      <c r="J49" s="6">
        <f t="shared" si="6"/>
        <v>422.7</v>
      </c>
      <c r="K49">
        <v>33.795999999999999</v>
      </c>
      <c r="N49" s="58">
        <v>15</v>
      </c>
      <c r="O49" s="58" t="s">
        <v>1051</v>
      </c>
      <c r="P49" s="53"/>
      <c r="Q49" s="53"/>
      <c r="V49" s="6">
        <f t="shared" si="7"/>
        <v>29859</v>
      </c>
      <c r="W49" s="1">
        <v>29830</v>
      </c>
      <c r="X49" s="46">
        <v>505.887</v>
      </c>
      <c r="Y49" s="46">
        <v>397.92</v>
      </c>
      <c r="Z49" s="46">
        <v>107.967</v>
      </c>
      <c r="AA49" s="46">
        <v>357.41800000000001</v>
      </c>
      <c r="AB49" s="46">
        <v>256.66699999999997</v>
      </c>
      <c r="AC49" s="46">
        <v>100.751</v>
      </c>
      <c r="AD49">
        <v>148.46899999999999</v>
      </c>
      <c r="AE49">
        <v>141.25299999999999</v>
      </c>
      <c r="AF49">
        <v>7.2160000000000002</v>
      </c>
    </row>
    <row r="50" spans="1:32" x14ac:dyDescent="0.2">
      <c r="A50" s="6">
        <f t="shared" si="1"/>
        <v>32689</v>
      </c>
      <c r="B50" s="8">
        <v>32660</v>
      </c>
      <c r="C50" s="6">
        <f t="shared" si="2"/>
        <v>1307.646</v>
      </c>
      <c r="D50" s="6">
        <f t="shared" si="3"/>
        <v>1062.579</v>
      </c>
      <c r="E50" s="6">
        <f t="shared" si="4"/>
        <v>245.06700000000001</v>
      </c>
      <c r="F50" s="6">
        <v>869.66800000000001</v>
      </c>
      <c r="G50" s="6">
        <f t="shared" si="5"/>
        <v>659.82799999999997</v>
      </c>
      <c r="H50" s="6">
        <v>209.84</v>
      </c>
      <c r="I50">
        <v>437.97800000000001</v>
      </c>
      <c r="J50" s="6">
        <f t="shared" si="6"/>
        <v>402.75100000000003</v>
      </c>
      <c r="K50">
        <v>35.226999999999997</v>
      </c>
      <c r="N50" s="58">
        <v>16</v>
      </c>
      <c r="O50" s="58" t="s">
        <v>1052</v>
      </c>
      <c r="P50" s="53"/>
      <c r="Q50" s="53"/>
      <c r="V50" s="6">
        <f t="shared" si="7"/>
        <v>29890</v>
      </c>
      <c r="W50" s="1">
        <v>29860</v>
      </c>
      <c r="X50" s="46">
        <v>521.99589279995303</v>
      </c>
      <c r="Y50" s="46">
        <v>409.57141929862701</v>
      </c>
      <c r="Z50" s="46">
        <v>112.094708532252</v>
      </c>
      <c r="AA50" s="46">
        <v>370.56085183043098</v>
      </c>
      <c r="AB50" s="46">
        <v>265.32458728493901</v>
      </c>
      <c r="AC50" s="46">
        <v>104.43727205752199</v>
      </c>
      <c r="AD50">
        <v>150.511274574346</v>
      </c>
      <c r="AE50">
        <v>142.92246230887699</v>
      </c>
      <c r="AF50">
        <v>7.5590911593070897</v>
      </c>
    </row>
    <row r="51" spans="1:32" x14ac:dyDescent="0.2">
      <c r="A51" s="6">
        <f t="shared" si="1"/>
        <v>32781</v>
      </c>
      <c r="B51" s="8">
        <v>32752</v>
      </c>
      <c r="C51" s="6">
        <f t="shared" si="2"/>
        <v>1362.9639999999999</v>
      </c>
      <c r="D51" s="6">
        <f t="shared" si="3"/>
        <v>1100.3159999999998</v>
      </c>
      <c r="E51" s="6">
        <f t="shared" si="4"/>
        <v>262.64800000000002</v>
      </c>
      <c r="F51" s="6">
        <v>898</v>
      </c>
      <c r="G51" s="6">
        <f t="shared" si="5"/>
        <v>672.49299999999994</v>
      </c>
      <c r="H51" s="6">
        <v>225.50700000000001</v>
      </c>
      <c r="I51">
        <v>464.964</v>
      </c>
      <c r="J51" s="6">
        <f t="shared" si="6"/>
        <v>427.82299999999998</v>
      </c>
      <c r="K51">
        <v>37.140999999999998</v>
      </c>
      <c r="N51" s="58">
        <v>17</v>
      </c>
      <c r="O51" s="58" t="s">
        <v>1053</v>
      </c>
      <c r="P51" s="53"/>
      <c r="Q51" s="53"/>
      <c r="V51" s="6">
        <f t="shared" si="7"/>
        <v>29920</v>
      </c>
      <c r="W51" s="1">
        <v>29891</v>
      </c>
      <c r="X51" s="46">
        <v>541.763420439166</v>
      </c>
      <c r="Y51" s="46">
        <v>425.45477660690398</v>
      </c>
      <c r="Z51" s="46">
        <v>116.14105835617499</v>
      </c>
      <c r="AA51" s="46">
        <v>388.19806452530997</v>
      </c>
      <c r="AB51" s="46">
        <v>279.75856094504701</v>
      </c>
      <c r="AC51" s="46">
        <v>107.958099170927</v>
      </c>
      <c r="AD51">
        <v>152.318835939259</v>
      </c>
      <c r="AE51">
        <v>144.30928457106901</v>
      </c>
      <c r="AF51">
        <v>8.0576213717957508</v>
      </c>
    </row>
    <row r="52" spans="1:32" x14ac:dyDescent="0.2">
      <c r="A52" s="6">
        <f t="shared" si="1"/>
        <v>32873</v>
      </c>
      <c r="B52" s="8">
        <v>32843</v>
      </c>
      <c r="C52" s="6">
        <f t="shared" si="2"/>
        <v>1642.884</v>
      </c>
      <c r="D52" s="6">
        <f t="shared" si="3"/>
        <v>1357.6559999999999</v>
      </c>
      <c r="E52" s="6">
        <f t="shared" si="4"/>
        <v>285.22800000000001</v>
      </c>
      <c r="F52" s="6">
        <v>1092.1679999999999</v>
      </c>
      <c r="G52" s="6">
        <f t="shared" si="5"/>
        <v>845.71899999999982</v>
      </c>
      <c r="H52" s="6">
        <v>246.44900000000001</v>
      </c>
      <c r="I52">
        <v>550.71600000000001</v>
      </c>
      <c r="J52" s="6">
        <f t="shared" si="6"/>
        <v>511.93700000000001</v>
      </c>
      <c r="K52">
        <v>38.779000000000003</v>
      </c>
      <c r="N52" s="10">
        <v>18</v>
      </c>
      <c r="O52" s="10" t="s">
        <v>1054</v>
      </c>
      <c r="P52" s="53"/>
      <c r="Q52" s="53"/>
      <c r="V52" s="6">
        <f t="shared" si="7"/>
        <v>29951</v>
      </c>
      <c r="W52" s="1">
        <v>29921</v>
      </c>
      <c r="X52" s="46">
        <v>551.90800000000002</v>
      </c>
      <c r="Y52" s="46">
        <v>433.84199999999998</v>
      </c>
      <c r="Z52" s="46">
        <v>118.066</v>
      </c>
      <c r="AA52" s="46">
        <v>397.47399999999999</v>
      </c>
      <c r="AB52" s="46">
        <v>287.733</v>
      </c>
      <c r="AC52" s="46">
        <v>109.741</v>
      </c>
      <c r="AD52">
        <v>154.434</v>
      </c>
      <c r="AE52">
        <v>146.10900000000001</v>
      </c>
      <c r="AF52">
        <v>8.3249999999999993</v>
      </c>
    </row>
    <row r="53" spans="1:32" x14ac:dyDescent="0.2">
      <c r="A53" s="6">
        <f t="shared" si="1"/>
        <v>32963</v>
      </c>
      <c r="B53" s="8">
        <v>32933</v>
      </c>
      <c r="C53" s="6">
        <f t="shared" si="2"/>
        <v>1725.4859999999999</v>
      </c>
      <c r="D53" s="6">
        <f t="shared" si="3"/>
        <v>1418.3019999999999</v>
      </c>
      <c r="E53" s="6">
        <f t="shared" si="4"/>
        <v>307.18400000000003</v>
      </c>
      <c r="F53" s="6">
        <v>1177.903</v>
      </c>
      <c r="G53" s="6">
        <f t="shared" si="5"/>
        <v>913.423</v>
      </c>
      <c r="H53" s="6">
        <v>264.48</v>
      </c>
      <c r="I53">
        <v>547.58299999999997</v>
      </c>
      <c r="J53" s="6">
        <f t="shared" si="6"/>
        <v>504.87899999999996</v>
      </c>
      <c r="K53">
        <v>42.704000000000001</v>
      </c>
      <c r="N53" s="10">
        <v>19</v>
      </c>
      <c r="O53" s="10" t="s">
        <v>1055</v>
      </c>
      <c r="P53" s="53"/>
      <c r="Q53" s="53"/>
      <c r="V53" s="6">
        <f t="shared" si="7"/>
        <v>29982</v>
      </c>
      <c r="W53" s="1">
        <v>29952</v>
      </c>
      <c r="X53" s="46">
        <v>550.97378294911596</v>
      </c>
      <c r="Y53" s="46">
        <v>433.069813806414</v>
      </c>
      <c r="Z53" s="46">
        <v>117.864741026063</v>
      </c>
      <c r="AA53" s="46">
        <v>394.23099580820201</v>
      </c>
      <c r="AB53" s="46">
        <v>284.56857492373399</v>
      </c>
      <c r="AC53" s="46">
        <v>109.888592877901</v>
      </c>
      <c r="AD53">
        <v>157.78354720649901</v>
      </c>
      <c r="AE53">
        <v>149.672516516385</v>
      </c>
      <c r="AF53">
        <v>8.02777285048011</v>
      </c>
    </row>
    <row r="54" spans="1:32" x14ac:dyDescent="0.2">
      <c r="A54" s="6">
        <f t="shared" si="1"/>
        <v>33054</v>
      </c>
      <c r="B54" s="8">
        <v>33025</v>
      </c>
      <c r="C54" s="6">
        <f t="shared" si="2"/>
        <v>1768.3679999999999</v>
      </c>
      <c r="D54" s="6">
        <f t="shared" si="3"/>
        <v>1441.2250000000001</v>
      </c>
      <c r="E54" s="6">
        <f t="shared" si="4"/>
        <v>327.14300000000003</v>
      </c>
      <c r="F54" s="6">
        <v>1218.5170000000001</v>
      </c>
      <c r="G54" s="6">
        <f t="shared" si="5"/>
        <v>936.2650000000001</v>
      </c>
      <c r="H54" s="6">
        <v>282.25200000000001</v>
      </c>
      <c r="I54">
        <v>549.851</v>
      </c>
      <c r="J54" s="6">
        <f t="shared" si="6"/>
        <v>504.96</v>
      </c>
      <c r="K54">
        <v>44.890999999999998</v>
      </c>
      <c r="N54" s="10">
        <v>20</v>
      </c>
      <c r="O54" s="10" t="s">
        <v>1056</v>
      </c>
      <c r="P54" s="53"/>
      <c r="Q54" s="53"/>
      <c r="V54" s="6">
        <f t="shared" si="7"/>
        <v>30010</v>
      </c>
      <c r="W54" s="1">
        <v>29983</v>
      </c>
      <c r="X54" s="46">
        <v>548.93931029622695</v>
      </c>
      <c r="Y54" s="46">
        <v>431.33139135836399</v>
      </c>
      <c r="Z54" s="46">
        <v>117.533258973937</v>
      </c>
      <c r="AA54" s="46">
        <v>388.38146184285102</v>
      </c>
      <c r="AB54" s="46">
        <v>278.71863292733002</v>
      </c>
      <c r="AC54" s="46">
        <v>109.956446946772</v>
      </c>
      <c r="AD54">
        <v>161.12764108715601</v>
      </c>
      <c r="AE54">
        <v>153.545668293083</v>
      </c>
      <c r="AF54">
        <v>7.5382271495198898</v>
      </c>
    </row>
    <row r="55" spans="1:32" x14ac:dyDescent="0.2">
      <c r="A55" s="6">
        <f t="shared" si="1"/>
        <v>33146</v>
      </c>
      <c r="B55" s="8">
        <v>33117</v>
      </c>
      <c r="C55" s="6">
        <f t="shared" si="2"/>
        <v>1953.066</v>
      </c>
      <c r="D55" s="6">
        <f t="shared" si="3"/>
        <v>1582.0129999999999</v>
      </c>
      <c r="E55" s="6">
        <f t="shared" si="4"/>
        <v>371.053</v>
      </c>
      <c r="F55" s="6">
        <v>1355.0940000000001</v>
      </c>
      <c r="G55" s="6">
        <f t="shared" si="5"/>
        <v>1032.673</v>
      </c>
      <c r="H55" s="6">
        <v>322.42099999999999</v>
      </c>
      <c r="I55">
        <v>597.97199999999998</v>
      </c>
      <c r="J55" s="6">
        <f t="shared" si="6"/>
        <v>549.34</v>
      </c>
      <c r="K55">
        <v>48.631999999999998</v>
      </c>
      <c r="N55" s="10">
        <v>21</v>
      </c>
      <c r="O55" s="10" t="s">
        <v>1057</v>
      </c>
      <c r="P55" s="53"/>
      <c r="Q55" s="53"/>
      <c r="V55" s="6">
        <f t="shared" si="7"/>
        <v>30041</v>
      </c>
      <c r="W55" s="1">
        <v>30011</v>
      </c>
      <c r="X55" s="46">
        <v>546.07000000000005</v>
      </c>
      <c r="Y55" s="46">
        <v>428.738</v>
      </c>
      <c r="Z55" s="46">
        <v>117.33199999999999</v>
      </c>
      <c r="AA55" s="46">
        <v>383.15499999999997</v>
      </c>
      <c r="AB55" s="46">
        <v>273.06400000000002</v>
      </c>
      <c r="AC55" s="46">
        <v>110.09099999999999</v>
      </c>
      <c r="AD55">
        <v>162.91499999999999</v>
      </c>
      <c r="AE55">
        <v>155.67400000000001</v>
      </c>
      <c r="AF55">
        <v>7.2409999999999997</v>
      </c>
    </row>
    <row r="56" spans="1:32" x14ac:dyDescent="0.2">
      <c r="A56" s="6">
        <f t="shared" si="1"/>
        <v>33238</v>
      </c>
      <c r="B56" s="8">
        <v>33208</v>
      </c>
      <c r="C56" s="6">
        <f t="shared" si="2"/>
        <v>2066.3429999999998</v>
      </c>
      <c r="D56" s="6">
        <f t="shared" si="3"/>
        <v>1672.779</v>
      </c>
      <c r="E56" s="6">
        <f t="shared" si="4"/>
        <v>393.56400000000002</v>
      </c>
      <c r="F56" s="6">
        <v>1423.7629999999999</v>
      </c>
      <c r="G56" s="6">
        <f t="shared" si="5"/>
        <v>1084.4369999999999</v>
      </c>
      <c r="H56" s="6">
        <v>339.32600000000002</v>
      </c>
      <c r="I56">
        <v>642.58000000000004</v>
      </c>
      <c r="J56" s="6">
        <f t="shared" si="6"/>
        <v>588.3420000000001</v>
      </c>
      <c r="K56">
        <v>54.238</v>
      </c>
      <c r="N56" s="58">
        <v>22</v>
      </c>
      <c r="O56" s="58" t="s">
        <v>1058</v>
      </c>
      <c r="P56" s="53"/>
      <c r="Q56" s="53"/>
      <c r="V56" s="6">
        <f t="shared" si="7"/>
        <v>30071</v>
      </c>
      <c r="W56" s="1">
        <v>30042</v>
      </c>
      <c r="X56" s="46">
        <v>540.62994444620006</v>
      </c>
      <c r="Y56" s="46">
        <v>422.56249795823101</v>
      </c>
      <c r="Z56" s="46">
        <v>117.881815450304</v>
      </c>
      <c r="AA56" s="46">
        <v>380.21148746052802</v>
      </c>
      <c r="AB56" s="46">
        <v>269.14125212521498</v>
      </c>
      <c r="AC56" s="46">
        <v>110.59737356039901</v>
      </c>
      <c r="AD56">
        <v>160.38637562353099</v>
      </c>
      <c r="AE56">
        <v>152.977479035154</v>
      </c>
      <c r="AF56">
        <v>7.4088965883772104</v>
      </c>
    </row>
    <row r="57" spans="1:32" x14ac:dyDescent="0.2">
      <c r="A57" s="6">
        <f t="shared" si="1"/>
        <v>33328</v>
      </c>
      <c r="B57" s="8">
        <v>33298</v>
      </c>
      <c r="C57" s="6">
        <f t="shared" si="2"/>
        <v>1936.9119999999998</v>
      </c>
      <c r="D57" s="6">
        <f t="shared" si="3"/>
        <v>1552.3879999999999</v>
      </c>
      <c r="E57" s="6">
        <f t="shared" si="4"/>
        <v>384.524</v>
      </c>
      <c r="F57" s="6">
        <v>1345.713</v>
      </c>
      <c r="G57" s="6">
        <f t="shared" si="5"/>
        <v>1012.271</v>
      </c>
      <c r="H57" s="6">
        <v>333.44200000000001</v>
      </c>
      <c r="I57">
        <v>591.19899999999996</v>
      </c>
      <c r="J57" s="6">
        <f t="shared" si="6"/>
        <v>540.11699999999996</v>
      </c>
      <c r="K57">
        <v>51.082000000000001</v>
      </c>
      <c r="N57" s="58">
        <v>23</v>
      </c>
      <c r="O57" s="58" t="s">
        <v>1059</v>
      </c>
      <c r="P57" s="53"/>
      <c r="Q57" s="53"/>
      <c r="V57" s="6">
        <f t="shared" si="7"/>
        <v>30102</v>
      </c>
      <c r="W57" s="1">
        <v>30072</v>
      </c>
      <c r="X57" s="46">
        <v>533.25618068968799</v>
      </c>
      <c r="Y57" s="46">
        <v>413.58432532453998</v>
      </c>
      <c r="Z57" s="46">
        <v>119.177950836782</v>
      </c>
      <c r="AA57" s="46">
        <v>377.736778594133</v>
      </c>
      <c r="AB57" s="46">
        <v>265.59555839353197</v>
      </c>
      <c r="AC57" s="46">
        <v>111.556325104211</v>
      </c>
      <c r="AD57">
        <v>155.50362437646899</v>
      </c>
      <c r="AE57">
        <v>147.77052096484601</v>
      </c>
      <c r="AF57">
        <v>7.7331034116227899</v>
      </c>
    </row>
    <row r="58" spans="1:32" x14ac:dyDescent="0.2">
      <c r="A58" s="6">
        <f t="shared" si="1"/>
        <v>33419</v>
      </c>
      <c r="B58" s="8">
        <v>33390</v>
      </c>
      <c r="C58" s="6">
        <f t="shared" si="2"/>
        <v>1852.3019999999999</v>
      </c>
      <c r="D58" s="6">
        <f t="shared" si="3"/>
        <v>1473.855</v>
      </c>
      <c r="E58" s="6">
        <f t="shared" si="4"/>
        <v>378.447</v>
      </c>
      <c r="F58" s="6">
        <v>1296.3789999999999</v>
      </c>
      <c r="G58" s="6">
        <f t="shared" si="5"/>
        <v>969.88699999999994</v>
      </c>
      <c r="H58" s="6">
        <v>326.49200000000002</v>
      </c>
      <c r="I58">
        <v>555.923</v>
      </c>
      <c r="J58" s="6">
        <f t="shared" si="6"/>
        <v>503.96800000000002</v>
      </c>
      <c r="K58">
        <v>51.954999999999998</v>
      </c>
      <c r="N58" s="58">
        <v>24</v>
      </c>
      <c r="O58" s="58" t="s">
        <v>1060</v>
      </c>
      <c r="P58" s="53"/>
      <c r="Q58" s="53"/>
      <c r="V58" s="6">
        <f t="shared" si="7"/>
        <v>30132</v>
      </c>
      <c r="W58" s="1">
        <v>30103</v>
      </c>
      <c r="X58" s="46">
        <v>529.73099999999999</v>
      </c>
      <c r="Y58" s="46">
        <v>409.21100000000001</v>
      </c>
      <c r="Z58" s="46">
        <v>120.52</v>
      </c>
      <c r="AA58" s="46">
        <v>376.75599999999997</v>
      </c>
      <c r="AB58" s="46">
        <v>264.137</v>
      </c>
      <c r="AC58" s="46">
        <v>112.619</v>
      </c>
      <c r="AD58">
        <v>152.97499999999999</v>
      </c>
      <c r="AE58">
        <v>145.07400000000001</v>
      </c>
      <c r="AF58">
        <v>7.9009999999999998</v>
      </c>
    </row>
    <row r="59" spans="1:32" x14ac:dyDescent="0.2">
      <c r="A59" s="6">
        <f t="shared" si="1"/>
        <v>33511</v>
      </c>
      <c r="B59" s="8">
        <v>33482</v>
      </c>
      <c r="C59" s="6">
        <f t="shared" si="2"/>
        <v>1933.0140000000001</v>
      </c>
      <c r="D59" s="6">
        <f t="shared" si="3"/>
        <v>1532.825</v>
      </c>
      <c r="E59" s="6">
        <f t="shared" si="4"/>
        <v>400.18899999999996</v>
      </c>
      <c r="F59" s="6">
        <v>1341.268</v>
      </c>
      <c r="G59" s="6">
        <f t="shared" si="5"/>
        <v>997.35100000000011</v>
      </c>
      <c r="H59" s="6">
        <v>343.91699999999997</v>
      </c>
      <c r="I59">
        <v>591.74599999999998</v>
      </c>
      <c r="J59" s="6">
        <f t="shared" si="6"/>
        <v>535.47399999999993</v>
      </c>
      <c r="K59">
        <v>56.271999999999998</v>
      </c>
      <c r="N59" s="58">
        <v>25</v>
      </c>
      <c r="O59" s="58" t="s">
        <v>1061</v>
      </c>
      <c r="P59" s="53"/>
      <c r="Q59" s="53"/>
      <c r="V59" s="6">
        <f t="shared" si="7"/>
        <v>30163</v>
      </c>
      <c r="W59" s="1">
        <v>30133</v>
      </c>
      <c r="X59" s="46">
        <v>533.925671459706</v>
      </c>
      <c r="Y59" s="46">
        <v>412.70719333763299</v>
      </c>
      <c r="Z59" s="46">
        <v>121.755707959533</v>
      </c>
      <c r="AA59" s="46">
        <v>377.92493016726701</v>
      </c>
      <c r="AB59" s="46">
        <v>264.67371152232801</v>
      </c>
      <c r="AC59" s="46">
        <v>113.81567416430499</v>
      </c>
      <c r="AD59">
        <v>156.80832122556001</v>
      </c>
      <c r="AE59">
        <v>149.00782278229201</v>
      </c>
      <c r="AF59">
        <v>7.8899076652009503</v>
      </c>
    </row>
    <row r="60" spans="1:32" x14ac:dyDescent="0.2">
      <c r="A60" s="6">
        <f t="shared" si="1"/>
        <v>33603</v>
      </c>
      <c r="B60" s="8">
        <v>33573</v>
      </c>
      <c r="C60" s="6">
        <f t="shared" si="2"/>
        <v>2078.9189999999999</v>
      </c>
      <c r="D60" s="6">
        <f t="shared" si="3"/>
        <v>1643.557</v>
      </c>
      <c r="E60" s="6">
        <f t="shared" si="4"/>
        <v>435.36200000000002</v>
      </c>
      <c r="F60" s="6">
        <v>1434.932</v>
      </c>
      <c r="G60" s="6">
        <f t="shared" si="5"/>
        <v>1062.009</v>
      </c>
      <c r="H60" s="6">
        <v>372.923</v>
      </c>
      <c r="I60">
        <v>643.98699999999997</v>
      </c>
      <c r="J60" s="6">
        <f t="shared" si="6"/>
        <v>581.548</v>
      </c>
      <c r="K60">
        <v>62.439</v>
      </c>
      <c r="N60" s="10">
        <v>26</v>
      </c>
      <c r="O60" s="10" t="s">
        <v>1062</v>
      </c>
      <c r="P60" s="53"/>
      <c r="Q60" s="53"/>
      <c r="V60" s="6">
        <f t="shared" si="7"/>
        <v>30194</v>
      </c>
      <c r="W60" s="1">
        <v>30164</v>
      </c>
      <c r="X60" s="46">
        <v>543.65661847321303</v>
      </c>
      <c r="Y60" s="46">
        <v>420.806581233472</v>
      </c>
      <c r="Z60" s="46">
        <v>123.110414074611</v>
      </c>
      <c r="AA60" s="46">
        <v>380.96288255037803</v>
      </c>
      <c r="AB60" s="46">
        <v>266.13449813868903</v>
      </c>
      <c r="AC60" s="46">
        <v>115.241768029775</v>
      </c>
      <c r="AD60">
        <v>164.282417758485</v>
      </c>
      <c r="AE60">
        <v>156.58881942328199</v>
      </c>
      <c r="AF60">
        <v>7.8694853291690601</v>
      </c>
    </row>
    <row r="61" spans="1:32" x14ac:dyDescent="0.2">
      <c r="A61" s="6">
        <f t="shared" si="1"/>
        <v>33694</v>
      </c>
      <c r="B61" s="8">
        <v>33664</v>
      </c>
      <c r="C61" s="6">
        <f t="shared" si="2"/>
        <v>1973.6390000000001</v>
      </c>
      <c r="D61" s="6">
        <f t="shared" si="3"/>
        <v>1553.7510000000002</v>
      </c>
      <c r="E61" s="6">
        <f t="shared" si="4"/>
        <v>419.88800000000003</v>
      </c>
      <c r="F61" s="6">
        <v>1369.7650000000001</v>
      </c>
      <c r="G61" s="6">
        <f t="shared" si="5"/>
        <v>1010.2060000000001</v>
      </c>
      <c r="H61" s="6">
        <v>359.55900000000003</v>
      </c>
      <c r="I61">
        <v>603.87400000000002</v>
      </c>
      <c r="J61" s="6">
        <f t="shared" si="6"/>
        <v>543.54500000000007</v>
      </c>
      <c r="K61">
        <v>60.329000000000001</v>
      </c>
      <c r="N61" s="10">
        <v>27</v>
      </c>
      <c r="O61" s="10" t="s">
        <v>1063</v>
      </c>
      <c r="P61" s="53"/>
      <c r="Q61" s="53"/>
      <c r="V61" s="6">
        <f t="shared" si="7"/>
        <v>30224</v>
      </c>
      <c r="W61" s="1">
        <v>30195</v>
      </c>
      <c r="X61" s="46">
        <v>554.31399999999996</v>
      </c>
      <c r="Y61" s="46">
        <v>429.65199999999999</v>
      </c>
      <c r="Z61" s="46">
        <v>124.66200000000001</v>
      </c>
      <c r="AA61" s="46">
        <v>385.02</v>
      </c>
      <c r="AB61" s="46">
        <v>268.21699999999998</v>
      </c>
      <c r="AC61" s="46">
        <v>116.803</v>
      </c>
      <c r="AD61">
        <v>169.29400000000001</v>
      </c>
      <c r="AE61">
        <v>161.435</v>
      </c>
      <c r="AF61">
        <v>7.859</v>
      </c>
    </row>
    <row r="62" spans="1:32" x14ac:dyDescent="0.2">
      <c r="A62" s="6">
        <f t="shared" si="1"/>
        <v>33785</v>
      </c>
      <c r="B62" s="8">
        <v>33756</v>
      </c>
      <c r="C62" s="6">
        <f t="shared" si="2"/>
        <v>2103.123</v>
      </c>
      <c r="D62" s="6">
        <f t="shared" si="3"/>
        <v>1648.3040000000001</v>
      </c>
      <c r="E62" s="6">
        <f t="shared" si="4"/>
        <v>454.81900000000002</v>
      </c>
      <c r="F62" s="6">
        <v>1470.1569999999999</v>
      </c>
      <c r="G62" s="6">
        <f t="shared" si="5"/>
        <v>1079.8589999999999</v>
      </c>
      <c r="H62" s="6">
        <v>390.298</v>
      </c>
      <c r="I62">
        <v>632.96600000000001</v>
      </c>
      <c r="J62" s="6">
        <f t="shared" si="6"/>
        <v>568.44500000000005</v>
      </c>
      <c r="K62">
        <v>64.521000000000001</v>
      </c>
      <c r="N62" s="58">
        <v>28</v>
      </c>
      <c r="O62" s="58" t="s">
        <v>1064</v>
      </c>
      <c r="P62" s="53"/>
      <c r="Q62" s="53"/>
      <c r="V62" s="6">
        <f t="shared" si="7"/>
        <v>30255</v>
      </c>
      <c r="W62" s="1">
        <v>30225</v>
      </c>
      <c r="X62" s="46">
        <v>569.46453138593904</v>
      </c>
      <c r="Y62" s="46">
        <v>442.13316960358799</v>
      </c>
      <c r="Z62" s="46">
        <v>127.06723755890999</v>
      </c>
      <c r="AA62" s="46">
        <v>396.60650459874302</v>
      </c>
      <c r="AB62" s="46">
        <v>277.21328882378998</v>
      </c>
      <c r="AC62" s="46">
        <v>118.946472506386</v>
      </c>
      <c r="AD62">
        <v>170.900303029946</v>
      </c>
      <c r="AE62">
        <v>162.68868796405999</v>
      </c>
      <c r="AF62">
        <v>8.09035441152297</v>
      </c>
    </row>
    <row r="63" spans="1:32" x14ac:dyDescent="0.2">
      <c r="A63" s="6">
        <f t="shared" si="1"/>
        <v>33877</v>
      </c>
      <c r="B63" s="8">
        <v>33848</v>
      </c>
      <c r="C63" s="6">
        <f t="shared" si="2"/>
        <v>2326.6239999999998</v>
      </c>
      <c r="D63" s="6">
        <f t="shared" si="3"/>
        <v>1826.547</v>
      </c>
      <c r="E63" s="6">
        <f t="shared" si="4"/>
        <v>500.077</v>
      </c>
      <c r="F63" s="6">
        <v>1623.579</v>
      </c>
      <c r="G63" s="6">
        <f t="shared" si="5"/>
        <v>1188.952</v>
      </c>
      <c r="H63" s="6">
        <v>434.62700000000001</v>
      </c>
      <c r="I63">
        <v>703.04499999999996</v>
      </c>
      <c r="J63" s="6">
        <f t="shared" si="6"/>
        <v>637.59499999999991</v>
      </c>
      <c r="K63">
        <v>65.45</v>
      </c>
      <c r="N63" s="58">
        <v>29</v>
      </c>
      <c r="O63" s="58" t="s">
        <v>1065</v>
      </c>
      <c r="P63" s="53"/>
      <c r="Q63" s="53"/>
      <c r="V63" s="6">
        <f t="shared" si="7"/>
        <v>30285</v>
      </c>
      <c r="W63" s="1">
        <v>30256</v>
      </c>
      <c r="X63" s="46">
        <v>586.22867996987895</v>
      </c>
      <c r="Y63" s="46">
        <v>455.90148568143502</v>
      </c>
      <c r="Z63" s="46">
        <v>129.80842773384899</v>
      </c>
      <c r="AA63" s="46">
        <v>412.76065429017899</v>
      </c>
      <c r="AB63" s="46">
        <v>290.85975377827998</v>
      </c>
      <c r="AC63" s="46">
        <v>121.29351105629</v>
      </c>
      <c r="AD63">
        <v>171.93510683522101</v>
      </c>
      <c r="AE63">
        <v>163.449635601723</v>
      </c>
      <c r="AF63">
        <v>8.5036455884770294</v>
      </c>
    </row>
    <row r="64" spans="1:32" x14ac:dyDescent="0.2">
      <c r="A64" s="6">
        <f t="shared" si="1"/>
        <v>33969</v>
      </c>
      <c r="B64" s="8">
        <v>33939</v>
      </c>
      <c r="C64" s="6">
        <f t="shared" si="2"/>
        <v>2145.1030000000001</v>
      </c>
      <c r="D64" s="6">
        <f t="shared" si="3"/>
        <v>1671.1350000000002</v>
      </c>
      <c r="E64" s="6">
        <f t="shared" si="4"/>
        <v>473.96800000000002</v>
      </c>
      <c r="F64" s="6">
        <v>1472.22</v>
      </c>
      <c r="G64" s="6">
        <f t="shared" si="5"/>
        <v>1057.9880000000001</v>
      </c>
      <c r="H64" s="6">
        <v>414.23200000000003</v>
      </c>
      <c r="I64">
        <v>672.88300000000004</v>
      </c>
      <c r="J64" s="6">
        <f t="shared" si="6"/>
        <v>613.14700000000005</v>
      </c>
      <c r="K64">
        <v>59.735999999999997</v>
      </c>
      <c r="N64" s="58">
        <v>30</v>
      </c>
      <c r="O64" s="58" t="s">
        <v>1066</v>
      </c>
      <c r="P64" s="53"/>
      <c r="Q64" s="53"/>
      <c r="V64" s="6">
        <f t="shared" si="7"/>
        <v>30316</v>
      </c>
      <c r="W64" s="1">
        <v>30286</v>
      </c>
      <c r="X64" s="46">
        <v>594.55999999999995</v>
      </c>
      <c r="Y64" s="46">
        <v>462.73700000000002</v>
      </c>
      <c r="Z64" s="46">
        <v>131.82300000000001</v>
      </c>
      <c r="AA64" s="46">
        <v>421.339</v>
      </c>
      <c r="AB64" s="46">
        <v>298.25099999999998</v>
      </c>
      <c r="AC64" s="46">
        <v>123.08799999999999</v>
      </c>
      <c r="AD64">
        <v>173.221</v>
      </c>
      <c r="AE64">
        <v>164.48599999999999</v>
      </c>
      <c r="AF64">
        <v>8.7349999999999994</v>
      </c>
    </row>
    <row r="65" spans="1:32" x14ac:dyDescent="0.2">
      <c r="A65" s="6">
        <f t="shared" si="1"/>
        <v>34059</v>
      </c>
      <c r="B65" s="8">
        <v>34029</v>
      </c>
      <c r="C65" s="6">
        <f t="shared" si="2"/>
        <v>2204.2429999999999</v>
      </c>
      <c r="D65" s="6">
        <f t="shared" si="3"/>
        <v>1714.5620000000001</v>
      </c>
      <c r="E65" s="6">
        <f t="shared" si="4"/>
        <v>489.68099999999998</v>
      </c>
      <c r="F65" s="6">
        <v>1507.537</v>
      </c>
      <c r="G65" s="6">
        <f t="shared" si="5"/>
        <v>1082.7240000000002</v>
      </c>
      <c r="H65" s="6">
        <v>424.81299999999999</v>
      </c>
      <c r="I65">
        <v>696.70600000000002</v>
      </c>
      <c r="J65" s="6">
        <f t="shared" si="6"/>
        <v>631.83799999999997</v>
      </c>
      <c r="K65">
        <v>64.867999999999995</v>
      </c>
      <c r="N65" s="10">
        <v>31</v>
      </c>
      <c r="O65" s="10" t="s">
        <v>1067</v>
      </c>
      <c r="P65" s="53"/>
      <c r="Q65" s="53"/>
      <c r="V65" s="6">
        <f t="shared" si="7"/>
        <v>30347</v>
      </c>
      <c r="W65" s="1">
        <v>30317</v>
      </c>
      <c r="X65" s="46">
        <v>593.70714751319701</v>
      </c>
      <c r="Y65" s="46">
        <v>461.36306148642598</v>
      </c>
      <c r="Z65" s="46">
        <v>132.95248459597801</v>
      </c>
      <c r="AA65" s="46">
        <v>418.71472734064997</v>
      </c>
      <c r="AB65" s="46">
        <v>294.75929297307499</v>
      </c>
      <c r="AC65" s="46">
        <v>124.23143895299501</v>
      </c>
      <c r="AD65">
        <v>175.669814462847</v>
      </c>
      <c r="AE65">
        <v>166.849114933588</v>
      </c>
      <c r="AF65">
        <v>8.7255111061227293</v>
      </c>
    </row>
    <row r="66" spans="1:32" x14ac:dyDescent="0.2">
      <c r="A66" s="6">
        <f t="shared" si="1"/>
        <v>34150</v>
      </c>
      <c r="B66" s="8">
        <v>34121</v>
      </c>
      <c r="C66" s="6">
        <f t="shared" si="2"/>
        <v>2165.0630000000001</v>
      </c>
      <c r="D66" s="6">
        <f t="shared" si="3"/>
        <v>1665.7440000000001</v>
      </c>
      <c r="E66" s="6">
        <f t="shared" si="4"/>
        <v>499.31899999999996</v>
      </c>
      <c r="F66" s="6">
        <v>1474.6410000000001</v>
      </c>
      <c r="G66" s="6">
        <f t="shared" si="5"/>
        <v>1047.7730000000001</v>
      </c>
      <c r="H66" s="6">
        <v>426.86799999999999</v>
      </c>
      <c r="I66">
        <v>690.42200000000003</v>
      </c>
      <c r="J66" s="6">
        <f t="shared" si="6"/>
        <v>617.971</v>
      </c>
      <c r="K66">
        <v>72.450999999999993</v>
      </c>
      <c r="N66" s="58">
        <v>32</v>
      </c>
      <c r="O66" s="58" t="s">
        <v>1068</v>
      </c>
      <c r="P66" s="53"/>
      <c r="Q66" s="53"/>
      <c r="V66" s="6">
        <f t="shared" si="7"/>
        <v>30375</v>
      </c>
      <c r="W66" s="1">
        <v>30348</v>
      </c>
      <c r="X66" s="46">
        <v>591.84712098987097</v>
      </c>
      <c r="Y66" s="46">
        <v>458.56920476448897</v>
      </c>
      <c r="Z66" s="46">
        <v>133.73758220140201</v>
      </c>
      <c r="AA66" s="46">
        <v>413.96064173674398</v>
      </c>
      <c r="AB66" s="46">
        <v>288.74406591729502</v>
      </c>
      <c r="AC66" s="46">
        <v>125.051217462015</v>
      </c>
      <c r="AD66">
        <v>178.198785000253</v>
      </c>
      <c r="AE66">
        <v>169.460059744348</v>
      </c>
      <c r="AF66">
        <v>8.7024599984709408</v>
      </c>
    </row>
    <row r="67" spans="1:32" x14ac:dyDescent="0.2">
      <c r="A67" s="6">
        <f t="shared" si="1"/>
        <v>34242</v>
      </c>
      <c r="B67" s="8">
        <v>34213</v>
      </c>
      <c r="C67" s="6">
        <f t="shared" si="2"/>
        <v>2266.422</v>
      </c>
      <c r="D67" s="6">
        <f t="shared" si="3"/>
        <v>1738.8649999999998</v>
      </c>
      <c r="E67" s="6">
        <f t="shared" si="4"/>
        <v>527.55700000000002</v>
      </c>
      <c r="F67" s="6">
        <v>1517.3889999999999</v>
      </c>
      <c r="G67" s="6">
        <f t="shared" si="5"/>
        <v>1073.2489999999998</v>
      </c>
      <c r="H67" s="6">
        <v>444.14</v>
      </c>
      <c r="I67">
        <v>749.03300000000002</v>
      </c>
      <c r="J67" s="6">
        <f t="shared" si="6"/>
        <v>665.61599999999999</v>
      </c>
      <c r="K67">
        <v>83.417000000000002</v>
      </c>
      <c r="N67" s="58">
        <v>33</v>
      </c>
      <c r="O67" s="58" t="s">
        <v>1069</v>
      </c>
      <c r="P67" s="53"/>
      <c r="Q67" s="53"/>
      <c r="V67" s="6">
        <f t="shared" si="7"/>
        <v>30406</v>
      </c>
      <c r="W67" s="1">
        <v>30376</v>
      </c>
      <c r="X67" s="46">
        <v>589.21699999999998</v>
      </c>
      <c r="Y67" s="46">
        <v>455.12299999999999</v>
      </c>
      <c r="Z67" s="46">
        <v>134.09399999999999</v>
      </c>
      <c r="AA67" s="46">
        <v>409.65100000000001</v>
      </c>
      <c r="AB67" s="46">
        <v>284.221</v>
      </c>
      <c r="AC67" s="46">
        <v>125.43</v>
      </c>
      <c r="AD67">
        <v>179.566</v>
      </c>
      <c r="AE67">
        <v>170.90199999999999</v>
      </c>
      <c r="AF67">
        <v>8.6639999999999997</v>
      </c>
    </row>
    <row r="68" spans="1:32" x14ac:dyDescent="0.2">
      <c r="A68" s="6">
        <f t="shared" si="1"/>
        <v>34334</v>
      </c>
      <c r="B68" s="8">
        <v>34304</v>
      </c>
      <c r="C68" s="6">
        <f t="shared" si="2"/>
        <v>2357.1799999999998</v>
      </c>
      <c r="D68" s="6">
        <f t="shared" si="3"/>
        <v>1781.6619999999998</v>
      </c>
      <c r="E68" s="6">
        <f t="shared" si="4"/>
        <v>575.51800000000003</v>
      </c>
      <c r="F68" s="6">
        <v>1536.3109999999999</v>
      </c>
      <c r="G68" s="6">
        <f t="shared" si="5"/>
        <v>1073.3889999999999</v>
      </c>
      <c r="H68" s="6">
        <v>462.92200000000003</v>
      </c>
      <c r="I68">
        <v>820.86900000000003</v>
      </c>
      <c r="J68" s="6">
        <f t="shared" si="6"/>
        <v>708.27300000000002</v>
      </c>
      <c r="K68">
        <v>112.596</v>
      </c>
      <c r="N68" s="58">
        <v>34</v>
      </c>
      <c r="O68" s="58" t="s">
        <v>1070</v>
      </c>
      <c r="P68" s="53"/>
      <c r="Q68" s="53"/>
      <c r="V68" s="6">
        <f t="shared" si="7"/>
        <v>30436</v>
      </c>
      <c r="W68" s="1">
        <v>30407</v>
      </c>
      <c r="X68" s="46">
        <v>584.18282998678603</v>
      </c>
      <c r="Y68" s="46">
        <v>450.77511621162199</v>
      </c>
      <c r="Z68" s="46">
        <v>133.219852210255</v>
      </c>
      <c r="AA68" s="46">
        <v>407.47668558031501</v>
      </c>
      <c r="AB68" s="46">
        <v>283.07879631326801</v>
      </c>
      <c r="AC68" s="46">
        <v>124.73342116634601</v>
      </c>
      <c r="AD68">
        <v>177.11954319632801</v>
      </c>
      <c r="AE68">
        <v>168.629290726421</v>
      </c>
      <c r="AF68">
        <v>8.4710351863596305</v>
      </c>
    </row>
    <row r="69" spans="1:32" x14ac:dyDescent="0.2">
      <c r="A69" s="6">
        <f t="shared" ref="A69:A132" si="8">EOMONTH(B69,0)</f>
        <v>34424</v>
      </c>
      <c r="B69" s="8">
        <v>34394</v>
      </c>
      <c r="C69" s="6">
        <f t="shared" ref="C69:C132" si="9">F69+I69</f>
        <v>2393.9880000000003</v>
      </c>
      <c r="D69" s="6">
        <f t="shared" ref="D69:D132" si="10">G69+J69</f>
        <v>1812.9840000000002</v>
      </c>
      <c r="E69" s="6">
        <f t="shared" ref="E69:E132" si="11">H69+K69</f>
        <v>581.00400000000002</v>
      </c>
      <c r="F69" s="6">
        <v>1554.114</v>
      </c>
      <c r="G69" s="6">
        <f t="shared" ref="G69:G132" si="12">F69-H69</f>
        <v>1087.9560000000001</v>
      </c>
      <c r="H69" s="6">
        <v>466.15800000000002</v>
      </c>
      <c r="I69">
        <v>839.87400000000002</v>
      </c>
      <c r="J69" s="6">
        <f t="shared" ref="J69:J132" si="13">I69-K69</f>
        <v>725.02800000000002</v>
      </c>
      <c r="K69">
        <v>114.846</v>
      </c>
      <c r="N69" s="10">
        <v>35</v>
      </c>
      <c r="O69" s="10" t="s">
        <v>1071</v>
      </c>
      <c r="P69" s="53"/>
      <c r="Q69" s="53"/>
      <c r="V69" s="6">
        <f t="shared" ref="V69:V132" si="14">EOMONTH(W69,0)</f>
        <v>30467</v>
      </c>
      <c r="W69" s="1">
        <v>30437</v>
      </c>
      <c r="X69" s="46">
        <v>577.33747089548694</v>
      </c>
      <c r="Y69" s="46">
        <v>445.73226913961298</v>
      </c>
      <c r="Z69" s="46">
        <v>131.52486262263099</v>
      </c>
      <c r="AA69" s="46">
        <v>405.688621087895</v>
      </c>
      <c r="AB69" s="46">
        <v>282.32423448357798</v>
      </c>
      <c r="AC69" s="46">
        <v>123.37788532539901</v>
      </c>
      <c r="AD69">
        <v>172.395456803672</v>
      </c>
      <c r="AE69">
        <v>164.240709273579</v>
      </c>
      <c r="AF69">
        <v>8.14529640703749</v>
      </c>
    </row>
    <row r="70" spans="1:32" x14ac:dyDescent="0.2">
      <c r="A70" s="6">
        <f t="shared" si="8"/>
        <v>34515</v>
      </c>
      <c r="B70" s="8">
        <v>34486</v>
      </c>
      <c r="C70" s="6">
        <f t="shared" si="9"/>
        <v>2409.6239999999998</v>
      </c>
      <c r="D70" s="6">
        <f t="shared" si="10"/>
        <v>1843.098</v>
      </c>
      <c r="E70" s="6">
        <f t="shared" si="11"/>
        <v>566.52600000000007</v>
      </c>
      <c r="F70" s="6">
        <v>1601.598</v>
      </c>
      <c r="G70" s="6">
        <f t="shared" si="12"/>
        <v>1129.7860000000001</v>
      </c>
      <c r="H70" s="6">
        <v>471.81200000000001</v>
      </c>
      <c r="I70">
        <v>808.02599999999995</v>
      </c>
      <c r="J70" s="6">
        <f t="shared" si="13"/>
        <v>713.3119999999999</v>
      </c>
      <c r="K70">
        <v>94.713999999999999</v>
      </c>
      <c r="N70" s="58">
        <v>36</v>
      </c>
      <c r="O70" s="58" t="s">
        <v>1072</v>
      </c>
      <c r="P70" s="53"/>
      <c r="Q70" s="53"/>
      <c r="V70" s="6">
        <f t="shared" si="14"/>
        <v>30497</v>
      </c>
      <c r="W70" s="1">
        <v>30468</v>
      </c>
      <c r="X70" s="46">
        <v>574.06200000000001</v>
      </c>
      <c r="Y70" s="46">
        <v>443.435</v>
      </c>
      <c r="Z70" s="46">
        <v>130.62700000000001</v>
      </c>
      <c r="AA70" s="46">
        <v>404.113</v>
      </c>
      <c r="AB70" s="46">
        <v>281.46699999999998</v>
      </c>
      <c r="AC70" s="46">
        <v>122.646</v>
      </c>
      <c r="AD70">
        <v>169.94900000000001</v>
      </c>
      <c r="AE70">
        <v>161.96799999999999</v>
      </c>
      <c r="AF70">
        <v>7.9809999999999999</v>
      </c>
    </row>
    <row r="71" spans="1:32" x14ac:dyDescent="0.2">
      <c r="A71" s="6">
        <f t="shared" si="8"/>
        <v>34607</v>
      </c>
      <c r="B71" s="8">
        <v>34578</v>
      </c>
      <c r="C71" s="6">
        <f t="shared" si="9"/>
        <v>2530.3420000000001</v>
      </c>
      <c r="D71" s="6">
        <f t="shared" si="10"/>
        <v>1947.729</v>
      </c>
      <c r="E71" s="6">
        <f t="shared" si="11"/>
        <v>582.61300000000006</v>
      </c>
      <c r="F71" s="6">
        <v>1696.046</v>
      </c>
      <c r="G71" s="6">
        <f t="shared" si="12"/>
        <v>1207.472</v>
      </c>
      <c r="H71" s="6">
        <v>488.57400000000001</v>
      </c>
      <c r="I71">
        <v>834.29600000000005</v>
      </c>
      <c r="J71" s="6">
        <f t="shared" si="13"/>
        <v>740.25700000000006</v>
      </c>
      <c r="K71">
        <v>94.039000000000001</v>
      </c>
      <c r="N71" s="58">
        <v>37</v>
      </c>
      <c r="O71" s="58" t="s">
        <v>1073</v>
      </c>
      <c r="P71" s="53"/>
      <c r="Q71" s="53"/>
      <c r="V71" s="6">
        <f t="shared" si="14"/>
        <v>30528</v>
      </c>
      <c r="W71" s="1">
        <v>30498</v>
      </c>
      <c r="X71" s="46">
        <v>574.54217707301802</v>
      </c>
      <c r="Y71" s="46">
        <v>443.93087775351898</v>
      </c>
      <c r="Z71" s="46">
        <v>130.596402835774</v>
      </c>
      <c r="AA71" s="46">
        <v>402.24228812828397</v>
      </c>
      <c r="AB71" s="46">
        <v>279.84418887800501</v>
      </c>
      <c r="AC71" s="46">
        <v>122.600152305359</v>
      </c>
      <c r="AD71">
        <v>171.12077152498199</v>
      </c>
      <c r="AE71">
        <v>163.17452772994599</v>
      </c>
      <c r="AF71">
        <v>7.9841957067502802</v>
      </c>
    </row>
    <row r="72" spans="1:32" x14ac:dyDescent="0.2">
      <c r="A72" s="6">
        <f t="shared" si="8"/>
        <v>34699</v>
      </c>
      <c r="B72" s="8">
        <v>34669</v>
      </c>
      <c r="C72" s="6">
        <f t="shared" si="9"/>
        <v>2607.201</v>
      </c>
      <c r="D72" s="6">
        <f t="shared" si="10"/>
        <v>2011.681</v>
      </c>
      <c r="E72" s="6">
        <f t="shared" si="11"/>
        <v>595.52</v>
      </c>
      <c r="F72" s="6">
        <v>1743.492</v>
      </c>
      <c r="G72" s="6">
        <f t="shared" si="12"/>
        <v>1248.2909999999999</v>
      </c>
      <c r="H72" s="6">
        <v>495.20100000000002</v>
      </c>
      <c r="I72">
        <v>863.70899999999995</v>
      </c>
      <c r="J72" s="6">
        <f t="shared" si="13"/>
        <v>763.39</v>
      </c>
      <c r="K72">
        <v>100.319</v>
      </c>
      <c r="N72" s="58">
        <v>38</v>
      </c>
      <c r="O72" s="58" t="s">
        <v>1074</v>
      </c>
      <c r="P72" s="53"/>
      <c r="Q72" s="53"/>
      <c r="V72" s="6">
        <f t="shared" si="14"/>
        <v>30559</v>
      </c>
      <c r="W72" s="1">
        <v>30529</v>
      </c>
      <c r="X72" s="46">
        <v>575.93328069804397</v>
      </c>
      <c r="Y72" s="46">
        <v>445.34986139308302</v>
      </c>
      <c r="Z72" s="46">
        <v>130.57795635179201</v>
      </c>
      <c r="AA72" s="46">
        <v>400.506011803315</v>
      </c>
      <c r="AB72" s="46">
        <v>278.03160665968602</v>
      </c>
      <c r="AC72" s="46">
        <v>122.572146476374</v>
      </c>
      <c r="AD72">
        <v>174.18247508927601</v>
      </c>
      <c r="AE72">
        <v>166.26338549527301</v>
      </c>
      <c r="AF72">
        <v>7.9937490924574002</v>
      </c>
    </row>
    <row r="73" spans="1:32" x14ac:dyDescent="0.2">
      <c r="A73" s="6">
        <f t="shared" si="8"/>
        <v>34789</v>
      </c>
      <c r="B73" s="8">
        <v>34759</v>
      </c>
      <c r="C73" s="6">
        <f t="shared" si="9"/>
        <v>2944.4690000000001</v>
      </c>
      <c r="D73" s="6">
        <f t="shared" si="10"/>
        <v>2293.8339999999998</v>
      </c>
      <c r="E73" s="6">
        <f t="shared" si="11"/>
        <v>650.63499999999999</v>
      </c>
      <c r="F73" s="6">
        <v>1977.261</v>
      </c>
      <c r="G73" s="6">
        <f t="shared" si="12"/>
        <v>1435.2829999999999</v>
      </c>
      <c r="H73" s="6">
        <v>541.97799999999995</v>
      </c>
      <c r="I73">
        <v>967.20799999999997</v>
      </c>
      <c r="J73" s="6">
        <f t="shared" si="13"/>
        <v>858.55099999999993</v>
      </c>
      <c r="K73">
        <v>108.657</v>
      </c>
      <c r="N73" s="10">
        <v>39</v>
      </c>
      <c r="O73" s="10" t="s">
        <v>1075</v>
      </c>
      <c r="P73" s="53"/>
      <c r="Q73" s="53"/>
      <c r="V73" s="6">
        <f t="shared" si="14"/>
        <v>30589</v>
      </c>
      <c r="W73" s="1">
        <v>30560</v>
      </c>
      <c r="X73" s="46">
        <v>578.077</v>
      </c>
      <c r="Y73" s="46">
        <v>447.505</v>
      </c>
      <c r="Z73" s="46">
        <v>130.572</v>
      </c>
      <c r="AA73" s="46">
        <v>399.77300000000002</v>
      </c>
      <c r="AB73" s="46">
        <v>277.20999999999998</v>
      </c>
      <c r="AC73" s="46">
        <v>122.563</v>
      </c>
      <c r="AD73">
        <v>178.304</v>
      </c>
      <c r="AE73">
        <v>170.29499999999999</v>
      </c>
      <c r="AF73">
        <v>8.0090000000000003</v>
      </c>
    </row>
    <row r="74" spans="1:32" x14ac:dyDescent="0.2">
      <c r="A74" s="6">
        <f t="shared" si="8"/>
        <v>34880</v>
      </c>
      <c r="B74" s="8">
        <v>34851</v>
      </c>
      <c r="C74" s="6">
        <f t="shared" si="9"/>
        <v>2995.431</v>
      </c>
      <c r="D74" s="6">
        <f t="shared" si="10"/>
        <v>2320.3959999999997</v>
      </c>
      <c r="E74" s="6">
        <f t="shared" si="11"/>
        <v>675.03500000000008</v>
      </c>
      <c r="F74" s="6">
        <v>2001.1130000000001</v>
      </c>
      <c r="G74" s="6">
        <f t="shared" si="12"/>
        <v>1436.269</v>
      </c>
      <c r="H74" s="6">
        <v>564.84400000000005</v>
      </c>
      <c r="I74">
        <v>994.31799999999998</v>
      </c>
      <c r="J74" s="6">
        <f t="shared" si="13"/>
        <v>884.12699999999995</v>
      </c>
      <c r="K74">
        <v>110.191</v>
      </c>
      <c r="N74" s="58">
        <v>40</v>
      </c>
      <c r="O74" s="58" t="s">
        <v>1076</v>
      </c>
      <c r="P74" s="53"/>
      <c r="Q74" s="53"/>
      <c r="V74" s="6">
        <f t="shared" si="14"/>
        <v>30620</v>
      </c>
      <c r="W74" s="1">
        <v>30590</v>
      </c>
      <c r="X74" s="46">
        <v>602.53316975534005</v>
      </c>
      <c r="Y74" s="46">
        <v>465.86389402035599</v>
      </c>
      <c r="Z74" s="46">
        <v>136.68785490788801</v>
      </c>
      <c r="AA74" s="46">
        <v>414.36337370584403</v>
      </c>
      <c r="AB74" s="46">
        <v>287.27814255260103</v>
      </c>
      <c r="AC74" s="46">
        <v>126.812146622581</v>
      </c>
      <c r="AD74">
        <v>189.19833939034299</v>
      </c>
      <c r="AE74">
        <v>179.26032020727399</v>
      </c>
      <c r="AF74">
        <v>9.8884341480270006</v>
      </c>
    </row>
    <row r="75" spans="1:32" x14ac:dyDescent="0.2">
      <c r="A75" s="6">
        <f t="shared" si="8"/>
        <v>34972</v>
      </c>
      <c r="B75" s="8">
        <v>34943</v>
      </c>
      <c r="C75" s="6">
        <f t="shared" si="9"/>
        <v>2962.7249999999999</v>
      </c>
      <c r="D75" s="6">
        <f t="shared" si="10"/>
        <v>2290.607</v>
      </c>
      <c r="E75" s="6">
        <f t="shared" si="11"/>
        <v>672.11800000000005</v>
      </c>
      <c r="F75" s="6">
        <v>1967.6610000000001</v>
      </c>
      <c r="G75" s="6">
        <f t="shared" si="12"/>
        <v>1407.44</v>
      </c>
      <c r="H75" s="6">
        <v>560.221</v>
      </c>
      <c r="I75">
        <v>995.06399999999996</v>
      </c>
      <c r="J75" s="6">
        <f t="shared" si="13"/>
        <v>883.16699999999992</v>
      </c>
      <c r="K75">
        <v>111.89700000000001</v>
      </c>
      <c r="N75" s="58">
        <v>41</v>
      </c>
      <c r="O75" s="58" t="s">
        <v>1077</v>
      </c>
      <c r="P75" s="53"/>
      <c r="Q75" s="53"/>
      <c r="V75" s="6">
        <f t="shared" si="14"/>
        <v>30650</v>
      </c>
      <c r="W75" s="1">
        <v>30621</v>
      </c>
      <c r="X75" s="46">
        <v>645.24786583628395</v>
      </c>
      <c r="Y75" s="46">
        <v>497.05516310873998</v>
      </c>
      <c r="Z75" s="46">
        <v>148.23263636640201</v>
      </c>
      <c r="AA75" s="46">
        <v>440.81980687778997</v>
      </c>
      <c r="AB75" s="46">
        <v>305.263857447399</v>
      </c>
      <c r="AC75" s="46">
        <v>135.01858954747701</v>
      </c>
      <c r="AD75">
        <v>205.146313131516</v>
      </c>
      <c r="AE75">
        <v>191.930712841272</v>
      </c>
      <c r="AF75">
        <v>13.227027943800399</v>
      </c>
    </row>
    <row r="76" spans="1:32" x14ac:dyDescent="0.2">
      <c r="A76" s="6">
        <f t="shared" si="8"/>
        <v>35064</v>
      </c>
      <c r="B76" s="8">
        <v>35034</v>
      </c>
      <c r="C76" s="6">
        <f t="shared" si="9"/>
        <v>3036.0590000000002</v>
      </c>
      <c r="D76" s="6">
        <f t="shared" si="10"/>
        <v>2317.6880000000001</v>
      </c>
      <c r="E76" s="6">
        <f t="shared" si="11"/>
        <v>718.37099999999998</v>
      </c>
      <c r="F76" s="6">
        <v>2010.17</v>
      </c>
      <c r="G76" s="6">
        <f t="shared" si="12"/>
        <v>1415.0820000000001</v>
      </c>
      <c r="H76" s="6">
        <v>595.08799999999997</v>
      </c>
      <c r="I76">
        <v>1025.8889999999999</v>
      </c>
      <c r="J76" s="6">
        <f t="shared" si="13"/>
        <v>902.60599999999988</v>
      </c>
      <c r="K76">
        <v>123.283</v>
      </c>
      <c r="N76" s="58">
        <v>42</v>
      </c>
      <c r="O76" s="58" t="s">
        <v>1078</v>
      </c>
      <c r="P76" s="53"/>
      <c r="Q76" s="53"/>
      <c r="V76" s="6">
        <f t="shared" si="14"/>
        <v>30681</v>
      </c>
      <c r="W76" s="1">
        <v>30651</v>
      </c>
      <c r="X76" s="46">
        <v>673.88099999999997</v>
      </c>
      <c r="Y76" s="46">
        <v>517.28700000000003</v>
      </c>
      <c r="Z76" s="46">
        <v>156.59399999999999</v>
      </c>
      <c r="AA76" s="46">
        <v>456.83199999999999</v>
      </c>
      <c r="AB76" s="46">
        <v>315.33199999999999</v>
      </c>
      <c r="AC76" s="46">
        <v>141.5</v>
      </c>
      <c r="AD76">
        <v>217.04900000000001</v>
      </c>
      <c r="AE76">
        <v>201.95500000000001</v>
      </c>
      <c r="AF76">
        <v>15.093999999999999</v>
      </c>
    </row>
    <row r="77" spans="1:32" x14ac:dyDescent="0.2">
      <c r="A77" s="6">
        <f t="shared" si="8"/>
        <v>35155</v>
      </c>
      <c r="B77" s="8">
        <v>35125</v>
      </c>
      <c r="C77" s="6">
        <f t="shared" si="9"/>
        <v>3070.1689999999999</v>
      </c>
      <c r="D77" s="6">
        <f t="shared" si="10"/>
        <v>2344.0320000000002</v>
      </c>
      <c r="E77" s="6">
        <f t="shared" si="11"/>
        <v>726.13699999999994</v>
      </c>
      <c r="F77" s="6">
        <v>2062.5219999999999</v>
      </c>
      <c r="G77" s="6">
        <f t="shared" si="12"/>
        <v>1461.8429999999998</v>
      </c>
      <c r="H77" s="6">
        <v>600.67899999999997</v>
      </c>
      <c r="I77">
        <v>1007.647</v>
      </c>
      <c r="J77" s="6">
        <f t="shared" si="13"/>
        <v>882.18900000000008</v>
      </c>
      <c r="K77">
        <v>125.458</v>
      </c>
      <c r="N77" s="58">
        <v>43</v>
      </c>
      <c r="O77" s="58" t="s">
        <v>1079</v>
      </c>
      <c r="P77" s="53"/>
      <c r="Q77" s="53"/>
      <c r="V77" s="6">
        <f t="shared" si="14"/>
        <v>30712</v>
      </c>
      <c r="W77" s="1">
        <v>30682</v>
      </c>
      <c r="X77" s="46">
        <v>681.83003266026697</v>
      </c>
      <c r="Y77" s="46">
        <v>521.89565261618304</v>
      </c>
      <c r="Z77" s="46">
        <v>159.726242389791</v>
      </c>
      <c r="AA77" s="46">
        <v>458.662686643943</v>
      </c>
      <c r="AB77" s="46">
        <v>314.762312526112</v>
      </c>
      <c r="AC77" s="46">
        <v>144.771821425365</v>
      </c>
      <c r="AD77">
        <v>222.252390889992</v>
      </c>
      <c r="AE77">
        <v>207.183845399532</v>
      </c>
      <c r="AF77">
        <v>15.0007629976795</v>
      </c>
    </row>
    <row r="78" spans="1:32" x14ac:dyDescent="0.2">
      <c r="A78" s="6">
        <f t="shared" si="8"/>
        <v>35246</v>
      </c>
      <c r="B78" s="8">
        <v>35217</v>
      </c>
      <c r="C78" s="6">
        <f t="shared" si="9"/>
        <v>3046.1170000000002</v>
      </c>
      <c r="D78" s="6">
        <f t="shared" si="10"/>
        <v>2304.8139999999999</v>
      </c>
      <c r="E78" s="6">
        <f t="shared" si="11"/>
        <v>741.303</v>
      </c>
      <c r="F78" s="6">
        <v>2026.886</v>
      </c>
      <c r="G78" s="6">
        <f t="shared" si="12"/>
        <v>1422.675</v>
      </c>
      <c r="H78" s="6">
        <v>604.21100000000001</v>
      </c>
      <c r="I78">
        <v>1019.231</v>
      </c>
      <c r="J78" s="6">
        <f t="shared" si="13"/>
        <v>882.13900000000001</v>
      </c>
      <c r="K78">
        <v>137.09200000000001</v>
      </c>
      <c r="N78" s="58">
        <v>44</v>
      </c>
      <c r="O78" s="58" t="s">
        <v>1080</v>
      </c>
      <c r="P78" s="53"/>
      <c r="Q78" s="53"/>
      <c r="V78" s="6">
        <f t="shared" si="14"/>
        <v>30741</v>
      </c>
      <c r="W78" s="1">
        <v>30713</v>
      </c>
      <c r="X78" s="46">
        <v>686.96586510334896</v>
      </c>
      <c r="Y78" s="46">
        <v>524.75696793656903</v>
      </c>
      <c r="Z78" s="46">
        <v>161.863726114249</v>
      </c>
      <c r="AA78" s="46">
        <v>459.75419250906401</v>
      </c>
      <c r="AB78" s="46">
        <v>313.51896488161401</v>
      </c>
      <c r="AC78" s="46">
        <v>147.16797615007599</v>
      </c>
      <c r="AD78">
        <v>225.81068341277501</v>
      </c>
      <c r="AE78">
        <v>210.95100632197301</v>
      </c>
      <c r="AF78">
        <v>14.797765413352099</v>
      </c>
    </row>
    <row r="79" spans="1:32" x14ac:dyDescent="0.2">
      <c r="A79" s="6">
        <f t="shared" si="8"/>
        <v>35338</v>
      </c>
      <c r="B79" s="8">
        <v>35309</v>
      </c>
      <c r="C79" s="6">
        <f t="shared" si="9"/>
        <v>3106.4850000000001</v>
      </c>
      <c r="D79" s="6">
        <f t="shared" si="10"/>
        <v>2349.6710000000003</v>
      </c>
      <c r="E79" s="6">
        <f t="shared" si="11"/>
        <v>756.81399999999996</v>
      </c>
      <c r="F79" s="6">
        <v>2062.9650000000001</v>
      </c>
      <c r="G79" s="6">
        <f t="shared" si="12"/>
        <v>1447.3330000000001</v>
      </c>
      <c r="H79" s="6">
        <v>615.63199999999995</v>
      </c>
      <c r="I79">
        <v>1043.52</v>
      </c>
      <c r="J79" s="6">
        <f t="shared" si="13"/>
        <v>902.33799999999997</v>
      </c>
      <c r="K79">
        <v>141.18199999999999</v>
      </c>
      <c r="N79" s="58">
        <v>45</v>
      </c>
      <c r="O79" s="58" t="s">
        <v>1081</v>
      </c>
      <c r="P79" s="53"/>
      <c r="Q79" s="53"/>
      <c r="V79" s="6">
        <f t="shared" si="14"/>
        <v>30772</v>
      </c>
      <c r="W79" s="1">
        <v>30742</v>
      </c>
      <c r="X79" s="46">
        <v>689.04899999999998</v>
      </c>
      <c r="Y79" s="46">
        <v>526.28599999999994</v>
      </c>
      <c r="Z79" s="46">
        <v>162.76300000000001</v>
      </c>
      <c r="AA79" s="46">
        <v>460.17099999999999</v>
      </c>
      <c r="AB79" s="46">
        <v>311.95100000000002</v>
      </c>
      <c r="AC79" s="46">
        <v>148.22</v>
      </c>
      <c r="AD79">
        <v>228.87799999999999</v>
      </c>
      <c r="AE79">
        <v>214.33500000000001</v>
      </c>
      <c r="AF79">
        <v>14.542999999999999</v>
      </c>
    </row>
    <row r="80" spans="1:32" x14ac:dyDescent="0.2">
      <c r="A80" s="6">
        <f t="shared" si="8"/>
        <v>35430</v>
      </c>
      <c r="B80" s="8">
        <v>35400</v>
      </c>
      <c r="C80" s="6">
        <f t="shared" si="9"/>
        <v>3150.3969999999999</v>
      </c>
      <c r="D80" s="6">
        <f t="shared" si="10"/>
        <v>2374.942</v>
      </c>
      <c r="E80" s="6">
        <f t="shared" si="11"/>
        <v>775.45499999999993</v>
      </c>
      <c r="F80" s="6">
        <v>2064.7159999999999</v>
      </c>
      <c r="G80" s="6">
        <f t="shared" si="12"/>
        <v>1440.6669999999999</v>
      </c>
      <c r="H80" s="6">
        <v>624.04899999999998</v>
      </c>
      <c r="I80">
        <v>1085.681</v>
      </c>
      <c r="J80" s="6">
        <f t="shared" si="13"/>
        <v>934.27500000000009</v>
      </c>
      <c r="K80">
        <v>151.40600000000001</v>
      </c>
      <c r="N80" s="58">
        <v>46</v>
      </c>
      <c r="O80" s="58" t="s">
        <v>1082</v>
      </c>
      <c r="P80" s="53"/>
      <c r="Q80" s="53"/>
      <c r="V80" s="6">
        <f t="shared" si="14"/>
        <v>30802</v>
      </c>
      <c r="W80" s="1">
        <v>30773</v>
      </c>
      <c r="X80" s="46">
        <v>688.30654547448501</v>
      </c>
      <c r="Y80" s="46">
        <v>526.92722370135095</v>
      </c>
      <c r="Z80" s="46">
        <v>161.56030984884401</v>
      </c>
      <c r="AA80" s="46">
        <v>458.08911896117002</v>
      </c>
      <c r="AB80" s="46">
        <v>310.193620041636</v>
      </c>
      <c r="AC80" s="46">
        <v>147.23483408311</v>
      </c>
      <c r="AD80">
        <v>231.84776519166499</v>
      </c>
      <c r="AE80">
        <v>217.71128137121701</v>
      </c>
      <c r="AF80">
        <v>14.1936374204539</v>
      </c>
    </row>
    <row r="81" spans="1:32" x14ac:dyDescent="0.2">
      <c r="A81" s="6">
        <f t="shared" si="8"/>
        <v>35520</v>
      </c>
      <c r="B81" s="8">
        <v>35490</v>
      </c>
      <c r="C81" s="6">
        <f t="shared" si="9"/>
        <v>3141.6550000000002</v>
      </c>
      <c r="D81" s="6">
        <f t="shared" si="10"/>
        <v>2372.5100000000002</v>
      </c>
      <c r="E81" s="6">
        <f t="shared" si="11"/>
        <v>769.1450000000001</v>
      </c>
      <c r="F81" s="6">
        <v>2052.8580000000002</v>
      </c>
      <c r="G81" s="6">
        <f t="shared" si="12"/>
        <v>1439.567</v>
      </c>
      <c r="H81" s="6">
        <v>613.29100000000005</v>
      </c>
      <c r="I81">
        <v>1088.797</v>
      </c>
      <c r="J81" s="6">
        <f t="shared" si="13"/>
        <v>932.94299999999998</v>
      </c>
      <c r="K81">
        <v>155.85400000000001</v>
      </c>
      <c r="N81" s="58">
        <v>47</v>
      </c>
      <c r="O81" s="58" t="s">
        <v>1083</v>
      </c>
      <c r="P81" s="53"/>
      <c r="Q81" s="53"/>
      <c r="V81" s="6">
        <f t="shared" si="14"/>
        <v>30833</v>
      </c>
      <c r="W81" s="1">
        <v>30803</v>
      </c>
      <c r="X81" s="46">
        <v>686.31285278962605</v>
      </c>
      <c r="Y81" s="46">
        <v>527.37450140876797</v>
      </c>
      <c r="Z81" s="46">
        <v>158.80651118767801</v>
      </c>
      <c r="AA81" s="46">
        <v>453.18252175729299</v>
      </c>
      <c r="AB81" s="46">
        <v>307.911928367992</v>
      </c>
      <c r="AC81" s="46">
        <v>144.942156919761</v>
      </c>
      <c r="AD81">
        <v>234.492801137832</v>
      </c>
      <c r="AE81">
        <v>220.791946696173</v>
      </c>
      <c r="AF81">
        <v>13.760503517063</v>
      </c>
    </row>
    <row r="82" spans="1:32" x14ac:dyDescent="0.2">
      <c r="A82" s="6">
        <f t="shared" si="8"/>
        <v>35611</v>
      </c>
      <c r="B82" s="8">
        <v>35582</v>
      </c>
      <c r="C82" s="6">
        <f t="shared" si="9"/>
        <v>3201.6779999999999</v>
      </c>
      <c r="D82" s="6">
        <f t="shared" si="10"/>
        <v>2409.54</v>
      </c>
      <c r="E82" s="6">
        <f t="shared" si="11"/>
        <v>792.13800000000003</v>
      </c>
      <c r="F82" s="6">
        <v>2069.08</v>
      </c>
      <c r="G82" s="6">
        <f t="shared" si="12"/>
        <v>1447.3829999999998</v>
      </c>
      <c r="H82" s="6">
        <v>621.697</v>
      </c>
      <c r="I82">
        <v>1132.598</v>
      </c>
      <c r="J82" s="6">
        <f t="shared" si="13"/>
        <v>962.15699999999993</v>
      </c>
      <c r="K82">
        <v>170.441</v>
      </c>
      <c r="N82" s="10">
        <v>48</v>
      </c>
      <c r="O82" s="10" t="s">
        <v>1084</v>
      </c>
      <c r="P82" s="53"/>
      <c r="Q82" s="53"/>
      <c r="V82" s="6">
        <f t="shared" si="14"/>
        <v>30863</v>
      </c>
      <c r="W82" s="1">
        <v>30834</v>
      </c>
      <c r="X82" s="46">
        <v>683.678</v>
      </c>
      <c r="Y82" s="46">
        <v>527.53200000000004</v>
      </c>
      <c r="Z82" s="46">
        <v>156.14599999999999</v>
      </c>
      <c r="AA82" s="46">
        <v>448.10500000000002</v>
      </c>
      <c r="AB82" s="46">
        <v>305.46699999999998</v>
      </c>
      <c r="AC82" s="46">
        <v>142.63800000000001</v>
      </c>
      <c r="AD82">
        <v>235.57300000000001</v>
      </c>
      <c r="AE82">
        <v>222.065</v>
      </c>
      <c r="AF82">
        <v>13.507999999999999</v>
      </c>
    </row>
    <row r="83" spans="1:32" x14ac:dyDescent="0.2">
      <c r="A83" s="6">
        <f t="shared" si="8"/>
        <v>35703</v>
      </c>
      <c r="B83" s="8">
        <v>35674</v>
      </c>
      <c r="C83" s="6">
        <f t="shared" si="9"/>
        <v>3256.5739999999996</v>
      </c>
      <c r="D83" s="6">
        <f t="shared" si="10"/>
        <v>2429.5109999999995</v>
      </c>
      <c r="E83" s="6">
        <f t="shared" si="11"/>
        <v>827.0630000000001</v>
      </c>
      <c r="F83" s="6">
        <v>2126.0279999999998</v>
      </c>
      <c r="G83" s="6">
        <f t="shared" si="12"/>
        <v>1476.3039999999996</v>
      </c>
      <c r="H83" s="6">
        <v>649.72400000000005</v>
      </c>
      <c r="I83">
        <v>1130.546</v>
      </c>
      <c r="J83" s="6">
        <f t="shared" si="13"/>
        <v>953.20700000000011</v>
      </c>
      <c r="K83">
        <v>177.339</v>
      </c>
      <c r="N83" s="58">
        <v>49</v>
      </c>
      <c r="O83" s="58" t="s">
        <v>1085</v>
      </c>
      <c r="P83" s="53"/>
      <c r="Q83" s="53"/>
      <c r="V83" s="6">
        <f t="shared" si="14"/>
        <v>30894</v>
      </c>
      <c r="W83" s="1">
        <v>30864</v>
      </c>
      <c r="X83" s="46">
        <v>676.72839937933395</v>
      </c>
      <c r="Y83" s="46">
        <v>523.62089557049796</v>
      </c>
      <c r="Z83" s="46">
        <v>153.743420559394</v>
      </c>
      <c r="AA83" s="46">
        <v>441.94349466865702</v>
      </c>
      <c r="AB83" s="46">
        <v>301.91677430734501</v>
      </c>
      <c r="AC83" s="46">
        <v>140.34318239619699</v>
      </c>
      <c r="AD83">
        <v>234.03723983675101</v>
      </c>
      <c r="AE83">
        <v>220.572552763109</v>
      </c>
      <c r="AF83">
        <v>13.440126007141499</v>
      </c>
    </row>
    <row r="84" spans="1:32" x14ac:dyDescent="0.2">
      <c r="A84" s="6">
        <f t="shared" si="8"/>
        <v>35795</v>
      </c>
      <c r="B84" s="8">
        <v>35765</v>
      </c>
      <c r="C84" s="6">
        <f t="shared" si="9"/>
        <v>3441.424</v>
      </c>
      <c r="D84" s="6">
        <f t="shared" si="10"/>
        <v>2594.643</v>
      </c>
      <c r="E84" s="6">
        <f t="shared" si="11"/>
        <v>846.78099999999995</v>
      </c>
      <c r="F84" s="6">
        <v>2226.377</v>
      </c>
      <c r="G84" s="6">
        <f t="shared" si="12"/>
        <v>1551.28</v>
      </c>
      <c r="H84" s="6">
        <v>675.09699999999998</v>
      </c>
      <c r="I84">
        <v>1215.047</v>
      </c>
      <c r="J84" s="6">
        <f t="shared" si="13"/>
        <v>1043.3630000000001</v>
      </c>
      <c r="K84">
        <v>171.684</v>
      </c>
      <c r="N84" s="58">
        <v>50</v>
      </c>
      <c r="O84" s="58" t="s">
        <v>1086</v>
      </c>
      <c r="P84" s="53"/>
      <c r="Q84" s="53"/>
      <c r="V84" s="6">
        <f t="shared" si="14"/>
        <v>30925</v>
      </c>
      <c r="W84" s="1">
        <v>30895</v>
      </c>
      <c r="X84" s="46">
        <v>666.95661946094697</v>
      </c>
      <c r="Y84" s="46">
        <v>516.42007713487305</v>
      </c>
      <c r="Z84" s="46">
        <v>151.35062575588501</v>
      </c>
      <c r="AA84" s="46">
        <v>435.38522457108502</v>
      </c>
      <c r="AB84" s="46">
        <v>298.04791506183602</v>
      </c>
      <c r="AC84" s="46">
        <v>137.952895608175</v>
      </c>
      <c r="AD84">
        <v>231.209718788526</v>
      </c>
      <c r="AE84">
        <v>217.82477607462801</v>
      </c>
      <c r="AF84">
        <v>13.399021688407</v>
      </c>
    </row>
    <row r="85" spans="1:32" x14ac:dyDescent="0.2">
      <c r="A85" s="6">
        <f t="shared" si="8"/>
        <v>35885</v>
      </c>
      <c r="B85" s="8">
        <v>35855</v>
      </c>
      <c r="C85" s="6">
        <f t="shared" si="9"/>
        <v>3586.4110000000001</v>
      </c>
      <c r="D85" s="6">
        <f t="shared" si="10"/>
        <v>2698.7730000000001</v>
      </c>
      <c r="E85" s="6">
        <f t="shared" si="11"/>
        <v>887.63799999999992</v>
      </c>
      <c r="F85" s="6">
        <v>2380.7660000000001</v>
      </c>
      <c r="G85" s="6">
        <f t="shared" si="12"/>
        <v>1672.5620000000001</v>
      </c>
      <c r="H85" s="6">
        <v>708.20399999999995</v>
      </c>
      <c r="I85">
        <v>1205.645</v>
      </c>
      <c r="J85" s="6">
        <f t="shared" si="13"/>
        <v>1026.211</v>
      </c>
      <c r="K85">
        <v>179.434</v>
      </c>
      <c r="N85" s="58">
        <v>51</v>
      </c>
      <c r="O85" s="58" t="s">
        <v>1087</v>
      </c>
      <c r="P85" s="53"/>
      <c r="Q85" s="53"/>
      <c r="V85" s="6">
        <f t="shared" si="14"/>
        <v>30955</v>
      </c>
      <c r="W85" s="1">
        <v>30926</v>
      </c>
      <c r="X85" s="46">
        <v>662.22</v>
      </c>
      <c r="Y85" s="46">
        <v>512.72299999999996</v>
      </c>
      <c r="Z85" s="46">
        <v>149.49700000000001</v>
      </c>
      <c r="AA85" s="46">
        <v>432.46199999999999</v>
      </c>
      <c r="AB85" s="46">
        <v>296.30900000000003</v>
      </c>
      <c r="AC85" s="46">
        <v>136.15299999999999</v>
      </c>
      <c r="AD85">
        <v>229.75800000000001</v>
      </c>
      <c r="AE85">
        <v>216.41399999999999</v>
      </c>
      <c r="AF85">
        <v>13.343999999999999</v>
      </c>
    </row>
    <row r="86" spans="1:32" x14ac:dyDescent="0.2">
      <c r="A86" s="6">
        <f t="shared" si="8"/>
        <v>35976</v>
      </c>
      <c r="B86" s="8">
        <v>35947</v>
      </c>
      <c r="C86" s="6">
        <f t="shared" si="9"/>
        <v>3788.6039999999998</v>
      </c>
      <c r="D86" s="6">
        <f t="shared" si="10"/>
        <v>2829.3310000000001</v>
      </c>
      <c r="E86" s="6">
        <f t="shared" si="11"/>
        <v>959.27299999999991</v>
      </c>
      <c r="F86" s="6">
        <v>2536.7449999999999</v>
      </c>
      <c r="G86" s="6">
        <f t="shared" si="12"/>
        <v>1762.7239999999999</v>
      </c>
      <c r="H86" s="6">
        <v>774.02099999999996</v>
      </c>
      <c r="I86">
        <v>1251.8589999999999</v>
      </c>
      <c r="J86" s="6">
        <f t="shared" si="13"/>
        <v>1066.607</v>
      </c>
      <c r="K86">
        <v>185.25200000000001</v>
      </c>
      <c r="N86" s="58">
        <v>52</v>
      </c>
      <c r="O86" s="58" t="s">
        <v>1088</v>
      </c>
      <c r="P86" s="53"/>
      <c r="Q86" s="53"/>
      <c r="V86" s="6">
        <f t="shared" si="14"/>
        <v>30986</v>
      </c>
      <c r="W86" s="1">
        <v>30956</v>
      </c>
      <c r="X86" s="46">
        <v>664.34755857099901</v>
      </c>
      <c r="Y86" s="46">
        <v>515.52751853800703</v>
      </c>
      <c r="Z86" s="46">
        <v>147.95687050139301</v>
      </c>
      <c r="AA86" s="46">
        <v>434.711205940578</v>
      </c>
      <c r="AB86" s="46">
        <v>299.27886879826701</v>
      </c>
      <c r="AC86" s="46">
        <v>134.73611733958501</v>
      </c>
      <c r="AD86">
        <v>229.95301897182401</v>
      </c>
      <c r="AE86">
        <v>216.663576877899</v>
      </c>
      <c r="AF86">
        <v>13.2363001083101</v>
      </c>
    </row>
    <row r="87" spans="1:32" x14ac:dyDescent="0.2">
      <c r="A87" s="6">
        <f t="shared" si="8"/>
        <v>36068</v>
      </c>
      <c r="B87" s="8">
        <v>36039</v>
      </c>
      <c r="C87" s="6">
        <f t="shared" si="9"/>
        <v>4121.0730000000003</v>
      </c>
      <c r="D87" s="6">
        <f t="shared" si="10"/>
        <v>3094.9059999999999</v>
      </c>
      <c r="E87" s="6">
        <f t="shared" si="11"/>
        <v>1026.1669999999999</v>
      </c>
      <c r="F87" s="6">
        <v>2748.9520000000002</v>
      </c>
      <c r="G87" s="6">
        <f t="shared" si="12"/>
        <v>1921.9820000000002</v>
      </c>
      <c r="H87" s="6">
        <v>826.97</v>
      </c>
      <c r="I87">
        <v>1372.1210000000001</v>
      </c>
      <c r="J87" s="6">
        <f t="shared" si="13"/>
        <v>1172.924</v>
      </c>
      <c r="K87">
        <v>199.197</v>
      </c>
      <c r="N87" s="58">
        <v>53</v>
      </c>
      <c r="O87" s="58" t="s">
        <v>1089</v>
      </c>
      <c r="P87" s="53"/>
      <c r="Q87" s="53"/>
      <c r="V87" s="6">
        <f t="shared" si="14"/>
        <v>31016</v>
      </c>
      <c r="W87" s="1">
        <v>30987</v>
      </c>
      <c r="X87" s="46">
        <v>669.27256372507804</v>
      </c>
      <c r="Y87" s="46">
        <v>521.85162426538</v>
      </c>
      <c r="Z87" s="46">
        <v>146.70296189612901</v>
      </c>
      <c r="AA87" s="46">
        <v>439.41621460128698</v>
      </c>
      <c r="AB87" s="46">
        <v>305.33900343016501</v>
      </c>
      <c r="AC87" s="46">
        <v>133.602633084442</v>
      </c>
      <c r="AD87">
        <v>230.479466763327</v>
      </c>
      <c r="AE87">
        <v>217.32909036513999</v>
      </c>
      <c r="AF87">
        <v>13.096065677194099</v>
      </c>
    </row>
    <row r="88" spans="1:32" x14ac:dyDescent="0.2">
      <c r="A88" s="6">
        <f t="shared" si="8"/>
        <v>36160</v>
      </c>
      <c r="B88" s="8">
        <v>36130</v>
      </c>
      <c r="C88" s="6">
        <f t="shared" si="9"/>
        <v>4165.4660000000003</v>
      </c>
      <c r="D88" s="6">
        <f t="shared" si="10"/>
        <v>3114.7359999999999</v>
      </c>
      <c r="E88" s="6">
        <f t="shared" si="11"/>
        <v>1050.73</v>
      </c>
      <c r="F88" s="6">
        <v>2831.6840000000002</v>
      </c>
      <c r="G88" s="6">
        <f t="shared" si="12"/>
        <v>1964.5110000000002</v>
      </c>
      <c r="H88" s="6">
        <v>867.173</v>
      </c>
      <c r="I88">
        <v>1333.7819999999999</v>
      </c>
      <c r="J88" s="6">
        <f t="shared" si="13"/>
        <v>1150.2249999999999</v>
      </c>
      <c r="K88">
        <v>183.55699999999999</v>
      </c>
      <c r="N88" s="58">
        <v>54</v>
      </c>
      <c r="O88" s="58" t="s">
        <v>1090</v>
      </c>
      <c r="P88" s="53"/>
      <c r="Q88" s="53"/>
      <c r="V88" s="6">
        <f t="shared" si="14"/>
        <v>31047</v>
      </c>
      <c r="W88" s="1">
        <v>31017</v>
      </c>
      <c r="X88" s="46">
        <v>675.476</v>
      </c>
      <c r="Y88" s="46">
        <v>529.41999999999996</v>
      </c>
      <c r="Z88" s="46">
        <v>146.05600000000001</v>
      </c>
      <c r="AA88" s="46">
        <v>444.15600000000001</v>
      </c>
      <c r="AB88" s="46">
        <v>311.04500000000002</v>
      </c>
      <c r="AC88" s="46">
        <v>133.11099999999999</v>
      </c>
      <c r="AD88">
        <v>231.32</v>
      </c>
      <c r="AE88">
        <v>218.375</v>
      </c>
      <c r="AF88">
        <v>12.945</v>
      </c>
    </row>
    <row r="89" spans="1:32" x14ac:dyDescent="0.2">
      <c r="A89" s="6">
        <f t="shared" si="8"/>
        <v>36250</v>
      </c>
      <c r="B89" s="8">
        <v>36220</v>
      </c>
      <c r="C89" s="6">
        <f t="shared" si="9"/>
        <v>4188.4159999999993</v>
      </c>
      <c r="D89" s="6">
        <f t="shared" si="10"/>
        <v>3090.4979999999996</v>
      </c>
      <c r="E89" s="6">
        <f t="shared" si="11"/>
        <v>1097.9180000000001</v>
      </c>
      <c r="F89" s="6">
        <v>2922.4989999999998</v>
      </c>
      <c r="G89" s="6">
        <f t="shared" si="12"/>
        <v>2012.5909999999999</v>
      </c>
      <c r="H89" s="6">
        <v>909.90800000000002</v>
      </c>
      <c r="I89">
        <v>1265.9169999999999</v>
      </c>
      <c r="J89" s="6">
        <f t="shared" si="13"/>
        <v>1077.9069999999999</v>
      </c>
      <c r="K89">
        <v>188.01</v>
      </c>
      <c r="V89" s="6">
        <f t="shared" si="14"/>
        <v>31078</v>
      </c>
      <c r="W89" s="1">
        <v>31048</v>
      </c>
      <c r="X89" s="46">
        <v>685.81131764274301</v>
      </c>
      <c r="Y89" s="46">
        <v>540.39683692549102</v>
      </c>
      <c r="Z89" s="46">
        <v>145.89978023032</v>
      </c>
      <c r="AA89" s="46">
        <v>448.28054770691602</v>
      </c>
      <c r="AB89" s="46">
        <v>315.35282693079699</v>
      </c>
      <c r="AC89" s="46">
        <v>133.135152020037</v>
      </c>
      <c r="AD89">
        <v>236.69144612748599</v>
      </c>
      <c r="AE89">
        <v>223.96703872907901</v>
      </c>
      <c r="AF89">
        <v>12.760391780495301</v>
      </c>
    </row>
    <row r="90" spans="1:32" x14ac:dyDescent="0.2">
      <c r="A90" s="6">
        <f t="shared" si="8"/>
        <v>36341</v>
      </c>
      <c r="B90" s="8">
        <v>36312</v>
      </c>
      <c r="C90" s="6">
        <f t="shared" si="9"/>
        <v>4207.2070000000003</v>
      </c>
      <c r="D90" s="6">
        <f t="shared" si="10"/>
        <v>3050.7839999999997</v>
      </c>
      <c r="E90" s="6">
        <f t="shared" si="11"/>
        <v>1156.423</v>
      </c>
      <c r="F90" s="6">
        <v>2940.5059999999999</v>
      </c>
      <c r="G90" s="6">
        <f t="shared" si="12"/>
        <v>1973.9869999999999</v>
      </c>
      <c r="H90" s="6">
        <v>966.51900000000001</v>
      </c>
      <c r="I90">
        <v>1266.701</v>
      </c>
      <c r="J90" s="6">
        <f t="shared" si="13"/>
        <v>1076.797</v>
      </c>
      <c r="K90">
        <v>189.904</v>
      </c>
      <c r="V90" s="6">
        <f t="shared" si="14"/>
        <v>31106</v>
      </c>
      <c r="W90" s="1">
        <v>31079</v>
      </c>
      <c r="X90" s="46">
        <v>697.31631805078598</v>
      </c>
      <c r="Y90" s="46">
        <v>551.92522079094101</v>
      </c>
      <c r="Z90" s="46">
        <v>145.80754171130599</v>
      </c>
      <c r="AA90" s="46">
        <v>451.90736814726</v>
      </c>
      <c r="AB90" s="46">
        <v>318.89286900476202</v>
      </c>
      <c r="AC90" s="46">
        <v>133.19000674781299</v>
      </c>
      <c r="AD90">
        <v>244.65077817663101</v>
      </c>
      <c r="AE90">
        <v>232.082300834634</v>
      </c>
      <c r="AF90">
        <v>12.587384390212099</v>
      </c>
    </row>
    <row r="91" spans="1:32" x14ac:dyDescent="0.2">
      <c r="A91" s="6">
        <f t="shared" si="8"/>
        <v>36433</v>
      </c>
      <c r="B91" s="8">
        <v>36404</v>
      </c>
      <c r="C91" s="6">
        <f t="shared" si="9"/>
        <v>4499.4520000000002</v>
      </c>
      <c r="D91" s="6">
        <f t="shared" si="10"/>
        <v>3266.721</v>
      </c>
      <c r="E91" s="6">
        <f t="shared" si="11"/>
        <v>1232.731</v>
      </c>
      <c r="F91" s="6">
        <v>3159.8180000000002</v>
      </c>
      <c r="G91" s="6">
        <f t="shared" si="12"/>
        <v>2128.6610000000001</v>
      </c>
      <c r="H91" s="6">
        <v>1031.1569999999999</v>
      </c>
      <c r="I91">
        <v>1339.634</v>
      </c>
      <c r="J91" s="6">
        <f t="shared" si="13"/>
        <v>1138.06</v>
      </c>
      <c r="K91">
        <v>201.57400000000001</v>
      </c>
      <c r="V91" s="6">
        <f t="shared" si="14"/>
        <v>31137</v>
      </c>
      <c r="W91" s="1">
        <v>31107</v>
      </c>
      <c r="X91" s="46">
        <v>703.96199999999999</v>
      </c>
      <c r="Y91" s="46">
        <v>558.19200000000001</v>
      </c>
      <c r="Z91" s="46">
        <v>145.77000000000001</v>
      </c>
      <c r="AA91" s="46">
        <v>454.57799999999997</v>
      </c>
      <c r="AB91" s="46">
        <v>321.30500000000001</v>
      </c>
      <c r="AC91" s="46">
        <v>133.273</v>
      </c>
      <c r="AD91">
        <v>249.38399999999999</v>
      </c>
      <c r="AE91">
        <v>236.887</v>
      </c>
      <c r="AF91">
        <v>12.497</v>
      </c>
    </row>
    <row r="92" spans="1:32" x14ac:dyDescent="0.2">
      <c r="A92" s="6">
        <f t="shared" si="8"/>
        <v>36525</v>
      </c>
      <c r="B92" s="8">
        <v>36495</v>
      </c>
      <c r="C92" s="6">
        <f t="shared" si="9"/>
        <v>4376.2610000000004</v>
      </c>
      <c r="D92" s="6">
        <f t="shared" si="10"/>
        <v>3146.4479999999999</v>
      </c>
      <c r="E92" s="6">
        <f t="shared" si="11"/>
        <v>1229.8130000000001</v>
      </c>
      <c r="F92" s="6">
        <v>3075.92</v>
      </c>
      <c r="G92" s="6">
        <f t="shared" si="12"/>
        <v>2041.0070000000001</v>
      </c>
      <c r="H92" s="6">
        <v>1034.913</v>
      </c>
      <c r="I92">
        <v>1300.3409999999999</v>
      </c>
      <c r="J92" s="6">
        <f t="shared" si="13"/>
        <v>1105.4409999999998</v>
      </c>
      <c r="K92">
        <v>194.9</v>
      </c>
      <c r="V92" s="6">
        <f t="shared" si="14"/>
        <v>31167</v>
      </c>
      <c r="W92" s="1">
        <v>31138</v>
      </c>
      <c r="X92" s="46">
        <v>704.27466408193402</v>
      </c>
      <c r="Y92" s="46">
        <v>557.800750071327</v>
      </c>
      <c r="Z92" s="46">
        <v>146.08989083774199</v>
      </c>
      <c r="AA92" s="46">
        <v>455.59589008322502</v>
      </c>
      <c r="AB92" s="46">
        <v>322.111572433758</v>
      </c>
      <c r="AC92" s="46">
        <v>133.392282314391</v>
      </c>
      <c r="AD92">
        <v>248.85258185890899</v>
      </c>
      <c r="AE92">
        <v>235.93787549812799</v>
      </c>
      <c r="AF92">
        <v>12.914706360780899</v>
      </c>
    </row>
    <row r="93" spans="1:32" x14ac:dyDescent="0.2">
      <c r="A93" s="6">
        <f t="shared" si="8"/>
        <v>36616</v>
      </c>
      <c r="B93" s="8">
        <v>36586</v>
      </c>
      <c r="C93" s="6">
        <f t="shared" si="9"/>
        <v>4600.3289999999997</v>
      </c>
      <c r="D93" s="6">
        <f t="shared" si="10"/>
        <v>3345.1210000000001</v>
      </c>
      <c r="E93" s="6">
        <f t="shared" si="11"/>
        <v>1255.2079999999999</v>
      </c>
      <c r="F93" s="6">
        <v>3216.3989999999999</v>
      </c>
      <c r="G93" s="6">
        <f t="shared" si="12"/>
        <v>2167.991</v>
      </c>
      <c r="H93" s="6">
        <v>1048.4079999999999</v>
      </c>
      <c r="I93">
        <v>1383.93</v>
      </c>
      <c r="J93" s="6">
        <f t="shared" si="13"/>
        <v>1177.1300000000001</v>
      </c>
      <c r="K93">
        <v>206.8</v>
      </c>
      <c r="V93" s="6">
        <f t="shared" si="14"/>
        <v>31198</v>
      </c>
      <c r="W93" s="1">
        <v>31168</v>
      </c>
      <c r="X93" s="46">
        <v>704.42821547554001</v>
      </c>
      <c r="Y93" s="46">
        <v>557.045249928673</v>
      </c>
      <c r="Z93" s="46">
        <v>146.94999777670901</v>
      </c>
      <c r="AA93" s="46">
        <v>456.27181997857201</v>
      </c>
      <c r="AB93" s="46">
        <v>322.61803479464299</v>
      </c>
      <c r="AC93" s="46">
        <v>133.609969082568</v>
      </c>
      <c r="AD93">
        <v>247.82641814109101</v>
      </c>
      <c r="AE93">
        <v>234.10512450187201</v>
      </c>
      <c r="AF93">
        <v>13.7212936392191</v>
      </c>
    </row>
    <row r="94" spans="1:32" x14ac:dyDescent="0.2">
      <c r="A94" s="6">
        <f t="shared" si="8"/>
        <v>36707</v>
      </c>
      <c r="B94" s="8">
        <v>36678</v>
      </c>
      <c r="C94" s="6">
        <f t="shared" si="9"/>
        <v>4630.2739999999994</v>
      </c>
      <c r="D94" s="6">
        <f t="shared" si="10"/>
        <v>3360.0549999999998</v>
      </c>
      <c r="E94" s="6">
        <f t="shared" si="11"/>
        <v>1270.2190000000001</v>
      </c>
      <c r="F94" s="6">
        <v>3207.587</v>
      </c>
      <c r="G94" s="6">
        <f t="shared" si="12"/>
        <v>2139.482</v>
      </c>
      <c r="H94" s="6">
        <v>1068.105</v>
      </c>
      <c r="I94">
        <v>1422.6869999999999</v>
      </c>
      <c r="J94" s="6">
        <f t="shared" si="13"/>
        <v>1220.5729999999999</v>
      </c>
      <c r="K94">
        <v>202.114</v>
      </c>
      <c r="V94" s="6">
        <f t="shared" si="14"/>
        <v>31228</v>
      </c>
      <c r="W94" s="1">
        <v>31199</v>
      </c>
      <c r="X94" s="46">
        <v>704.74300000000005</v>
      </c>
      <c r="Y94" s="46">
        <v>556.654</v>
      </c>
      <c r="Z94" s="46">
        <v>148.089</v>
      </c>
      <c r="AA94" s="46">
        <v>457.44799999999998</v>
      </c>
      <c r="AB94" s="46">
        <v>323.49799999999999</v>
      </c>
      <c r="AC94" s="46">
        <v>133.94999999999999</v>
      </c>
      <c r="AD94">
        <v>247.29499999999999</v>
      </c>
      <c r="AE94">
        <v>233.15600000000001</v>
      </c>
      <c r="AF94">
        <v>14.138999999999999</v>
      </c>
    </row>
    <row r="95" spans="1:32" x14ac:dyDescent="0.2">
      <c r="A95" s="6">
        <f t="shared" si="8"/>
        <v>36799</v>
      </c>
      <c r="B95" s="8">
        <v>36770</v>
      </c>
      <c r="C95" s="6">
        <f t="shared" si="9"/>
        <v>4471.8109999999997</v>
      </c>
      <c r="D95" s="6">
        <f t="shared" si="10"/>
        <v>3221.4880000000003</v>
      </c>
      <c r="E95" s="6">
        <f t="shared" si="11"/>
        <v>1250.3230000000001</v>
      </c>
      <c r="F95" s="6">
        <v>3072.4340000000002</v>
      </c>
      <c r="G95" s="6">
        <f t="shared" si="12"/>
        <v>2031.5800000000002</v>
      </c>
      <c r="H95" s="6">
        <v>1040.854</v>
      </c>
      <c r="I95">
        <v>1399.377</v>
      </c>
      <c r="J95" s="6">
        <f t="shared" si="13"/>
        <v>1189.9079999999999</v>
      </c>
      <c r="K95">
        <v>209.46899999999999</v>
      </c>
      <c r="V95" s="6">
        <f t="shared" si="14"/>
        <v>31259</v>
      </c>
      <c r="W95" s="1">
        <v>31229</v>
      </c>
      <c r="X95" s="46">
        <v>712.76483896390505</v>
      </c>
      <c r="Y95" s="46">
        <v>562.78920714250899</v>
      </c>
      <c r="Z95" s="46">
        <v>150.31652551064201</v>
      </c>
      <c r="AA95" s="46">
        <v>463.35115408194503</v>
      </c>
      <c r="AB95" s="46">
        <v>327.47436813317199</v>
      </c>
      <c r="AC95" s="46">
        <v>135.923760189391</v>
      </c>
      <c r="AD95">
        <v>249.96840040740599</v>
      </c>
      <c r="AE95">
        <v>235.92472441967101</v>
      </c>
      <c r="AF95">
        <v>14.065843410968199</v>
      </c>
    </row>
    <row r="96" spans="1:32" x14ac:dyDescent="0.2">
      <c r="A96" s="6">
        <f t="shared" si="8"/>
        <v>36891</v>
      </c>
      <c r="B96" s="8">
        <v>36861</v>
      </c>
      <c r="C96" s="6">
        <f t="shared" si="9"/>
        <v>4781.54</v>
      </c>
      <c r="D96" s="6">
        <f t="shared" si="10"/>
        <v>3453.2110000000002</v>
      </c>
      <c r="E96" s="6">
        <f t="shared" si="11"/>
        <v>1328.3290000000002</v>
      </c>
      <c r="F96" s="6">
        <v>3287.4259999999999</v>
      </c>
      <c r="G96" s="6">
        <f t="shared" si="12"/>
        <v>2179.9960000000001</v>
      </c>
      <c r="H96" s="6">
        <v>1107.43</v>
      </c>
      <c r="I96">
        <v>1494.114</v>
      </c>
      <c r="J96" s="6">
        <f t="shared" si="13"/>
        <v>1273.2150000000001</v>
      </c>
      <c r="K96">
        <v>220.899</v>
      </c>
      <c r="V96" s="6">
        <f t="shared" si="14"/>
        <v>31290</v>
      </c>
      <c r="W96" s="1">
        <v>31260</v>
      </c>
      <c r="X96" s="46">
        <v>730.83020537394896</v>
      </c>
      <c r="Y96" s="46">
        <v>577.20523375085895</v>
      </c>
      <c r="Z96" s="46">
        <v>153.812680936851</v>
      </c>
      <c r="AA96" s="46">
        <v>474.92021194972699</v>
      </c>
      <c r="AB96" s="46">
        <v>335.23405682301001</v>
      </c>
      <c r="AC96" s="46">
        <v>139.781426364889</v>
      </c>
      <c r="AD96">
        <v>256.17935548396599</v>
      </c>
      <c r="AE96">
        <v>242.291810287294</v>
      </c>
      <c r="AF96">
        <v>13.931153242376899</v>
      </c>
    </row>
    <row r="97" spans="1:32" x14ac:dyDescent="0.2">
      <c r="A97" s="6">
        <f t="shared" si="8"/>
        <v>36981</v>
      </c>
      <c r="B97" s="8">
        <v>36951</v>
      </c>
      <c r="C97" s="6">
        <f t="shared" si="9"/>
        <v>5094.2169999999996</v>
      </c>
      <c r="D97" s="6">
        <f t="shared" si="10"/>
        <v>3730.2079999999996</v>
      </c>
      <c r="E97" s="6">
        <f t="shared" si="11"/>
        <v>1364.009</v>
      </c>
      <c r="F97" s="6">
        <v>3477.16</v>
      </c>
      <c r="G97" s="6">
        <f t="shared" si="12"/>
        <v>2365.8339999999998</v>
      </c>
      <c r="H97" s="6">
        <v>1111.326</v>
      </c>
      <c r="I97">
        <v>1617.057</v>
      </c>
      <c r="J97" s="6">
        <f t="shared" si="13"/>
        <v>1364.374</v>
      </c>
      <c r="K97">
        <v>252.68299999999999</v>
      </c>
      <c r="V97" s="6">
        <f t="shared" si="14"/>
        <v>31320</v>
      </c>
      <c r="W97" s="1">
        <v>31291</v>
      </c>
      <c r="X97" s="46">
        <v>750.87400000000002</v>
      </c>
      <c r="Y97" s="46">
        <v>593.404</v>
      </c>
      <c r="Z97" s="46">
        <v>157.47</v>
      </c>
      <c r="AA97" s="46">
        <v>487.87200000000001</v>
      </c>
      <c r="AB97" s="46">
        <v>344.26400000000001</v>
      </c>
      <c r="AC97" s="46">
        <v>143.608</v>
      </c>
      <c r="AD97">
        <v>263.00200000000001</v>
      </c>
      <c r="AE97">
        <v>249.14</v>
      </c>
      <c r="AF97">
        <v>13.862</v>
      </c>
    </row>
    <row r="98" spans="1:32" x14ac:dyDescent="0.2">
      <c r="A98" s="6">
        <f t="shared" si="8"/>
        <v>37072</v>
      </c>
      <c r="B98" s="8">
        <v>37043</v>
      </c>
      <c r="C98" s="6">
        <f t="shared" si="9"/>
        <v>4942.3760000000002</v>
      </c>
      <c r="D98" s="6">
        <f t="shared" si="10"/>
        <v>3600.5459999999998</v>
      </c>
      <c r="E98" s="6">
        <f t="shared" si="11"/>
        <v>1341.8300000000002</v>
      </c>
      <c r="F98" s="6">
        <v>3401.91</v>
      </c>
      <c r="G98" s="6">
        <f t="shared" si="12"/>
        <v>2302.174</v>
      </c>
      <c r="H98" s="6">
        <v>1099.7360000000001</v>
      </c>
      <c r="I98">
        <v>1540.4659999999999</v>
      </c>
      <c r="J98" s="6">
        <f t="shared" si="13"/>
        <v>1298.3719999999998</v>
      </c>
      <c r="K98">
        <v>242.09399999999999</v>
      </c>
      <c r="V98" s="6">
        <f t="shared" si="14"/>
        <v>31351</v>
      </c>
      <c r="W98" s="1">
        <v>31321</v>
      </c>
      <c r="X98" s="46">
        <v>777.35437247984498</v>
      </c>
      <c r="Y98" s="46">
        <v>615.75780184019004</v>
      </c>
      <c r="Z98" s="46">
        <v>161.622340707424</v>
      </c>
      <c r="AA98" s="46">
        <v>505.571575679305</v>
      </c>
      <c r="AB98" s="46">
        <v>358.22796720161301</v>
      </c>
      <c r="AC98" s="46">
        <v>147.31166073453301</v>
      </c>
      <c r="AD98">
        <v>271.78167925423003</v>
      </c>
      <c r="AE98">
        <v>257.499546199245</v>
      </c>
      <c r="AF98">
        <v>14.238610661890201</v>
      </c>
    </row>
    <row r="99" spans="1:32" x14ac:dyDescent="0.2">
      <c r="A99" s="6">
        <f t="shared" si="8"/>
        <v>37164</v>
      </c>
      <c r="B99" s="8">
        <v>37135</v>
      </c>
      <c r="C99" s="6">
        <f t="shared" si="9"/>
        <v>5224.5349999999999</v>
      </c>
      <c r="D99" s="6">
        <f t="shared" si="10"/>
        <v>3768.835</v>
      </c>
      <c r="E99" s="6">
        <f t="shared" si="11"/>
        <v>1455.7</v>
      </c>
      <c r="F99" s="6">
        <v>3600.3760000000002</v>
      </c>
      <c r="G99" s="6">
        <f t="shared" si="12"/>
        <v>2405.2539999999999</v>
      </c>
      <c r="H99" s="6">
        <v>1195.1220000000001</v>
      </c>
      <c r="I99">
        <v>1624.1590000000001</v>
      </c>
      <c r="J99" s="6">
        <f t="shared" si="13"/>
        <v>1363.5810000000001</v>
      </c>
      <c r="K99">
        <v>260.57799999999997</v>
      </c>
      <c r="V99" s="6">
        <f t="shared" si="14"/>
        <v>31381</v>
      </c>
      <c r="W99" s="1">
        <v>31352</v>
      </c>
      <c r="X99" s="46">
        <v>807.51385215068296</v>
      </c>
      <c r="Y99" s="46">
        <v>641.59133415292195</v>
      </c>
      <c r="Z99" s="46">
        <v>166.017377577449</v>
      </c>
      <c r="AA99" s="46">
        <v>525.84381721824195</v>
      </c>
      <c r="AB99" s="46">
        <v>374.90107011418598</v>
      </c>
      <c r="AC99" s="46">
        <v>151.02033517871899</v>
      </c>
      <c r="AD99">
        <v>281.66981730411601</v>
      </c>
      <c r="AE99">
        <v>266.68023912424502</v>
      </c>
      <c r="AF99">
        <v>14.967602365908499</v>
      </c>
    </row>
    <row r="100" spans="1:32" x14ac:dyDescent="0.2">
      <c r="A100" s="6">
        <f t="shared" si="8"/>
        <v>37256</v>
      </c>
      <c r="B100" s="8">
        <v>37226</v>
      </c>
      <c r="C100" s="6">
        <f t="shared" si="9"/>
        <v>5220.3909999999996</v>
      </c>
      <c r="D100" s="6">
        <f t="shared" si="10"/>
        <v>3773.4939999999997</v>
      </c>
      <c r="E100" s="6">
        <f t="shared" si="11"/>
        <v>1446.8970000000002</v>
      </c>
      <c r="F100" s="6">
        <v>3564.1619999999998</v>
      </c>
      <c r="G100" s="6">
        <f t="shared" si="12"/>
        <v>2352.6269999999995</v>
      </c>
      <c r="H100" s="6">
        <v>1211.5350000000001</v>
      </c>
      <c r="I100">
        <v>1656.229</v>
      </c>
      <c r="J100" s="6">
        <f t="shared" si="13"/>
        <v>1420.867</v>
      </c>
      <c r="K100">
        <v>235.36199999999999</v>
      </c>
      <c r="V100" s="6">
        <f t="shared" si="14"/>
        <v>31412</v>
      </c>
      <c r="W100" s="1">
        <v>31382</v>
      </c>
      <c r="X100" s="46">
        <v>830.17</v>
      </c>
      <c r="Y100" s="46">
        <v>660.26300000000003</v>
      </c>
      <c r="Z100" s="46">
        <v>169.90700000000001</v>
      </c>
      <c r="AA100" s="46">
        <v>541.14</v>
      </c>
      <c r="AB100" s="46">
        <v>386.78100000000001</v>
      </c>
      <c r="AC100" s="46">
        <v>154.35900000000001</v>
      </c>
      <c r="AD100">
        <v>289.02999999999997</v>
      </c>
      <c r="AE100">
        <v>273.48200000000003</v>
      </c>
      <c r="AF100">
        <v>15.548</v>
      </c>
    </row>
    <row r="101" spans="1:32" x14ac:dyDescent="0.2">
      <c r="A101" s="6">
        <f t="shared" si="8"/>
        <v>37346</v>
      </c>
      <c r="B101" s="8">
        <v>37316</v>
      </c>
      <c r="C101" s="6">
        <f t="shared" si="9"/>
        <v>5216.634</v>
      </c>
      <c r="D101" s="6">
        <f t="shared" si="10"/>
        <v>3718.0739999999996</v>
      </c>
      <c r="E101" s="6">
        <f t="shared" si="11"/>
        <v>1498.56</v>
      </c>
      <c r="F101" s="6">
        <v>3585.3609999999999</v>
      </c>
      <c r="G101" s="6">
        <f t="shared" si="12"/>
        <v>2332.0509999999999</v>
      </c>
      <c r="H101" s="6">
        <v>1253.31</v>
      </c>
      <c r="I101">
        <v>1631.2729999999999</v>
      </c>
      <c r="J101" s="6">
        <f t="shared" si="13"/>
        <v>1386.0229999999999</v>
      </c>
      <c r="K101">
        <v>245.25</v>
      </c>
      <c r="V101" s="6">
        <f t="shared" si="14"/>
        <v>31443</v>
      </c>
      <c r="W101" s="1">
        <v>31413</v>
      </c>
      <c r="X101" s="46">
        <v>841.08774976411496</v>
      </c>
      <c r="Y101" s="46">
        <v>668.17039087402895</v>
      </c>
      <c r="Z101" s="46">
        <v>172.93811727659499</v>
      </c>
      <c r="AA101" s="46">
        <v>548.60620333126599</v>
      </c>
      <c r="AB101" s="46">
        <v>391.45346332106999</v>
      </c>
      <c r="AC101" s="46">
        <v>157.23275322281</v>
      </c>
      <c r="AD101">
        <v>292.485767702045</v>
      </c>
      <c r="AE101">
        <v>276.716926933737</v>
      </c>
      <c r="AF101">
        <v>15.776086673021201</v>
      </c>
    </row>
    <row r="102" spans="1:32" x14ac:dyDescent="0.2">
      <c r="A102" s="6">
        <f t="shared" si="8"/>
        <v>37437</v>
      </c>
      <c r="B102" s="8">
        <v>37408</v>
      </c>
      <c r="C102" s="6">
        <f t="shared" si="9"/>
        <v>5752.5750000000007</v>
      </c>
      <c r="D102" s="6">
        <f t="shared" si="10"/>
        <v>4072.9680000000003</v>
      </c>
      <c r="E102" s="6">
        <f t="shared" si="11"/>
        <v>1679.607</v>
      </c>
      <c r="F102" s="6">
        <v>3993.3180000000002</v>
      </c>
      <c r="G102" s="6">
        <f t="shared" si="12"/>
        <v>2577.4540000000002</v>
      </c>
      <c r="H102" s="6">
        <v>1415.864</v>
      </c>
      <c r="I102">
        <v>1759.2570000000001</v>
      </c>
      <c r="J102" s="6">
        <f t="shared" si="13"/>
        <v>1495.5140000000001</v>
      </c>
      <c r="K102">
        <v>263.74299999999999</v>
      </c>
      <c r="V102" s="6">
        <f t="shared" si="14"/>
        <v>31471</v>
      </c>
      <c r="W102" s="1">
        <v>31444</v>
      </c>
      <c r="X102" s="46">
        <v>848.29434117081098</v>
      </c>
      <c r="Y102" s="46">
        <v>673.16519126747096</v>
      </c>
      <c r="Z102" s="46">
        <v>175.317125133334</v>
      </c>
      <c r="AA102" s="46">
        <v>553.56187118922696</v>
      </c>
      <c r="AB102" s="46">
        <v>394.34488307917002</v>
      </c>
      <c r="AC102" s="46">
        <v>159.539638327056</v>
      </c>
      <c r="AD102">
        <v>294.74114010040199</v>
      </c>
      <c r="AE102">
        <v>278.83005354408903</v>
      </c>
      <c r="AF102">
        <v>15.9251352196417</v>
      </c>
    </row>
    <row r="103" spans="1:32" x14ac:dyDescent="0.2">
      <c r="A103" s="6">
        <f t="shared" si="8"/>
        <v>37529</v>
      </c>
      <c r="B103" s="8">
        <v>37500</v>
      </c>
      <c r="C103" s="6">
        <f t="shared" si="9"/>
        <v>5844.67</v>
      </c>
      <c r="D103" s="6">
        <f t="shared" si="10"/>
        <v>4109.8150000000005</v>
      </c>
      <c r="E103" s="6">
        <f t="shared" si="11"/>
        <v>1734.855</v>
      </c>
      <c r="F103" s="6">
        <v>4067.9670000000001</v>
      </c>
      <c r="G103" s="6">
        <f t="shared" si="12"/>
        <v>2616.1120000000001</v>
      </c>
      <c r="H103" s="6">
        <v>1451.855</v>
      </c>
      <c r="I103">
        <v>1776.703</v>
      </c>
      <c r="J103" s="6">
        <f t="shared" si="13"/>
        <v>1493.703</v>
      </c>
      <c r="K103">
        <v>283</v>
      </c>
      <c r="V103" s="6">
        <f t="shared" si="14"/>
        <v>31502</v>
      </c>
      <c r="W103" s="1">
        <v>31472</v>
      </c>
      <c r="X103" s="46">
        <v>857.47</v>
      </c>
      <c r="Y103" s="46">
        <v>680.01</v>
      </c>
      <c r="Z103" s="46">
        <v>177.46</v>
      </c>
      <c r="AA103" s="46">
        <v>559.73599999999999</v>
      </c>
      <c r="AB103" s="46">
        <v>398.43700000000001</v>
      </c>
      <c r="AC103" s="46">
        <v>161.29900000000001</v>
      </c>
      <c r="AD103">
        <v>297.73399999999998</v>
      </c>
      <c r="AE103">
        <v>281.57299999999998</v>
      </c>
      <c r="AF103">
        <v>16.161000000000001</v>
      </c>
    </row>
    <row r="104" spans="1:32" x14ac:dyDescent="0.2">
      <c r="A104" s="6">
        <f t="shared" si="8"/>
        <v>37621</v>
      </c>
      <c r="B104" s="8">
        <v>37591</v>
      </c>
      <c r="C104" s="6">
        <f t="shared" si="9"/>
        <v>6245.0969999999998</v>
      </c>
      <c r="D104" s="6">
        <f t="shared" si="10"/>
        <v>4396.665</v>
      </c>
      <c r="E104" s="6">
        <f t="shared" si="11"/>
        <v>1848.432</v>
      </c>
      <c r="F104" s="6">
        <v>4325.6499999999996</v>
      </c>
      <c r="G104" s="6">
        <f t="shared" si="12"/>
        <v>2781.3119999999999</v>
      </c>
      <c r="H104" s="6">
        <v>1544.338</v>
      </c>
      <c r="I104">
        <v>1919.4469999999999</v>
      </c>
      <c r="J104" s="6">
        <f t="shared" si="13"/>
        <v>1615.3529999999998</v>
      </c>
      <c r="K104">
        <v>304.09399999999999</v>
      </c>
      <c r="V104" s="6">
        <f t="shared" si="14"/>
        <v>31532</v>
      </c>
      <c r="W104" s="1">
        <v>31503</v>
      </c>
      <c r="X104" s="46">
        <v>868.82225950938403</v>
      </c>
      <c r="Y104" s="46">
        <v>689.65605854009004</v>
      </c>
      <c r="Z104" s="46">
        <v>178.91962669054399</v>
      </c>
      <c r="AA104" s="46">
        <v>567.42868600437896</v>
      </c>
      <c r="AB104" s="46">
        <v>404.86272740625401</v>
      </c>
      <c r="AC104" s="46">
        <v>162.17853377052799</v>
      </c>
      <c r="AD104">
        <v>301.51141462019501</v>
      </c>
      <c r="AE104">
        <v>284.90928419424301</v>
      </c>
      <c r="AF104">
        <v>16.589007793054101</v>
      </c>
    </row>
    <row r="105" spans="1:32" x14ac:dyDescent="0.2">
      <c r="A105" s="6">
        <f t="shared" si="8"/>
        <v>37711</v>
      </c>
      <c r="B105" s="8">
        <v>37681</v>
      </c>
      <c r="C105" s="6">
        <f t="shared" si="9"/>
        <v>6729.558</v>
      </c>
      <c r="D105" s="6">
        <f t="shared" si="10"/>
        <v>4720.17</v>
      </c>
      <c r="E105" s="6">
        <f t="shared" si="11"/>
        <v>2009.3879999999999</v>
      </c>
      <c r="F105" s="6">
        <v>4642.16</v>
      </c>
      <c r="G105" s="6">
        <f t="shared" si="12"/>
        <v>2973.8679999999999</v>
      </c>
      <c r="H105" s="6">
        <v>1668.2919999999999</v>
      </c>
      <c r="I105">
        <v>2087.3980000000001</v>
      </c>
      <c r="J105" s="6">
        <f t="shared" si="13"/>
        <v>1746.3020000000001</v>
      </c>
      <c r="K105">
        <v>341.096</v>
      </c>
      <c r="V105" s="6">
        <f t="shared" si="14"/>
        <v>31563</v>
      </c>
      <c r="W105" s="1">
        <v>31533</v>
      </c>
      <c r="X105" s="46">
        <v>882.37495876180401</v>
      </c>
      <c r="Y105" s="46">
        <v>702.10560385617498</v>
      </c>
      <c r="Z105" s="46">
        <v>180.14950402792101</v>
      </c>
      <c r="AA105" s="46">
        <v>576.36037198416705</v>
      </c>
      <c r="AB105" s="46">
        <v>413.35623139882301</v>
      </c>
      <c r="AC105" s="46">
        <v>162.82098645401601</v>
      </c>
      <c r="AD105">
        <v>306.26809907790499</v>
      </c>
      <c r="AE105">
        <v>289.00614202769498</v>
      </c>
      <c r="AF105">
        <v>17.257341002594099</v>
      </c>
    </row>
    <row r="106" spans="1:32" x14ac:dyDescent="0.2">
      <c r="A106" s="6">
        <f t="shared" si="8"/>
        <v>37802</v>
      </c>
      <c r="B106" s="8">
        <v>37773</v>
      </c>
      <c r="C106" s="6">
        <f t="shared" si="9"/>
        <v>7214.7080000000005</v>
      </c>
      <c r="D106" s="6">
        <f t="shared" si="10"/>
        <v>5041.0050000000001</v>
      </c>
      <c r="E106" s="6">
        <f t="shared" si="11"/>
        <v>2173.703</v>
      </c>
      <c r="F106" s="6">
        <v>4977.3950000000004</v>
      </c>
      <c r="G106" s="6">
        <f t="shared" si="12"/>
        <v>3172.0860000000002</v>
      </c>
      <c r="H106" s="6">
        <v>1805.309</v>
      </c>
      <c r="I106">
        <v>2237.3130000000001</v>
      </c>
      <c r="J106" s="6">
        <f t="shared" si="13"/>
        <v>1868.9190000000001</v>
      </c>
      <c r="K106">
        <v>368.39400000000001</v>
      </c>
      <c r="V106" s="6">
        <f t="shared" si="14"/>
        <v>31593</v>
      </c>
      <c r="W106" s="1">
        <v>31564</v>
      </c>
      <c r="X106" s="46">
        <v>898.41200000000003</v>
      </c>
      <c r="Y106" s="46">
        <v>716.73299999999995</v>
      </c>
      <c r="Z106" s="46">
        <v>181.679</v>
      </c>
      <c r="AA106" s="46">
        <v>585.91999999999996</v>
      </c>
      <c r="AB106" s="46">
        <v>422.32900000000001</v>
      </c>
      <c r="AC106" s="46">
        <v>163.59100000000001</v>
      </c>
      <c r="AD106">
        <v>312.49200000000002</v>
      </c>
      <c r="AE106">
        <v>294.404</v>
      </c>
      <c r="AF106">
        <v>18.088000000000001</v>
      </c>
    </row>
    <row r="107" spans="1:32" x14ac:dyDescent="0.2">
      <c r="A107" s="6">
        <f t="shared" si="8"/>
        <v>37894</v>
      </c>
      <c r="B107" s="8">
        <v>37865</v>
      </c>
      <c r="C107" s="6">
        <f t="shared" si="9"/>
        <v>7305.2849999999999</v>
      </c>
      <c r="D107" s="6">
        <f t="shared" si="10"/>
        <v>5028.0409999999993</v>
      </c>
      <c r="E107" s="6">
        <f t="shared" si="11"/>
        <v>2277.2440000000001</v>
      </c>
      <c r="F107" s="6">
        <v>5094.1009999999997</v>
      </c>
      <c r="G107" s="6">
        <f t="shared" si="12"/>
        <v>3203.3539999999994</v>
      </c>
      <c r="H107" s="6">
        <v>1890.7470000000001</v>
      </c>
      <c r="I107">
        <v>2211.1840000000002</v>
      </c>
      <c r="J107" s="6">
        <f t="shared" si="13"/>
        <v>1824.6870000000001</v>
      </c>
      <c r="K107">
        <v>386.49700000000001</v>
      </c>
      <c r="V107" s="6">
        <f t="shared" si="14"/>
        <v>31624</v>
      </c>
      <c r="W107" s="1">
        <v>31594</v>
      </c>
      <c r="X107" s="46">
        <v>922.81076580803699</v>
      </c>
      <c r="Y107" s="46">
        <v>738.20778558660402</v>
      </c>
      <c r="Z107" s="46">
        <v>184.697118965697</v>
      </c>
      <c r="AA107" s="46">
        <v>597.09439738389301</v>
      </c>
      <c r="AB107" s="46">
        <v>432.17338010054499</v>
      </c>
      <c r="AC107" s="46">
        <v>164.98342895605899</v>
      </c>
      <c r="AD107">
        <v>325.91493954311198</v>
      </c>
      <c r="AE107">
        <v>306.20994292303499</v>
      </c>
      <c r="AF107">
        <v>19.71955428571</v>
      </c>
    </row>
    <row r="108" spans="1:32" x14ac:dyDescent="0.2">
      <c r="A108" s="6">
        <f t="shared" si="8"/>
        <v>37986</v>
      </c>
      <c r="B108" s="8">
        <v>37956</v>
      </c>
      <c r="C108" s="6">
        <f t="shared" si="9"/>
        <v>7988.3119999999999</v>
      </c>
      <c r="D108" s="6">
        <f t="shared" si="10"/>
        <v>5539.7029999999995</v>
      </c>
      <c r="E108" s="6">
        <f t="shared" si="11"/>
        <v>2448.6089999999999</v>
      </c>
      <c r="F108" s="6">
        <v>5578.58</v>
      </c>
      <c r="G108" s="6">
        <f t="shared" si="12"/>
        <v>3556.3249999999998</v>
      </c>
      <c r="H108" s="6">
        <v>2022.2550000000001</v>
      </c>
      <c r="I108">
        <v>2409.732</v>
      </c>
      <c r="J108" s="6">
        <f t="shared" si="13"/>
        <v>1983.3779999999999</v>
      </c>
      <c r="K108">
        <v>426.35399999999998</v>
      </c>
      <c r="V108" s="6">
        <f t="shared" si="14"/>
        <v>31655</v>
      </c>
      <c r="W108" s="1">
        <v>31625</v>
      </c>
      <c r="X108" s="46">
        <v>953.07411223160204</v>
      </c>
      <c r="Y108" s="46">
        <v>764.80895657426595</v>
      </c>
      <c r="Z108" s="46">
        <v>188.45314618733201</v>
      </c>
      <c r="AA108" s="46">
        <v>609.578073738233</v>
      </c>
      <c r="AB108" s="46">
        <v>443.06447850918801</v>
      </c>
      <c r="AC108" s="46">
        <v>166.65097713556801</v>
      </c>
      <c r="AD108">
        <v>344.27353425638302</v>
      </c>
      <c r="AE108">
        <v>322.484942313891</v>
      </c>
      <c r="AF108">
        <v>21.8208654356458</v>
      </c>
    </row>
    <row r="109" spans="1:32" x14ac:dyDescent="0.2">
      <c r="A109" s="6">
        <f t="shared" si="8"/>
        <v>38077</v>
      </c>
      <c r="B109" s="8">
        <v>38047</v>
      </c>
      <c r="C109" s="6">
        <f t="shared" si="9"/>
        <v>8631.7530000000006</v>
      </c>
      <c r="D109" s="6">
        <f t="shared" si="10"/>
        <v>5964.9639999999999</v>
      </c>
      <c r="E109" s="6">
        <f t="shared" si="11"/>
        <v>2666.7889999999998</v>
      </c>
      <c r="F109" s="6">
        <v>5905.5940000000001</v>
      </c>
      <c r="G109" s="6">
        <f t="shared" si="12"/>
        <v>3743.6040000000003</v>
      </c>
      <c r="H109" s="6">
        <v>2161.9899999999998</v>
      </c>
      <c r="I109">
        <v>2726.1590000000001</v>
      </c>
      <c r="J109" s="6">
        <f t="shared" si="13"/>
        <v>2221.36</v>
      </c>
      <c r="K109">
        <v>504.79899999999998</v>
      </c>
      <c r="V109" s="6">
        <f t="shared" si="14"/>
        <v>31685</v>
      </c>
      <c r="W109" s="1">
        <v>31656</v>
      </c>
      <c r="X109" s="46">
        <v>979.42399999999998</v>
      </c>
      <c r="Y109" s="46">
        <v>788.58</v>
      </c>
      <c r="Z109" s="46">
        <v>190.84399999999999</v>
      </c>
      <c r="AA109" s="46">
        <v>622.375</v>
      </c>
      <c r="AB109" s="46">
        <v>454.54199999999997</v>
      </c>
      <c r="AC109" s="46">
        <v>167.833</v>
      </c>
      <c r="AD109">
        <v>357.04899999999998</v>
      </c>
      <c r="AE109">
        <v>334.03800000000001</v>
      </c>
      <c r="AF109">
        <v>23.010999999999999</v>
      </c>
    </row>
    <row r="110" spans="1:32" x14ac:dyDescent="0.2">
      <c r="A110" s="6">
        <f t="shared" si="8"/>
        <v>38168</v>
      </c>
      <c r="B110" s="8">
        <v>38139</v>
      </c>
      <c r="C110" s="6">
        <f t="shared" si="9"/>
        <v>8686.3070000000007</v>
      </c>
      <c r="D110" s="6">
        <f t="shared" si="10"/>
        <v>6006.098</v>
      </c>
      <c r="E110" s="6">
        <f t="shared" si="11"/>
        <v>2680.2089999999998</v>
      </c>
      <c r="F110" s="6">
        <v>5965.2560000000003</v>
      </c>
      <c r="G110" s="6">
        <f t="shared" si="12"/>
        <v>3781.8720000000003</v>
      </c>
      <c r="H110" s="6">
        <v>2183.384</v>
      </c>
      <c r="I110">
        <v>2721.0509999999999</v>
      </c>
      <c r="J110" s="6">
        <f t="shared" si="13"/>
        <v>2224.2260000000001</v>
      </c>
      <c r="K110">
        <v>496.82499999999999</v>
      </c>
      <c r="V110" s="6">
        <f t="shared" si="14"/>
        <v>31716</v>
      </c>
      <c r="W110" s="1">
        <v>31686</v>
      </c>
      <c r="X110" s="46">
        <v>1000.9972824449</v>
      </c>
      <c r="Y110" s="46">
        <v>809.70234861659196</v>
      </c>
      <c r="Z110" s="46">
        <v>191.65185572796199</v>
      </c>
      <c r="AA110" s="46">
        <v>636.77683551816301</v>
      </c>
      <c r="AB110" s="46">
        <v>468.83387234850102</v>
      </c>
      <c r="AC110" s="46">
        <v>168.37016863216601</v>
      </c>
      <c r="AD110">
        <v>363.341036762089</v>
      </c>
      <c r="AE110">
        <v>339.999455290708</v>
      </c>
      <c r="AF110">
        <v>23.309695081913301</v>
      </c>
    </row>
    <row r="111" spans="1:32" x14ac:dyDescent="0.2">
      <c r="A111" s="6">
        <f t="shared" si="8"/>
        <v>38260</v>
      </c>
      <c r="B111" s="8">
        <v>38231</v>
      </c>
      <c r="C111" s="6">
        <f t="shared" si="9"/>
        <v>8927.1319999999996</v>
      </c>
      <c r="D111" s="6">
        <f t="shared" si="10"/>
        <v>6142.41</v>
      </c>
      <c r="E111" s="6">
        <f t="shared" si="11"/>
        <v>2784.7220000000002</v>
      </c>
      <c r="F111" s="6">
        <v>6126.7719999999999</v>
      </c>
      <c r="G111" s="6">
        <f t="shared" si="12"/>
        <v>3897.2449999999999</v>
      </c>
      <c r="H111" s="6">
        <v>2229.527</v>
      </c>
      <c r="I111">
        <v>2800.36</v>
      </c>
      <c r="J111" s="6">
        <f t="shared" si="13"/>
        <v>2245.165</v>
      </c>
      <c r="K111">
        <v>555.19500000000005</v>
      </c>
      <c r="V111" s="6">
        <f t="shared" si="14"/>
        <v>31746</v>
      </c>
      <c r="W111" s="1">
        <v>31717</v>
      </c>
      <c r="X111" s="46">
        <v>1019.82491183454</v>
      </c>
      <c r="Y111" s="46">
        <v>828.65891283828705</v>
      </c>
      <c r="Z111" s="46">
        <v>192.14411639840401</v>
      </c>
      <c r="AA111" s="46">
        <v>651.58130456136905</v>
      </c>
      <c r="AB111" s="46">
        <v>483.89534488040101</v>
      </c>
      <c r="AC111" s="46">
        <v>168.73411166977201</v>
      </c>
      <c r="AD111">
        <v>367.83242333838501</v>
      </c>
      <c r="AE111">
        <v>344.32270570336902</v>
      </c>
      <c r="AF111">
        <v>23.495821456514101</v>
      </c>
    </row>
    <row r="112" spans="1:32" x14ac:dyDescent="0.2">
      <c r="A112" s="6">
        <f t="shared" si="8"/>
        <v>38352</v>
      </c>
      <c r="B112" s="8">
        <v>38322</v>
      </c>
      <c r="C112" s="6">
        <f t="shared" si="9"/>
        <v>9813.1980000000003</v>
      </c>
      <c r="D112" s="6">
        <f t="shared" si="10"/>
        <v>6742.9800000000005</v>
      </c>
      <c r="E112" s="6">
        <f t="shared" si="11"/>
        <v>3070.2179999999998</v>
      </c>
      <c r="F112" s="6">
        <v>6774.9949999999999</v>
      </c>
      <c r="G112" s="6">
        <f t="shared" si="12"/>
        <v>4306.7250000000004</v>
      </c>
      <c r="H112" s="6">
        <v>2468.27</v>
      </c>
      <c r="I112">
        <v>3038.203</v>
      </c>
      <c r="J112" s="6">
        <f t="shared" si="13"/>
        <v>2436.2550000000001</v>
      </c>
      <c r="K112">
        <v>601.94799999999998</v>
      </c>
      <c r="V112" s="6">
        <f t="shared" si="14"/>
        <v>31777</v>
      </c>
      <c r="W112" s="1">
        <v>31747</v>
      </c>
      <c r="X112" s="46">
        <v>1037.799</v>
      </c>
      <c r="Y112" s="46">
        <v>844.78499999999997</v>
      </c>
      <c r="Z112" s="46">
        <v>193.01400000000001</v>
      </c>
      <c r="AA112" s="46">
        <v>666.17899999999997</v>
      </c>
      <c r="AB112" s="46">
        <v>496.78699999999998</v>
      </c>
      <c r="AC112" s="46">
        <v>169.392</v>
      </c>
      <c r="AD112">
        <v>371.62</v>
      </c>
      <c r="AE112">
        <v>347.99799999999999</v>
      </c>
      <c r="AF112">
        <v>23.622</v>
      </c>
    </row>
    <row r="113" spans="1:32" x14ac:dyDescent="0.2">
      <c r="A113" s="6">
        <f t="shared" si="8"/>
        <v>38442</v>
      </c>
      <c r="B113" s="8">
        <v>38412</v>
      </c>
      <c r="C113" s="6">
        <f t="shared" si="9"/>
        <v>10235.502</v>
      </c>
      <c r="D113" s="6">
        <f t="shared" si="10"/>
        <v>7099.9679999999998</v>
      </c>
      <c r="E113" s="6">
        <f t="shared" si="11"/>
        <v>3135.5340000000001</v>
      </c>
      <c r="F113" s="6">
        <v>7004.0929999999998</v>
      </c>
      <c r="G113" s="6">
        <f t="shared" si="12"/>
        <v>4528.0479999999998</v>
      </c>
      <c r="H113" s="6">
        <v>2476.0450000000001</v>
      </c>
      <c r="I113">
        <v>3231.4090000000001</v>
      </c>
      <c r="J113" s="6">
        <f t="shared" si="13"/>
        <v>2571.92</v>
      </c>
      <c r="K113">
        <v>659.48900000000003</v>
      </c>
      <c r="V113" s="6">
        <f t="shared" si="14"/>
        <v>31808</v>
      </c>
      <c r="W113" s="1">
        <v>31778</v>
      </c>
      <c r="X113" s="46">
        <v>1054.4434618958601</v>
      </c>
      <c r="Y113" s="46">
        <v>856.51112136564097</v>
      </c>
      <c r="Z113" s="46">
        <v>197.46332463259</v>
      </c>
      <c r="AA113" s="46">
        <v>680.03742855028895</v>
      </c>
      <c r="AB113" s="46">
        <v>505.68993643984999</v>
      </c>
      <c r="AC113" s="46">
        <v>173.644350831221</v>
      </c>
      <c r="AD113">
        <v>374.59222456019501</v>
      </c>
      <c r="AE113">
        <v>350.88809400136199</v>
      </c>
      <c r="AF113">
        <v>23.701354544748298</v>
      </c>
    </row>
    <row r="114" spans="1:32" x14ac:dyDescent="0.2">
      <c r="A114" s="6">
        <f t="shared" si="8"/>
        <v>38533</v>
      </c>
      <c r="B114" s="8">
        <v>38504</v>
      </c>
      <c r="C114" s="6">
        <f t="shared" si="9"/>
        <v>10227.877</v>
      </c>
      <c r="D114" s="6">
        <f t="shared" si="10"/>
        <v>7099.1279999999997</v>
      </c>
      <c r="E114" s="6">
        <f t="shared" si="11"/>
        <v>3128.7489999999998</v>
      </c>
      <c r="F114" s="6">
        <v>6922.3959999999997</v>
      </c>
      <c r="G114" s="6">
        <f t="shared" si="12"/>
        <v>4431.0419999999995</v>
      </c>
      <c r="H114" s="6">
        <v>2491.3539999999998</v>
      </c>
      <c r="I114">
        <v>3305.4810000000002</v>
      </c>
      <c r="J114" s="6">
        <f t="shared" si="13"/>
        <v>2668.0860000000002</v>
      </c>
      <c r="K114">
        <v>637.39499999999998</v>
      </c>
      <c r="V114" s="6">
        <f t="shared" si="14"/>
        <v>31836</v>
      </c>
      <c r="W114" s="1">
        <v>31809</v>
      </c>
      <c r="X114" s="46">
        <v>1068.4311771437499</v>
      </c>
      <c r="Y114" s="46">
        <v>865.35710284882202</v>
      </c>
      <c r="Z114" s="46">
        <v>203.62814969500599</v>
      </c>
      <c r="AA114" s="46">
        <v>692.01658012676899</v>
      </c>
      <c r="AB114" s="46">
        <v>512.405721234211</v>
      </c>
      <c r="AC114" s="46">
        <v>179.78165373868899</v>
      </c>
      <c r="AD114">
        <v>376.83383909355803</v>
      </c>
      <c r="AE114">
        <v>353.08012533804401</v>
      </c>
      <c r="AF114">
        <v>23.752621972887901</v>
      </c>
    </row>
    <row r="115" spans="1:32" x14ac:dyDescent="0.2">
      <c r="A115" s="6">
        <f t="shared" si="8"/>
        <v>38625</v>
      </c>
      <c r="B115" s="8">
        <v>38596</v>
      </c>
      <c r="C115" s="6">
        <f t="shared" si="9"/>
        <v>10362.653</v>
      </c>
      <c r="D115" s="6">
        <f t="shared" si="10"/>
        <v>7174.634</v>
      </c>
      <c r="E115" s="6">
        <f t="shared" si="11"/>
        <v>3188.0190000000002</v>
      </c>
      <c r="F115" s="6">
        <v>7022.1540000000005</v>
      </c>
      <c r="G115" s="6">
        <f t="shared" si="12"/>
        <v>4482.83</v>
      </c>
      <c r="H115" s="6">
        <v>2539.3240000000001</v>
      </c>
      <c r="I115">
        <v>3340.4989999999998</v>
      </c>
      <c r="J115" s="6">
        <f t="shared" si="13"/>
        <v>2691.8039999999996</v>
      </c>
      <c r="K115">
        <v>648.69500000000005</v>
      </c>
      <c r="V115" s="6">
        <f t="shared" si="14"/>
        <v>31867</v>
      </c>
      <c r="W115" s="1">
        <v>31837</v>
      </c>
      <c r="X115" s="46">
        <v>1083.2909999999999</v>
      </c>
      <c r="Y115" s="46">
        <v>876.05</v>
      </c>
      <c r="Z115" s="46">
        <v>207.24100000000001</v>
      </c>
      <c r="AA115" s="46">
        <v>703.32600000000002</v>
      </c>
      <c r="AB115" s="46">
        <v>519.91499999999996</v>
      </c>
      <c r="AC115" s="46">
        <v>183.411</v>
      </c>
      <c r="AD115">
        <v>379.96499999999997</v>
      </c>
      <c r="AE115">
        <v>356.13499999999999</v>
      </c>
      <c r="AF115">
        <v>23.83</v>
      </c>
    </row>
    <row r="116" spans="1:32" x14ac:dyDescent="0.2">
      <c r="A116" s="6">
        <f t="shared" si="8"/>
        <v>38717</v>
      </c>
      <c r="B116" s="8">
        <v>38687</v>
      </c>
      <c r="C116" s="6">
        <f t="shared" si="9"/>
        <v>10587.673000000001</v>
      </c>
      <c r="D116" s="6">
        <f t="shared" si="10"/>
        <v>7312.5860000000002</v>
      </c>
      <c r="E116" s="6">
        <f t="shared" si="11"/>
        <v>3275.087</v>
      </c>
      <c r="F116" s="6">
        <v>7220.1030000000001</v>
      </c>
      <c r="G116" s="6">
        <f t="shared" si="12"/>
        <v>4562.375</v>
      </c>
      <c r="H116" s="6">
        <v>2657.7280000000001</v>
      </c>
      <c r="I116">
        <v>3367.57</v>
      </c>
      <c r="J116" s="6">
        <f t="shared" si="13"/>
        <v>2750.2110000000002</v>
      </c>
      <c r="K116">
        <v>617.35900000000004</v>
      </c>
      <c r="V116" s="6">
        <f t="shared" si="14"/>
        <v>31897</v>
      </c>
      <c r="W116" s="1">
        <v>31868</v>
      </c>
      <c r="X116" s="46">
        <v>1098.9248305282099</v>
      </c>
      <c r="Y116" s="46">
        <v>890.70058811435399</v>
      </c>
      <c r="Z116" s="46">
        <v>207.19978901921701</v>
      </c>
      <c r="AA116" s="46">
        <v>712.84719310626804</v>
      </c>
      <c r="AB116" s="46">
        <v>528.85814409427496</v>
      </c>
      <c r="AC116" s="46">
        <v>183.23216469450099</v>
      </c>
      <c r="AD116">
        <v>385.63033453310999</v>
      </c>
      <c r="AE116">
        <v>361.71856916399202</v>
      </c>
      <c r="AF116">
        <v>23.962320066818901</v>
      </c>
    </row>
    <row r="117" spans="1:32" x14ac:dyDescent="0.2">
      <c r="A117" s="6">
        <f t="shared" si="8"/>
        <v>38807</v>
      </c>
      <c r="B117" s="8">
        <v>38777</v>
      </c>
      <c r="C117" s="6">
        <f t="shared" si="9"/>
        <v>11572.603999999999</v>
      </c>
      <c r="D117" s="6">
        <f t="shared" si="10"/>
        <v>8017.2019999999993</v>
      </c>
      <c r="E117" s="6">
        <f t="shared" si="11"/>
        <v>3555.402</v>
      </c>
      <c r="F117" s="6">
        <v>7836.759</v>
      </c>
      <c r="G117" s="6">
        <f t="shared" si="12"/>
        <v>4975.3209999999999</v>
      </c>
      <c r="H117" s="6">
        <v>2861.4380000000001</v>
      </c>
      <c r="I117">
        <v>3735.8449999999998</v>
      </c>
      <c r="J117" s="6">
        <f t="shared" si="13"/>
        <v>3041.8809999999999</v>
      </c>
      <c r="K117">
        <v>693.96400000000006</v>
      </c>
      <c r="V117" s="6">
        <f t="shared" si="14"/>
        <v>31928</v>
      </c>
      <c r="W117" s="1">
        <v>31898</v>
      </c>
      <c r="X117" s="46">
        <v>1114.51078788175</v>
      </c>
      <c r="Y117" s="46">
        <v>907.03231996800002</v>
      </c>
      <c r="Z117" s="46">
        <v>207.12021098078401</v>
      </c>
      <c r="AA117" s="46">
        <v>721.43927955480001</v>
      </c>
      <c r="AB117" s="46">
        <v>538.17746825425104</v>
      </c>
      <c r="AC117" s="46">
        <v>182.88683530549901</v>
      </c>
      <c r="AD117">
        <v>392.85451845016502</v>
      </c>
      <c r="AE117">
        <v>368.80462068504698</v>
      </c>
      <c r="AF117">
        <v>24.153482638045698</v>
      </c>
    </row>
    <row r="118" spans="1:32" x14ac:dyDescent="0.2">
      <c r="A118" s="6">
        <f t="shared" si="8"/>
        <v>38898</v>
      </c>
      <c r="B118" s="8">
        <v>38869</v>
      </c>
      <c r="C118" s="6">
        <f t="shared" si="9"/>
        <v>12314.317000000001</v>
      </c>
      <c r="D118" s="6">
        <f t="shared" si="10"/>
        <v>8477.4350000000013</v>
      </c>
      <c r="E118" s="6">
        <f t="shared" si="11"/>
        <v>3836.8819999999996</v>
      </c>
      <c r="F118" s="6">
        <v>8285.68</v>
      </c>
      <c r="G118" s="6">
        <f t="shared" si="12"/>
        <v>5256.3730000000005</v>
      </c>
      <c r="H118" s="6">
        <v>3029.3069999999998</v>
      </c>
      <c r="I118">
        <v>4028.6370000000002</v>
      </c>
      <c r="J118" s="6">
        <f t="shared" si="13"/>
        <v>3221.0619999999999</v>
      </c>
      <c r="K118">
        <v>807.57500000000005</v>
      </c>
      <c r="V118" s="6">
        <f t="shared" si="14"/>
        <v>31958</v>
      </c>
      <c r="W118" s="1">
        <v>31929</v>
      </c>
      <c r="X118" s="46">
        <v>1123.991</v>
      </c>
      <c r="Y118" s="46">
        <v>916.91200000000003</v>
      </c>
      <c r="Z118" s="46">
        <v>207.07900000000001</v>
      </c>
      <c r="AA118" s="46">
        <v>726.68100000000004</v>
      </c>
      <c r="AB118" s="46">
        <v>543.97299999999996</v>
      </c>
      <c r="AC118" s="46">
        <v>182.708</v>
      </c>
      <c r="AD118">
        <v>397.31</v>
      </c>
      <c r="AE118">
        <v>372.93900000000002</v>
      </c>
      <c r="AF118">
        <v>24.370999999999999</v>
      </c>
    </row>
    <row r="119" spans="1:32" x14ac:dyDescent="0.2">
      <c r="A119" s="6">
        <f t="shared" si="8"/>
        <v>38990</v>
      </c>
      <c r="B119" s="8">
        <v>38961</v>
      </c>
      <c r="C119" s="6">
        <f t="shared" si="9"/>
        <v>12315.675000000001</v>
      </c>
      <c r="D119" s="6">
        <f t="shared" si="10"/>
        <v>8581.9560000000001</v>
      </c>
      <c r="E119" s="6">
        <f t="shared" si="11"/>
        <v>3733.7190000000001</v>
      </c>
      <c r="F119" s="6">
        <v>8267.1990000000005</v>
      </c>
      <c r="G119" s="6">
        <f t="shared" si="12"/>
        <v>5370.9540000000006</v>
      </c>
      <c r="H119" s="6">
        <v>2896.2449999999999</v>
      </c>
      <c r="I119">
        <v>4048.4760000000001</v>
      </c>
      <c r="J119" s="6">
        <f t="shared" si="13"/>
        <v>3211.002</v>
      </c>
      <c r="K119">
        <v>837.47400000000005</v>
      </c>
      <c r="V119" s="6">
        <f t="shared" si="14"/>
        <v>31989</v>
      </c>
      <c r="W119" s="1">
        <v>31959</v>
      </c>
      <c r="X119" s="46">
        <v>1127.4739037987999</v>
      </c>
      <c r="Y119" s="46">
        <v>920.09206257328299</v>
      </c>
      <c r="Z119" s="46">
        <v>207.195418246543</v>
      </c>
      <c r="AA119" s="46">
        <v>728.82573615906995</v>
      </c>
      <c r="AB119" s="46">
        <v>546.13512042262403</v>
      </c>
      <c r="AC119" s="46">
        <v>182.71084202162399</v>
      </c>
      <c r="AD119">
        <v>398.65749458996697</v>
      </c>
      <c r="AE119">
        <v>373.94389702354698</v>
      </c>
      <c r="AF119">
        <v>24.631392860873</v>
      </c>
    </row>
    <row r="120" spans="1:32" x14ac:dyDescent="0.2">
      <c r="A120" s="6">
        <f t="shared" si="8"/>
        <v>39082</v>
      </c>
      <c r="B120" s="8">
        <v>39052</v>
      </c>
      <c r="C120" s="6">
        <f t="shared" si="9"/>
        <v>13143.999</v>
      </c>
      <c r="D120" s="6">
        <f t="shared" si="10"/>
        <v>9146.8829999999998</v>
      </c>
      <c r="E120" s="6">
        <f t="shared" si="11"/>
        <v>3997.116</v>
      </c>
      <c r="F120" s="6">
        <v>8803.4989999999998</v>
      </c>
      <c r="G120" s="6">
        <f t="shared" si="12"/>
        <v>5718.4290000000001</v>
      </c>
      <c r="H120" s="6">
        <v>3085.07</v>
      </c>
      <c r="I120">
        <v>4340.5</v>
      </c>
      <c r="J120" s="6">
        <f t="shared" si="13"/>
        <v>3428.4539999999997</v>
      </c>
      <c r="K120">
        <v>912.04600000000005</v>
      </c>
      <c r="V120" s="6">
        <f t="shared" si="14"/>
        <v>32020</v>
      </c>
      <c r="W120" s="1">
        <v>31990</v>
      </c>
      <c r="X120" s="46">
        <v>1129.63649035556</v>
      </c>
      <c r="Y120" s="46">
        <v>922.02307014198095</v>
      </c>
      <c r="Z120" s="46">
        <v>207.53466707336801</v>
      </c>
      <c r="AA120" s="46">
        <v>730.18098845588304</v>
      </c>
      <c r="AB120" s="46">
        <v>547.49600086221699</v>
      </c>
      <c r="AC120" s="46">
        <v>182.719360912414</v>
      </c>
      <c r="AD120">
        <v>399.47977518757102</v>
      </c>
      <c r="AE120">
        <v>374.52255638423298</v>
      </c>
      <c r="AF120">
        <v>24.9512370963823</v>
      </c>
    </row>
    <row r="121" spans="1:32" x14ac:dyDescent="0.2">
      <c r="A121" s="6">
        <f t="shared" si="8"/>
        <v>39172</v>
      </c>
      <c r="B121" s="8">
        <v>39142</v>
      </c>
      <c r="C121" s="6">
        <f t="shared" si="9"/>
        <v>14513.329</v>
      </c>
      <c r="D121" s="6">
        <f t="shared" si="10"/>
        <v>10221.499</v>
      </c>
      <c r="E121" s="6">
        <f t="shared" si="11"/>
        <v>4291.83</v>
      </c>
      <c r="F121" s="6">
        <v>9456.9650000000001</v>
      </c>
      <c r="G121" s="6">
        <f t="shared" si="12"/>
        <v>6162.8690000000006</v>
      </c>
      <c r="H121" s="6">
        <v>3294.096</v>
      </c>
      <c r="I121">
        <v>5056.3639999999996</v>
      </c>
      <c r="J121" s="6">
        <f t="shared" si="13"/>
        <v>4058.6299999999997</v>
      </c>
      <c r="K121">
        <v>997.73400000000004</v>
      </c>
      <c r="V121" s="6">
        <f t="shared" si="14"/>
        <v>32050</v>
      </c>
      <c r="W121" s="1">
        <v>32021</v>
      </c>
      <c r="X121" s="46">
        <v>1133.537</v>
      </c>
      <c r="Y121" s="46">
        <v>925.476</v>
      </c>
      <c r="Z121" s="46">
        <v>208.06100000000001</v>
      </c>
      <c r="AA121" s="46">
        <v>732.66</v>
      </c>
      <c r="AB121" s="46">
        <v>549.92700000000002</v>
      </c>
      <c r="AC121" s="46">
        <v>182.733</v>
      </c>
      <c r="AD121">
        <v>400.87700000000001</v>
      </c>
      <c r="AE121">
        <v>375.54899999999998</v>
      </c>
      <c r="AF121">
        <v>25.327999999999999</v>
      </c>
    </row>
    <row r="122" spans="1:32" x14ac:dyDescent="0.2">
      <c r="A122" s="6">
        <f t="shared" si="8"/>
        <v>39263</v>
      </c>
      <c r="B122" s="8">
        <v>39234</v>
      </c>
      <c r="C122" s="6">
        <f t="shared" si="9"/>
        <v>15242.489</v>
      </c>
      <c r="D122" s="6">
        <f t="shared" si="10"/>
        <v>10691.780999999999</v>
      </c>
      <c r="E122" s="6">
        <f t="shared" si="11"/>
        <v>4550.7080000000005</v>
      </c>
      <c r="F122" s="6">
        <v>10009.204</v>
      </c>
      <c r="G122" s="6">
        <f t="shared" si="12"/>
        <v>6554.6569999999992</v>
      </c>
      <c r="H122" s="6">
        <v>3454.547</v>
      </c>
      <c r="I122">
        <v>5233.2849999999999</v>
      </c>
      <c r="J122" s="6">
        <f t="shared" si="13"/>
        <v>4137.1239999999998</v>
      </c>
      <c r="K122">
        <v>1096.1610000000001</v>
      </c>
      <c r="V122" s="6">
        <f t="shared" si="14"/>
        <v>32081</v>
      </c>
      <c r="W122" s="1">
        <v>32051</v>
      </c>
      <c r="X122" s="46">
        <v>1169.58509818419</v>
      </c>
      <c r="Y122" s="46">
        <v>953.69678598859196</v>
      </c>
      <c r="Z122" s="46">
        <v>215.68097284961999</v>
      </c>
      <c r="AA122" s="46">
        <v>760.69566505056696</v>
      </c>
      <c r="AB122" s="46">
        <v>570.88720387749902</v>
      </c>
      <c r="AC122" s="46">
        <v>189.61762620525599</v>
      </c>
      <c r="AD122">
        <v>408.86322067439102</v>
      </c>
      <c r="AE122">
        <v>382.807197740964</v>
      </c>
      <c r="AF122">
        <v>25.978907172563702</v>
      </c>
    </row>
    <row r="123" spans="1:32" x14ac:dyDescent="0.2">
      <c r="A123" s="6">
        <f t="shared" si="8"/>
        <v>39355</v>
      </c>
      <c r="B123" s="8">
        <v>39326</v>
      </c>
      <c r="C123" s="6">
        <f t="shared" si="9"/>
        <v>16270.143</v>
      </c>
      <c r="D123" s="6">
        <f t="shared" si="10"/>
        <v>11466.699000000001</v>
      </c>
      <c r="E123" s="6">
        <f t="shared" si="11"/>
        <v>4803.4439999999995</v>
      </c>
      <c r="F123" s="6">
        <v>10725.075000000001</v>
      </c>
      <c r="G123" s="6">
        <f t="shared" si="12"/>
        <v>7005.0730000000003</v>
      </c>
      <c r="H123" s="6">
        <v>3720.002</v>
      </c>
      <c r="I123">
        <v>5545.0680000000002</v>
      </c>
      <c r="J123" s="6">
        <f t="shared" si="13"/>
        <v>4461.6260000000002</v>
      </c>
      <c r="K123">
        <v>1083.442</v>
      </c>
      <c r="V123" s="6">
        <f t="shared" si="14"/>
        <v>32111</v>
      </c>
      <c r="W123" s="1">
        <v>32082</v>
      </c>
      <c r="X123" s="46">
        <v>1227.99015539674</v>
      </c>
      <c r="Y123" s="46">
        <v>998.79442424391596</v>
      </c>
      <c r="Z123" s="46">
        <v>228.809864098172</v>
      </c>
      <c r="AA123" s="46">
        <v>806.97098120221403</v>
      </c>
      <c r="AB123" s="46">
        <v>604.61409071437299</v>
      </c>
      <c r="AC123" s="46">
        <v>202.02898099641399</v>
      </c>
      <c r="AD123">
        <v>421.00585310869099</v>
      </c>
      <c r="AE123">
        <v>394.17912180046102</v>
      </c>
      <c r="AF123">
        <v>26.740393499082298</v>
      </c>
    </row>
    <row r="124" spans="1:32" x14ac:dyDescent="0.2">
      <c r="A124" s="6">
        <f t="shared" si="8"/>
        <v>39447</v>
      </c>
      <c r="B124" s="8">
        <v>39417</v>
      </c>
      <c r="C124" s="6">
        <f t="shared" si="9"/>
        <v>17085.595000000001</v>
      </c>
      <c r="D124" s="6">
        <f t="shared" si="10"/>
        <v>12052.22</v>
      </c>
      <c r="E124" s="6">
        <f t="shared" si="11"/>
        <v>5033.375</v>
      </c>
      <c r="F124" s="6">
        <v>11362.576999999999</v>
      </c>
      <c r="G124" s="6">
        <f t="shared" si="12"/>
        <v>7454.4929999999995</v>
      </c>
      <c r="H124" s="6">
        <v>3908.0839999999998</v>
      </c>
      <c r="I124">
        <v>5723.018</v>
      </c>
      <c r="J124" s="6">
        <f t="shared" si="13"/>
        <v>4597.7269999999999</v>
      </c>
      <c r="K124">
        <v>1125.2909999999999</v>
      </c>
      <c r="V124" s="6">
        <f t="shared" si="14"/>
        <v>32142</v>
      </c>
      <c r="W124" s="1">
        <v>32112</v>
      </c>
      <c r="X124" s="46">
        <v>1260.0719999999999</v>
      </c>
      <c r="Y124" s="46">
        <v>1023.496</v>
      </c>
      <c r="Z124" s="46">
        <v>236.57599999999999</v>
      </c>
      <c r="AA124" s="46">
        <v>832.48599999999999</v>
      </c>
      <c r="AB124" s="46">
        <v>623.11400000000003</v>
      </c>
      <c r="AC124" s="46">
        <v>209.37200000000001</v>
      </c>
      <c r="AD124">
        <v>427.58600000000001</v>
      </c>
      <c r="AE124">
        <v>400.38200000000001</v>
      </c>
      <c r="AF124">
        <v>27.204000000000001</v>
      </c>
    </row>
    <row r="125" spans="1:32" x14ac:dyDescent="0.2">
      <c r="A125" s="6">
        <f t="shared" si="8"/>
        <v>39538</v>
      </c>
      <c r="B125" s="8">
        <v>39508</v>
      </c>
      <c r="C125" s="6">
        <f t="shared" si="9"/>
        <v>18774.722000000002</v>
      </c>
      <c r="D125" s="6">
        <f t="shared" si="10"/>
        <v>13270.805</v>
      </c>
      <c r="E125" s="6">
        <f t="shared" si="11"/>
        <v>5503.9170000000004</v>
      </c>
      <c r="F125" s="6">
        <v>12559.788</v>
      </c>
      <c r="G125" s="6">
        <f t="shared" si="12"/>
        <v>8314.518</v>
      </c>
      <c r="H125" s="6">
        <v>4245.2700000000004</v>
      </c>
      <c r="I125">
        <v>6214.9340000000002</v>
      </c>
      <c r="J125" s="6">
        <f t="shared" si="13"/>
        <v>4956.2870000000003</v>
      </c>
      <c r="K125">
        <v>1258.6469999999999</v>
      </c>
      <c r="V125" s="6">
        <f t="shared" si="14"/>
        <v>32173</v>
      </c>
      <c r="W125" s="1">
        <v>32143</v>
      </c>
      <c r="X125" s="46">
        <v>1259.0685192611099</v>
      </c>
      <c r="Y125" s="46">
        <v>1022.22229935843</v>
      </c>
      <c r="Z125" s="46">
        <v>237.30621413110299</v>
      </c>
      <c r="AA125" s="46">
        <v>832.11065494209095</v>
      </c>
      <c r="AB125" s="46">
        <v>622.56593257377801</v>
      </c>
      <c r="AC125" s="46">
        <v>209.971549419236</v>
      </c>
      <c r="AD125">
        <v>426.49003653670297</v>
      </c>
      <c r="AE125">
        <v>399.28743218148998</v>
      </c>
      <c r="AF125">
        <v>27.2993840777606</v>
      </c>
    </row>
    <row r="126" spans="1:32" x14ac:dyDescent="0.2">
      <c r="A126" s="6">
        <f t="shared" si="8"/>
        <v>39629</v>
      </c>
      <c r="B126" s="8">
        <v>39600</v>
      </c>
      <c r="C126" s="6">
        <f t="shared" si="9"/>
        <v>18461.772000000001</v>
      </c>
      <c r="D126" s="6">
        <f t="shared" si="10"/>
        <v>12940.510999999999</v>
      </c>
      <c r="E126" s="6">
        <f t="shared" si="11"/>
        <v>5521.2610000000004</v>
      </c>
      <c r="F126" s="6">
        <v>12751.257</v>
      </c>
      <c r="G126" s="6">
        <f t="shared" si="12"/>
        <v>8464.4169999999995</v>
      </c>
      <c r="H126" s="6">
        <v>4286.84</v>
      </c>
      <c r="I126">
        <v>5710.5150000000003</v>
      </c>
      <c r="J126" s="6">
        <f t="shared" si="13"/>
        <v>4476.0940000000001</v>
      </c>
      <c r="K126">
        <v>1234.421</v>
      </c>
      <c r="V126" s="6">
        <f t="shared" si="14"/>
        <v>32202</v>
      </c>
      <c r="W126" s="1">
        <v>32174</v>
      </c>
      <c r="X126" s="46">
        <v>1256.6597828378101</v>
      </c>
      <c r="Y126" s="46">
        <v>1019.28257828932</v>
      </c>
      <c r="Z126" s="46">
        <v>237.73694641510599</v>
      </c>
      <c r="AA126" s="46">
        <v>831.14534624744397</v>
      </c>
      <c r="AB126" s="46">
        <v>621.21127529637397</v>
      </c>
      <c r="AC126" s="46">
        <v>210.32338148967801</v>
      </c>
      <c r="AD126">
        <v>424.60896346329702</v>
      </c>
      <c r="AE126">
        <v>397.35723601908398</v>
      </c>
      <c r="AF126">
        <v>27.349861599431801</v>
      </c>
    </row>
    <row r="127" spans="1:32" x14ac:dyDescent="0.2">
      <c r="A127" s="6">
        <f t="shared" si="8"/>
        <v>39721</v>
      </c>
      <c r="B127" s="8">
        <v>39692</v>
      </c>
      <c r="C127" s="6">
        <f t="shared" si="9"/>
        <v>17202.560000000001</v>
      </c>
      <c r="D127" s="6">
        <f t="shared" si="10"/>
        <v>12113.423000000001</v>
      </c>
      <c r="E127" s="6">
        <f t="shared" si="11"/>
        <v>5089.1369999999997</v>
      </c>
      <c r="F127" s="6">
        <v>11795.699000000001</v>
      </c>
      <c r="G127" s="6">
        <f t="shared" si="12"/>
        <v>7808.5750000000007</v>
      </c>
      <c r="H127" s="6">
        <v>3987.1239999999998</v>
      </c>
      <c r="I127">
        <v>5406.8609999999999</v>
      </c>
      <c r="J127" s="6">
        <f t="shared" si="13"/>
        <v>4304.848</v>
      </c>
      <c r="K127">
        <v>1102.0129999999999</v>
      </c>
      <c r="V127" s="6">
        <f t="shared" si="14"/>
        <v>32233</v>
      </c>
      <c r="W127" s="1">
        <v>32203</v>
      </c>
      <c r="X127" s="46">
        <v>1253.076</v>
      </c>
      <c r="Y127" s="46">
        <v>1015.176</v>
      </c>
      <c r="Z127" s="46">
        <v>237.9</v>
      </c>
      <c r="AA127" s="46">
        <v>829.56299999999999</v>
      </c>
      <c r="AB127" s="46">
        <v>619.10699999999997</v>
      </c>
      <c r="AC127" s="46">
        <v>210.45599999999999</v>
      </c>
      <c r="AD127">
        <v>423.51299999999998</v>
      </c>
      <c r="AE127">
        <v>396.06900000000002</v>
      </c>
      <c r="AF127">
        <v>27.443999999999999</v>
      </c>
    </row>
    <row r="128" spans="1:32" x14ac:dyDescent="0.2">
      <c r="A128" s="6">
        <f t="shared" si="8"/>
        <v>39813</v>
      </c>
      <c r="B128" s="8">
        <v>39783</v>
      </c>
      <c r="C128" s="6">
        <f t="shared" si="9"/>
        <v>15853.405999999999</v>
      </c>
      <c r="D128" s="6">
        <f t="shared" si="10"/>
        <v>10991.226000000001</v>
      </c>
      <c r="E128" s="6">
        <f t="shared" si="11"/>
        <v>4862.18</v>
      </c>
      <c r="F128" s="6">
        <v>10788.421</v>
      </c>
      <c r="G128" s="6">
        <f t="shared" si="12"/>
        <v>6954.4600000000009</v>
      </c>
      <c r="H128" s="6">
        <v>3833.9609999999998</v>
      </c>
      <c r="I128">
        <v>5064.9849999999997</v>
      </c>
      <c r="J128" s="6">
        <f t="shared" si="13"/>
        <v>4036.7659999999996</v>
      </c>
      <c r="K128">
        <v>1028.2190000000001</v>
      </c>
      <c r="V128" s="6">
        <f t="shared" si="14"/>
        <v>32263</v>
      </c>
      <c r="W128" s="1">
        <v>32234</v>
      </c>
      <c r="X128" s="46">
        <v>1243.2096369928299</v>
      </c>
      <c r="Y128" s="46">
        <v>1006.67982145811</v>
      </c>
      <c r="Z128" s="46">
        <v>236.57455125386599</v>
      </c>
      <c r="AA128" s="46">
        <v>820.305736220526</v>
      </c>
      <c r="AB128" s="46">
        <v>611.57466025163603</v>
      </c>
      <c r="AC128" s="46">
        <v>208.810095618427</v>
      </c>
      <c r="AD128">
        <v>423.65872025918702</v>
      </c>
      <c r="AE128">
        <v>395.81942013382098</v>
      </c>
      <c r="AF128">
        <v>27.832536642163401</v>
      </c>
    </row>
    <row r="129" spans="1:32" x14ac:dyDescent="0.2">
      <c r="A129" s="6">
        <f t="shared" si="8"/>
        <v>39903</v>
      </c>
      <c r="B129" s="8">
        <v>39873</v>
      </c>
      <c r="C129" s="6">
        <f t="shared" si="9"/>
        <v>14994.299000000001</v>
      </c>
      <c r="D129" s="6">
        <f t="shared" si="10"/>
        <v>10294.518</v>
      </c>
      <c r="E129" s="6">
        <f t="shared" si="11"/>
        <v>4699.7809999999999</v>
      </c>
      <c r="F129" s="6">
        <v>10211.815000000001</v>
      </c>
      <c r="G129" s="6">
        <f t="shared" si="12"/>
        <v>6481.6540000000005</v>
      </c>
      <c r="H129" s="6">
        <v>3730.1610000000001</v>
      </c>
      <c r="I129">
        <v>4782.4840000000004</v>
      </c>
      <c r="J129" s="6">
        <f t="shared" si="13"/>
        <v>3812.8640000000005</v>
      </c>
      <c r="K129">
        <v>969.62</v>
      </c>
      <c r="V129" s="6">
        <f t="shared" si="14"/>
        <v>32294</v>
      </c>
      <c r="W129" s="1">
        <v>32264</v>
      </c>
      <c r="X129" s="46">
        <v>1228.3086786840299</v>
      </c>
      <c r="Y129" s="46">
        <v>994.83099246910797</v>
      </c>
      <c r="Z129" s="46">
        <v>233.82543398514201</v>
      </c>
      <c r="AA129" s="46">
        <v>804.37173035106105</v>
      </c>
      <c r="AB129" s="46">
        <v>599.53323200515104</v>
      </c>
      <c r="AC129" s="46">
        <v>205.35419842526301</v>
      </c>
      <c r="AD129">
        <v>424.07555869841002</v>
      </c>
      <c r="AE129">
        <v>395.64903534626001</v>
      </c>
      <c r="AF129">
        <v>28.514012633295401</v>
      </c>
    </row>
    <row r="130" spans="1:32" x14ac:dyDescent="0.2">
      <c r="A130" s="6">
        <f t="shared" si="8"/>
        <v>39994</v>
      </c>
      <c r="B130" s="8">
        <v>39965</v>
      </c>
      <c r="C130" s="6">
        <f t="shared" si="9"/>
        <v>15547.558999999999</v>
      </c>
      <c r="D130" s="6">
        <f t="shared" si="10"/>
        <v>10577.002999999999</v>
      </c>
      <c r="E130" s="6">
        <f t="shared" si="11"/>
        <v>4970.5560000000005</v>
      </c>
      <c r="F130" s="6">
        <v>10721.835999999999</v>
      </c>
      <c r="G130" s="6">
        <f t="shared" si="12"/>
        <v>6768.1639999999989</v>
      </c>
      <c r="H130" s="6">
        <v>3953.672</v>
      </c>
      <c r="I130">
        <v>4825.723</v>
      </c>
      <c r="J130" s="6">
        <f t="shared" si="13"/>
        <v>3808.8389999999999</v>
      </c>
      <c r="K130">
        <v>1016.884</v>
      </c>
      <c r="V130" s="6">
        <f t="shared" si="14"/>
        <v>32324</v>
      </c>
      <c r="W130" s="1">
        <v>32295</v>
      </c>
      <c r="X130" s="46">
        <v>1220.981</v>
      </c>
      <c r="Y130" s="46">
        <v>989.12199999999996</v>
      </c>
      <c r="Z130" s="46">
        <v>231.85900000000001</v>
      </c>
      <c r="AA130" s="46">
        <v>796.30200000000002</v>
      </c>
      <c r="AB130" s="46">
        <v>593.53200000000004</v>
      </c>
      <c r="AC130" s="46">
        <v>202.77</v>
      </c>
      <c r="AD130">
        <v>424.67899999999997</v>
      </c>
      <c r="AE130">
        <v>395.59</v>
      </c>
      <c r="AF130">
        <v>29.088999999999999</v>
      </c>
    </row>
    <row r="131" spans="1:32" x14ac:dyDescent="0.2">
      <c r="A131" s="6">
        <f t="shared" si="8"/>
        <v>40086</v>
      </c>
      <c r="B131" s="8">
        <v>40057</v>
      </c>
      <c r="C131" s="6">
        <f t="shared" si="9"/>
        <v>15731.251</v>
      </c>
      <c r="D131" s="6">
        <f t="shared" si="10"/>
        <v>10612.817999999999</v>
      </c>
      <c r="E131" s="6">
        <f t="shared" si="11"/>
        <v>5118.433</v>
      </c>
      <c r="F131" s="6">
        <v>10878.463</v>
      </c>
      <c r="G131" s="6">
        <f t="shared" si="12"/>
        <v>6808.2349999999997</v>
      </c>
      <c r="H131" s="6">
        <v>4070.2280000000001</v>
      </c>
      <c r="I131">
        <v>4852.7879999999996</v>
      </c>
      <c r="J131" s="6">
        <f t="shared" si="13"/>
        <v>3804.5829999999996</v>
      </c>
      <c r="K131">
        <v>1048.2049999999999</v>
      </c>
      <c r="V131" s="6">
        <f t="shared" si="14"/>
        <v>32355</v>
      </c>
      <c r="W131" s="1">
        <v>32325</v>
      </c>
      <c r="X131" s="46">
        <v>1224.6587459658101</v>
      </c>
      <c r="Y131" s="46">
        <v>993.62692296716705</v>
      </c>
      <c r="Z131" s="46">
        <v>230.91567889304201</v>
      </c>
      <c r="AA131" s="46">
        <v>798.245397410652</v>
      </c>
      <c r="AB131" s="46">
        <v>596.38291119891005</v>
      </c>
      <c r="AC131" s="46">
        <v>201.35184657806599</v>
      </c>
      <c r="AD131">
        <v>426.82017662727401</v>
      </c>
      <c r="AE131">
        <v>397.24922310861598</v>
      </c>
      <c r="AF131">
        <v>29.457614163223599</v>
      </c>
    </row>
    <row r="132" spans="1:32" x14ac:dyDescent="0.2">
      <c r="A132" s="6">
        <f t="shared" si="8"/>
        <v>40178</v>
      </c>
      <c r="B132" s="8">
        <v>40148</v>
      </c>
      <c r="C132" s="6">
        <f t="shared" si="9"/>
        <v>15124.720000000001</v>
      </c>
      <c r="D132" s="6">
        <f t="shared" si="10"/>
        <v>10309.512000000001</v>
      </c>
      <c r="E132" s="6">
        <f t="shared" si="11"/>
        <v>4815.2080000000005</v>
      </c>
      <c r="F132" s="6">
        <v>10428.476000000001</v>
      </c>
      <c r="G132" s="6">
        <f t="shared" si="12"/>
        <v>6616.8350000000009</v>
      </c>
      <c r="H132" s="6">
        <v>3811.6410000000001</v>
      </c>
      <c r="I132">
        <v>4696.2439999999997</v>
      </c>
      <c r="J132" s="6">
        <f t="shared" si="13"/>
        <v>3692.6769999999997</v>
      </c>
      <c r="K132">
        <v>1003.567</v>
      </c>
      <c r="V132" s="6">
        <f t="shared" si="14"/>
        <v>32386</v>
      </c>
      <c r="W132" s="1">
        <v>32356</v>
      </c>
      <c r="X132" s="46">
        <v>1233.2280065049899</v>
      </c>
      <c r="Y132" s="46">
        <v>1003.44099541993</v>
      </c>
      <c r="Z132" s="46">
        <v>230.20294262330901</v>
      </c>
      <c r="AA132" s="46">
        <v>802.94824703672805</v>
      </c>
      <c r="AB132" s="46">
        <v>602.64715561085995</v>
      </c>
      <c r="AC132" s="46">
        <v>200.23986431231199</v>
      </c>
      <c r="AD132">
        <v>430.61990911098002</v>
      </c>
      <c r="AE132">
        <v>400.80409162617099</v>
      </c>
      <c r="AF132">
        <v>29.7725117352662</v>
      </c>
    </row>
    <row r="133" spans="1:32" x14ac:dyDescent="0.2">
      <c r="A133" s="6">
        <f t="shared" ref="A133:A145" si="15">EOMONTH(B133,0)</f>
        <v>40268</v>
      </c>
      <c r="B133" s="8">
        <v>40238</v>
      </c>
      <c r="C133" s="6">
        <f t="shared" ref="C133:C145" si="16">F133+I133</f>
        <v>14648.101999999999</v>
      </c>
      <c r="D133" s="6">
        <f t="shared" ref="D133:D145" si="17">G133+J133</f>
        <v>10043.919999999998</v>
      </c>
      <c r="E133" s="6">
        <f t="shared" ref="E133:E145" si="18">H133+K133</f>
        <v>4604.1819999999998</v>
      </c>
      <c r="F133" s="6">
        <v>9899.8809999999994</v>
      </c>
      <c r="G133" s="6">
        <f t="shared" ref="G133:G145" si="19">F133-H133</f>
        <v>6293.4689999999991</v>
      </c>
      <c r="H133" s="6">
        <v>3606.4119999999998</v>
      </c>
      <c r="I133">
        <v>4748.2209999999995</v>
      </c>
      <c r="J133" s="6">
        <f t="shared" ref="J133:J145" si="20">I133-K133</f>
        <v>3750.4509999999996</v>
      </c>
      <c r="K133">
        <v>997.77</v>
      </c>
      <c r="V133" s="6">
        <f t="shared" ref="V133:V196" si="21">EOMONTH(W133,0)</f>
        <v>32416</v>
      </c>
      <c r="W133" s="1">
        <v>32387</v>
      </c>
      <c r="X133" s="46">
        <v>1242.6969999999999</v>
      </c>
      <c r="Y133" s="46">
        <v>1012.765</v>
      </c>
      <c r="Z133" s="46">
        <v>229.93199999999999</v>
      </c>
      <c r="AA133" s="46">
        <v>808.53399999999999</v>
      </c>
      <c r="AB133" s="46">
        <v>608.726</v>
      </c>
      <c r="AC133" s="46">
        <v>199.80799999999999</v>
      </c>
      <c r="AD133">
        <v>434.16300000000001</v>
      </c>
      <c r="AE133">
        <v>404.03899999999999</v>
      </c>
      <c r="AF133">
        <v>30.123999999999999</v>
      </c>
    </row>
    <row r="134" spans="1:32" x14ac:dyDescent="0.2">
      <c r="A134" s="6">
        <f t="shared" si="15"/>
        <v>40359</v>
      </c>
      <c r="B134" s="8">
        <v>40330</v>
      </c>
      <c r="C134" s="6">
        <f t="shared" si="16"/>
        <v>13955.168</v>
      </c>
      <c r="D134" s="6">
        <f t="shared" si="17"/>
        <v>9736.107</v>
      </c>
      <c r="E134" s="6">
        <f t="shared" si="18"/>
        <v>4219.0609999999997</v>
      </c>
      <c r="F134" s="6">
        <v>9243.8729999999996</v>
      </c>
      <c r="G134" s="6">
        <f t="shared" si="19"/>
        <v>5959.8279999999995</v>
      </c>
      <c r="H134" s="6">
        <v>3284.0450000000001</v>
      </c>
      <c r="I134">
        <v>4711.2950000000001</v>
      </c>
      <c r="J134" s="6">
        <f t="shared" si="20"/>
        <v>3776.279</v>
      </c>
      <c r="K134">
        <v>935.01599999999996</v>
      </c>
      <c r="V134" s="6">
        <f t="shared" si="21"/>
        <v>32447</v>
      </c>
      <c r="W134" s="1">
        <v>32417</v>
      </c>
      <c r="X134" s="46">
        <v>1253.6150157018101</v>
      </c>
      <c r="Y134" s="46">
        <v>1019.9155517824601</v>
      </c>
      <c r="Z134" s="46">
        <v>233.70180921241899</v>
      </c>
      <c r="AA134" s="46">
        <v>816.55547764153096</v>
      </c>
      <c r="AB134" s="46">
        <v>613.57918783788705</v>
      </c>
      <c r="AC134" s="46">
        <v>203.16422358634</v>
      </c>
      <c r="AD134">
        <v>436.92751812217801</v>
      </c>
      <c r="AE134">
        <v>406.32807801363998</v>
      </c>
      <c r="AF134">
        <v>30.5856334430256</v>
      </c>
    </row>
    <row r="135" spans="1:32" x14ac:dyDescent="0.2">
      <c r="A135" s="6">
        <f t="shared" si="15"/>
        <v>40451</v>
      </c>
      <c r="B135" s="8">
        <v>40422</v>
      </c>
      <c r="C135" s="6">
        <f t="shared" si="16"/>
        <v>15260.532999999999</v>
      </c>
      <c r="D135" s="6">
        <f t="shared" si="17"/>
        <v>10570.021000000001</v>
      </c>
      <c r="E135" s="6">
        <f t="shared" si="18"/>
        <v>4690.5119999999997</v>
      </c>
      <c r="F135" s="6">
        <v>10161.187</v>
      </c>
      <c r="G135" s="6">
        <f t="shared" si="19"/>
        <v>6525.0450000000001</v>
      </c>
      <c r="H135" s="6">
        <v>3636.1419999999998</v>
      </c>
      <c r="I135">
        <v>5099.3459999999995</v>
      </c>
      <c r="J135" s="6">
        <f t="shared" si="20"/>
        <v>4044.9759999999997</v>
      </c>
      <c r="K135">
        <v>1054.3699999999999</v>
      </c>
      <c r="V135" s="6">
        <f t="shared" si="21"/>
        <v>32477</v>
      </c>
      <c r="W135" s="1">
        <v>32448</v>
      </c>
      <c r="X135" s="46">
        <v>1266.2415514484601</v>
      </c>
      <c r="Y135" s="46">
        <v>1026.7239925767501</v>
      </c>
      <c r="Z135" s="46">
        <v>240.43619078758101</v>
      </c>
      <c r="AA135" s="46">
        <v>826.75957941136301</v>
      </c>
      <c r="AB135" s="46">
        <v>618.32929874027798</v>
      </c>
      <c r="AC135" s="46">
        <v>209.15977641366001</v>
      </c>
      <c r="AD135">
        <v>439.49971755470801</v>
      </c>
      <c r="AE135">
        <v>408.39335627558802</v>
      </c>
      <c r="AF135">
        <v>31.101498290963601</v>
      </c>
    </row>
    <row r="136" spans="1:32" x14ac:dyDescent="0.2">
      <c r="A136" s="6">
        <f t="shared" si="15"/>
        <v>40543</v>
      </c>
      <c r="B136" s="8">
        <v>40513</v>
      </c>
      <c r="C136" s="6">
        <f t="shared" si="16"/>
        <v>14367.126</v>
      </c>
      <c r="D136" s="6">
        <f t="shared" si="17"/>
        <v>9838.3799999999992</v>
      </c>
      <c r="E136" s="6">
        <f t="shared" si="18"/>
        <v>4528.7460000000001</v>
      </c>
      <c r="F136" s="6">
        <v>9468.8259999999991</v>
      </c>
      <c r="G136" s="6">
        <f t="shared" si="19"/>
        <v>5923.3869999999988</v>
      </c>
      <c r="H136" s="6">
        <v>3545.4389999999999</v>
      </c>
      <c r="I136">
        <v>4898.3</v>
      </c>
      <c r="J136" s="6">
        <f t="shared" si="20"/>
        <v>3914.9930000000004</v>
      </c>
      <c r="K136">
        <v>983.30700000000002</v>
      </c>
      <c r="V136" s="6">
        <f t="shared" si="21"/>
        <v>32508</v>
      </c>
      <c r="W136" s="1">
        <v>32478</v>
      </c>
      <c r="X136" s="46">
        <v>1279.559</v>
      </c>
      <c r="Y136" s="46">
        <v>1035.3530000000001</v>
      </c>
      <c r="Z136" s="46">
        <v>244.20599999999999</v>
      </c>
      <c r="AA136" s="46">
        <v>836.923</v>
      </c>
      <c r="AB136" s="46">
        <v>624.40700000000004</v>
      </c>
      <c r="AC136" s="46">
        <v>212.51599999999999</v>
      </c>
      <c r="AD136">
        <v>442.63600000000002</v>
      </c>
      <c r="AE136">
        <v>410.94600000000003</v>
      </c>
      <c r="AF136">
        <v>31.69</v>
      </c>
    </row>
    <row r="137" spans="1:32" x14ac:dyDescent="0.2">
      <c r="A137" s="6">
        <f t="shared" si="15"/>
        <v>40633</v>
      </c>
      <c r="B137" s="8">
        <v>40603</v>
      </c>
      <c r="C137" s="6">
        <f t="shared" si="16"/>
        <v>14842.674999999999</v>
      </c>
      <c r="D137" s="6">
        <f t="shared" si="17"/>
        <v>10002.081</v>
      </c>
      <c r="E137" s="6">
        <f t="shared" si="18"/>
        <v>4840.5940000000001</v>
      </c>
      <c r="F137" s="6">
        <v>9855.6080000000002</v>
      </c>
      <c r="G137" s="6">
        <f t="shared" si="19"/>
        <v>6094.8950000000004</v>
      </c>
      <c r="H137" s="6">
        <v>3760.7130000000002</v>
      </c>
      <c r="I137">
        <v>4987.067</v>
      </c>
      <c r="J137" s="6">
        <f t="shared" si="20"/>
        <v>3907.1859999999997</v>
      </c>
      <c r="K137">
        <v>1079.8810000000001</v>
      </c>
      <c r="V137" s="6">
        <f t="shared" si="21"/>
        <v>32539</v>
      </c>
      <c r="W137" s="1">
        <v>32509</v>
      </c>
      <c r="X137" s="46">
        <v>1295.62733833175</v>
      </c>
      <c r="Y137" s="46">
        <v>1051.26925631739</v>
      </c>
      <c r="Z137" s="46">
        <v>243.14897909465</v>
      </c>
      <c r="AA137" s="46">
        <v>846.60016781969398</v>
      </c>
      <c r="AB137" s="46">
        <v>635.18223420320805</v>
      </c>
      <c r="AC137" s="46">
        <v>210.881524872428</v>
      </c>
      <c r="AD137">
        <v>447.97333791488398</v>
      </c>
      <c r="AE137">
        <v>415.440341620212</v>
      </c>
      <c r="AF137">
        <v>32.398443535758297</v>
      </c>
    </row>
    <row r="138" spans="1:32" x14ac:dyDescent="0.2">
      <c r="A138" s="6">
        <f t="shared" si="15"/>
        <v>40724</v>
      </c>
      <c r="B138" s="8">
        <v>40695</v>
      </c>
      <c r="C138" s="6">
        <f t="shared" si="16"/>
        <v>15018.246999999999</v>
      </c>
      <c r="D138" s="6">
        <f t="shared" si="17"/>
        <v>10023.347</v>
      </c>
      <c r="E138" s="6">
        <f t="shared" si="18"/>
        <v>4994.8999999999996</v>
      </c>
      <c r="F138" s="6">
        <v>10036.797</v>
      </c>
      <c r="G138" s="6">
        <f t="shared" si="19"/>
        <v>6185.08</v>
      </c>
      <c r="H138" s="6">
        <v>3851.7170000000001</v>
      </c>
      <c r="I138">
        <v>4981.45</v>
      </c>
      <c r="J138" s="6">
        <f t="shared" si="20"/>
        <v>3838.2669999999998</v>
      </c>
      <c r="K138">
        <v>1143.183</v>
      </c>
      <c r="V138" s="6">
        <f t="shared" si="21"/>
        <v>32567</v>
      </c>
      <c r="W138" s="1">
        <v>32540</v>
      </c>
      <c r="X138" s="46">
        <v>1310.3962247480699</v>
      </c>
      <c r="Y138" s="46">
        <v>1068.3529124781301</v>
      </c>
      <c r="Z138" s="46">
        <v>241.40802090535001</v>
      </c>
      <c r="AA138" s="46">
        <v>855.04135750761498</v>
      </c>
      <c r="AB138" s="46">
        <v>646.98218323590299</v>
      </c>
      <c r="AC138" s="46">
        <v>208.189475127572</v>
      </c>
      <c r="AD138">
        <v>453.50323555226498</v>
      </c>
      <c r="AE138">
        <v>420.14516766862403</v>
      </c>
      <c r="AF138">
        <v>33.105893990873199</v>
      </c>
    </row>
    <row r="139" spans="1:32" x14ac:dyDescent="0.2">
      <c r="A139" s="6">
        <f t="shared" si="15"/>
        <v>40816</v>
      </c>
      <c r="B139" s="8">
        <v>40787</v>
      </c>
      <c r="C139" s="6">
        <f t="shared" si="16"/>
        <v>14753.374</v>
      </c>
      <c r="D139" s="6">
        <f t="shared" si="17"/>
        <v>10069.694</v>
      </c>
      <c r="E139" s="6">
        <f t="shared" si="18"/>
        <v>4683.68</v>
      </c>
      <c r="F139" s="6">
        <v>9639.65</v>
      </c>
      <c r="G139" s="6">
        <f t="shared" si="19"/>
        <v>6067.8549999999996</v>
      </c>
      <c r="H139" s="6">
        <v>3571.7950000000001</v>
      </c>
      <c r="I139">
        <v>5113.7240000000002</v>
      </c>
      <c r="J139" s="6">
        <f t="shared" si="20"/>
        <v>4001.8389999999999</v>
      </c>
      <c r="K139">
        <v>1111.885</v>
      </c>
      <c r="V139" s="6">
        <f t="shared" si="21"/>
        <v>32598</v>
      </c>
      <c r="W139" s="1">
        <v>32568</v>
      </c>
      <c r="X139" s="46">
        <v>1318.0550000000001</v>
      </c>
      <c r="Y139" s="46">
        <v>1077.704</v>
      </c>
      <c r="Z139" s="46">
        <v>240.351</v>
      </c>
      <c r="AA139" s="46">
        <v>861.55899999999997</v>
      </c>
      <c r="AB139" s="46">
        <v>655.00400000000002</v>
      </c>
      <c r="AC139" s="46">
        <v>206.55500000000001</v>
      </c>
      <c r="AD139">
        <v>456.49599999999998</v>
      </c>
      <c r="AE139">
        <v>422.7</v>
      </c>
      <c r="AF139">
        <v>33.795999999999999</v>
      </c>
    </row>
    <row r="140" spans="1:32" x14ac:dyDescent="0.2">
      <c r="A140" s="6">
        <f t="shared" si="15"/>
        <v>40908</v>
      </c>
      <c r="B140" s="8">
        <v>40878</v>
      </c>
      <c r="C140" s="6">
        <f t="shared" si="16"/>
        <v>13775.621999999999</v>
      </c>
      <c r="D140" s="6">
        <f t="shared" si="17"/>
        <v>9375.4500000000007</v>
      </c>
      <c r="E140" s="6">
        <f t="shared" si="18"/>
        <v>4400.1719999999996</v>
      </c>
      <c r="F140" s="6">
        <v>8857.7860000000001</v>
      </c>
      <c r="G140" s="6">
        <f t="shared" si="19"/>
        <v>5523.6930000000002</v>
      </c>
      <c r="H140" s="6">
        <v>3334.0929999999998</v>
      </c>
      <c r="I140">
        <v>4917.8360000000002</v>
      </c>
      <c r="J140" s="6">
        <f t="shared" si="20"/>
        <v>3851.7570000000005</v>
      </c>
      <c r="K140">
        <v>1066.079</v>
      </c>
      <c r="V140" s="6">
        <f t="shared" si="21"/>
        <v>32628</v>
      </c>
      <c r="W140" s="1">
        <v>32599</v>
      </c>
      <c r="X140" s="46">
        <v>1315.4070672902801</v>
      </c>
      <c r="Y140" s="46">
        <v>1073.8563698496901</v>
      </c>
      <c r="Z140" s="46">
        <v>241.01070515815499</v>
      </c>
      <c r="AA140" s="46">
        <v>864.52052188253299</v>
      </c>
      <c r="AB140" s="46">
        <v>656.96218537831703</v>
      </c>
      <c r="AC140" s="46">
        <v>206.99620630579099</v>
      </c>
      <c r="AD140">
        <v>451.785228752168</v>
      </c>
      <c r="AE140">
        <v>417.62519842191398</v>
      </c>
      <c r="AF140">
        <v>34.294966304333002</v>
      </c>
    </row>
    <row r="141" spans="1:32" x14ac:dyDescent="0.2">
      <c r="A141" s="6">
        <f t="shared" si="15"/>
        <v>40999</v>
      </c>
      <c r="B141" s="8">
        <v>40969</v>
      </c>
      <c r="C141" s="6">
        <f t="shared" si="16"/>
        <v>14146.657999999999</v>
      </c>
      <c r="D141" s="6">
        <f t="shared" si="17"/>
        <v>9640.2340000000004</v>
      </c>
      <c r="E141" s="6">
        <f t="shared" si="18"/>
        <v>4506.424</v>
      </c>
      <c r="F141" s="6">
        <v>9198.8130000000001</v>
      </c>
      <c r="G141" s="6">
        <f t="shared" si="19"/>
        <v>5762.3649999999998</v>
      </c>
      <c r="H141" s="6">
        <v>3436.4479999999999</v>
      </c>
      <c r="I141">
        <v>4947.8450000000003</v>
      </c>
      <c r="J141" s="6">
        <f t="shared" si="20"/>
        <v>3877.8690000000001</v>
      </c>
      <c r="K141">
        <v>1069.9760000000001</v>
      </c>
      <c r="V141" s="6">
        <f t="shared" si="21"/>
        <v>32659</v>
      </c>
      <c r="W141" s="1">
        <v>32629</v>
      </c>
      <c r="X141" s="46">
        <v>1310.2939327097199</v>
      </c>
      <c r="Y141" s="46">
        <v>1066.4266301503101</v>
      </c>
      <c r="Z141" s="46">
        <v>242.76931825180401</v>
      </c>
      <c r="AA141" s="46">
        <v>866.63593894646397</v>
      </c>
      <c r="AB141" s="46">
        <v>658.17869384395703</v>
      </c>
      <c r="AC141" s="46">
        <v>208.20226258709999</v>
      </c>
      <c r="AD141">
        <v>442.68877124783199</v>
      </c>
      <c r="AE141">
        <v>407.82580157808599</v>
      </c>
      <c r="AF141">
        <v>34.746324187116002</v>
      </c>
    </row>
    <row r="142" spans="1:32" x14ac:dyDescent="0.2">
      <c r="A142" s="6">
        <f t="shared" si="15"/>
        <v>41090</v>
      </c>
      <c r="B142" s="8">
        <v>41061</v>
      </c>
      <c r="C142" s="6">
        <f t="shared" si="16"/>
        <v>13488.583999999999</v>
      </c>
      <c r="D142" s="6">
        <f t="shared" si="17"/>
        <v>8957.6630000000005</v>
      </c>
      <c r="E142" s="6">
        <f t="shared" si="18"/>
        <v>4530.9210000000003</v>
      </c>
      <c r="F142" s="6">
        <v>8772.1139999999996</v>
      </c>
      <c r="G142" s="6">
        <f t="shared" si="19"/>
        <v>5396.6369999999997</v>
      </c>
      <c r="H142" s="6">
        <v>3375.4769999999999</v>
      </c>
      <c r="I142">
        <v>4716.47</v>
      </c>
      <c r="J142" s="6">
        <f t="shared" si="20"/>
        <v>3561.0260000000003</v>
      </c>
      <c r="K142">
        <v>1155.444</v>
      </c>
      <c r="V142" s="6">
        <f t="shared" si="21"/>
        <v>32689</v>
      </c>
      <c r="W142" s="1">
        <v>32660</v>
      </c>
      <c r="X142" s="46">
        <v>1307.646</v>
      </c>
      <c r="Y142" s="46">
        <v>1062.579</v>
      </c>
      <c r="Z142" s="46">
        <v>245.06700000000001</v>
      </c>
      <c r="AA142" s="46">
        <v>869.66800000000001</v>
      </c>
      <c r="AB142" s="46">
        <v>659.82799999999997</v>
      </c>
      <c r="AC142" s="46">
        <v>209.84</v>
      </c>
      <c r="AD142">
        <v>437.97800000000001</v>
      </c>
      <c r="AE142">
        <v>402.75099999999998</v>
      </c>
      <c r="AF142">
        <v>35.226999999999997</v>
      </c>
    </row>
    <row r="143" spans="1:32" x14ac:dyDescent="0.2">
      <c r="A143" s="6">
        <f t="shared" si="15"/>
        <v>41182</v>
      </c>
      <c r="B143" s="8">
        <v>41153</v>
      </c>
      <c r="C143" s="6">
        <f t="shared" si="16"/>
        <v>13668.037</v>
      </c>
      <c r="D143" s="6">
        <f t="shared" si="17"/>
        <v>9048.7999999999993</v>
      </c>
      <c r="E143" s="6">
        <f t="shared" si="18"/>
        <v>4619.2370000000001</v>
      </c>
      <c r="F143" s="6">
        <v>8792.0560000000005</v>
      </c>
      <c r="G143" s="6">
        <f t="shared" si="19"/>
        <v>5353.2860000000001</v>
      </c>
      <c r="H143" s="6">
        <v>3438.77</v>
      </c>
      <c r="I143">
        <v>4875.9809999999998</v>
      </c>
      <c r="J143" s="6">
        <f t="shared" si="20"/>
        <v>3695.5139999999997</v>
      </c>
      <c r="K143">
        <v>1180.4670000000001</v>
      </c>
      <c r="V143" s="6">
        <f t="shared" si="21"/>
        <v>32720</v>
      </c>
      <c r="W143" s="1">
        <v>32690</v>
      </c>
      <c r="X143" s="46">
        <v>1315.3011455977201</v>
      </c>
      <c r="Y143" s="46">
        <v>1067.5902872639999</v>
      </c>
      <c r="Z143" s="46">
        <v>249.33197805957801</v>
      </c>
      <c r="AA143" s="46">
        <v>875.30986791268197</v>
      </c>
      <c r="AB143" s="46">
        <v>662.43825570709896</v>
      </c>
      <c r="AC143" s="46">
        <v>213.439206391044</v>
      </c>
      <c r="AD143">
        <v>442.01456475861897</v>
      </c>
      <c r="AE143">
        <v>406.46449092013</v>
      </c>
      <c r="AF143">
        <v>35.843647061891801</v>
      </c>
    </row>
    <row r="144" spans="1:32" x14ac:dyDescent="0.2">
      <c r="A144" s="6">
        <f t="shared" si="15"/>
        <v>41274</v>
      </c>
      <c r="B144" s="8">
        <v>41244</v>
      </c>
      <c r="C144" s="6">
        <f t="shared" si="16"/>
        <v>13442.703</v>
      </c>
      <c r="D144" s="6">
        <f t="shared" si="17"/>
        <v>8740.6659999999993</v>
      </c>
      <c r="E144" s="6">
        <f t="shared" si="18"/>
        <v>4702.0370000000003</v>
      </c>
      <c r="F144" s="6">
        <v>8663.6129999999994</v>
      </c>
      <c r="G144" s="6">
        <f t="shared" si="19"/>
        <v>5139.1809999999996</v>
      </c>
      <c r="H144" s="6">
        <v>3524.4319999999998</v>
      </c>
      <c r="I144">
        <v>4779.09</v>
      </c>
      <c r="J144" s="6">
        <f t="shared" si="20"/>
        <v>3601.4850000000001</v>
      </c>
      <c r="K144">
        <v>1177.605</v>
      </c>
      <c r="V144" s="6">
        <f t="shared" si="21"/>
        <v>32751</v>
      </c>
      <c r="W144" s="1">
        <v>32721</v>
      </c>
      <c r="X144" s="46">
        <v>1335.4728083003199</v>
      </c>
      <c r="Y144" s="46">
        <v>1081.1470454079399</v>
      </c>
      <c r="Z144" s="46">
        <v>255.86811817614901</v>
      </c>
      <c r="AA144" s="46">
        <v>884.51412139801903</v>
      </c>
      <c r="AB144" s="46">
        <v>666.33972950752502</v>
      </c>
      <c r="AC144" s="46">
        <v>219.33345368750801</v>
      </c>
      <c r="AD144">
        <v>452.14720612281502</v>
      </c>
      <c r="AE144">
        <v>415.842895987166</v>
      </c>
      <c r="AF144">
        <v>36.519794779224398</v>
      </c>
    </row>
    <row r="145" spans="1:32" x14ac:dyDescent="0.2">
      <c r="A145" s="6">
        <f t="shared" si="15"/>
        <v>41364</v>
      </c>
      <c r="B145" s="8">
        <v>41334</v>
      </c>
      <c r="C145" s="6">
        <f t="shared" si="16"/>
        <v>12890.744999999999</v>
      </c>
      <c r="D145" s="6">
        <f t="shared" si="17"/>
        <v>8258.2559999999994</v>
      </c>
      <c r="E145" s="6">
        <f t="shared" si="18"/>
        <v>4632.4889999999996</v>
      </c>
      <c r="F145" s="6">
        <v>8353.9719999999998</v>
      </c>
      <c r="G145" s="6">
        <f t="shared" si="19"/>
        <v>4880.3109999999997</v>
      </c>
      <c r="H145" s="6">
        <v>3473.6610000000001</v>
      </c>
      <c r="I145">
        <v>4536.7730000000001</v>
      </c>
      <c r="J145" s="6">
        <f t="shared" si="20"/>
        <v>3377.9450000000002</v>
      </c>
      <c r="K145">
        <v>1158.828</v>
      </c>
      <c r="V145" s="6">
        <f t="shared" si="21"/>
        <v>32781</v>
      </c>
      <c r="W145" s="1">
        <v>32752</v>
      </c>
      <c r="X145" s="46">
        <v>1362.9639999999999</v>
      </c>
      <c r="Y145" s="46">
        <v>1100.316</v>
      </c>
      <c r="Z145" s="46">
        <v>262.64800000000002</v>
      </c>
      <c r="AA145" s="46">
        <v>898</v>
      </c>
      <c r="AB145" s="46">
        <v>672.49300000000005</v>
      </c>
      <c r="AC145" s="46">
        <v>225.50700000000001</v>
      </c>
      <c r="AD145">
        <v>464.964</v>
      </c>
      <c r="AE145">
        <v>427.82299999999998</v>
      </c>
      <c r="AF145">
        <v>37.140999999999998</v>
      </c>
    </row>
    <row r="146" spans="1:32" x14ac:dyDescent="0.2">
      <c r="V146" s="6">
        <f t="shared" si="21"/>
        <v>32812</v>
      </c>
      <c r="W146" s="1">
        <v>32782</v>
      </c>
      <c r="X146" s="46">
        <v>1440.8286077913001</v>
      </c>
      <c r="Y146" s="46">
        <v>1170.5257055029999</v>
      </c>
      <c r="Z146" s="46">
        <v>269.84528322091398</v>
      </c>
      <c r="AA146" s="46">
        <v>947.52630596327901</v>
      </c>
      <c r="AB146" s="46">
        <v>714.30527016626695</v>
      </c>
      <c r="AC146" s="46">
        <v>232.21739955026601</v>
      </c>
      <c r="AD146">
        <v>493.69273298990299</v>
      </c>
      <c r="AE146">
        <v>455.76017703034398</v>
      </c>
      <c r="AF146">
        <v>37.659703529920598</v>
      </c>
    </row>
    <row r="147" spans="1:32" x14ac:dyDescent="0.2">
      <c r="V147" s="6">
        <f t="shared" si="21"/>
        <v>32842</v>
      </c>
      <c r="W147" s="1">
        <v>32813</v>
      </c>
      <c r="X147" s="46">
        <v>1556.7294825025399</v>
      </c>
      <c r="Y147" s="46">
        <v>1279.87871397616</v>
      </c>
      <c r="Z147" s="46">
        <v>277.41808028053202</v>
      </c>
      <c r="AA147" s="46">
        <v>1026.7447245775199</v>
      </c>
      <c r="AB147" s="46">
        <v>787.11845409125397</v>
      </c>
      <c r="AC147" s="46">
        <v>239.36375598453</v>
      </c>
      <c r="AD147">
        <v>531.15914603183899</v>
      </c>
      <c r="AE147">
        <v>492.63032738450499</v>
      </c>
      <c r="AF147">
        <v>38.134156143548601</v>
      </c>
    </row>
    <row r="148" spans="1:32" x14ac:dyDescent="0.2">
      <c r="V148" s="6">
        <f t="shared" si="21"/>
        <v>32873</v>
      </c>
      <c r="W148" s="1">
        <v>32843</v>
      </c>
      <c r="X148" s="46">
        <v>1642.884</v>
      </c>
      <c r="Y148" s="46">
        <v>1357.6559999999999</v>
      </c>
      <c r="Z148" s="46">
        <v>285.22800000000001</v>
      </c>
      <c r="AA148" s="46">
        <v>1092.1679999999999</v>
      </c>
      <c r="AB148" s="46">
        <v>845.71900000000005</v>
      </c>
      <c r="AC148" s="46">
        <v>246.44900000000001</v>
      </c>
      <c r="AD148">
        <v>550.71600000000001</v>
      </c>
      <c r="AE148">
        <v>511.93700000000001</v>
      </c>
      <c r="AF148">
        <v>38.779000000000003</v>
      </c>
    </row>
    <row r="149" spans="1:32" x14ac:dyDescent="0.2">
      <c r="V149" s="6">
        <f t="shared" si="21"/>
        <v>32904</v>
      </c>
      <c r="W149" s="1">
        <v>32874</v>
      </c>
      <c r="X149" s="46">
        <v>1679.9218931325699</v>
      </c>
      <c r="Y149" s="46">
        <v>1386.1521685801899</v>
      </c>
      <c r="Z149" s="46">
        <v>292.89102189066602</v>
      </c>
      <c r="AA149" s="46">
        <v>1128.8826927708201</v>
      </c>
      <c r="AB149" s="46">
        <v>875.94520150024402</v>
      </c>
      <c r="AC149" s="46">
        <v>252.84704312198301</v>
      </c>
      <c r="AD149">
        <v>549.85694773113903</v>
      </c>
      <c r="AE149">
        <v>510.00173319067198</v>
      </c>
      <c r="AF149">
        <v>39.975565636399303</v>
      </c>
    </row>
    <row r="150" spans="1:32" x14ac:dyDescent="0.2">
      <c r="V150" s="6">
        <f t="shared" si="21"/>
        <v>32932</v>
      </c>
      <c r="W150" s="1">
        <v>32905</v>
      </c>
      <c r="X150" s="46">
        <v>1704.3877647679601</v>
      </c>
      <c r="Y150" s="46">
        <v>1404.3688421962099</v>
      </c>
      <c r="Z150" s="46">
        <v>299.79897576329199</v>
      </c>
      <c r="AA150" s="46">
        <v>1155.46780718843</v>
      </c>
      <c r="AB150" s="46">
        <v>897.35275825108602</v>
      </c>
      <c r="AC150" s="46">
        <v>258.39237548430498</v>
      </c>
      <c r="AD150">
        <v>548.44205226886095</v>
      </c>
      <c r="AE150">
        <v>506.81426680932799</v>
      </c>
      <c r="AF150">
        <v>41.391991635703299</v>
      </c>
    </row>
    <row r="151" spans="1:32" x14ac:dyDescent="0.2">
      <c r="V151" s="6">
        <f t="shared" si="21"/>
        <v>32963</v>
      </c>
      <c r="W151" s="1">
        <v>32933</v>
      </c>
      <c r="X151" s="46">
        <v>1725.4860000000001</v>
      </c>
      <c r="Y151" s="46">
        <v>1418.3019999999999</v>
      </c>
      <c r="Z151" s="46">
        <v>307.18400000000003</v>
      </c>
      <c r="AA151" s="46">
        <v>1177.903</v>
      </c>
      <c r="AB151" s="46">
        <v>913.423</v>
      </c>
      <c r="AC151" s="46">
        <v>264.48</v>
      </c>
      <c r="AD151">
        <v>547.58299999999997</v>
      </c>
      <c r="AE151">
        <v>504.87900000000002</v>
      </c>
      <c r="AF151">
        <v>42.704000000000001</v>
      </c>
    </row>
    <row r="152" spans="1:32" x14ac:dyDescent="0.2">
      <c r="V152" s="6">
        <f t="shared" si="21"/>
        <v>32993</v>
      </c>
      <c r="W152" s="1">
        <v>32964</v>
      </c>
      <c r="X152" s="46">
        <v>1739.7395612696801</v>
      </c>
      <c r="Y152" s="46">
        <v>1426.21671695858</v>
      </c>
      <c r="Z152" s="46">
        <v>313.38425812090702</v>
      </c>
      <c r="AA152" s="46">
        <v>1191.8886153444801</v>
      </c>
      <c r="AB152" s="46">
        <v>921.63060631621295</v>
      </c>
      <c r="AC152" s="46">
        <v>269.87934465410001</v>
      </c>
      <c r="AD152">
        <v>547.84504344147399</v>
      </c>
      <c r="AE152">
        <v>504.88784636226001</v>
      </c>
      <c r="AF152">
        <v>43.4781162912778</v>
      </c>
    </row>
    <row r="153" spans="1:32" x14ac:dyDescent="0.2">
      <c r="V153" s="6">
        <f t="shared" si="21"/>
        <v>33024</v>
      </c>
      <c r="W153" s="1">
        <v>32994</v>
      </c>
      <c r="X153" s="46">
        <v>1751.3123866301901</v>
      </c>
      <c r="Y153" s="46">
        <v>1432.0030082999201</v>
      </c>
      <c r="Z153" s="46">
        <v>319.54845645297701</v>
      </c>
      <c r="AA153" s="46">
        <v>1202.97536805755</v>
      </c>
      <c r="AB153" s="46">
        <v>927.49855595651502</v>
      </c>
      <c r="AC153" s="46">
        <v>275.40679343845699</v>
      </c>
      <c r="AD153">
        <v>548.63372868039096</v>
      </c>
      <c r="AE153">
        <v>504.91548428240799</v>
      </c>
      <c r="AF153">
        <v>44.133149304337202</v>
      </c>
    </row>
    <row r="154" spans="1:32" x14ac:dyDescent="0.2">
      <c r="V154" s="6">
        <f t="shared" si="21"/>
        <v>33054</v>
      </c>
      <c r="W154" s="1">
        <v>33025</v>
      </c>
      <c r="X154" s="46">
        <v>1768.3679999999999</v>
      </c>
      <c r="Y154" s="46">
        <v>1441.2249999999999</v>
      </c>
      <c r="Z154" s="46">
        <v>327.14299999999997</v>
      </c>
      <c r="AA154" s="46">
        <v>1218.5170000000001</v>
      </c>
      <c r="AB154" s="46">
        <v>936.26499999999999</v>
      </c>
      <c r="AC154" s="46">
        <v>282.25200000000001</v>
      </c>
      <c r="AD154">
        <v>549.851</v>
      </c>
      <c r="AE154">
        <v>504.96</v>
      </c>
      <c r="AF154">
        <v>44.890999999999998</v>
      </c>
    </row>
    <row r="155" spans="1:32" x14ac:dyDescent="0.2">
      <c r="V155" s="6">
        <f t="shared" si="21"/>
        <v>33085</v>
      </c>
      <c r="W155" s="1">
        <v>33055</v>
      </c>
      <c r="X155" s="46">
        <v>1816.96646137062</v>
      </c>
      <c r="Y155" s="46">
        <v>1475.9862958219401</v>
      </c>
      <c r="Z155" s="46">
        <v>340.59234629748897</v>
      </c>
      <c r="AA155" s="46">
        <v>1257.05140781297</v>
      </c>
      <c r="AB155" s="46">
        <v>962.16912015469404</v>
      </c>
      <c r="AC155" s="46">
        <v>294.74484712720698</v>
      </c>
      <c r="AD155">
        <v>559.72187487556505</v>
      </c>
      <c r="AE155">
        <v>513.57955835713506</v>
      </c>
      <c r="AF155">
        <v>45.9527184663554</v>
      </c>
    </row>
    <row r="156" spans="1:32" x14ac:dyDescent="0.2">
      <c r="V156" s="6">
        <f t="shared" si="21"/>
        <v>33116</v>
      </c>
      <c r="W156" s="1">
        <v>33086</v>
      </c>
      <c r="X156" s="46">
        <v>1891.18573313927</v>
      </c>
      <c r="Y156" s="46">
        <v>1533.36752816272</v>
      </c>
      <c r="Z156" s="46">
        <v>357.66307336280801</v>
      </c>
      <c r="AA156" s="46">
        <v>1311.9832184003301</v>
      </c>
      <c r="AB156" s="46">
        <v>1001.29600808097</v>
      </c>
      <c r="AC156" s="46">
        <v>310.64672864224002</v>
      </c>
      <c r="AD156">
        <v>579.41520371385502</v>
      </c>
      <c r="AE156">
        <v>532.123641331307</v>
      </c>
      <c r="AF156">
        <v>47.232562538920597</v>
      </c>
    </row>
    <row r="157" spans="1:32" x14ac:dyDescent="0.2">
      <c r="V157" s="6">
        <f t="shared" si="21"/>
        <v>33146</v>
      </c>
      <c r="W157" s="1">
        <v>33117</v>
      </c>
      <c r="X157" s="46">
        <v>1953.066</v>
      </c>
      <c r="Y157" s="46">
        <v>1582.0129999999999</v>
      </c>
      <c r="Z157" s="46">
        <v>371.053</v>
      </c>
      <c r="AA157" s="46">
        <v>1355.0940000000001</v>
      </c>
      <c r="AB157" s="46">
        <v>1032.673</v>
      </c>
      <c r="AC157" s="46">
        <v>322.42099999999999</v>
      </c>
      <c r="AD157">
        <v>597.97199999999998</v>
      </c>
      <c r="AE157">
        <v>549.34</v>
      </c>
      <c r="AF157">
        <v>48.631999999999998</v>
      </c>
    </row>
    <row r="158" spans="1:32" x14ac:dyDescent="0.2">
      <c r="V158" s="6">
        <f t="shared" si="21"/>
        <v>33177</v>
      </c>
      <c r="W158" s="1">
        <v>33147</v>
      </c>
      <c r="X158" s="46">
        <v>2003.78514921131</v>
      </c>
      <c r="Y158" s="46">
        <v>1622.3348429893899</v>
      </c>
      <c r="Z158" s="46">
        <v>381.407233378537</v>
      </c>
      <c r="AA158" s="46">
        <v>1386.7676084560001</v>
      </c>
      <c r="AB158" s="46">
        <v>1056.3224782203999</v>
      </c>
      <c r="AC158" s="46">
        <v>330.410637489245</v>
      </c>
      <c r="AD158">
        <v>616.61146679839396</v>
      </c>
      <c r="AE158">
        <v>565.79076054974598</v>
      </c>
      <c r="AF158">
        <v>50.7773096695717</v>
      </c>
    </row>
    <row r="159" spans="1:32" x14ac:dyDescent="0.2">
      <c r="V159" s="6">
        <f t="shared" si="21"/>
        <v>33207</v>
      </c>
      <c r="W159" s="1">
        <v>33178</v>
      </c>
      <c r="X159" s="46">
        <v>2046.99785661289</v>
      </c>
      <c r="Y159" s="46">
        <v>1657.11655207577</v>
      </c>
      <c r="Z159" s="46">
        <v>389.859415059333</v>
      </c>
      <c r="AA159" s="46">
        <v>1412.5072157239099</v>
      </c>
      <c r="AB159" s="46">
        <v>1075.83697179449</v>
      </c>
      <c r="AC159" s="46">
        <v>336.65271482881798</v>
      </c>
      <c r="AD159">
        <v>634.28427543546002</v>
      </c>
      <c r="AE159">
        <v>581.16696174363301</v>
      </c>
      <c r="AF159">
        <v>53.095259692624701</v>
      </c>
    </row>
    <row r="160" spans="1:32" x14ac:dyDescent="0.2">
      <c r="V160" s="6">
        <f t="shared" si="21"/>
        <v>33238</v>
      </c>
      <c r="W160" s="1">
        <v>33208</v>
      </c>
      <c r="X160" s="46">
        <v>2066.3429999999998</v>
      </c>
      <c r="Y160" s="46">
        <v>1672.779</v>
      </c>
      <c r="Z160" s="46">
        <v>393.56400000000002</v>
      </c>
      <c r="AA160" s="46">
        <v>1423.7629999999999</v>
      </c>
      <c r="AB160" s="46">
        <v>1084.4369999999999</v>
      </c>
      <c r="AC160" s="46">
        <v>339.32600000000002</v>
      </c>
      <c r="AD160">
        <v>642.58000000000004</v>
      </c>
      <c r="AE160">
        <v>588.34199999999998</v>
      </c>
      <c r="AF160">
        <v>54.238</v>
      </c>
    </row>
    <row r="161" spans="22:32" x14ac:dyDescent="0.2">
      <c r="V161" s="6">
        <f t="shared" si="21"/>
        <v>33269</v>
      </c>
      <c r="W161" s="1">
        <v>33239</v>
      </c>
      <c r="X161" s="46">
        <v>2038.7623818228601</v>
      </c>
      <c r="Y161" s="46">
        <v>1647.1152247949401</v>
      </c>
      <c r="Z161" s="46">
        <v>391.64704434302098</v>
      </c>
      <c r="AA161" s="46">
        <v>1407.0342827862701</v>
      </c>
      <c r="AB161" s="46">
        <v>1068.77613150307</v>
      </c>
      <c r="AC161" s="46">
        <v>338.20570328021199</v>
      </c>
      <c r="AD161">
        <v>631.72498149433602</v>
      </c>
      <c r="AE161">
        <v>578.31348817642197</v>
      </c>
      <c r="AF161">
        <v>53.372641251028803</v>
      </c>
    </row>
    <row r="162" spans="22:32" x14ac:dyDescent="0.2">
      <c r="V162" s="6">
        <f t="shared" si="21"/>
        <v>33297</v>
      </c>
      <c r="W162" s="1">
        <v>33270</v>
      </c>
      <c r="X162" s="46">
        <v>1987.4533233817101</v>
      </c>
      <c r="Y162" s="46">
        <v>1599.38122197333</v>
      </c>
      <c r="Z162" s="46">
        <v>388.07188694356699</v>
      </c>
      <c r="AA162" s="46">
        <v>1376.0061280109801</v>
      </c>
      <c r="AB162" s="46">
        <v>1039.9125306782901</v>
      </c>
      <c r="AC162" s="46">
        <v>335.99377693991698</v>
      </c>
      <c r="AD162">
        <v>611.44126198384402</v>
      </c>
      <c r="AE162">
        <v>559.41995897854304</v>
      </c>
      <c r="AF162">
        <v>51.947358748971197</v>
      </c>
    </row>
    <row r="163" spans="22:32" x14ac:dyDescent="0.2">
      <c r="V163" s="6">
        <f t="shared" si="21"/>
        <v>33328</v>
      </c>
      <c r="W163" s="1">
        <v>33298</v>
      </c>
      <c r="X163" s="46">
        <v>1936.912</v>
      </c>
      <c r="Y163" s="46">
        <v>1552.3879999999999</v>
      </c>
      <c r="Z163" s="46">
        <v>384.524</v>
      </c>
      <c r="AA163" s="46">
        <v>1345.713</v>
      </c>
      <c r="AB163" s="46">
        <v>1012.271</v>
      </c>
      <c r="AC163" s="46">
        <v>333.44200000000001</v>
      </c>
      <c r="AD163">
        <v>591.19899999999996</v>
      </c>
      <c r="AE163">
        <v>540.11699999999996</v>
      </c>
      <c r="AF163">
        <v>51.082000000000001</v>
      </c>
    </row>
    <row r="164" spans="22:32" x14ac:dyDescent="0.2">
      <c r="V164" s="6">
        <f t="shared" si="21"/>
        <v>33358</v>
      </c>
      <c r="W164" s="1">
        <v>33329</v>
      </c>
      <c r="X164" s="46">
        <v>1900.15773608481</v>
      </c>
      <c r="Y164" s="46">
        <v>1518.2617125850099</v>
      </c>
      <c r="Z164" s="46">
        <v>381.89624050667601</v>
      </c>
      <c r="AA164" s="46">
        <v>1324.16535963301</v>
      </c>
      <c r="AB164" s="46">
        <v>993.54190303605003</v>
      </c>
      <c r="AC164" s="46">
        <v>330.72446016508098</v>
      </c>
      <c r="AD164">
        <v>575.99838016737499</v>
      </c>
      <c r="AE164">
        <v>524.76911949166799</v>
      </c>
      <c r="AF164">
        <v>51.198598298635702</v>
      </c>
    </row>
    <row r="165" spans="22:32" x14ac:dyDescent="0.2">
      <c r="V165" s="6">
        <f t="shared" si="21"/>
        <v>33389</v>
      </c>
      <c r="W165" s="1">
        <v>33359</v>
      </c>
      <c r="X165" s="46">
        <v>1866.3354584117101</v>
      </c>
      <c r="Y165" s="46">
        <v>1486.8746965154101</v>
      </c>
      <c r="Z165" s="46">
        <v>379.46086862098599</v>
      </c>
      <c r="AA165" s="46">
        <v>1304.5039542278801</v>
      </c>
      <c r="AB165" s="46">
        <v>976.760612003868</v>
      </c>
      <c r="AC165" s="46">
        <v>327.79301610997902</v>
      </c>
      <c r="AD165">
        <v>561.83445683082698</v>
      </c>
      <c r="AE165">
        <v>510.13833530304402</v>
      </c>
      <c r="AF165">
        <v>51.518436304677898</v>
      </c>
    </row>
    <row r="166" spans="22:32" x14ac:dyDescent="0.2">
      <c r="V166" s="6">
        <f t="shared" si="21"/>
        <v>33419</v>
      </c>
      <c r="W166" s="1">
        <v>33390</v>
      </c>
      <c r="X166" s="46">
        <v>1852.3019999999999</v>
      </c>
      <c r="Y166" s="46">
        <v>1473.855</v>
      </c>
      <c r="Z166" s="46">
        <v>378.447</v>
      </c>
      <c r="AA166" s="46">
        <v>1296.3789999999999</v>
      </c>
      <c r="AB166" s="46">
        <v>969.88699999999994</v>
      </c>
      <c r="AC166" s="46">
        <v>326.49200000000002</v>
      </c>
      <c r="AD166">
        <v>555.923</v>
      </c>
      <c r="AE166">
        <v>503.96800000000002</v>
      </c>
      <c r="AF166">
        <v>51.954999999999998</v>
      </c>
    </row>
    <row r="167" spans="22:32" x14ac:dyDescent="0.2">
      <c r="V167" s="6">
        <f t="shared" si="21"/>
        <v>33450</v>
      </c>
      <c r="W167" s="1">
        <v>33420</v>
      </c>
      <c r="X167" s="46">
        <v>1865.7941776759001</v>
      </c>
      <c r="Y167" s="46">
        <v>1483.6357191416701</v>
      </c>
      <c r="Z167" s="46">
        <v>382.16610395374198</v>
      </c>
      <c r="AA167" s="46">
        <v>1303.6653786705699</v>
      </c>
      <c r="AB167" s="46">
        <v>974.23802965218499</v>
      </c>
      <c r="AC167" s="46">
        <v>329.455023428343</v>
      </c>
      <c r="AD167">
        <v>562.184376088725</v>
      </c>
      <c r="AE167">
        <v>509.47162619606399</v>
      </c>
      <c r="AF167">
        <v>52.9296342621641</v>
      </c>
    </row>
    <row r="168" spans="22:32" x14ac:dyDescent="0.2">
      <c r="V168" s="6">
        <f t="shared" si="21"/>
        <v>33481</v>
      </c>
      <c r="W168" s="1">
        <v>33451</v>
      </c>
      <c r="X168" s="46">
        <v>1897.47248054995</v>
      </c>
      <c r="Y168" s="46">
        <v>1506.7061533860101</v>
      </c>
      <c r="Z168" s="46">
        <v>390.781367333464</v>
      </c>
      <c r="AA168" s="46">
        <v>1321.0733310222699</v>
      </c>
      <c r="AB168" s="46">
        <v>984.78514894544901</v>
      </c>
      <c r="AC168" s="46">
        <v>336.34262353903802</v>
      </c>
      <c r="AD168">
        <v>576.50848149500302</v>
      </c>
      <c r="AE168">
        <v>522.066453699406</v>
      </c>
      <c r="AF168">
        <v>54.547009739861103</v>
      </c>
    </row>
    <row r="169" spans="22:32" x14ac:dyDescent="0.2">
      <c r="V169" s="6">
        <f t="shared" si="21"/>
        <v>33511</v>
      </c>
      <c r="W169" s="1">
        <v>33482</v>
      </c>
      <c r="X169" s="46">
        <v>1933.0139999999999</v>
      </c>
      <c r="Y169" s="46">
        <v>1532.825</v>
      </c>
      <c r="Z169" s="46">
        <v>400.18900000000002</v>
      </c>
      <c r="AA169" s="46">
        <v>1341.268</v>
      </c>
      <c r="AB169" s="46">
        <v>997.351</v>
      </c>
      <c r="AC169" s="46">
        <v>343.91699999999997</v>
      </c>
      <c r="AD169">
        <v>591.74599999999998</v>
      </c>
      <c r="AE169">
        <v>535.47400000000005</v>
      </c>
      <c r="AF169">
        <v>56.271999999999998</v>
      </c>
    </row>
    <row r="170" spans="22:32" x14ac:dyDescent="0.2">
      <c r="V170" s="6">
        <f t="shared" si="21"/>
        <v>33542</v>
      </c>
      <c r="W170" s="1">
        <v>33512</v>
      </c>
      <c r="X170" s="46">
        <v>1986.94382893485</v>
      </c>
      <c r="Y170" s="46">
        <v>1573.4696854486499</v>
      </c>
      <c r="Z170" s="46">
        <v>413.45909927362402</v>
      </c>
      <c r="AA170" s="46">
        <v>1374.9954781225999</v>
      </c>
      <c r="AB170" s="46">
        <v>1020.13836449756</v>
      </c>
      <c r="AC170" s="46">
        <v>354.80265752801699</v>
      </c>
      <c r="AD170">
        <v>611.83898945461999</v>
      </c>
      <c r="AE170">
        <v>553.18583259297895</v>
      </c>
      <c r="AF170">
        <v>58.653069186795399</v>
      </c>
    </row>
    <row r="171" spans="22:32" x14ac:dyDescent="0.2">
      <c r="V171" s="6">
        <f t="shared" si="21"/>
        <v>33572</v>
      </c>
      <c r="W171" s="1">
        <v>33543</v>
      </c>
      <c r="X171" s="46">
        <v>2048.2091417870902</v>
      </c>
      <c r="Y171" s="46">
        <v>1620.1057705281301</v>
      </c>
      <c r="Z171" s="46">
        <v>428.09572583944799</v>
      </c>
      <c r="AA171" s="46">
        <v>1414.76398728602</v>
      </c>
      <c r="AB171" s="46">
        <v>1047.83491557363</v>
      </c>
      <c r="AC171" s="46">
        <v>366.90139730242498</v>
      </c>
      <c r="AD171">
        <v>633.38957741768604</v>
      </c>
      <c r="AE171">
        <v>572.19691824792403</v>
      </c>
      <c r="AF171">
        <v>61.192614613692903</v>
      </c>
    </row>
    <row r="172" spans="22:32" x14ac:dyDescent="0.2">
      <c r="V172" s="6">
        <f t="shared" si="21"/>
        <v>33603</v>
      </c>
      <c r="W172" s="1">
        <v>33573</v>
      </c>
      <c r="X172" s="46">
        <v>2078.9189999999999</v>
      </c>
      <c r="Y172" s="46">
        <v>1643.557</v>
      </c>
      <c r="Z172" s="46">
        <v>435.36200000000002</v>
      </c>
      <c r="AA172" s="46">
        <v>1434.932</v>
      </c>
      <c r="AB172" s="46">
        <v>1062.009</v>
      </c>
      <c r="AC172" s="46">
        <v>372.923</v>
      </c>
      <c r="AD172">
        <v>643.98699999999997</v>
      </c>
      <c r="AE172">
        <v>581.548</v>
      </c>
      <c r="AF172">
        <v>62.439</v>
      </c>
    </row>
    <row r="173" spans="22:32" x14ac:dyDescent="0.2">
      <c r="V173" s="6">
        <f t="shared" si="21"/>
        <v>33634</v>
      </c>
      <c r="W173" s="1">
        <v>33604</v>
      </c>
      <c r="X173" s="46">
        <v>2050.5902414888601</v>
      </c>
      <c r="Y173" s="46">
        <v>1619.3919877768701</v>
      </c>
      <c r="Z173" s="46">
        <v>431.198253711993</v>
      </c>
      <c r="AA173" s="46">
        <v>1417.3968536674099</v>
      </c>
      <c r="AB173" s="46">
        <v>1048.06984083252</v>
      </c>
      <c r="AC173" s="46">
        <v>369.32701283488899</v>
      </c>
      <c r="AD173">
        <v>633.19338782145303</v>
      </c>
      <c r="AE173">
        <v>571.32214694434902</v>
      </c>
      <c r="AF173">
        <v>61.871240877103801</v>
      </c>
    </row>
    <row r="174" spans="22:32" x14ac:dyDescent="0.2">
      <c r="V174" s="6">
        <f t="shared" si="21"/>
        <v>33663</v>
      </c>
      <c r="W174" s="1">
        <v>33635</v>
      </c>
      <c r="X174" s="46">
        <v>2001.9677585111399</v>
      </c>
      <c r="Y174" s="46">
        <v>1577.9160122231301</v>
      </c>
      <c r="Z174" s="46">
        <v>424.051746288007</v>
      </c>
      <c r="AA174" s="46">
        <v>1387.3001463326</v>
      </c>
      <c r="AB174" s="46">
        <v>1024.14515916748</v>
      </c>
      <c r="AC174" s="46">
        <v>363.15498716511098</v>
      </c>
      <c r="AD174">
        <v>614.66761217854696</v>
      </c>
      <c r="AE174">
        <v>553.77085305565095</v>
      </c>
      <c r="AF174">
        <v>60.896759122896199</v>
      </c>
    </row>
    <row r="175" spans="22:32" x14ac:dyDescent="0.2">
      <c r="V175" s="6">
        <f t="shared" si="21"/>
        <v>33694</v>
      </c>
      <c r="W175" s="1">
        <v>33664</v>
      </c>
      <c r="X175" s="46">
        <v>1973.6389999999999</v>
      </c>
      <c r="Y175" s="46">
        <v>1553.751</v>
      </c>
      <c r="Z175" s="46">
        <v>419.88799999999998</v>
      </c>
      <c r="AA175" s="46">
        <v>1369.7650000000001</v>
      </c>
      <c r="AB175" s="46">
        <v>1010.206</v>
      </c>
      <c r="AC175" s="46">
        <v>359.55900000000003</v>
      </c>
      <c r="AD175">
        <v>603.87400000000002</v>
      </c>
      <c r="AE175">
        <v>543.54499999999996</v>
      </c>
      <c r="AF175">
        <v>60.329000000000001</v>
      </c>
    </row>
    <row r="176" spans="22:32" x14ac:dyDescent="0.2">
      <c r="V176" s="6">
        <f t="shared" si="21"/>
        <v>33724</v>
      </c>
      <c r="W176" s="1">
        <v>33695</v>
      </c>
      <c r="X176" s="46">
        <v>1994.6860340907899</v>
      </c>
      <c r="Y176" s="46">
        <v>1568.8415343219699</v>
      </c>
      <c r="Z176" s="46">
        <v>425.91581760743202</v>
      </c>
      <c r="AA176" s="46">
        <v>1386.5031521968399</v>
      </c>
      <c r="AB176" s="46">
        <v>1021.75966674446</v>
      </c>
      <c r="AC176" s="46">
        <v>364.74649736328797</v>
      </c>
      <c r="AD176">
        <v>608.29112375256295</v>
      </c>
      <c r="AE176">
        <v>547.22173588279202</v>
      </c>
      <c r="AF176">
        <v>61.285452074497101</v>
      </c>
    </row>
    <row r="177" spans="22:32" x14ac:dyDescent="0.2">
      <c r="V177" s="6">
        <f t="shared" si="21"/>
        <v>33755</v>
      </c>
      <c r="W177" s="1">
        <v>33725</v>
      </c>
      <c r="X177" s="46">
        <v>2046.0028335452801</v>
      </c>
      <c r="Y177" s="46">
        <v>1606.02664822257</v>
      </c>
      <c r="Z177" s="46">
        <v>440.12119826122398</v>
      </c>
      <c r="AA177" s="46">
        <v>1426.7241639450201</v>
      </c>
      <c r="AB177" s="46">
        <v>1049.6040013000199</v>
      </c>
      <c r="AC177" s="46">
        <v>377.12628686386</v>
      </c>
      <c r="AD177">
        <v>619.49876137943704</v>
      </c>
      <c r="AE177">
        <v>556.70704580996403</v>
      </c>
      <c r="AF177">
        <v>63.231046119082002</v>
      </c>
    </row>
    <row r="178" spans="22:32" x14ac:dyDescent="0.2">
      <c r="V178" s="6">
        <f t="shared" si="21"/>
        <v>33785</v>
      </c>
      <c r="W178" s="1">
        <v>33756</v>
      </c>
      <c r="X178" s="46">
        <v>2103.123</v>
      </c>
      <c r="Y178" s="46">
        <v>1648.3040000000001</v>
      </c>
      <c r="Z178" s="46">
        <v>454.81900000000002</v>
      </c>
      <c r="AA178" s="46">
        <v>1470.1569999999999</v>
      </c>
      <c r="AB178" s="46">
        <v>1079.8589999999999</v>
      </c>
      <c r="AC178" s="46">
        <v>390.298</v>
      </c>
      <c r="AD178">
        <v>632.96600000000001</v>
      </c>
      <c r="AE178">
        <v>568.44500000000005</v>
      </c>
      <c r="AF178">
        <v>64.521000000000001</v>
      </c>
    </row>
    <row r="179" spans="22:32" x14ac:dyDescent="0.2">
      <c r="V179" s="6">
        <f t="shared" si="21"/>
        <v>33816</v>
      </c>
      <c r="W179" s="1">
        <v>33786</v>
      </c>
      <c r="X179" s="46">
        <v>2186.5970102638098</v>
      </c>
      <c r="Y179" s="46">
        <v>1713.8029920327101</v>
      </c>
      <c r="Z179" s="46">
        <v>472.64741136099599</v>
      </c>
      <c r="AA179" s="46">
        <v>1528.76716846265</v>
      </c>
      <c r="AB179" s="46">
        <v>1121.3446610884801</v>
      </c>
      <c r="AC179" s="46">
        <v>407.41631584004398</v>
      </c>
      <c r="AD179">
        <v>657.60733084997798</v>
      </c>
      <c r="AE179">
        <v>592.17080604352702</v>
      </c>
      <c r="AF179">
        <v>64.992365288804905</v>
      </c>
    </row>
    <row r="180" spans="22:32" x14ac:dyDescent="0.2">
      <c r="V180" s="6">
        <f t="shared" si="21"/>
        <v>33847</v>
      </c>
      <c r="W180" s="1">
        <v>33817</v>
      </c>
      <c r="X180" s="46">
        <v>2282.6526792808099</v>
      </c>
      <c r="Y180" s="46">
        <v>1790.9611687689401</v>
      </c>
      <c r="Z180" s="46">
        <v>491.62059076819901</v>
      </c>
      <c r="AA180" s="46">
        <v>1594.02841244306</v>
      </c>
      <c r="AB180" s="46">
        <v>1167.84771660143</v>
      </c>
      <c r="AC180" s="46">
        <v>426.17770074315803</v>
      </c>
      <c r="AD180">
        <v>688.51662918331397</v>
      </c>
      <c r="AE180">
        <v>622.974364604686</v>
      </c>
      <c r="AF180">
        <v>65.3274064405568</v>
      </c>
    </row>
    <row r="181" spans="22:32" x14ac:dyDescent="0.2">
      <c r="V181" s="6">
        <f t="shared" si="21"/>
        <v>33877</v>
      </c>
      <c r="W181" s="1">
        <v>33848</v>
      </c>
      <c r="X181" s="46">
        <v>2326.6239999999998</v>
      </c>
      <c r="Y181" s="46">
        <v>1826.547</v>
      </c>
      <c r="Z181" s="46">
        <v>500.077</v>
      </c>
      <c r="AA181" s="46">
        <v>1623.579</v>
      </c>
      <c r="AB181" s="46">
        <v>1188.952</v>
      </c>
      <c r="AC181" s="46">
        <v>434.62700000000001</v>
      </c>
      <c r="AD181">
        <v>703.04499999999996</v>
      </c>
      <c r="AE181">
        <v>637.59500000000003</v>
      </c>
      <c r="AF181">
        <v>65.45</v>
      </c>
    </row>
    <row r="182" spans="22:32" x14ac:dyDescent="0.2">
      <c r="V182" s="6">
        <f t="shared" si="21"/>
        <v>33908</v>
      </c>
      <c r="W182" s="1">
        <v>33878</v>
      </c>
      <c r="X182" s="46">
        <v>2278.6837213081499</v>
      </c>
      <c r="Y182" s="46">
        <v>1785.5021920050101</v>
      </c>
      <c r="Z182" s="46">
        <v>493.18152930313602</v>
      </c>
      <c r="AA182" s="46">
        <v>1583.60460231312</v>
      </c>
      <c r="AB182" s="46">
        <v>1154.3639872709</v>
      </c>
      <c r="AC182" s="46">
        <v>429.24061504222499</v>
      </c>
      <c r="AD182">
        <v>695.07911899502801</v>
      </c>
      <c r="AE182">
        <v>631.13820473411704</v>
      </c>
      <c r="AF182">
        <v>63.940914260910702</v>
      </c>
    </row>
    <row r="183" spans="22:32" x14ac:dyDescent="0.2">
      <c r="V183" s="6">
        <f t="shared" si="21"/>
        <v>33938</v>
      </c>
      <c r="W183" s="1">
        <v>33909</v>
      </c>
      <c r="X183" s="46">
        <v>2193.04327869185</v>
      </c>
      <c r="Y183" s="46">
        <v>1712.1798079949899</v>
      </c>
      <c r="Z183" s="46">
        <v>480.86347069686502</v>
      </c>
      <c r="AA183" s="46">
        <v>1512.1943976868799</v>
      </c>
      <c r="AB183" s="46">
        <v>1092.5760127291001</v>
      </c>
      <c r="AC183" s="46">
        <v>419.61838495777499</v>
      </c>
      <c r="AD183">
        <v>680.84888100497199</v>
      </c>
      <c r="AE183">
        <v>619.60379526588304</v>
      </c>
      <c r="AF183">
        <v>61.245085739089298</v>
      </c>
    </row>
    <row r="184" spans="22:32" x14ac:dyDescent="0.2">
      <c r="V184" s="6">
        <f t="shared" si="21"/>
        <v>33969</v>
      </c>
      <c r="W184" s="1">
        <v>33939</v>
      </c>
      <c r="X184" s="46">
        <v>2145.1030000000001</v>
      </c>
      <c r="Y184" s="46">
        <v>1671.135</v>
      </c>
      <c r="Z184" s="46">
        <v>473.96800000000002</v>
      </c>
      <c r="AA184" s="46">
        <v>1472.22</v>
      </c>
      <c r="AB184" s="46">
        <v>1057.9880000000001</v>
      </c>
      <c r="AC184" s="46">
        <v>414.23200000000003</v>
      </c>
      <c r="AD184">
        <v>672.88300000000004</v>
      </c>
      <c r="AE184">
        <v>613.14700000000005</v>
      </c>
      <c r="AF184">
        <v>59.735999999999997</v>
      </c>
    </row>
    <row r="185" spans="22:32" x14ac:dyDescent="0.2">
      <c r="V185" s="6">
        <f t="shared" si="21"/>
        <v>34000</v>
      </c>
      <c r="W185" s="1">
        <v>33970</v>
      </c>
      <c r="X185" s="46">
        <v>2161.3188797256498</v>
      </c>
      <c r="Y185" s="46">
        <v>1683.0424570315499</v>
      </c>
      <c r="Z185" s="46">
        <v>477.35312023040399</v>
      </c>
      <c r="AA185" s="46">
        <v>1481.9037373059</v>
      </c>
      <c r="AB185" s="46">
        <v>1064.7704822606299</v>
      </c>
      <c r="AC185" s="46">
        <v>416.86771675954202</v>
      </c>
      <c r="AD185">
        <v>679.41514241975301</v>
      </c>
      <c r="AE185">
        <v>618.27197477091897</v>
      </c>
      <c r="AF185">
        <v>60.669366602183501</v>
      </c>
    </row>
    <row r="186" spans="22:32" x14ac:dyDescent="0.2">
      <c r="V186" s="6">
        <f t="shared" si="21"/>
        <v>34028</v>
      </c>
      <c r="W186" s="1">
        <v>34001</v>
      </c>
      <c r="X186" s="46">
        <v>2188.0271202743502</v>
      </c>
      <c r="Y186" s="46">
        <v>1702.65454296845</v>
      </c>
      <c r="Z186" s="46">
        <v>483.61532422982799</v>
      </c>
      <c r="AA186" s="46">
        <v>1497.8532626941001</v>
      </c>
      <c r="AB186" s="46">
        <v>1075.9415177393701</v>
      </c>
      <c r="AC186" s="46">
        <v>421.406365636739</v>
      </c>
      <c r="AD186">
        <v>690.17385758024705</v>
      </c>
      <c r="AE186">
        <v>626.71302522908104</v>
      </c>
      <c r="AF186">
        <v>62.559081972056902</v>
      </c>
    </row>
    <row r="187" spans="22:32" x14ac:dyDescent="0.2">
      <c r="V187" s="6">
        <f t="shared" si="21"/>
        <v>34059</v>
      </c>
      <c r="W187" s="1">
        <v>34029</v>
      </c>
      <c r="X187" s="46">
        <v>2204.2429999999999</v>
      </c>
      <c r="Y187" s="46">
        <v>1714.5619999999999</v>
      </c>
      <c r="Z187" s="46">
        <v>489.68099999999998</v>
      </c>
      <c r="AA187" s="46">
        <v>1507.537</v>
      </c>
      <c r="AB187" s="46">
        <v>1082.7239999999999</v>
      </c>
      <c r="AC187" s="46">
        <v>424.81299999999999</v>
      </c>
      <c r="AD187">
        <v>696.70600000000002</v>
      </c>
      <c r="AE187">
        <v>631.83799999999997</v>
      </c>
      <c r="AF187">
        <v>64.867999999999995</v>
      </c>
    </row>
    <row r="188" spans="22:32" x14ac:dyDescent="0.2">
      <c r="V188" s="6">
        <f t="shared" si="21"/>
        <v>34089</v>
      </c>
      <c r="W188" s="1">
        <v>34060</v>
      </c>
      <c r="X188" s="46">
        <v>2194.2760479808799</v>
      </c>
      <c r="Y188" s="46">
        <v>1702.1432490130301</v>
      </c>
      <c r="Z188" s="46">
        <v>492.86775385135098</v>
      </c>
      <c r="AA188" s="46">
        <v>1499.16862701325</v>
      </c>
      <c r="AB188" s="46">
        <v>1073.8328580903501</v>
      </c>
      <c r="AC188" s="46">
        <v>425.58024362308697</v>
      </c>
      <c r="AD188">
        <v>695.10742096763295</v>
      </c>
      <c r="AE188">
        <v>628.31039092268702</v>
      </c>
      <c r="AF188">
        <v>67.059398750068198</v>
      </c>
    </row>
    <row r="189" spans="22:32" x14ac:dyDescent="0.2">
      <c r="V189" s="6">
        <f t="shared" si="21"/>
        <v>34120</v>
      </c>
      <c r="W189" s="1">
        <v>34090</v>
      </c>
      <c r="X189" s="46">
        <v>2175.0299520191202</v>
      </c>
      <c r="Y189" s="46">
        <v>1678.16275098697</v>
      </c>
      <c r="Z189" s="46">
        <v>495.62064265096001</v>
      </c>
      <c r="AA189" s="46">
        <v>1483.0093729867499</v>
      </c>
      <c r="AB189" s="46">
        <v>1056.66414190965</v>
      </c>
      <c r="AC189" s="46">
        <v>426.05403802594299</v>
      </c>
      <c r="AD189">
        <v>692.02057903236698</v>
      </c>
      <c r="AE189">
        <v>621.49860907731295</v>
      </c>
      <c r="AF189">
        <v>69.648901055962</v>
      </c>
    </row>
    <row r="190" spans="22:32" x14ac:dyDescent="0.2">
      <c r="V190" s="6">
        <f t="shared" si="21"/>
        <v>34150</v>
      </c>
      <c r="W190" s="1">
        <v>34121</v>
      </c>
      <c r="X190" s="46">
        <v>2165.0630000000001</v>
      </c>
      <c r="Y190" s="46">
        <v>1665.7439999999999</v>
      </c>
      <c r="Z190" s="46">
        <v>499.31900000000002</v>
      </c>
      <c r="AA190" s="46">
        <v>1474.6410000000001</v>
      </c>
      <c r="AB190" s="46">
        <v>1047.7729999999999</v>
      </c>
      <c r="AC190" s="46">
        <v>426.86799999999999</v>
      </c>
      <c r="AD190">
        <v>690.42200000000003</v>
      </c>
      <c r="AE190">
        <v>617.971</v>
      </c>
      <c r="AF190">
        <v>72.450999999999993</v>
      </c>
    </row>
    <row r="191" spans="22:32" x14ac:dyDescent="0.2">
      <c r="V191" s="6">
        <f t="shared" si="21"/>
        <v>34181</v>
      </c>
      <c r="W191" s="1">
        <v>34151</v>
      </c>
      <c r="X191" s="46">
        <v>2184.6228031494202</v>
      </c>
      <c r="Y191" s="46">
        <v>1680.99083001298</v>
      </c>
      <c r="Z191" s="46">
        <v>506.24504470238702</v>
      </c>
      <c r="AA191" s="46">
        <v>1483.9560589530199</v>
      </c>
      <c r="AB191" s="46">
        <v>1054.48032967676</v>
      </c>
      <c r="AC191" s="46">
        <v>430.62351819124802</v>
      </c>
      <c r="AD191">
        <v>701.04168170743401</v>
      </c>
      <c r="AE191">
        <v>627.16552172425304</v>
      </c>
      <c r="AF191">
        <v>75.483423045594904</v>
      </c>
    </row>
    <row r="192" spans="22:32" x14ac:dyDescent="0.2">
      <c r="V192" s="6">
        <f t="shared" si="21"/>
        <v>34212</v>
      </c>
      <c r="W192" s="1">
        <v>34182</v>
      </c>
      <c r="X192" s="46">
        <v>2226.9351620184998</v>
      </c>
      <c r="Y192" s="46">
        <v>1712.6142375956399</v>
      </c>
      <c r="Z192" s="46">
        <v>516.28032664597595</v>
      </c>
      <c r="AA192" s="46">
        <v>1502.83203038017</v>
      </c>
      <c r="AB192" s="46">
        <v>1066.8476588639501</v>
      </c>
      <c r="AC192" s="46">
        <v>437.428407956802</v>
      </c>
      <c r="AD192">
        <v>724.84071362725604</v>
      </c>
      <c r="AE192">
        <v>647.05514539668297</v>
      </c>
      <c r="AF192">
        <v>78.964976669874204</v>
      </c>
    </row>
    <row r="193" spans="22:32" x14ac:dyDescent="0.2">
      <c r="V193" s="6">
        <f t="shared" si="21"/>
        <v>34242</v>
      </c>
      <c r="W193" s="1">
        <v>34213</v>
      </c>
      <c r="X193" s="46">
        <v>2266.422</v>
      </c>
      <c r="Y193" s="46">
        <v>1738.865</v>
      </c>
      <c r="Z193" s="46">
        <v>527.55700000000002</v>
      </c>
      <c r="AA193" s="46">
        <v>1517.3889999999999</v>
      </c>
      <c r="AB193" s="46">
        <v>1073.249</v>
      </c>
      <c r="AC193" s="46">
        <v>444.14</v>
      </c>
      <c r="AD193">
        <v>749.03300000000002</v>
      </c>
      <c r="AE193">
        <v>665.61599999999999</v>
      </c>
      <c r="AF193">
        <v>83.417000000000002</v>
      </c>
    </row>
    <row r="194" spans="22:32" x14ac:dyDescent="0.2">
      <c r="V194" s="6">
        <f t="shared" si="21"/>
        <v>34273</v>
      </c>
      <c r="W194" s="1">
        <v>34243</v>
      </c>
      <c r="X194" s="46">
        <v>2300.5790410990398</v>
      </c>
      <c r="Y194" s="46">
        <v>1755.4098344538299</v>
      </c>
      <c r="Z194" s="46">
        <v>544.73563790600394</v>
      </c>
      <c r="AA194" s="46">
        <v>1524.87568448055</v>
      </c>
      <c r="AB194" s="46">
        <v>1073.3062676822001</v>
      </c>
      <c r="AC194" s="46">
        <v>451.34374823529299</v>
      </c>
      <c r="AD194">
        <v>775.27014127938503</v>
      </c>
      <c r="AE194">
        <v>681.71278644558299</v>
      </c>
      <c r="AF194">
        <v>93.164704219771494</v>
      </c>
    </row>
    <row r="195" spans="22:32" x14ac:dyDescent="0.2">
      <c r="V195" s="6">
        <f t="shared" si="21"/>
        <v>34303</v>
      </c>
      <c r="W195" s="1">
        <v>34274</v>
      </c>
      <c r="X195" s="46">
        <v>2332.55145925842</v>
      </c>
      <c r="Y195" s="46">
        <v>1769.00035709392</v>
      </c>
      <c r="Z195" s="46">
        <v>564.04415621332498</v>
      </c>
      <c r="AA195" s="46">
        <v>1530.5402714369</v>
      </c>
      <c r="AB195" s="46">
        <v>1073.3317495081501</v>
      </c>
      <c r="AC195" s="46">
        <v>458.48519260667302</v>
      </c>
      <c r="AD195">
        <v>802.23555548460001</v>
      </c>
      <c r="AE195">
        <v>696.78087962993698</v>
      </c>
      <c r="AF195">
        <v>105.460139261549</v>
      </c>
    </row>
    <row r="196" spans="22:32" x14ac:dyDescent="0.2">
      <c r="V196" s="6">
        <f t="shared" si="21"/>
        <v>34334</v>
      </c>
      <c r="W196" s="1">
        <v>34304</v>
      </c>
      <c r="X196" s="46">
        <v>2357.1799999999998</v>
      </c>
      <c r="Y196" s="46">
        <v>1781.662</v>
      </c>
      <c r="Z196" s="46">
        <v>575.51800000000003</v>
      </c>
      <c r="AA196" s="46">
        <v>1536.3109999999999</v>
      </c>
      <c r="AB196" s="46">
        <v>1073.3889999999999</v>
      </c>
      <c r="AC196" s="46">
        <v>462.92200000000003</v>
      </c>
      <c r="AD196">
        <v>820.86900000000003</v>
      </c>
      <c r="AE196">
        <v>708.27300000000002</v>
      </c>
      <c r="AF196">
        <v>112.596</v>
      </c>
    </row>
    <row r="197" spans="22:32" x14ac:dyDescent="0.2">
      <c r="V197" s="6">
        <f t="shared" ref="V197:V260" si="22">EOMONTH(W197,0)</f>
        <v>34365</v>
      </c>
      <c r="W197" s="1">
        <v>34335</v>
      </c>
      <c r="X197" s="46">
        <v>2373.2692091221202</v>
      </c>
      <c r="Y197" s="46">
        <v>1793.17713235974</v>
      </c>
      <c r="Z197" s="46">
        <v>578.47215069121603</v>
      </c>
      <c r="AA197" s="46">
        <v>1541.8725594354601</v>
      </c>
      <c r="AB197" s="46">
        <v>1075.7491361715499</v>
      </c>
      <c r="AC197" s="46">
        <v>464.30307820181201</v>
      </c>
      <c r="AD197">
        <v>830.49953278136502</v>
      </c>
      <c r="AE197">
        <v>716.40089111806105</v>
      </c>
      <c r="AF197">
        <v>113.828460784692</v>
      </c>
    </row>
    <row r="198" spans="22:32" x14ac:dyDescent="0.2">
      <c r="V198" s="6">
        <f t="shared" si="22"/>
        <v>34393</v>
      </c>
      <c r="W198" s="1">
        <v>34366</v>
      </c>
      <c r="X198" s="46">
        <v>2384.7106655789798</v>
      </c>
      <c r="Y198" s="46">
        <v>1802.66138250373</v>
      </c>
      <c r="Z198" s="46">
        <v>580.26158876451996</v>
      </c>
      <c r="AA198" s="46">
        <v>1546.8254108644001</v>
      </c>
      <c r="AB198" s="46">
        <v>1080.79627664696</v>
      </c>
      <c r="AC198" s="46">
        <v>465.09105398566697</v>
      </c>
      <c r="AD198">
        <v>836.98501766353002</v>
      </c>
      <c r="AE198">
        <v>722.29058635644503</v>
      </c>
      <c r="AF198">
        <v>114.55247186238999</v>
      </c>
    </row>
    <row r="199" spans="22:32" x14ac:dyDescent="0.2">
      <c r="V199" s="6">
        <f t="shared" si="22"/>
        <v>34424</v>
      </c>
      <c r="W199" s="1">
        <v>34394</v>
      </c>
      <c r="X199" s="46">
        <v>2393.9879999999998</v>
      </c>
      <c r="Y199" s="46">
        <v>1812.9839999999999</v>
      </c>
      <c r="Z199" s="46">
        <v>581.00400000000002</v>
      </c>
      <c r="AA199" s="46">
        <v>1554.114</v>
      </c>
      <c r="AB199" s="46">
        <v>1087.9559999999999</v>
      </c>
      <c r="AC199" s="46">
        <v>466.15800000000002</v>
      </c>
      <c r="AD199">
        <v>839.87400000000002</v>
      </c>
      <c r="AE199">
        <v>725.02800000000002</v>
      </c>
      <c r="AF199">
        <v>114.846</v>
      </c>
    </row>
    <row r="200" spans="22:32" x14ac:dyDescent="0.2">
      <c r="V200" s="6">
        <f t="shared" si="22"/>
        <v>34454</v>
      </c>
      <c r="W200" s="1">
        <v>34425</v>
      </c>
      <c r="X200" s="46">
        <v>2399.2184228205001</v>
      </c>
      <c r="Y200" s="46">
        <v>1821.8227211281101</v>
      </c>
      <c r="Z200" s="46">
        <v>577.32095938405303</v>
      </c>
      <c r="AA200" s="46">
        <v>1565.4728531180201</v>
      </c>
      <c r="AB200" s="46">
        <v>1097.87715196813</v>
      </c>
      <c r="AC200" s="46">
        <v>467.59627284690202</v>
      </c>
      <c r="AD200">
        <v>831.77222644448898</v>
      </c>
      <c r="AE200">
        <v>722.04758116753396</v>
      </c>
      <c r="AF200">
        <v>109.81896598096201</v>
      </c>
    </row>
    <row r="201" spans="22:32" x14ac:dyDescent="0.2">
      <c r="V201" s="6">
        <f t="shared" si="22"/>
        <v>34485</v>
      </c>
      <c r="W201" s="1">
        <v>34455</v>
      </c>
      <c r="X201" s="46">
        <v>2403.1614809986399</v>
      </c>
      <c r="Y201" s="46">
        <v>1830.7825516948501</v>
      </c>
      <c r="Z201" s="46">
        <v>570.20904061594695</v>
      </c>
      <c r="AA201" s="46">
        <v>1582.09718501918</v>
      </c>
      <c r="AB201" s="46">
        <v>1112.71042391428</v>
      </c>
      <c r="AC201" s="46">
        <v>469.42750899470201</v>
      </c>
      <c r="AD201">
        <v>816.127773555511</v>
      </c>
      <c r="AE201">
        <v>716.29241883246596</v>
      </c>
      <c r="AF201">
        <v>100.027140154527</v>
      </c>
    </row>
    <row r="202" spans="22:32" x14ac:dyDescent="0.2">
      <c r="V202" s="6">
        <f t="shared" si="22"/>
        <v>34515</v>
      </c>
      <c r="W202" s="1">
        <v>34486</v>
      </c>
      <c r="X202" s="46">
        <v>2409.6239999999998</v>
      </c>
      <c r="Y202" s="46">
        <v>1843.098</v>
      </c>
      <c r="Z202" s="46">
        <v>566.52599999999995</v>
      </c>
      <c r="AA202" s="46">
        <v>1601.598</v>
      </c>
      <c r="AB202" s="46">
        <v>1129.7860000000001</v>
      </c>
      <c r="AC202" s="46">
        <v>471.81200000000001</v>
      </c>
      <c r="AD202">
        <v>808.02599999999995</v>
      </c>
      <c r="AE202">
        <v>713.31200000000001</v>
      </c>
      <c r="AF202">
        <v>94.713999999999999</v>
      </c>
    </row>
    <row r="203" spans="22:32" x14ac:dyDescent="0.2">
      <c r="V203" s="6">
        <f t="shared" si="22"/>
        <v>34546</v>
      </c>
      <c r="W203" s="1">
        <v>34516</v>
      </c>
      <c r="X203" s="46">
        <v>2438.5708374679398</v>
      </c>
      <c r="Y203" s="46">
        <v>1871.73517498207</v>
      </c>
      <c r="Z203" s="46">
        <v>569.69639693494696</v>
      </c>
      <c r="AA203" s="46">
        <v>1631.21120357774</v>
      </c>
      <c r="AB203" s="46">
        <v>1154.3826671291099</v>
      </c>
      <c r="AC203" s="46">
        <v>476.78555633709902</v>
      </c>
      <c r="AD203">
        <v>812.87471198877302</v>
      </c>
      <c r="AE203">
        <v>718.55420350401005</v>
      </c>
      <c r="AF203">
        <v>94.341836863591496</v>
      </c>
    </row>
    <row r="204" spans="22:32" x14ac:dyDescent="0.2">
      <c r="V204" s="6">
        <f t="shared" si="22"/>
        <v>34577</v>
      </c>
      <c r="W204" s="1">
        <v>34547</v>
      </c>
      <c r="X204" s="46">
        <v>2488.2959140691701</v>
      </c>
      <c r="Y204" s="46">
        <v>1913.2279421052399</v>
      </c>
      <c r="Z204" s="46">
        <v>576.47575833401902</v>
      </c>
      <c r="AA204" s="46">
        <v>1667.67179593779</v>
      </c>
      <c r="AB204" s="46">
        <v>1184.07429471924</v>
      </c>
      <c r="AC204" s="46">
        <v>483.59300392268</v>
      </c>
      <c r="AD204">
        <v>823.62761856727195</v>
      </c>
      <c r="AE204">
        <v>729.84349159207102</v>
      </c>
      <c r="AF204">
        <v>94.1137200113197</v>
      </c>
    </row>
    <row r="205" spans="22:32" x14ac:dyDescent="0.2">
      <c r="V205" s="6">
        <f t="shared" si="22"/>
        <v>34607</v>
      </c>
      <c r="W205" s="1">
        <v>34578</v>
      </c>
      <c r="X205" s="46">
        <v>2530.3420000000001</v>
      </c>
      <c r="Y205" s="46">
        <v>1947.729</v>
      </c>
      <c r="Z205" s="46">
        <v>582.61300000000006</v>
      </c>
      <c r="AA205" s="46">
        <v>1696.046</v>
      </c>
      <c r="AB205" s="46">
        <v>1207.472</v>
      </c>
      <c r="AC205" s="46">
        <v>488.57400000000001</v>
      </c>
      <c r="AD205">
        <v>834.29600000000005</v>
      </c>
      <c r="AE205">
        <v>740.25699999999995</v>
      </c>
      <c r="AF205">
        <v>94.039000000000001</v>
      </c>
    </row>
    <row r="206" spans="22:32" x14ac:dyDescent="0.2">
      <c r="V206" s="6">
        <f t="shared" si="22"/>
        <v>34638</v>
      </c>
      <c r="W206" s="1">
        <v>34608</v>
      </c>
      <c r="X206" s="46">
        <v>2555.068922505</v>
      </c>
      <c r="Y206" s="46">
        <v>1968.4786732575801</v>
      </c>
      <c r="Z206" s="46">
        <v>586.55871569178998</v>
      </c>
      <c r="AA206" s="46">
        <v>1711.9583282512499</v>
      </c>
      <c r="AB206" s="46">
        <v>1221.1038749844199</v>
      </c>
      <c r="AC206" s="46">
        <v>490.85252591546202</v>
      </c>
      <c r="AD206">
        <v>842.70286813975304</v>
      </c>
      <c r="AE206">
        <v>747.23396789792605</v>
      </c>
      <c r="AF206">
        <v>95.152852930640606</v>
      </c>
    </row>
    <row r="207" spans="22:32" x14ac:dyDescent="0.2">
      <c r="V207" s="6">
        <f t="shared" si="22"/>
        <v>34668</v>
      </c>
      <c r="W207" s="1">
        <v>34639</v>
      </c>
      <c r="X207" s="46">
        <v>2575.30933954492</v>
      </c>
      <c r="Y207" s="46">
        <v>1985.2225411899601</v>
      </c>
      <c r="Z207" s="46">
        <v>590.07108096025604</v>
      </c>
      <c r="AA207" s="46">
        <v>1723.95932451716</v>
      </c>
      <c r="AB207" s="46">
        <v>1231.5504016083701</v>
      </c>
      <c r="AC207" s="46">
        <v>492.436675520633</v>
      </c>
      <c r="AD207">
        <v>851.19749909714199</v>
      </c>
      <c r="AE207">
        <v>753.605145637644</v>
      </c>
      <c r="AF207">
        <v>97.588572853152101</v>
      </c>
    </row>
    <row r="208" spans="22:32" x14ac:dyDescent="0.2">
      <c r="V208" s="6">
        <f t="shared" si="22"/>
        <v>34699</v>
      </c>
      <c r="W208" s="1">
        <v>34669</v>
      </c>
      <c r="X208" s="46">
        <v>2607.201</v>
      </c>
      <c r="Y208" s="46">
        <v>2011.681</v>
      </c>
      <c r="Z208" s="46">
        <v>595.52</v>
      </c>
      <c r="AA208" s="46">
        <v>1743.492</v>
      </c>
      <c r="AB208" s="46">
        <v>1248.2909999999999</v>
      </c>
      <c r="AC208" s="46">
        <v>495.20100000000002</v>
      </c>
      <c r="AD208">
        <v>863.70899999999995</v>
      </c>
      <c r="AE208">
        <v>763.39</v>
      </c>
      <c r="AF208">
        <v>100.319</v>
      </c>
    </row>
    <row r="209" spans="22:32" x14ac:dyDescent="0.2">
      <c r="V209" s="6">
        <f t="shared" si="22"/>
        <v>34730</v>
      </c>
      <c r="W209" s="1">
        <v>34700</v>
      </c>
      <c r="X209" s="46">
        <v>2711.09226052434</v>
      </c>
      <c r="Y209" s="46">
        <v>2100.4973812059702</v>
      </c>
      <c r="Z209" s="46">
        <v>611.06800222284403</v>
      </c>
      <c r="AA209" s="46">
        <v>1815.7450535860701</v>
      </c>
      <c r="AB209" s="46">
        <v>1309.17679399552</v>
      </c>
      <c r="AC209" s="46">
        <v>507.344498347664</v>
      </c>
      <c r="AD209">
        <v>895.45099265720705</v>
      </c>
      <c r="AE209">
        <v>791.79566530987904</v>
      </c>
      <c r="AF209">
        <v>103.453101816558</v>
      </c>
    </row>
    <row r="210" spans="22:32" x14ac:dyDescent="0.2">
      <c r="V210" s="6">
        <f t="shared" si="22"/>
        <v>34758</v>
      </c>
      <c r="W210" s="1">
        <v>34731</v>
      </c>
      <c r="X210" s="46">
        <v>2848.5785249466198</v>
      </c>
      <c r="Y210" s="46">
        <v>2217.32744847293</v>
      </c>
      <c r="Z210" s="46">
        <v>632.15209520363703</v>
      </c>
      <c r="AA210" s="46">
        <v>1912.8481874751101</v>
      </c>
      <c r="AB210" s="46">
        <v>1388.85366844138</v>
      </c>
      <c r="AC210" s="46">
        <v>525.52404891771698</v>
      </c>
      <c r="AD210">
        <v>936.02717068350796</v>
      </c>
      <c r="AE210">
        <v>829.38626937283505</v>
      </c>
      <c r="AF210">
        <v>106.54080180003101</v>
      </c>
    </row>
    <row r="211" spans="22:32" x14ac:dyDescent="0.2">
      <c r="V211" s="6">
        <f t="shared" si="22"/>
        <v>34789</v>
      </c>
      <c r="W211" s="1">
        <v>34759</v>
      </c>
      <c r="X211" s="46">
        <v>2944.4690000000001</v>
      </c>
      <c r="Y211" s="46">
        <v>2293.8339999999998</v>
      </c>
      <c r="Z211" s="46">
        <v>650.63499999999999</v>
      </c>
      <c r="AA211" s="46">
        <v>1977.261</v>
      </c>
      <c r="AB211" s="46">
        <v>1435.2829999999999</v>
      </c>
      <c r="AC211" s="46">
        <v>541.97799999999995</v>
      </c>
      <c r="AD211">
        <v>967.20799999999997</v>
      </c>
      <c r="AE211">
        <v>858.55100000000004</v>
      </c>
      <c r="AF211">
        <v>108.657</v>
      </c>
    </row>
    <row r="212" spans="22:32" x14ac:dyDescent="0.2">
      <c r="V212" s="6">
        <f t="shared" si="22"/>
        <v>34819</v>
      </c>
      <c r="W212" s="1">
        <v>34790</v>
      </c>
      <c r="X212" s="46">
        <v>2970.5865722285798</v>
      </c>
      <c r="Y212" s="46">
        <v>2307.8013082170801</v>
      </c>
      <c r="Z212" s="46">
        <v>661.873349764046</v>
      </c>
      <c r="AA212" s="46">
        <v>1989.75723001246</v>
      </c>
      <c r="AB212" s="46">
        <v>1435.8249640062299</v>
      </c>
      <c r="AC212" s="46">
        <v>552.36447486737904</v>
      </c>
      <c r="AD212">
        <v>980.38582428611903</v>
      </c>
      <c r="AE212">
        <v>871.04983312139996</v>
      </c>
      <c r="AF212">
        <v>109.315165993731</v>
      </c>
    </row>
    <row r="213" spans="22:32" x14ac:dyDescent="0.2">
      <c r="V213" s="6">
        <f t="shared" si="22"/>
        <v>34850</v>
      </c>
      <c r="W213" s="1">
        <v>34820</v>
      </c>
      <c r="X213" s="46">
        <v>2988.9357304985101</v>
      </c>
      <c r="Y213" s="46">
        <v>2317.1849420584899</v>
      </c>
      <c r="Z213" s="46">
        <v>671.30230602323297</v>
      </c>
      <c r="AA213" s="46">
        <v>1998.2069005584499</v>
      </c>
      <c r="AB213" s="46">
        <v>1436.1613546456699</v>
      </c>
      <c r="AC213" s="46">
        <v>561.27450109039398</v>
      </c>
      <c r="AD213">
        <v>990.34908099351401</v>
      </c>
      <c r="AE213">
        <v>880.56792622129103</v>
      </c>
      <c r="AF213">
        <v>109.752071111123</v>
      </c>
    </row>
    <row r="214" spans="22:32" x14ac:dyDescent="0.2">
      <c r="V214" s="6">
        <f t="shared" si="22"/>
        <v>34880</v>
      </c>
      <c r="W214" s="1">
        <v>34851</v>
      </c>
      <c r="X214" s="46">
        <v>2995.431</v>
      </c>
      <c r="Y214" s="46">
        <v>2320.3960000000002</v>
      </c>
      <c r="Z214" s="46">
        <v>675.03499999999997</v>
      </c>
      <c r="AA214" s="46">
        <v>2001.1130000000001</v>
      </c>
      <c r="AB214" s="46">
        <v>1436.269</v>
      </c>
      <c r="AC214" s="46">
        <v>564.84400000000005</v>
      </c>
      <c r="AD214">
        <v>994.31799999999998</v>
      </c>
      <c r="AE214">
        <v>884.12699999999995</v>
      </c>
      <c r="AF214">
        <v>110.191</v>
      </c>
    </row>
    <row r="215" spans="22:32" x14ac:dyDescent="0.2">
      <c r="V215" s="6">
        <f t="shared" si="22"/>
        <v>34911</v>
      </c>
      <c r="W215" s="1">
        <v>34881</v>
      </c>
      <c r="X215" s="46">
        <v>2986.79324043006</v>
      </c>
      <c r="Y215" s="46">
        <v>2312.5286294921698</v>
      </c>
      <c r="Z215" s="46">
        <v>674.26461093788498</v>
      </c>
      <c r="AA215" s="46">
        <v>1992.2782194357701</v>
      </c>
      <c r="AB215" s="46">
        <v>1428.65516857329</v>
      </c>
      <c r="AC215" s="46">
        <v>563.62305086247602</v>
      </c>
      <c r="AD215">
        <v>994.62088762585699</v>
      </c>
      <c r="AE215">
        <v>883.873460918879</v>
      </c>
      <c r="AF215">
        <v>110.658829074485</v>
      </c>
    </row>
    <row r="216" spans="22:32" x14ac:dyDescent="0.2">
      <c r="V216" s="6">
        <f t="shared" si="22"/>
        <v>34942</v>
      </c>
      <c r="W216" s="1">
        <v>34912</v>
      </c>
      <c r="X216" s="46">
        <v>2970.8900756143698</v>
      </c>
      <c r="Y216" s="46">
        <v>2298.0438445385098</v>
      </c>
      <c r="Z216" s="46">
        <v>672.84623107586106</v>
      </c>
      <c r="AA216" s="46">
        <v>1976.01231503246</v>
      </c>
      <c r="AB216" s="46">
        <v>1414.6371798717801</v>
      </c>
      <c r="AC216" s="46">
        <v>561.375135160681</v>
      </c>
      <c r="AD216">
        <v>994.76628565421095</v>
      </c>
      <c r="AE216">
        <v>883.40666466672099</v>
      </c>
      <c r="AF216">
        <v>111.148056619233</v>
      </c>
    </row>
    <row r="217" spans="22:32" x14ac:dyDescent="0.2">
      <c r="V217" s="6">
        <f t="shared" si="22"/>
        <v>34972</v>
      </c>
      <c r="W217" s="1">
        <v>34943</v>
      </c>
      <c r="X217" s="46">
        <v>2962.7249999999999</v>
      </c>
      <c r="Y217" s="46">
        <v>2290.607</v>
      </c>
      <c r="Z217" s="46">
        <v>672.11800000000005</v>
      </c>
      <c r="AA217" s="46">
        <v>1967.6610000000001</v>
      </c>
      <c r="AB217" s="46">
        <v>1407.44</v>
      </c>
      <c r="AC217" s="46">
        <v>560.221</v>
      </c>
      <c r="AD217">
        <v>995.06399999999996</v>
      </c>
      <c r="AE217">
        <v>883.16700000000003</v>
      </c>
      <c r="AF217">
        <v>111.89700000000001</v>
      </c>
    </row>
    <row r="218" spans="22:32" x14ac:dyDescent="0.2">
      <c r="V218" s="6">
        <f t="shared" si="22"/>
        <v>35003</v>
      </c>
      <c r="W218" s="1">
        <v>34973</v>
      </c>
      <c r="X218" s="46">
        <v>2978.5635657573598</v>
      </c>
      <c r="Y218" s="46">
        <v>2295.73748929677</v>
      </c>
      <c r="Z218" s="46">
        <v>683.32428905759002</v>
      </c>
      <c r="AA218" s="46">
        <v>1975.3375608451599</v>
      </c>
      <c r="AB218" s="46">
        <v>1408.4664801669701</v>
      </c>
      <c r="AC218" s="46">
        <v>568.69811712916601</v>
      </c>
      <c r="AD218">
        <v>1003.42077646974</v>
      </c>
      <c r="AE218">
        <v>888.300902289492</v>
      </c>
      <c r="AF218">
        <v>115.06650923228101</v>
      </c>
    </row>
    <row r="219" spans="22:32" x14ac:dyDescent="0.2">
      <c r="V219" s="6">
        <f t="shared" si="22"/>
        <v>35033</v>
      </c>
      <c r="W219" s="1">
        <v>35004</v>
      </c>
      <c r="X219" s="46">
        <v>3009.7467417021899</v>
      </c>
      <c r="Y219" s="46">
        <v>2306.5576573414601</v>
      </c>
      <c r="Z219" s="46">
        <v>704.16943818064306</v>
      </c>
      <c r="AA219" s="46">
        <v>1991.9573543531501</v>
      </c>
      <c r="AB219" s="46">
        <v>1411.1121235903299</v>
      </c>
      <c r="AC219" s="46">
        <v>584.44036700506604</v>
      </c>
      <c r="AD219">
        <v>1017.8576848973401</v>
      </c>
      <c r="AE219">
        <v>897.47209771050802</v>
      </c>
      <c r="AF219">
        <v>119.953963092659</v>
      </c>
    </row>
    <row r="220" spans="22:32" x14ac:dyDescent="0.2">
      <c r="V220" s="6">
        <f t="shared" si="22"/>
        <v>35064</v>
      </c>
      <c r="W220" s="1">
        <v>35034</v>
      </c>
      <c r="X220" s="46">
        <v>3036.0590000000002</v>
      </c>
      <c r="Y220" s="46">
        <v>2317.6880000000001</v>
      </c>
      <c r="Z220" s="46">
        <v>718.37099999999998</v>
      </c>
      <c r="AA220" s="46">
        <v>2010.17</v>
      </c>
      <c r="AB220" s="46">
        <v>1415.0820000000001</v>
      </c>
      <c r="AC220" s="46">
        <v>595.08799999999997</v>
      </c>
      <c r="AD220">
        <v>1025.8889999999999</v>
      </c>
      <c r="AE220">
        <v>902.60599999999999</v>
      </c>
      <c r="AF220">
        <v>123.283</v>
      </c>
    </row>
    <row r="221" spans="22:32" x14ac:dyDescent="0.2">
      <c r="V221" s="6">
        <f t="shared" si="22"/>
        <v>35095</v>
      </c>
      <c r="W221" s="1">
        <v>35065</v>
      </c>
      <c r="X221" s="46">
        <v>3052.1044897605502</v>
      </c>
      <c r="Y221" s="46">
        <v>2328.7105025214901</v>
      </c>
      <c r="Z221" s="46">
        <v>721.63858077661303</v>
      </c>
      <c r="AA221" s="46">
        <v>2031.16495792976</v>
      </c>
      <c r="AB221" s="46">
        <v>1429.5943198575301</v>
      </c>
      <c r="AC221" s="46">
        <v>597.68429657940499</v>
      </c>
      <c r="AD221">
        <v>1020.9804398484</v>
      </c>
      <c r="AE221">
        <v>897.11982339143901</v>
      </c>
      <c r="AF221">
        <v>124.12710471353</v>
      </c>
    </row>
    <row r="222" spans="22:32" x14ac:dyDescent="0.2">
      <c r="V222" s="6">
        <f t="shared" si="22"/>
        <v>35124</v>
      </c>
      <c r="W222" s="1">
        <v>35096</v>
      </c>
      <c r="X222" s="46">
        <v>3064.5387116127699</v>
      </c>
      <c r="Y222" s="46">
        <v>2338.97584418306</v>
      </c>
      <c r="Z222" s="46">
        <v>723.54075711908899</v>
      </c>
      <c r="AA222" s="46">
        <v>2052.0042872702702</v>
      </c>
      <c r="AB222" s="46">
        <v>1450.2576387552799</v>
      </c>
      <c r="AC222" s="46">
        <v>599.26872536910605</v>
      </c>
      <c r="AD222">
        <v>1012.5555601516</v>
      </c>
      <c r="AE222">
        <v>887.69758279259702</v>
      </c>
      <c r="AF222">
        <v>124.608630126059</v>
      </c>
    </row>
    <row r="223" spans="22:32" x14ac:dyDescent="0.2">
      <c r="V223" s="6">
        <f t="shared" si="22"/>
        <v>35155</v>
      </c>
      <c r="W223" s="1">
        <v>35125</v>
      </c>
      <c r="X223" s="46">
        <v>3070.1689999999999</v>
      </c>
      <c r="Y223" s="46">
        <v>2344.0320000000002</v>
      </c>
      <c r="Z223" s="46">
        <v>726.13699999999994</v>
      </c>
      <c r="AA223" s="46">
        <v>2062.5219999999999</v>
      </c>
      <c r="AB223" s="46">
        <v>1461.8430000000001</v>
      </c>
      <c r="AC223" s="46">
        <v>600.67899999999997</v>
      </c>
      <c r="AD223">
        <v>1007.647</v>
      </c>
      <c r="AE223">
        <v>882.18899999999996</v>
      </c>
      <c r="AF223">
        <v>125.458</v>
      </c>
    </row>
    <row r="224" spans="22:32" x14ac:dyDescent="0.2">
      <c r="V224" s="6">
        <f t="shared" si="22"/>
        <v>35185</v>
      </c>
      <c r="W224" s="1">
        <v>35156</v>
      </c>
      <c r="X224" s="46">
        <v>3064.0504412975001</v>
      </c>
      <c r="Y224" s="46">
        <v>2334.05538120761</v>
      </c>
      <c r="Z224" s="46">
        <v>730.40543744189699</v>
      </c>
      <c r="AA224" s="46">
        <v>2053.4566017827101</v>
      </c>
      <c r="AB224" s="46">
        <v>1451.8791006461199</v>
      </c>
      <c r="AC224" s="46">
        <v>601.827115137904</v>
      </c>
      <c r="AD224">
        <v>1009.4557826199</v>
      </c>
      <c r="AE224">
        <v>882.16150328201104</v>
      </c>
      <c r="AF224">
        <v>128.52269258496099</v>
      </c>
    </row>
    <row r="225" spans="22:32" x14ac:dyDescent="0.2">
      <c r="V225" s="6">
        <f t="shared" si="22"/>
        <v>35216</v>
      </c>
      <c r="W225" s="1">
        <v>35186</v>
      </c>
      <c r="X225" s="46">
        <v>3052.2355587024999</v>
      </c>
      <c r="Y225" s="46">
        <v>2314.79061879239</v>
      </c>
      <c r="Z225" s="46">
        <v>735.93371287275204</v>
      </c>
      <c r="AA225" s="46">
        <v>2035.95139821729</v>
      </c>
      <c r="AB225" s="46">
        <v>1432.6388993538801</v>
      </c>
      <c r="AC225" s="46">
        <v>602.83146862527201</v>
      </c>
      <c r="AD225">
        <v>1013.9701114656</v>
      </c>
      <c r="AE225">
        <v>882.14445192401695</v>
      </c>
      <c r="AF225">
        <v>133.50932960043599</v>
      </c>
    </row>
    <row r="226" spans="22:32" x14ac:dyDescent="0.2">
      <c r="V226" s="6">
        <f t="shared" si="22"/>
        <v>35246</v>
      </c>
      <c r="W226" s="1">
        <v>35217</v>
      </c>
      <c r="X226" s="46">
        <v>3046.1170000000002</v>
      </c>
      <c r="Y226" s="46">
        <v>2304.8139999999999</v>
      </c>
      <c r="Z226" s="46">
        <v>741.303</v>
      </c>
      <c r="AA226" s="46">
        <v>2026.886</v>
      </c>
      <c r="AB226" s="46">
        <v>1422.675</v>
      </c>
      <c r="AC226" s="46">
        <v>604.21100000000001</v>
      </c>
      <c r="AD226">
        <v>1019.231</v>
      </c>
      <c r="AE226">
        <v>882.13900000000001</v>
      </c>
      <c r="AF226">
        <v>137.09200000000001</v>
      </c>
    </row>
    <row r="227" spans="22:32" x14ac:dyDescent="0.2">
      <c r="V227" s="6">
        <f t="shared" si="22"/>
        <v>35277</v>
      </c>
      <c r="W227" s="1">
        <v>35247</v>
      </c>
      <c r="X227" s="46">
        <v>3058.23293965929</v>
      </c>
      <c r="Y227" s="46">
        <v>2314.22709981041</v>
      </c>
      <c r="Z227" s="46">
        <v>746.40920469657601</v>
      </c>
      <c r="AA227" s="46">
        <v>2036.1631456792099</v>
      </c>
      <c r="AB227" s="46">
        <v>1429.1872569398799</v>
      </c>
      <c r="AC227" s="46">
        <v>607.30290153798001</v>
      </c>
      <c r="AD227">
        <v>1025.66498095512</v>
      </c>
      <c r="AE227">
        <v>885.61065006625699</v>
      </c>
      <c r="AF227">
        <v>138.632224758322</v>
      </c>
    </row>
    <row r="228" spans="22:32" x14ac:dyDescent="0.2">
      <c r="V228" s="6">
        <f t="shared" si="22"/>
        <v>35308</v>
      </c>
      <c r="W228" s="1">
        <v>35278</v>
      </c>
      <c r="X228" s="46">
        <v>3083.8846910214702</v>
      </c>
      <c r="Y228" s="46">
        <v>2333.68465907573</v>
      </c>
      <c r="Z228" s="46">
        <v>751.53909912461904</v>
      </c>
      <c r="AA228" s="46">
        <v>2053.4632282985499</v>
      </c>
      <c r="AB228" s="46">
        <v>1441.1771131749799</v>
      </c>
      <c r="AC228" s="46">
        <v>611.73496244112403</v>
      </c>
      <c r="AD228">
        <v>1034.0234018951801</v>
      </c>
      <c r="AE228">
        <v>893.63044530217803</v>
      </c>
      <c r="AF228">
        <v>139.730967459581</v>
      </c>
    </row>
    <row r="229" spans="22:32" x14ac:dyDescent="0.2">
      <c r="V229" s="6">
        <f t="shared" si="22"/>
        <v>35338</v>
      </c>
      <c r="W229" s="1">
        <v>35309</v>
      </c>
      <c r="X229" s="46">
        <v>3106.4850000000001</v>
      </c>
      <c r="Y229" s="46">
        <v>2349.6709999999998</v>
      </c>
      <c r="Z229" s="46">
        <v>756.81399999999996</v>
      </c>
      <c r="AA229" s="46">
        <v>2062.9650000000001</v>
      </c>
      <c r="AB229" s="46">
        <v>1447.3330000000001</v>
      </c>
      <c r="AC229" s="46">
        <v>615.63199999999995</v>
      </c>
      <c r="AD229">
        <v>1043.52</v>
      </c>
      <c r="AE229">
        <v>902.33799999999997</v>
      </c>
      <c r="AF229">
        <v>141.18199999999999</v>
      </c>
    </row>
    <row r="230" spans="22:32" x14ac:dyDescent="0.2">
      <c r="V230" s="6">
        <f t="shared" si="22"/>
        <v>35369</v>
      </c>
      <c r="W230" s="1">
        <v>35339</v>
      </c>
      <c r="X230" s="46">
        <v>3125.6137200196199</v>
      </c>
      <c r="Y230" s="46">
        <v>2361.1341989604998</v>
      </c>
      <c r="Z230" s="46">
        <v>764.24545521612799</v>
      </c>
      <c r="AA230" s="46">
        <v>2063.9222019778899</v>
      </c>
      <c r="AB230" s="46">
        <v>1445.7169756430401</v>
      </c>
      <c r="AC230" s="46">
        <v>619.29061621824906</v>
      </c>
      <c r="AD230">
        <v>1058.7761240938601</v>
      </c>
      <c r="AE230">
        <v>914.43850969892799</v>
      </c>
      <c r="AF230">
        <v>144.27451038617301</v>
      </c>
    </row>
    <row r="231" spans="22:32" x14ac:dyDescent="0.2">
      <c r="V231" s="6">
        <f t="shared" si="22"/>
        <v>35399</v>
      </c>
      <c r="W231" s="1">
        <v>35370</v>
      </c>
      <c r="X231" s="46">
        <v>3142.6271427562601</v>
      </c>
      <c r="Y231" s="46">
        <v>2370.70162565088</v>
      </c>
      <c r="Z231" s="46">
        <v>771.80656561140097</v>
      </c>
      <c r="AA231" s="46">
        <v>2064.5049892965499</v>
      </c>
      <c r="AB231" s="46">
        <v>1442.7118263781499</v>
      </c>
      <c r="AC231" s="46">
        <v>622.55564073842004</v>
      </c>
      <c r="AD231">
        <v>1075.99179924226</v>
      </c>
      <c r="AE231">
        <v>927.70330646061905</v>
      </c>
      <c r="AF231">
        <v>148.21454382659201</v>
      </c>
    </row>
    <row r="232" spans="22:32" x14ac:dyDescent="0.2">
      <c r="V232" s="6">
        <f t="shared" si="22"/>
        <v>35430</v>
      </c>
      <c r="W232" s="1">
        <v>35400</v>
      </c>
      <c r="X232" s="46">
        <v>3150.3969999999999</v>
      </c>
      <c r="Y232" s="46">
        <v>2374.942</v>
      </c>
      <c r="Z232" s="46">
        <v>775.45500000000004</v>
      </c>
      <c r="AA232" s="46">
        <v>2064.7159999999999</v>
      </c>
      <c r="AB232" s="46">
        <v>1440.6669999999999</v>
      </c>
      <c r="AC232" s="46">
        <v>624.04899999999998</v>
      </c>
      <c r="AD232">
        <v>1085.681</v>
      </c>
      <c r="AE232">
        <v>934.27499999999998</v>
      </c>
      <c r="AF232">
        <v>151.40600000000001</v>
      </c>
    </row>
    <row r="233" spans="22:32" x14ac:dyDescent="0.2">
      <c r="V233" s="6">
        <f t="shared" si="22"/>
        <v>35461</v>
      </c>
      <c r="W233" s="1">
        <v>35431</v>
      </c>
      <c r="X233" s="46">
        <v>3147.9999891687198</v>
      </c>
      <c r="Y233" s="46">
        <v>2374.2751582770902</v>
      </c>
      <c r="Z233" s="46">
        <v>773.72483089163302</v>
      </c>
      <c r="AA233" s="46">
        <v>2061.4645982112502</v>
      </c>
      <c r="AB233" s="46">
        <v>1440.08745676224</v>
      </c>
      <c r="AC233" s="46">
        <v>621.099212477366</v>
      </c>
      <c r="AD233">
        <v>1086.93894120501</v>
      </c>
      <c r="AE233">
        <v>933.90977254321001</v>
      </c>
      <c r="AF233">
        <v>153.00748769926699</v>
      </c>
    </row>
    <row r="234" spans="22:32" x14ac:dyDescent="0.2">
      <c r="V234" s="6">
        <f t="shared" si="22"/>
        <v>35489</v>
      </c>
      <c r="W234" s="1">
        <v>35462</v>
      </c>
      <c r="X234" s="46">
        <v>3144.0520108312799</v>
      </c>
      <c r="Y234" s="46">
        <v>2373.17684172291</v>
      </c>
      <c r="Z234" s="46">
        <v>770.87516910836803</v>
      </c>
      <c r="AA234" s="46">
        <v>2056.1094017887499</v>
      </c>
      <c r="AB234" s="46">
        <v>1439.72258378949</v>
      </c>
      <c r="AC234" s="46">
        <v>616.24078752263404</v>
      </c>
      <c r="AD234">
        <v>1087.5326249049599</v>
      </c>
      <c r="AE234">
        <v>933.30822745678995</v>
      </c>
      <c r="AF234">
        <v>154.10708774243801</v>
      </c>
    </row>
    <row r="235" spans="22:32" x14ac:dyDescent="0.2">
      <c r="V235" s="6">
        <f t="shared" si="22"/>
        <v>35520</v>
      </c>
      <c r="W235" s="1">
        <v>35490</v>
      </c>
      <c r="X235" s="46">
        <v>3141.6550000000002</v>
      </c>
      <c r="Y235" s="46">
        <v>2372.5100000000002</v>
      </c>
      <c r="Z235" s="46">
        <v>769.14499999999998</v>
      </c>
      <c r="AA235" s="46">
        <v>2052.8580000000002</v>
      </c>
      <c r="AB235" s="46">
        <v>1439.567</v>
      </c>
      <c r="AC235" s="46">
        <v>613.29100000000005</v>
      </c>
      <c r="AD235">
        <v>1088.797</v>
      </c>
      <c r="AE235">
        <v>932.94299999999998</v>
      </c>
      <c r="AF235">
        <v>155.85400000000001</v>
      </c>
    </row>
    <row r="236" spans="22:32" x14ac:dyDescent="0.2">
      <c r="V236" s="6">
        <f t="shared" si="22"/>
        <v>35550</v>
      </c>
      <c r="W236" s="1">
        <v>35521</v>
      </c>
      <c r="X236" s="46">
        <v>3152.7698684628499</v>
      </c>
      <c r="Y236" s="46">
        <v>2380.0519945159599</v>
      </c>
      <c r="Z236" s="46">
        <v>772.983460659564</v>
      </c>
      <c r="AA236" s="46">
        <v>2055.1513922211702</v>
      </c>
      <c r="AB236" s="46">
        <v>1440.6617773790799</v>
      </c>
      <c r="AC236" s="46">
        <v>614.49047597874403</v>
      </c>
      <c r="AD236">
        <v>1100.80889243297</v>
      </c>
      <c r="AE236">
        <v>940.37471353462399</v>
      </c>
      <c r="AF236">
        <v>159.90443975028501</v>
      </c>
    </row>
    <row r="237" spans="22:32" x14ac:dyDescent="0.2">
      <c r="V237" s="6">
        <f t="shared" si="22"/>
        <v>35581</v>
      </c>
      <c r="W237" s="1">
        <v>35551</v>
      </c>
      <c r="X237" s="46">
        <v>3177.9617284957299</v>
      </c>
      <c r="Y237" s="46">
        <v>2396.3013398212302</v>
      </c>
      <c r="Z237" s="46">
        <v>782.20041499027002</v>
      </c>
      <c r="AA237" s="46">
        <v>2061.2255904681101</v>
      </c>
      <c r="AB237" s="46">
        <v>1443.57786269793</v>
      </c>
      <c r="AC237" s="46">
        <v>617.64947874805296</v>
      </c>
      <c r="AD237">
        <v>1121.8830961159799</v>
      </c>
      <c r="AE237">
        <v>954.72528646537603</v>
      </c>
      <c r="AF237">
        <v>165.85245913860399</v>
      </c>
    </row>
    <row r="238" spans="22:32" x14ac:dyDescent="0.2">
      <c r="V238" s="6">
        <f t="shared" si="22"/>
        <v>35611</v>
      </c>
      <c r="W238" s="1">
        <v>35582</v>
      </c>
      <c r="X238" s="46">
        <v>3201.6779999999999</v>
      </c>
      <c r="Y238" s="46">
        <v>2409.54</v>
      </c>
      <c r="Z238" s="46">
        <v>792.13800000000003</v>
      </c>
      <c r="AA238" s="46">
        <v>2069.08</v>
      </c>
      <c r="AB238" s="46">
        <v>1447.383</v>
      </c>
      <c r="AC238" s="46">
        <v>621.697</v>
      </c>
      <c r="AD238">
        <v>1132.598</v>
      </c>
      <c r="AE238">
        <v>962.15700000000004</v>
      </c>
      <c r="AF238">
        <v>170.441</v>
      </c>
    </row>
    <row r="239" spans="22:32" x14ac:dyDescent="0.2">
      <c r="V239" s="6">
        <f t="shared" si="22"/>
        <v>35642</v>
      </c>
      <c r="W239" s="1">
        <v>35612</v>
      </c>
      <c r="X239" s="46">
        <v>3218.34337757818</v>
      </c>
      <c r="Y239" s="46">
        <v>2415.9925372341199</v>
      </c>
      <c r="Z239" s="46">
        <v>803.597655366146</v>
      </c>
      <c r="AA239" s="46">
        <v>2082.4187941885002</v>
      </c>
      <c r="AB239" s="46">
        <v>1453.71559992222</v>
      </c>
      <c r="AC239" s="46">
        <v>629.02407651162298</v>
      </c>
      <c r="AD239">
        <v>1132.0560602140999</v>
      </c>
      <c r="AE239">
        <v>959.79327627496502</v>
      </c>
      <c r="AF239">
        <v>173.65609120872099</v>
      </c>
    </row>
    <row r="240" spans="22:32" x14ac:dyDescent="0.2">
      <c r="V240" s="6">
        <f t="shared" si="22"/>
        <v>35673</v>
      </c>
      <c r="W240" s="1">
        <v>35643</v>
      </c>
      <c r="X240" s="46">
        <v>3234.46369016377</v>
      </c>
      <c r="Y240" s="46">
        <v>2421.11574451554</v>
      </c>
      <c r="Z240" s="46">
        <v>816.61061609554099</v>
      </c>
      <c r="AA240" s="46">
        <v>2102.8732188478102</v>
      </c>
      <c r="AB240" s="46">
        <v>1463.7907498333</v>
      </c>
      <c r="AC240" s="46">
        <v>639.71633885392203</v>
      </c>
      <c r="AD240">
        <v>1131.05828322512</v>
      </c>
      <c r="AE240">
        <v>955.44137371578904</v>
      </c>
      <c r="AF240">
        <v>176.290909263494</v>
      </c>
    </row>
    <row r="241" spans="22:32" x14ac:dyDescent="0.2">
      <c r="V241" s="6">
        <f t="shared" si="22"/>
        <v>35703</v>
      </c>
      <c r="W241" s="1">
        <v>35674</v>
      </c>
      <c r="X241" s="46">
        <v>3256.5740000000001</v>
      </c>
      <c r="Y241" s="46">
        <v>2429.511</v>
      </c>
      <c r="Z241" s="46">
        <v>827.06299999999999</v>
      </c>
      <c r="AA241" s="46">
        <v>2126.0279999999998</v>
      </c>
      <c r="AB241" s="46">
        <v>1476.3040000000001</v>
      </c>
      <c r="AC241" s="46">
        <v>649.72400000000005</v>
      </c>
      <c r="AD241">
        <v>1130.546</v>
      </c>
      <c r="AE241">
        <v>953.20699999999999</v>
      </c>
      <c r="AF241">
        <v>177.339</v>
      </c>
    </row>
    <row r="242" spans="22:32" x14ac:dyDescent="0.2">
      <c r="V242" s="6">
        <f t="shared" si="22"/>
        <v>35734</v>
      </c>
      <c r="W242" s="1">
        <v>35704</v>
      </c>
      <c r="X242" s="46">
        <v>3305.5535424449999</v>
      </c>
      <c r="Y242" s="46">
        <v>2468.6640615567399</v>
      </c>
      <c r="Z242" s="46">
        <v>833.98505505564003</v>
      </c>
      <c r="AA242" s="46">
        <v>2154.0504487713902</v>
      </c>
      <c r="AB242" s="46">
        <v>1495.24785829047</v>
      </c>
      <c r="AC242" s="46">
        <v>658.18605082535498</v>
      </c>
      <c r="AD242">
        <v>1152.8629853060499</v>
      </c>
      <c r="AE242">
        <v>977.01748895578203</v>
      </c>
      <c r="AF242">
        <v>175.84549635027099</v>
      </c>
    </row>
    <row r="243" spans="22:32" x14ac:dyDescent="0.2">
      <c r="V243" s="6">
        <f t="shared" si="22"/>
        <v>35764</v>
      </c>
      <c r="W243" s="1">
        <v>35735</v>
      </c>
      <c r="X243" s="46">
        <v>3374.6168265225701</v>
      </c>
      <c r="Y243" s="46">
        <v>2534.5531629841998</v>
      </c>
      <c r="Z243" s="46">
        <v>839.49737383792205</v>
      </c>
      <c r="AA243" s="46">
        <v>2187.1553758160999</v>
      </c>
      <c r="AB243" s="46">
        <v>1520.7663640773601</v>
      </c>
      <c r="AC243" s="46">
        <v>666.10248138154805</v>
      </c>
      <c r="AD243">
        <v>1192.7300146939499</v>
      </c>
      <c r="AE243">
        <v>1019.55251104422</v>
      </c>
      <c r="AF243">
        <v>173.177503649729</v>
      </c>
    </row>
    <row r="244" spans="22:32" x14ac:dyDescent="0.2">
      <c r="V244" s="6">
        <f t="shared" si="22"/>
        <v>35795</v>
      </c>
      <c r="W244" s="1">
        <v>35765</v>
      </c>
      <c r="X244" s="46">
        <v>3441.424</v>
      </c>
      <c r="Y244" s="46">
        <v>2594.643</v>
      </c>
      <c r="Z244" s="46">
        <v>846.78099999999995</v>
      </c>
      <c r="AA244" s="46">
        <v>2226.377</v>
      </c>
      <c r="AB244" s="46">
        <v>1551.28</v>
      </c>
      <c r="AC244" s="46">
        <v>675.09699999999998</v>
      </c>
      <c r="AD244">
        <v>1215.047</v>
      </c>
      <c r="AE244">
        <v>1043.3630000000001</v>
      </c>
      <c r="AF244">
        <v>171.684</v>
      </c>
    </row>
    <row r="245" spans="22:32" x14ac:dyDescent="0.2">
      <c r="V245" s="6">
        <f t="shared" si="22"/>
        <v>35826</v>
      </c>
      <c r="W245" s="1">
        <v>35796</v>
      </c>
      <c r="X245" s="46">
        <v>3491.9218941322001</v>
      </c>
      <c r="Y245" s="46">
        <v>2632.9601226128002</v>
      </c>
      <c r="Z245" s="46">
        <v>857.83920660006197</v>
      </c>
      <c r="AA245" s="46">
        <v>2274.4873196656399</v>
      </c>
      <c r="AB245" s="46">
        <v>1590.0824366137001</v>
      </c>
      <c r="AC245" s="46">
        <v>684.96508464543695</v>
      </c>
      <c r="AD245">
        <v>1212.4690206090499</v>
      </c>
      <c r="AE245">
        <v>1038.66001100686</v>
      </c>
      <c r="AF245">
        <v>173.29519305926399</v>
      </c>
    </row>
    <row r="246" spans="22:32" x14ac:dyDescent="0.2">
      <c r="V246" s="6">
        <f t="shared" si="22"/>
        <v>35854</v>
      </c>
      <c r="W246" s="1">
        <v>35827</v>
      </c>
      <c r="X246" s="46">
        <v>3534.2929894418398</v>
      </c>
      <c r="Y246" s="46">
        <v>2663.0001337396998</v>
      </c>
      <c r="Z246" s="46">
        <v>870.80826562310904</v>
      </c>
      <c r="AA246" s="46">
        <v>2324.9312968104</v>
      </c>
      <c r="AB246" s="46">
        <v>1631.20520197071</v>
      </c>
      <c r="AC246" s="46">
        <v>694.84093632656595</v>
      </c>
      <c r="AD246">
        <v>1208.2229793909501</v>
      </c>
      <c r="AE246">
        <v>1030.91398899314</v>
      </c>
      <c r="AF246">
        <v>176.33108149351699</v>
      </c>
    </row>
    <row r="247" spans="22:32" x14ac:dyDescent="0.2">
      <c r="V247" s="6">
        <f t="shared" si="22"/>
        <v>35885</v>
      </c>
      <c r="W247" s="1">
        <v>35855</v>
      </c>
      <c r="X247" s="46">
        <v>3586.4110000000001</v>
      </c>
      <c r="Y247" s="46">
        <v>2698.7730000000001</v>
      </c>
      <c r="Z247" s="46">
        <v>887.63800000000003</v>
      </c>
      <c r="AA247" s="46">
        <v>2380.7660000000001</v>
      </c>
      <c r="AB247" s="46">
        <v>1672.5619999999999</v>
      </c>
      <c r="AC247" s="46">
        <v>708.20399999999995</v>
      </c>
      <c r="AD247">
        <v>1205.645</v>
      </c>
      <c r="AE247">
        <v>1026.211</v>
      </c>
      <c r="AF247">
        <v>179.434</v>
      </c>
    </row>
    <row r="248" spans="22:32" x14ac:dyDescent="0.2">
      <c r="V248" s="6">
        <f t="shared" si="22"/>
        <v>35915</v>
      </c>
      <c r="W248" s="1">
        <v>35886</v>
      </c>
      <c r="X248" s="46">
        <v>3644.7810454237801</v>
      </c>
      <c r="Y248" s="46">
        <v>2736.5502758273601</v>
      </c>
      <c r="Z248" s="46">
        <v>908.60778568991998</v>
      </c>
      <c r="AA248" s="46">
        <v>2430.5257494115699</v>
      </c>
      <c r="AB248" s="46">
        <v>1702.5455832365501</v>
      </c>
      <c r="AC248" s="46">
        <v>727.26671576677904</v>
      </c>
      <c r="AD248">
        <v>1212.55561242455</v>
      </c>
      <c r="AE248">
        <v>1032.2382887316401</v>
      </c>
      <c r="AF248">
        <v>181.3077439082</v>
      </c>
    </row>
    <row r="249" spans="22:32" x14ac:dyDescent="0.2">
      <c r="V249" s="6">
        <f t="shared" si="22"/>
        <v>35946</v>
      </c>
      <c r="W249" s="1">
        <v>35916</v>
      </c>
      <c r="X249" s="46">
        <v>3712.4676032298698</v>
      </c>
      <c r="Y249" s="46">
        <v>2778.7865833638002</v>
      </c>
      <c r="Z249" s="46">
        <v>934.674355753604</v>
      </c>
      <c r="AA249" s="46">
        <v>2481.9298149123701</v>
      </c>
      <c r="AB249" s="46">
        <v>1730.3805168012</v>
      </c>
      <c r="AC249" s="46">
        <v>751.86648670519298</v>
      </c>
      <c r="AD249">
        <v>1230.24973328804</v>
      </c>
      <c r="AE249">
        <v>1047.69107783759</v>
      </c>
      <c r="AF249">
        <v>183.047165744952</v>
      </c>
    </row>
    <row r="250" spans="22:32" x14ac:dyDescent="0.2">
      <c r="V250" s="6">
        <f t="shared" si="22"/>
        <v>35976</v>
      </c>
      <c r="W250" s="1">
        <v>35947</v>
      </c>
      <c r="X250" s="46">
        <v>3788.6039999999998</v>
      </c>
      <c r="Y250" s="46">
        <v>2829.3310000000001</v>
      </c>
      <c r="Z250" s="46">
        <v>959.27300000000002</v>
      </c>
      <c r="AA250" s="46">
        <v>2536.7449999999999</v>
      </c>
      <c r="AB250" s="46">
        <v>1762.7239999999999</v>
      </c>
      <c r="AC250" s="46">
        <v>774.02099999999996</v>
      </c>
      <c r="AD250">
        <v>1251.8589999999999</v>
      </c>
      <c r="AE250">
        <v>1066.607</v>
      </c>
      <c r="AF250">
        <v>185.25200000000001</v>
      </c>
    </row>
    <row r="251" spans="22:32" x14ac:dyDescent="0.2">
      <c r="V251" s="6">
        <f t="shared" si="22"/>
        <v>36007</v>
      </c>
      <c r="W251" s="1">
        <v>35977</v>
      </c>
      <c r="X251" s="46">
        <v>3908.0006735566699</v>
      </c>
      <c r="Y251" s="46">
        <v>2922.7984522987699</v>
      </c>
      <c r="Z251" s="46">
        <v>984.538198808316</v>
      </c>
      <c r="AA251" s="46">
        <v>2610.6225580033802</v>
      </c>
      <c r="AB251" s="46">
        <v>1816.89767209564</v>
      </c>
      <c r="AC251" s="46">
        <v>793.30190678567897</v>
      </c>
      <c r="AD251">
        <v>1293.5818243856199</v>
      </c>
      <c r="AE251">
        <v>1103.42025815752</v>
      </c>
      <c r="AF251">
        <v>190.15967476277601</v>
      </c>
    </row>
    <row r="252" spans="22:32" x14ac:dyDescent="0.2">
      <c r="V252" s="6">
        <f t="shared" si="22"/>
        <v>36038</v>
      </c>
      <c r="W252" s="1">
        <v>36008</v>
      </c>
      <c r="X252" s="46">
        <v>4044.60605247186</v>
      </c>
      <c r="Y252" s="46">
        <v>3035.7684168311998</v>
      </c>
      <c r="Z252" s="46">
        <v>1009.1296348048299</v>
      </c>
      <c r="AA252" s="46">
        <v>2691.3055689610101</v>
      </c>
      <c r="AB252" s="46">
        <v>1880.5856589463699</v>
      </c>
      <c r="AC252" s="46">
        <v>811.20942845589002</v>
      </c>
      <c r="AD252">
        <v>1346.91616971193</v>
      </c>
      <c r="AE252">
        <v>1150.6071693000999</v>
      </c>
      <c r="AF252">
        <v>196.30808543263399</v>
      </c>
    </row>
    <row r="253" spans="22:32" x14ac:dyDescent="0.2">
      <c r="V253" s="6">
        <f t="shared" si="22"/>
        <v>36068</v>
      </c>
      <c r="W253" s="1">
        <v>36039</v>
      </c>
      <c r="X253" s="46">
        <v>4121.0730000000003</v>
      </c>
      <c r="Y253" s="46">
        <v>3094.9059999999999</v>
      </c>
      <c r="Z253" s="46">
        <v>1026.1669999999999</v>
      </c>
      <c r="AA253" s="46">
        <v>2748.9520000000002</v>
      </c>
      <c r="AB253" s="46">
        <v>1921.982</v>
      </c>
      <c r="AC253" s="46">
        <v>826.97</v>
      </c>
      <c r="AD253">
        <v>1372.1210000000001</v>
      </c>
      <c r="AE253">
        <v>1172.924</v>
      </c>
      <c r="AF253">
        <v>199.197</v>
      </c>
    </row>
    <row r="254" spans="22:32" x14ac:dyDescent="0.2">
      <c r="V254" s="6">
        <f t="shared" si="22"/>
        <v>36099</v>
      </c>
      <c r="W254" s="1">
        <v>36069</v>
      </c>
      <c r="X254" s="46">
        <v>4142.0920020655503</v>
      </c>
      <c r="Y254" s="46">
        <v>3105.6100046452102</v>
      </c>
      <c r="Z254" s="46">
        <v>1035.5235695156</v>
      </c>
      <c r="AA254" s="46">
        <v>2781.8493947004199</v>
      </c>
      <c r="AB254" s="46">
        <v>1939.72476621688</v>
      </c>
      <c r="AC254" s="46">
        <v>841.20545825660997</v>
      </c>
      <c r="AD254">
        <v>1365.7172845802399</v>
      </c>
      <c r="AE254">
        <v>1169.5489752021399</v>
      </c>
      <c r="AF254">
        <v>195.06642580340301</v>
      </c>
    </row>
    <row r="255" spans="22:32" x14ac:dyDescent="0.2">
      <c r="V255" s="6">
        <f t="shared" si="22"/>
        <v>36129</v>
      </c>
      <c r="W255" s="1">
        <v>36100</v>
      </c>
      <c r="X255" s="46">
        <v>4155.0960370109196</v>
      </c>
      <c r="Y255" s="46">
        <v>3112.27706250354</v>
      </c>
      <c r="Z255" s="46">
        <v>1042.12022058616</v>
      </c>
      <c r="AA255" s="46">
        <v>2805.8331784155298</v>
      </c>
      <c r="AB255" s="46">
        <v>1951.5759867586401</v>
      </c>
      <c r="AC255" s="46">
        <v>853.79234188652697</v>
      </c>
      <c r="AD255">
        <v>1351.23087195833</v>
      </c>
      <c r="AE255">
        <v>1161.37507524379</v>
      </c>
      <c r="AF255">
        <v>187.68757419659701</v>
      </c>
    </row>
    <row r="256" spans="22:32" x14ac:dyDescent="0.2">
      <c r="V256" s="6">
        <f t="shared" si="22"/>
        <v>36160</v>
      </c>
      <c r="W256" s="1">
        <v>36130</v>
      </c>
      <c r="X256" s="46">
        <v>4165.4660000000003</v>
      </c>
      <c r="Y256" s="46">
        <v>3114.7359999999999</v>
      </c>
      <c r="Z256" s="46">
        <v>1050.73</v>
      </c>
      <c r="AA256" s="46">
        <v>2831.6840000000002</v>
      </c>
      <c r="AB256" s="46">
        <v>1964.511</v>
      </c>
      <c r="AC256" s="46">
        <v>867.173</v>
      </c>
      <c r="AD256">
        <v>1333.7819999999999</v>
      </c>
      <c r="AE256">
        <v>1150.2249999999999</v>
      </c>
      <c r="AF256">
        <v>183.55699999999999</v>
      </c>
    </row>
    <row r="257" spans="22:32" x14ac:dyDescent="0.2">
      <c r="V257" s="6">
        <f t="shared" si="22"/>
        <v>36191</v>
      </c>
      <c r="W257" s="1">
        <v>36161</v>
      </c>
      <c r="X257" s="46">
        <v>4174.6013357247703</v>
      </c>
      <c r="Y257" s="46">
        <v>3110.42057030156</v>
      </c>
      <c r="Z257" s="46">
        <v>1064.34564252277</v>
      </c>
      <c r="AA257" s="46">
        <v>2866.93827691555</v>
      </c>
      <c r="AB257" s="46">
        <v>1984.2992454144401</v>
      </c>
      <c r="AC257" s="46">
        <v>881.18591370945705</v>
      </c>
      <c r="AD257">
        <v>1308.0148282897901</v>
      </c>
      <c r="AE257">
        <v>1125.5248791188801</v>
      </c>
      <c r="AF257">
        <v>184.57273335871</v>
      </c>
    </row>
    <row r="258" spans="22:32" x14ac:dyDescent="0.2">
      <c r="V258" s="6">
        <f t="shared" si="22"/>
        <v>36219</v>
      </c>
      <c r="W258" s="1">
        <v>36192</v>
      </c>
      <c r="X258" s="46">
        <v>4181.4155103376797</v>
      </c>
      <c r="Y258" s="46">
        <v>3101.5794077702599</v>
      </c>
      <c r="Z258" s="46">
        <v>1079.76552121183</v>
      </c>
      <c r="AA258" s="46">
        <v>2899.8428173882799</v>
      </c>
      <c r="AB258" s="46">
        <v>2002.87811735419</v>
      </c>
      <c r="AC258" s="46">
        <v>894.20320979899395</v>
      </c>
      <c r="AD258">
        <v>1280.7637510013999</v>
      </c>
      <c r="AE258">
        <v>1095.4091096380801</v>
      </c>
      <c r="AF258">
        <v>186.39836203953601</v>
      </c>
    </row>
    <row r="259" spans="22:32" x14ac:dyDescent="0.2">
      <c r="V259" s="6">
        <f t="shared" si="22"/>
        <v>36250</v>
      </c>
      <c r="W259" s="1">
        <v>36220</v>
      </c>
      <c r="X259" s="46">
        <v>4188.4160000000002</v>
      </c>
      <c r="Y259" s="46">
        <v>3090.498</v>
      </c>
      <c r="Z259" s="46">
        <v>1097.9179999999999</v>
      </c>
      <c r="AA259" s="46">
        <v>2922.4989999999998</v>
      </c>
      <c r="AB259" s="46">
        <v>2012.5909999999999</v>
      </c>
      <c r="AC259" s="46">
        <v>909.90800000000002</v>
      </c>
      <c r="AD259">
        <v>1265.9169999999999</v>
      </c>
      <c r="AE259">
        <v>1077.9069999999999</v>
      </c>
      <c r="AF259">
        <v>188.01</v>
      </c>
    </row>
    <row r="260" spans="22:32" x14ac:dyDescent="0.2">
      <c r="V260" s="6">
        <f t="shared" si="22"/>
        <v>36280</v>
      </c>
      <c r="W260" s="1">
        <v>36251</v>
      </c>
      <c r="X260" s="46">
        <v>4193.70624198117</v>
      </c>
      <c r="Y260" s="46">
        <v>3075.9071559961599</v>
      </c>
      <c r="Z260" s="46">
        <v>1115.7844414871299</v>
      </c>
      <c r="AA260" s="46">
        <v>2929.1266569622599</v>
      </c>
      <c r="AB260" s="46">
        <v>2002.7705759125599</v>
      </c>
      <c r="AC260" s="46">
        <v>927.19321838915005</v>
      </c>
      <c r="AD260">
        <v>1266.0036362682599</v>
      </c>
      <c r="AE260">
        <v>1077.30010719954</v>
      </c>
      <c r="AF260">
        <v>188.650331656887</v>
      </c>
    </row>
    <row r="261" spans="22:32" x14ac:dyDescent="0.2">
      <c r="V261" s="6">
        <f t="shared" ref="V261:V324" si="23">EOMONTH(W261,0)</f>
        <v>36311</v>
      </c>
      <c r="W261" s="1">
        <v>36281</v>
      </c>
      <c r="X261" s="46">
        <v>4198.7209005553996</v>
      </c>
      <c r="Y261" s="46">
        <v>3058.6795587135598</v>
      </c>
      <c r="Z261" s="46">
        <v>1135.60616482259</v>
      </c>
      <c r="AA261" s="46">
        <v>2933.2030737423402</v>
      </c>
      <c r="AB261" s="46">
        <v>1983.80742408745</v>
      </c>
      <c r="AC261" s="46">
        <v>946.79290258143499</v>
      </c>
      <c r="AD261">
        <v>1266.2721899979299</v>
      </c>
      <c r="AE261">
        <v>1076.9197709126399</v>
      </c>
      <c r="AF261">
        <v>189.13517592284899</v>
      </c>
    </row>
    <row r="262" spans="22:32" x14ac:dyDescent="0.2">
      <c r="V262" s="6">
        <f t="shared" si="23"/>
        <v>36341</v>
      </c>
      <c r="W262" s="1">
        <v>36312</v>
      </c>
      <c r="X262" s="46">
        <v>4207.2070000000003</v>
      </c>
      <c r="Y262" s="46">
        <v>3050.7840000000001</v>
      </c>
      <c r="Z262" s="46">
        <v>1156.423</v>
      </c>
      <c r="AA262" s="46">
        <v>2940.5059999999999</v>
      </c>
      <c r="AB262" s="46">
        <v>1973.9870000000001</v>
      </c>
      <c r="AC262" s="46">
        <v>966.51900000000001</v>
      </c>
      <c r="AD262">
        <v>1266.701</v>
      </c>
      <c r="AE262">
        <v>1076.797</v>
      </c>
      <c r="AF262">
        <v>189.904</v>
      </c>
    </row>
    <row r="263" spans="22:32" x14ac:dyDescent="0.2">
      <c r="V263" s="6">
        <f t="shared" si="23"/>
        <v>36372</v>
      </c>
      <c r="W263" s="1">
        <v>36342</v>
      </c>
      <c r="X263" s="46">
        <v>4289.6662516338502</v>
      </c>
      <c r="Y263" s="46">
        <v>3107.8136547500399</v>
      </c>
      <c r="Z263" s="46">
        <v>1186.44577968719</v>
      </c>
      <c r="AA263" s="46">
        <v>3003.3994975730302</v>
      </c>
      <c r="AB263" s="46">
        <v>2014.83689982637</v>
      </c>
      <c r="AC263" s="46">
        <v>992.04801512759695</v>
      </c>
      <c r="AD263">
        <v>1286.19472973097</v>
      </c>
      <c r="AE263">
        <v>1092.9767549236699</v>
      </c>
      <c r="AF263">
        <v>193.47278718712499</v>
      </c>
    </row>
    <row r="264" spans="22:32" x14ac:dyDescent="0.2">
      <c r="V264" s="6">
        <f t="shared" si="23"/>
        <v>36403</v>
      </c>
      <c r="W264" s="1">
        <v>36373</v>
      </c>
      <c r="X264" s="46">
        <v>4429.0452478651496</v>
      </c>
      <c r="Y264" s="46">
        <v>3212.8121779814301</v>
      </c>
      <c r="Z264" s="46">
        <v>1218.45498040404</v>
      </c>
      <c r="AA264" s="46">
        <v>3107.4720059962301</v>
      </c>
      <c r="AB264" s="46">
        <v>2090.0465284786701</v>
      </c>
      <c r="AC264" s="46">
        <v>1018.31865998419</v>
      </c>
      <c r="AD264">
        <v>1321.53840075263</v>
      </c>
      <c r="AE264">
        <v>1122.76564950275</v>
      </c>
      <c r="AF264">
        <v>198.89601442742901</v>
      </c>
    </row>
    <row r="265" spans="22:32" x14ac:dyDescent="0.2">
      <c r="V265" s="6">
        <f t="shared" si="23"/>
        <v>36433</v>
      </c>
      <c r="W265" s="1">
        <v>36404</v>
      </c>
      <c r="X265" s="46">
        <v>4499.4520000000002</v>
      </c>
      <c r="Y265" s="46">
        <v>3266.721</v>
      </c>
      <c r="Z265" s="46">
        <v>1232.731</v>
      </c>
      <c r="AA265" s="46">
        <v>3159.8180000000002</v>
      </c>
      <c r="AB265" s="46">
        <v>2128.6610000000001</v>
      </c>
      <c r="AC265" s="46">
        <v>1031.1569999999999</v>
      </c>
      <c r="AD265">
        <v>1339.634</v>
      </c>
      <c r="AE265">
        <v>1138.06</v>
      </c>
      <c r="AF265">
        <v>201.57400000000001</v>
      </c>
    </row>
    <row r="266" spans="22:32" x14ac:dyDescent="0.2">
      <c r="V266" s="6">
        <f t="shared" si="23"/>
        <v>36464</v>
      </c>
      <c r="W266" s="1">
        <v>36434</v>
      </c>
      <c r="X266" s="46">
        <v>4466.9168615183498</v>
      </c>
      <c r="Y266" s="46">
        <v>3234.9565146836699</v>
      </c>
      <c r="Z266" s="46">
        <v>1231.96034683468</v>
      </c>
      <c r="AA266" s="46">
        <v>3137.6602689292799</v>
      </c>
      <c r="AB266" s="46">
        <v>2105.51129727439</v>
      </c>
      <c r="AC266" s="46">
        <v>1032.7567535422399</v>
      </c>
      <c r="AD266">
        <v>1329.2565925890699</v>
      </c>
      <c r="AE266">
        <v>1129.4452174092801</v>
      </c>
      <c r="AF266">
        <v>199.81137517978999</v>
      </c>
    </row>
    <row r="267" spans="22:32" x14ac:dyDescent="0.2">
      <c r="V267" s="6">
        <f t="shared" si="23"/>
        <v>36494</v>
      </c>
      <c r="W267" s="1">
        <v>36465</v>
      </c>
      <c r="X267" s="46">
        <v>4408.7961384816499</v>
      </c>
      <c r="Y267" s="46">
        <v>3178.21248531633</v>
      </c>
      <c r="Z267" s="46">
        <v>1230.5836531653199</v>
      </c>
      <c r="AA267" s="46">
        <v>3098.0777310707199</v>
      </c>
      <c r="AB267" s="46">
        <v>2064.1567027256101</v>
      </c>
      <c r="AC267" s="46">
        <v>1033.5820126170099</v>
      </c>
      <c r="AD267">
        <v>1310.71840741093</v>
      </c>
      <c r="AE267">
        <v>1114.0557825907199</v>
      </c>
      <c r="AF267">
        <v>196.66262482021</v>
      </c>
    </row>
    <row r="268" spans="22:32" x14ac:dyDescent="0.2">
      <c r="V268" s="6">
        <f t="shared" si="23"/>
        <v>36525</v>
      </c>
      <c r="W268" s="1">
        <v>36495</v>
      </c>
      <c r="X268" s="46">
        <v>4376.2610000000004</v>
      </c>
      <c r="Y268" s="46">
        <v>3146.4479999999999</v>
      </c>
      <c r="Z268" s="46">
        <v>1229.8130000000001</v>
      </c>
      <c r="AA268" s="46">
        <v>3075.92</v>
      </c>
      <c r="AB268" s="46">
        <v>2041.0070000000001</v>
      </c>
      <c r="AC268" s="46">
        <v>1034.913</v>
      </c>
      <c r="AD268">
        <v>1300.3409999999999</v>
      </c>
      <c r="AE268">
        <v>1105.441</v>
      </c>
      <c r="AF268">
        <v>194.9</v>
      </c>
    </row>
    <row r="269" spans="22:32" x14ac:dyDescent="0.2">
      <c r="V269" s="6">
        <f t="shared" si="23"/>
        <v>36556</v>
      </c>
      <c r="W269" s="1">
        <v>36526</v>
      </c>
      <c r="X269" s="46">
        <v>4432.5109505514602</v>
      </c>
      <c r="Y269" s="46">
        <v>3197.7813689201098</v>
      </c>
      <c r="Z269" s="46">
        <v>1235.2025390164199</v>
      </c>
      <c r="AA269" s="46">
        <v>3113.7201108176901</v>
      </c>
      <c r="AB269" s="46">
        <v>2075.17587415254</v>
      </c>
      <c r="AC269" s="46">
        <v>1038.1824647815999</v>
      </c>
      <c r="AD269">
        <v>1318.7809493826001</v>
      </c>
      <c r="AE269">
        <v>1120.5915027216699</v>
      </c>
      <c r="AF269">
        <v>198.10205382107301</v>
      </c>
    </row>
    <row r="270" spans="22:32" x14ac:dyDescent="0.2">
      <c r="V270" s="6">
        <f t="shared" si="23"/>
        <v>36585</v>
      </c>
      <c r="W270" s="1">
        <v>36557</v>
      </c>
      <c r="X270" s="46">
        <v>4532.2129395390002</v>
      </c>
      <c r="Y270" s="46">
        <v>3287.5479890992001</v>
      </c>
      <c r="Z270" s="46">
        <v>1245.58035183025</v>
      </c>
      <c r="AA270" s="46">
        <v>3178.5988891823099</v>
      </c>
      <c r="AB270" s="46">
        <v>2133.82212584747</v>
      </c>
      <c r="AC270" s="46">
        <v>1042.85106058062</v>
      </c>
      <c r="AD270">
        <v>1353.5949077415301</v>
      </c>
      <c r="AE270">
        <v>1149.82781413063</v>
      </c>
      <c r="AF270">
        <v>203.597946178927</v>
      </c>
    </row>
    <row r="271" spans="22:32" x14ac:dyDescent="0.2">
      <c r="V271" s="6">
        <f t="shared" si="23"/>
        <v>36616</v>
      </c>
      <c r="W271" s="1">
        <v>36586</v>
      </c>
      <c r="X271" s="46">
        <v>4600.3289999999997</v>
      </c>
      <c r="Y271" s="46">
        <v>3345.1210000000001</v>
      </c>
      <c r="Z271" s="46">
        <v>1255.2080000000001</v>
      </c>
      <c r="AA271" s="46">
        <v>3216.3989999999999</v>
      </c>
      <c r="AB271" s="46">
        <v>2167.991</v>
      </c>
      <c r="AC271" s="46">
        <v>1048.4079999999999</v>
      </c>
      <c r="AD271">
        <v>1383.93</v>
      </c>
      <c r="AE271">
        <v>1177.1300000000001</v>
      </c>
      <c r="AF271">
        <v>206.8</v>
      </c>
    </row>
    <row r="272" spans="22:32" x14ac:dyDescent="0.2">
      <c r="V272" s="6">
        <f t="shared" si="23"/>
        <v>36646</v>
      </c>
      <c r="W272" s="1">
        <v>36617</v>
      </c>
      <c r="X272" s="46">
        <v>4615.7725836316504</v>
      </c>
      <c r="Y272" s="46">
        <v>3353.0351974801201</v>
      </c>
      <c r="Z272" s="46">
        <v>1261.8217386854401</v>
      </c>
      <c r="AA272" s="46">
        <v>3215.3599691527302</v>
      </c>
      <c r="AB272" s="46">
        <v>2164.01344483913</v>
      </c>
      <c r="AC272" s="46">
        <v>1055.7913052742001</v>
      </c>
      <c r="AD272">
        <v>1401.6344052362799</v>
      </c>
      <c r="AE272">
        <v>1196.19566391547</v>
      </c>
      <c r="AF272">
        <v>205.607934222522</v>
      </c>
    </row>
    <row r="273" spans="22:32" x14ac:dyDescent="0.2">
      <c r="V273" s="6">
        <f t="shared" si="23"/>
        <v>36677</v>
      </c>
      <c r="W273" s="1">
        <v>36647</v>
      </c>
      <c r="X273" s="46">
        <v>4626.5051374083896</v>
      </c>
      <c r="Y273" s="46">
        <v>3358.2798051137902</v>
      </c>
      <c r="Z273" s="46">
        <v>1267.7750138686499</v>
      </c>
      <c r="AA273" s="46">
        <v>3212.2740479361601</v>
      </c>
      <c r="AB273" s="46">
        <v>2153.3931585093701</v>
      </c>
      <c r="AC273" s="46">
        <v>1064.2611616049201</v>
      </c>
      <c r="AD273">
        <v>1416.6858804964299</v>
      </c>
      <c r="AE273">
        <v>1213.46302434275</v>
      </c>
      <c r="AF273">
        <v>203.30606577747801</v>
      </c>
    </row>
    <row r="274" spans="22:32" x14ac:dyDescent="0.2">
      <c r="V274" s="6">
        <f t="shared" si="23"/>
        <v>36707</v>
      </c>
      <c r="W274" s="1">
        <v>36678</v>
      </c>
      <c r="X274" s="46">
        <v>4630.2740000000003</v>
      </c>
      <c r="Y274" s="46">
        <v>3360.0549999999998</v>
      </c>
      <c r="Z274" s="46">
        <v>1270.2190000000001</v>
      </c>
      <c r="AA274" s="46">
        <v>3207.587</v>
      </c>
      <c r="AB274" s="46">
        <v>2139.482</v>
      </c>
      <c r="AC274" s="46">
        <v>1068.105</v>
      </c>
      <c r="AD274">
        <v>1422.6869999999999</v>
      </c>
      <c r="AE274">
        <v>1220.5730000000001</v>
      </c>
      <c r="AF274">
        <v>202.114</v>
      </c>
    </row>
    <row r="275" spans="22:32" x14ac:dyDescent="0.2">
      <c r="V275" s="6">
        <f t="shared" si="23"/>
        <v>36738</v>
      </c>
      <c r="W275" s="1">
        <v>36708</v>
      </c>
      <c r="X275" s="46">
        <v>4588.4234131128296</v>
      </c>
      <c r="Y275" s="46">
        <v>3323.45901056906</v>
      </c>
      <c r="Z275" s="46">
        <v>1264.9644025437699</v>
      </c>
      <c r="AA275" s="46">
        <v>3169.4204061353598</v>
      </c>
      <c r="AB275" s="46">
        <v>2104.2527553457899</v>
      </c>
      <c r="AC275" s="46">
        <v>1060.9079234378901</v>
      </c>
      <c r="AD275">
        <v>1416.53075418653</v>
      </c>
      <c r="AE275">
        <v>1212.4742750806499</v>
      </c>
      <c r="AF275">
        <v>203.38266911779999</v>
      </c>
    </row>
    <row r="276" spans="22:32" x14ac:dyDescent="0.2">
      <c r="V276" s="6">
        <f t="shared" si="23"/>
        <v>36769</v>
      </c>
      <c r="W276" s="1">
        <v>36739</v>
      </c>
      <c r="X276" s="46">
        <v>4511.3713980027896</v>
      </c>
      <c r="Y276" s="46">
        <v>3256.0813477849902</v>
      </c>
      <c r="Z276" s="46">
        <v>1255.2900502177999</v>
      </c>
      <c r="AA276" s="46">
        <v>3104.97911045004</v>
      </c>
      <c r="AB276" s="46">
        <v>2055.26127490413</v>
      </c>
      <c r="AC276" s="46">
        <v>1047.65723107586</v>
      </c>
      <c r="AD276">
        <v>1405.1963576888299</v>
      </c>
      <c r="AE276">
        <v>1197.56353854689</v>
      </c>
      <c r="AF276">
        <v>206.30729129653599</v>
      </c>
    </row>
    <row r="277" spans="22:32" x14ac:dyDescent="0.2">
      <c r="V277" s="6">
        <f t="shared" si="23"/>
        <v>36799</v>
      </c>
      <c r="W277" s="1">
        <v>36770</v>
      </c>
      <c r="X277" s="46">
        <v>4471.8109999999997</v>
      </c>
      <c r="Y277" s="46">
        <v>3221.4879999999998</v>
      </c>
      <c r="Z277" s="46">
        <v>1250.3230000000001</v>
      </c>
      <c r="AA277" s="46">
        <v>3072.4340000000002</v>
      </c>
      <c r="AB277" s="46">
        <v>2031.58</v>
      </c>
      <c r="AC277" s="46">
        <v>1040.854</v>
      </c>
      <c r="AD277">
        <v>1399.377</v>
      </c>
      <c r="AE277">
        <v>1189.9079999999999</v>
      </c>
      <c r="AF277">
        <v>209.46899999999999</v>
      </c>
    </row>
    <row r="278" spans="22:32" x14ac:dyDescent="0.2">
      <c r="V278" s="6">
        <f t="shared" si="23"/>
        <v>36830</v>
      </c>
      <c r="W278" s="1">
        <v>36800</v>
      </c>
      <c r="X278" s="46">
        <v>4529.9264649524303</v>
      </c>
      <c r="Y278" s="46">
        <v>3263.4927665243999</v>
      </c>
      <c r="Z278" s="46">
        <v>1267.1876983284899</v>
      </c>
      <c r="AA278" s="46">
        <v>3113.86477548833</v>
      </c>
      <c r="AB278" s="46">
        <v>2058.22649217046</v>
      </c>
      <c r="AC278" s="46">
        <v>1057.8729822493401</v>
      </c>
      <c r="AD278">
        <v>1416.2601179512999</v>
      </c>
      <c r="AE278">
        <v>1205.28579252432</v>
      </c>
      <c r="AF278">
        <v>212.53826753337401</v>
      </c>
    </row>
    <row r="279" spans="22:32" x14ac:dyDescent="0.2">
      <c r="V279" s="6">
        <f t="shared" si="23"/>
        <v>36860</v>
      </c>
      <c r="W279" s="1">
        <v>36831</v>
      </c>
      <c r="X279" s="46">
        <v>4653.1336918821298</v>
      </c>
      <c r="Y279" s="46">
        <v>3354.2433309867001</v>
      </c>
      <c r="Z279" s="46">
        <v>1300.3740381189</v>
      </c>
      <c r="AA279" s="46">
        <v>3200.4424580909199</v>
      </c>
      <c r="AB279" s="46">
        <v>2116.1024181869998</v>
      </c>
      <c r="AC279" s="46">
        <v>1088.73735070455</v>
      </c>
      <c r="AD279">
        <v>1453.0816898466701</v>
      </c>
      <c r="AE279">
        <v>1238.17931952205</v>
      </c>
      <c r="AF279">
        <v>216.04461689701799</v>
      </c>
    </row>
    <row r="280" spans="22:32" x14ac:dyDescent="0.2">
      <c r="V280" s="6">
        <f t="shared" si="23"/>
        <v>36891</v>
      </c>
      <c r="W280" s="1">
        <v>36861</v>
      </c>
      <c r="X280" s="46">
        <v>4781.54</v>
      </c>
      <c r="Y280" s="46">
        <v>3453.2109999999998</v>
      </c>
      <c r="Z280" s="46">
        <v>1328.329</v>
      </c>
      <c r="AA280" s="46">
        <v>3287.4259999999999</v>
      </c>
      <c r="AB280" s="46">
        <v>2179.9960000000001</v>
      </c>
      <c r="AC280" s="46">
        <v>1107.43</v>
      </c>
      <c r="AD280">
        <v>1494.114</v>
      </c>
      <c r="AE280">
        <v>1273.2149999999999</v>
      </c>
      <c r="AF280">
        <v>220.899</v>
      </c>
    </row>
    <row r="281" spans="22:32" x14ac:dyDescent="0.2">
      <c r="V281" s="6">
        <f t="shared" si="23"/>
        <v>36922</v>
      </c>
      <c r="W281" s="1">
        <v>36892</v>
      </c>
      <c r="X281" s="46">
        <v>4912.8335678837802</v>
      </c>
      <c r="Y281" s="46">
        <v>3566.0827638535802</v>
      </c>
      <c r="Z281" s="46">
        <v>1345.30044868858</v>
      </c>
      <c r="AA281" s="46">
        <v>3368.9751993742102</v>
      </c>
      <c r="AB281" s="46">
        <v>2255.0935938402599</v>
      </c>
      <c r="AC281" s="46">
        <v>1109.5830538627999</v>
      </c>
      <c r="AD281">
        <v>1543.4766817001</v>
      </c>
      <c r="AE281">
        <v>1310.9516258669</v>
      </c>
      <c r="AF281">
        <v>232.06713985825601</v>
      </c>
    </row>
    <row r="282" spans="22:32" x14ac:dyDescent="0.2">
      <c r="V282" s="6">
        <f t="shared" si="23"/>
        <v>36950</v>
      </c>
      <c r="W282" s="1">
        <v>36923</v>
      </c>
      <c r="X282" s="46">
        <v>5032.4204624808899</v>
      </c>
      <c r="Y282" s="46">
        <v>3673.6558417401802</v>
      </c>
      <c r="Z282" s="46">
        <v>1358.0025696290099</v>
      </c>
      <c r="AA282" s="46">
        <v>3440.64912779005</v>
      </c>
      <c r="AB282" s="46">
        <v>2327.56285471707</v>
      </c>
      <c r="AC282" s="46">
        <v>1110.8277120254199</v>
      </c>
      <c r="AD282">
        <v>1591.57078738417</v>
      </c>
      <c r="AE282">
        <v>1346.0732604377099</v>
      </c>
      <c r="AF282">
        <v>245.25692702742899</v>
      </c>
    </row>
    <row r="283" spans="22:32" x14ac:dyDescent="0.2">
      <c r="V283" s="6">
        <f t="shared" si="23"/>
        <v>36981</v>
      </c>
      <c r="W283" s="1">
        <v>36951</v>
      </c>
      <c r="X283" s="46">
        <v>5094.2169999999996</v>
      </c>
      <c r="Y283" s="46">
        <v>3730.2080000000001</v>
      </c>
      <c r="Z283" s="46">
        <v>1364.009</v>
      </c>
      <c r="AA283" s="46">
        <v>3477.16</v>
      </c>
      <c r="AB283" s="46">
        <v>2365.8339999999998</v>
      </c>
      <c r="AC283" s="46">
        <v>1111.326</v>
      </c>
      <c r="AD283">
        <v>1617.057</v>
      </c>
      <c r="AE283">
        <v>1364.374</v>
      </c>
      <c r="AF283">
        <v>252.68299999999999</v>
      </c>
    </row>
    <row r="284" spans="22:32" x14ac:dyDescent="0.2">
      <c r="V284" s="6">
        <f t="shared" si="23"/>
        <v>37011</v>
      </c>
      <c r="W284" s="1">
        <v>36982</v>
      </c>
      <c r="X284" s="46">
        <v>5055.5903547336602</v>
      </c>
      <c r="Y284" s="46">
        <v>3697.2234432694499</v>
      </c>
      <c r="Z284" s="46">
        <v>1358.36691146422</v>
      </c>
      <c r="AA284" s="46">
        <v>3458.0172450373002</v>
      </c>
      <c r="AB284" s="46">
        <v>2349.6396108847098</v>
      </c>
      <c r="AC284" s="46">
        <v>1108.37763415259</v>
      </c>
      <c r="AD284">
        <v>1597.57310969637</v>
      </c>
      <c r="AE284">
        <v>1347.5838323847399</v>
      </c>
      <c r="AF284">
        <v>249.98927731162701</v>
      </c>
    </row>
    <row r="285" spans="22:32" x14ac:dyDescent="0.2">
      <c r="V285" s="6">
        <f t="shared" si="23"/>
        <v>37042</v>
      </c>
      <c r="W285" s="1">
        <v>37012</v>
      </c>
      <c r="X285" s="46">
        <v>4981.0026452663396</v>
      </c>
      <c r="Y285" s="46">
        <v>3633.53055673055</v>
      </c>
      <c r="Z285" s="46">
        <v>1347.4720885357899</v>
      </c>
      <c r="AA285" s="46">
        <v>3421.0527549627</v>
      </c>
      <c r="AB285" s="46">
        <v>2318.36838911529</v>
      </c>
      <c r="AC285" s="46">
        <v>1102.6843658474099</v>
      </c>
      <c r="AD285">
        <v>1559.9498903036299</v>
      </c>
      <c r="AE285">
        <v>1315.1621676152599</v>
      </c>
      <c r="AF285">
        <v>244.78772268837301</v>
      </c>
    </row>
    <row r="286" spans="22:32" x14ac:dyDescent="0.2">
      <c r="V286" s="6">
        <f t="shared" si="23"/>
        <v>37072</v>
      </c>
      <c r="W286" s="1">
        <v>37043</v>
      </c>
      <c r="X286" s="46">
        <v>4942.3760000000002</v>
      </c>
      <c r="Y286" s="46">
        <v>3600.5459999999998</v>
      </c>
      <c r="Z286" s="46">
        <v>1341.83</v>
      </c>
      <c r="AA286" s="46">
        <v>3401.91</v>
      </c>
      <c r="AB286" s="46">
        <v>2302.174</v>
      </c>
      <c r="AC286" s="46">
        <v>1099.7360000000001</v>
      </c>
      <c r="AD286">
        <v>1540.4659999999999</v>
      </c>
      <c r="AE286">
        <v>1298.3720000000001</v>
      </c>
      <c r="AF286">
        <v>242.09399999999999</v>
      </c>
    </row>
    <row r="287" spans="22:32" x14ac:dyDescent="0.2">
      <c r="V287" s="6">
        <f t="shared" si="23"/>
        <v>37103</v>
      </c>
      <c r="W287" s="1">
        <v>37073</v>
      </c>
      <c r="X287" s="46">
        <v>5016.8950974896197</v>
      </c>
      <c r="Y287" s="46">
        <v>3644.3090864801002</v>
      </c>
      <c r="Z287" s="46">
        <v>1371.9034324658901</v>
      </c>
      <c r="AA287" s="46">
        <v>3454.3255075768502</v>
      </c>
      <c r="AB287" s="46">
        <v>2329.39775883537</v>
      </c>
      <c r="AC287" s="46">
        <v>1122.81934186527</v>
      </c>
      <c r="AD287">
        <v>1559.0786846836099</v>
      </c>
      <c r="AE287">
        <v>1311.00237632677</v>
      </c>
      <c r="AF287">
        <v>246.97568372441901</v>
      </c>
    </row>
    <row r="288" spans="22:32" x14ac:dyDescent="0.2">
      <c r="V288" s="6">
        <f t="shared" si="23"/>
        <v>37134</v>
      </c>
      <c r="W288" s="1">
        <v>37104</v>
      </c>
      <c r="X288" s="46">
        <v>5154.09380969015</v>
      </c>
      <c r="Y288" s="46">
        <v>3725.4787568101601</v>
      </c>
      <c r="Z288" s="46">
        <v>1427.27227541711</v>
      </c>
      <c r="AA288" s="46">
        <v>3550.82882526506</v>
      </c>
      <c r="AB288" s="46">
        <v>2379.5200064107798</v>
      </c>
      <c r="AC288" s="46">
        <v>1167.1611331961799</v>
      </c>
      <c r="AD288">
        <v>1596.3976298759101</v>
      </c>
      <c r="AE288">
        <v>1338.2690101017499</v>
      </c>
      <c r="AF288">
        <v>255.96345656283401</v>
      </c>
    </row>
    <row r="289" spans="22:32" x14ac:dyDescent="0.2">
      <c r="V289" s="6">
        <f t="shared" si="23"/>
        <v>37164</v>
      </c>
      <c r="W289" s="1">
        <v>37135</v>
      </c>
      <c r="X289" s="46">
        <v>5224.5349999999999</v>
      </c>
      <c r="Y289" s="46">
        <v>3768.835</v>
      </c>
      <c r="Z289" s="46">
        <v>1455.7</v>
      </c>
      <c r="AA289" s="46">
        <v>3600.3760000000002</v>
      </c>
      <c r="AB289" s="46">
        <v>2405.2539999999999</v>
      </c>
      <c r="AC289" s="46">
        <v>1195.1220000000001</v>
      </c>
      <c r="AD289">
        <v>1624.1590000000001</v>
      </c>
      <c r="AE289">
        <v>1363.5809999999999</v>
      </c>
      <c r="AF289">
        <v>260.57799999999997</v>
      </c>
    </row>
    <row r="290" spans="22:32" x14ac:dyDescent="0.2">
      <c r="V290" s="6">
        <f t="shared" si="23"/>
        <v>37195</v>
      </c>
      <c r="W290" s="1">
        <v>37165</v>
      </c>
      <c r="X290" s="46">
        <v>5223.7406234185</v>
      </c>
      <c r="Y290" s="46">
        <v>3771.40859527762</v>
      </c>
      <c r="Z290" s="46">
        <v>1453.37509944676</v>
      </c>
      <c r="AA290" s="46">
        <v>3590.81176637113</v>
      </c>
      <c r="AB290" s="46">
        <v>2393.61405831507</v>
      </c>
      <c r="AC290" s="46">
        <v>1201.8175161927199</v>
      </c>
      <c r="AD290">
        <v>1639.49799054093</v>
      </c>
      <c r="AE290">
        <v>1387.74536231615</v>
      </c>
      <c r="AF290">
        <v>253.91837346922</v>
      </c>
    </row>
    <row r="291" spans="22:32" x14ac:dyDescent="0.2">
      <c r="V291" s="6">
        <f t="shared" si="23"/>
        <v>37225</v>
      </c>
      <c r="W291" s="1">
        <v>37196</v>
      </c>
      <c r="X291" s="46">
        <v>5222.0758983530404</v>
      </c>
      <c r="Y291" s="46">
        <v>3772.9461216905602</v>
      </c>
      <c r="Z291" s="46">
        <v>1449.2219005532399</v>
      </c>
      <c r="AA291" s="46">
        <v>3573.72623362887</v>
      </c>
      <c r="AB291" s="46">
        <v>2370.97112390354</v>
      </c>
      <c r="AC291" s="46">
        <v>1205.79033782952</v>
      </c>
      <c r="AD291">
        <v>1651.25011530046</v>
      </c>
      <c r="AE291">
        <v>1410.3291134021099</v>
      </c>
      <c r="AF291">
        <v>242.02162653078</v>
      </c>
    </row>
    <row r="292" spans="22:32" x14ac:dyDescent="0.2">
      <c r="V292" s="6">
        <f t="shared" si="23"/>
        <v>37256</v>
      </c>
      <c r="W292" s="1">
        <v>37226</v>
      </c>
      <c r="X292" s="46">
        <v>5220.3909999999996</v>
      </c>
      <c r="Y292" s="46">
        <v>3773.4940000000001</v>
      </c>
      <c r="Z292" s="46">
        <v>1446.8969999999999</v>
      </c>
      <c r="AA292" s="46">
        <v>3564.1619999999998</v>
      </c>
      <c r="AB292" s="46">
        <v>2352.627</v>
      </c>
      <c r="AC292" s="46">
        <v>1211.5350000000001</v>
      </c>
      <c r="AD292">
        <v>1656.229</v>
      </c>
      <c r="AE292">
        <v>1420.867</v>
      </c>
      <c r="AF292">
        <v>235.36199999999999</v>
      </c>
    </row>
    <row r="293" spans="22:32" x14ac:dyDescent="0.2">
      <c r="V293" s="6">
        <f t="shared" si="23"/>
        <v>37287</v>
      </c>
      <c r="W293" s="1">
        <v>37257</v>
      </c>
      <c r="X293" s="46">
        <v>5218.7836565420903</v>
      </c>
      <c r="Y293" s="46">
        <v>3758.2981248833999</v>
      </c>
      <c r="Z293" s="46">
        <v>1454.83223233884</v>
      </c>
      <c r="AA293" s="46">
        <v>3566.8468854880498</v>
      </c>
      <c r="AB293" s="46">
        <v>2342.6398376280899</v>
      </c>
      <c r="AC293" s="46">
        <v>1221.27644363217</v>
      </c>
      <c r="AD293">
        <v>1649.38619488615</v>
      </c>
      <c r="AE293">
        <v>1411.3129568285301</v>
      </c>
      <c r="AF293">
        <v>237.07542399384499</v>
      </c>
    </row>
    <row r="294" spans="22:32" x14ac:dyDescent="0.2">
      <c r="V294" s="6">
        <f t="shared" si="23"/>
        <v>37315</v>
      </c>
      <c r="W294" s="1">
        <v>37288</v>
      </c>
      <c r="X294" s="46">
        <v>5217.3608785807</v>
      </c>
      <c r="Y294" s="46">
        <v>3733.2698751165999</v>
      </c>
      <c r="Z294" s="46">
        <v>1472.5362397082199</v>
      </c>
      <c r="AA294" s="46">
        <v>3573.5954924840298</v>
      </c>
      <c r="AB294" s="46">
        <v>2335.4096922293602</v>
      </c>
      <c r="AC294" s="46">
        <v>1233.8564952859799</v>
      </c>
      <c r="AD294">
        <v>1638.11580511385</v>
      </c>
      <c r="AE294">
        <v>1395.57704317147</v>
      </c>
      <c r="AF294">
        <v>240.63969646618301</v>
      </c>
    </row>
    <row r="295" spans="22:32" x14ac:dyDescent="0.2">
      <c r="V295" s="6">
        <f t="shared" si="23"/>
        <v>37346</v>
      </c>
      <c r="W295" s="1">
        <v>37316</v>
      </c>
      <c r="X295" s="46">
        <v>5216.634</v>
      </c>
      <c r="Y295" s="46">
        <v>3718.0740000000001</v>
      </c>
      <c r="Z295" s="46">
        <v>1498.56</v>
      </c>
      <c r="AA295" s="46">
        <v>3585.3609999999999</v>
      </c>
      <c r="AB295" s="46">
        <v>2332.0509999999999</v>
      </c>
      <c r="AC295" s="46">
        <v>1253.31</v>
      </c>
      <c r="AD295">
        <v>1631.2729999999999</v>
      </c>
      <c r="AE295">
        <v>1386.0229999999999</v>
      </c>
      <c r="AF295">
        <v>245.25</v>
      </c>
    </row>
    <row r="296" spans="22:32" x14ac:dyDescent="0.2">
      <c r="V296" s="6">
        <f t="shared" si="23"/>
        <v>37376</v>
      </c>
      <c r="W296" s="1">
        <v>37347</v>
      </c>
      <c r="X296" s="46">
        <v>5341.6119931262401</v>
      </c>
      <c r="Y296" s="46">
        <v>3803.5319963874799</v>
      </c>
      <c r="Z296" s="46">
        <v>1550.4926117575401</v>
      </c>
      <c r="AA296" s="46">
        <v>3686.04278304323</v>
      </c>
      <c r="AB296" s="46">
        <v>2389.6519548699798</v>
      </c>
      <c r="AC296" s="46">
        <v>1300.3240839797199</v>
      </c>
      <c r="AD296">
        <v>1661.6119880107599</v>
      </c>
      <c r="AE296">
        <v>1413.8762808454701</v>
      </c>
      <c r="AF296">
        <v>250.508844003033</v>
      </c>
    </row>
    <row r="297" spans="22:32" x14ac:dyDescent="0.2">
      <c r="V297" s="6">
        <f t="shared" si="23"/>
        <v>37407</v>
      </c>
      <c r="W297" s="1">
        <v>37377</v>
      </c>
      <c r="X297" s="46">
        <v>5593.1402245130603</v>
      </c>
      <c r="Y297" s="46">
        <v>3972.8800796730202</v>
      </c>
      <c r="Z297" s="46">
        <v>1627.0029434887001</v>
      </c>
      <c r="AA297" s="46">
        <v>3873.95399415574</v>
      </c>
      <c r="AB297" s="46">
        <v>2505.21171381869</v>
      </c>
      <c r="AC297" s="46">
        <v>1370.72956575852</v>
      </c>
      <c r="AD297">
        <v>1722.1879420872899</v>
      </c>
      <c r="AE297">
        <v>1467.6607191545299</v>
      </c>
      <c r="AF297">
        <v>257.20376861076699</v>
      </c>
    </row>
    <row r="298" spans="22:32" x14ac:dyDescent="0.2">
      <c r="V298" s="6">
        <f t="shared" si="23"/>
        <v>37437</v>
      </c>
      <c r="W298" s="1">
        <v>37408</v>
      </c>
      <c r="X298" s="46">
        <v>5752.5749999999998</v>
      </c>
      <c r="Y298" s="46">
        <v>4072.9679999999998</v>
      </c>
      <c r="Z298" s="46">
        <v>1679.607</v>
      </c>
      <c r="AA298" s="46">
        <v>3993.3180000000002</v>
      </c>
      <c r="AB298" s="46">
        <v>2577.4540000000002</v>
      </c>
      <c r="AC298" s="46">
        <v>1415.864</v>
      </c>
      <c r="AD298">
        <v>1759.2570000000001</v>
      </c>
      <c r="AE298">
        <v>1495.5139999999999</v>
      </c>
      <c r="AF298">
        <v>263.74299999999999</v>
      </c>
    </row>
    <row r="299" spans="22:32" x14ac:dyDescent="0.2">
      <c r="V299" s="6">
        <f t="shared" si="23"/>
        <v>37468</v>
      </c>
      <c r="W299" s="1">
        <v>37438</v>
      </c>
      <c r="X299" s="46">
        <v>5788.9755038168296</v>
      </c>
      <c r="Y299" s="46">
        <v>4087.6977804551502</v>
      </c>
      <c r="Z299" s="46">
        <v>1701.1875262261201</v>
      </c>
      <c r="AA299" s="46">
        <v>4023.0687605292301</v>
      </c>
      <c r="AB299" s="46">
        <v>2592.8693642442399</v>
      </c>
      <c r="AC299" s="46">
        <v>1430.2260604212399</v>
      </c>
      <c r="AD299">
        <v>1766.08483893072</v>
      </c>
      <c r="AE299">
        <v>1495.03570908759</v>
      </c>
      <c r="AF299">
        <v>270.123548408386</v>
      </c>
    </row>
    <row r="300" spans="22:32" x14ac:dyDescent="0.2">
      <c r="V300" s="6">
        <f t="shared" si="23"/>
        <v>37499</v>
      </c>
      <c r="W300" s="1">
        <v>37469</v>
      </c>
      <c r="X300" s="46">
        <v>5810.7972818676699</v>
      </c>
      <c r="Y300" s="46">
        <v>4095.7408479364099</v>
      </c>
      <c r="Z300" s="46">
        <v>1716.1415900642201</v>
      </c>
      <c r="AA300" s="46">
        <v>4041.2573530547202</v>
      </c>
      <c r="AB300" s="46">
        <v>2601.9820514421899</v>
      </c>
      <c r="AC300" s="46">
        <v>1439.4324003491899</v>
      </c>
      <c r="AD300">
        <v>1769.949339369</v>
      </c>
      <c r="AE300">
        <v>1494.1551174077399</v>
      </c>
      <c r="AF300">
        <v>276.570284673956</v>
      </c>
    </row>
    <row r="301" spans="22:32" x14ac:dyDescent="0.2">
      <c r="V301" s="6">
        <f t="shared" si="23"/>
        <v>37529</v>
      </c>
      <c r="W301" s="1">
        <v>37500</v>
      </c>
      <c r="X301" s="46">
        <v>5844.67</v>
      </c>
      <c r="Y301" s="46">
        <v>4109.8149999999996</v>
      </c>
      <c r="Z301" s="46">
        <v>1734.855</v>
      </c>
      <c r="AA301" s="46">
        <v>4067.9670000000001</v>
      </c>
      <c r="AB301" s="46">
        <v>2616.1120000000001</v>
      </c>
      <c r="AC301" s="46">
        <v>1451.855</v>
      </c>
      <c r="AD301">
        <v>1776.703</v>
      </c>
      <c r="AE301">
        <v>1493.703</v>
      </c>
      <c r="AF301">
        <v>283</v>
      </c>
    </row>
    <row r="302" spans="22:32" x14ac:dyDescent="0.2">
      <c r="V302" s="6">
        <f t="shared" si="23"/>
        <v>37560</v>
      </c>
      <c r="W302" s="1">
        <v>37530</v>
      </c>
      <c r="X302" s="46">
        <v>5939.2586900360602</v>
      </c>
      <c r="Y302" s="46">
        <v>4172.11326231369</v>
      </c>
      <c r="Z302" s="46">
        <v>1765.73917604295</v>
      </c>
      <c r="AA302" s="46">
        <v>4131.5644441761597</v>
      </c>
      <c r="AB302" s="46">
        <v>2655.4955706921901</v>
      </c>
      <c r="AC302" s="46">
        <v>1475.9019313034701</v>
      </c>
      <c r="AD302">
        <v>1807.2689421769801</v>
      </c>
      <c r="AE302">
        <v>1516.233852351</v>
      </c>
      <c r="AF302">
        <v>289.51245939058998</v>
      </c>
    </row>
    <row r="303" spans="22:32" x14ac:dyDescent="0.2">
      <c r="V303" s="6">
        <f t="shared" si="23"/>
        <v>37590</v>
      </c>
      <c r="W303" s="1">
        <v>37561</v>
      </c>
      <c r="X303" s="46">
        <v>6084.9951919628702</v>
      </c>
      <c r="Y303" s="46">
        <v>4280.3020490276103</v>
      </c>
      <c r="Z303" s="46">
        <v>1804.1113411471099</v>
      </c>
      <c r="AA303" s="46">
        <v>4223.7949823707104</v>
      </c>
      <c r="AB303" s="46">
        <v>2715.7800676720099</v>
      </c>
      <c r="AC303" s="46">
        <v>1507.9655877617499</v>
      </c>
      <c r="AD303">
        <v>1860.9891513156899</v>
      </c>
      <c r="AE303">
        <v>1564.33982881667</v>
      </c>
      <c r="AF303">
        <v>296.02246902860799</v>
      </c>
    </row>
    <row r="304" spans="22:32" x14ac:dyDescent="0.2">
      <c r="V304" s="6">
        <f t="shared" si="23"/>
        <v>37621</v>
      </c>
      <c r="W304" s="1">
        <v>37591</v>
      </c>
      <c r="X304" s="46">
        <v>6245.0969999999998</v>
      </c>
      <c r="Y304" s="46">
        <v>4396.665</v>
      </c>
      <c r="Z304" s="46">
        <v>1848.432</v>
      </c>
      <c r="AA304" s="46">
        <v>4325.6499999999996</v>
      </c>
      <c r="AB304" s="46">
        <v>2781.3119999999999</v>
      </c>
      <c r="AC304" s="46">
        <v>1544.338</v>
      </c>
      <c r="AD304">
        <v>1919.4469999999999</v>
      </c>
      <c r="AE304">
        <v>1615.3530000000001</v>
      </c>
      <c r="AF304">
        <v>304.09399999999999</v>
      </c>
    </row>
    <row r="305" spans="22:32" x14ac:dyDescent="0.2">
      <c r="V305" s="6">
        <f t="shared" si="23"/>
        <v>37652</v>
      </c>
      <c r="W305" s="1">
        <v>37622</v>
      </c>
      <c r="X305" s="46">
        <v>6404.5824455925103</v>
      </c>
      <c r="Y305" s="46">
        <v>4504.9490331577599</v>
      </c>
      <c r="Z305" s="46">
        <v>1899.46007770198</v>
      </c>
      <c r="AA305" s="46">
        <v>4428.8081797371296</v>
      </c>
      <c r="AB305" s="46">
        <v>2845.0205086810402</v>
      </c>
      <c r="AC305" s="46">
        <v>1583.74852602703</v>
      </c>
      <c r="AD305">
        <v>1975.8279290799401</v>
      </c>
      <c r="AE305">
        <v>1659.92483767045</v>
      </c>
      <c r="AF305">
        <v>315.73705808782699</v>
      </c>
    </row>
    <row r="306" spans="22:32" x14ac:dyDescent="0.2">
      <c r="V306" s="6">
        <f t="shared" si="23"/>
        <v>37680</v>
      </c>
      <c r="W306" s="1">
        <v>37653</v>
      </c>
      <c r="X306" s="46">
        <v>6559.0576084284703</v>
      </c>
      <c r="Y306" s="46">
        <v>4607.42236030806</v>
      </c>
      <c r="Z306" s="46">
        <v>1951.5465857377101</v>
      </c>
      <c r="AA306" s="46">
        <v>4529.2741731422102</v>
      </c>
      <c r="AB306" s="46">
        <v>2905.9838260177098</v>
      </c>
      <c r="AC306" s="46">
        <v>1623.28032960373</v>
      </c>
      <c r="AD306">
        <v>2029.89479226153</v>
      </c>
      <c r="AE306">
        <v>1701.45496570931</v>
      </c>
      <c r="AF306">
        <v>328.39064822635203</v>
      </c>
    </row>
    <row r="307" spans="22:32" x14ac:dyDescent="0.2">
      <c r="V307" s="6">
        <f t="shared" si="23"/>
        <v>37711</v>
      </c>
      <c r="W307" s="1">
        <v>37681</v>
      </c>
      <c r="X307" s="46">
        <v>6729.558</v>
      </c>
      <c r="Y307" s="46">
        <v>4720.17</v>
      </c>
      <c r="Z307" s="46">
        <v>2009.3879999999999</v>
      </c>
      <c r="AA307" s="46">
        <v>4642.16</v>
      </c>
      <c r="AB307" s="46">
        <v>2973.8679999999999</v>
      </c>
      <c r="AC307" s="46">
        <v>1668.2919999999999</v>
      </c>
      <c r="AD307">
        <v>2087.3980000000001</v>
      </c>
      <c r="AE307">
        <v>1746.3019999999999</v>
      </c>
      <c r="AF307">
        <v>341.096</v>
      </c>
    </row>
    <row r="308" spans="22:32" x14ac:dyDescent="0.2">
      <c r="V308" s="6">
        <f t="shared" si="23"/>
        <v>37741</v>
      </c>
      <c r="W308" s="1">
        <v>37712</v>
      </c>
      <c r="X308" s="46">
        <v>6914.1557930921199</v>
      </c>
      <c r="Y308" s="46">
        <v>4849.7739748158001</v>
      </c>
      <c r="Z308" s="46">
        <v>2066.2148352596</v>
      </c>
      <c r="AA308" s="46">
        <v>4763.4225634731201</v>
      </c>
      <c r="AB308" s="46">
        <v>3049.48829751208</v>
      </c>
      <c r="AC308" s="46">
        <v>1714.9195038261901</v>
      </c>
      <c r="AD308">
        <v>2149.12734803285</v>
      </c>
      <c r="AE308">
        <v>1796.3566279454801</v>
      </c>
      <c r="AF308">
        <v>351.14137021747399</v>
      </c>
    </row>
    <row r="309" spans="22:32" x14ac:dyDescent="0.2">
      <c r="V309" s="6">
        <f t="shared" si="23"/>
        <v>37772</v>
      </c>
      <c r="W309" s="1">
        <v>37742</v>
      </c>
      <c r="X309" s="46">
        <v>7104.3725035561201</v>
      </c>
      <c r="Y309" s="46">
        <v>4982.9884184188004</v>
      </c>
      <c r="Z309" s="46">
        <v>2125.1164162069299</v>
      </c>
      <c r="AA309" s="46">
        <v>4890.5071395155501</v>
      </c>
      <c r="AB309" s="46">
        <v>3128.0358051674498</v>
      </c>
      <c r="AC309" s="46">
        <v>1764.49738314311</v>
      </c>
      <c r="AD309">
        <v>2210.7792528517798</v>
      </c>
      <c r="AE309">
        <v>1847.0031236812999</v>
      </c>
      <c r="AF309">
        <v>360.54512199555103</v>
      </c>
    </row>
    <row r="310" spans="22:32" x14ac:dyDescent="0.2">
      <c r="V310" s="6">
        <f t="shared" si="23"/>
        <v>37802</v>
      </c>
      <c r="W310" s="1">
        <v>37773</v>
      </c>
      <c r="X310" s="46">
        <v>7214.7079999999996</v>
      </c>
      <c r="Y310" s="46">
        <v>5041.0050000000001</v>
      </c>
      <c r="Z310" s="46">
        <v>2173.703</v>
      </c>
      <c r="AA310" s="46">
        <v>4977.3950000000004</v>
      </c>
      <c r="AB310" s="46">
        <v>3172.0859999999998</v>
      </c>
      <c r="AC310" s="46">
        <v>1805.309</v>
      </c>
      <c r="AD310">
        <v>2237.3130000000001</v>
      </c>
      <c r="AE310">
        <v>1868.9190000000001</v>
      </c>
      <c r="AF310">
        <v>368.39400000000001</v>
      </c>
    </row>
    <row r="311" spans="22:32" x14ac:dyDescent="0.2">
      <c r="V311" s="6">
        <f t="shared" si="23"/>
        <v>37833</v>
      </c>
      <c r="W311" s="1">
        <v>37803</v>
      </c>
      <c r="X311" s="46">
        <v>7249.2693722737704</v>
      </c>
      <c r="Y311" s="46">
        <v>5037.58116599203</v>
      </c>
      <c r="Z311" s="46">
        <v>2210.2361702865301</v>
      </c>
      <c r="AA311" s="46">
        <v>5019.79966780205</v>
      </c>
      <c r="AB311" s="46">
        <v>3184.0433670327602</v>
      </c>
      <c r="AC311" s="46">
        <v>1835.73868726971</v>
      </c>
      <c r="AD311">
        <v>2230.4122472389499</v>
      </c>
      <c r="AE311">
        <v>1857.23718683735</v>
      </c>
      <c r="AF311">
        <v>374.54079983817098</v>
      </c>
    </row>
    <row r="312" spans="22:32" x14ac:dyDescent="0.2">
      <c r="V312" s="6">
        <f t="shared" si="23"/>
        <v>37864</v>
      </c>
      <c r="W312" s="1">
        <v>37834</v>
      </c>
      <c r="X312" s="46">
        <v>7269.9569922130504</v>
      </c>
      <c r="Y312" s="46">
        <v>5031.2774716035201</v>
      </c>
      <c r="Z312" s="46">
        <v>2241.4232108124802</v>
      </c>
      <c r="AA312" s="46">
        <v>5049.5613052806802</v>
      </c>
      <c r="AB312" s="46">
        <v>3190.9218740556898</v>
      </c>
      <c r="AC312" s="46">
        <v>1861.65428189199</v>
      </c>
      <c r="AD312">
        <v>2217.70712299663</v>
      </c>
      <c r="AE312">
        <v>1835.72954951919</v>
      </c>
      <c r="AF312">
        <v>379.85771816976501</v>
      </c>
    </row>
    <row r="313" spans="22:32" x14ac:dyDescent="0.2">
      <c r="V313" s="6">
        <f t="shared" si="23"/>
        <v>37894</v>
      </c>
      <c r="W313" s="1">
        <v>37865</v>
      </c>
      <c r="X313" s="46">
        <v>7305.2849999999999</v>
      </c>
      <c r="Y313" s="46">
        <v>5028.0410000000002</v>
      </c>
      <c r="Z313" s="46">
        <v>2277.2440000000001</v>
      </c>
      <c r="AA313" s="46">
        <v>5094.1009999999997</v>
      </c>
      <c r="AB313" s="46">
        <v>3203.3539999999998</v>
      </c>
      <c r="AC313" s="46">
        <v>1890.7470000000001</v>
      </c>
      <c r="AD313">
        <v>2211.1840000000002</v>
      </c>
      <c r="AE313">
        <v>1824.6869999999999</v>
      </c>
      <c r="AF313">
        <v>386.49700000000001</v>
      </c>
    </row>
    <row r="314" spans="22:32" x14ac:dyDescent="0.2">
      <c r="V314" s="6">
        <f t="shared" si="23"/>
        <v>37925</v>
      </c>
      <c r="W314" s="1">
        <v>37895</v>
      </c>
      <c r="X314" s="46">
        <v>7459.2043906622803</v>
      </c>
      <c r="Y314" s="46">
        <v>5128.0026435643404</v>
      </c>
      <c r="Z314" s="46">
        <v>2327.1004635560698</v>
      </c>
      <c r="AA314" s="46">
        <v>5220.3407214082799</v>
      </c>
      <c r="AB314" s="46">
        <v>3286.5404303599898</v>
      </c>
      <c r="AC314" s="46">
        <v>1930.5675751060201</v>
      </c>
      <c r="AD314">
        <v>2245.1675390496198</v>
      </c>
      <c r="AE314">
        <v>1852.19528468933</v>
      </c>
      <c r="AF314">
        <v>396.71531172244698</v>
      </c>
    </row>
    <row r="315" spans="22:32" x14ac:dyDescent="0.2">
      <c r="V315" s="6">
        <f t="shared" si="23"/>
        <v>37955</v>
      </c>
      <c r="W315" s="1">
        <v>37926</v>
      </c>
      <c r="X315" s="46">
        <v>7721.2543946055403</v>
      </c>
      <c r="Y315" s="46">
        <v>5335.3660719512</v>
      </c>
      <c r="Z315" s="46">
        <v>2384.4897179098998</v>
      </c>
      <c r="AA315" s="46">
        <v>5406.5881340331098</v>
      </c>
      <c r="AB315" s="46">
        <v>3430.93861189067</v>
      </c>
      <c r="AC315" s="46">
        <v>1975.14163033051</v>
      </c>
      <c r="AD315">
        <v>2320.98286420467</v>
      </c>
      <c r="AE315">
        <v>1913.12675946796</v>
      </c>
      <c r="AF315">
        <v>409.83837859622099</v>
      </c>
    </row>
    <row r="316" spans="22:32" x14ac:dyDescent="0.2">
      <c r="V316" s="6">
        <f t="shared" si="23"/>
        <v>37986</v>
      </c>
      <c r="W316" s="1">
        <v>37956</v>
      </c>
      <c r="X316" s="46">
        <v>7988.3119999999999</v>
      </c>
      <c r="Y316" s="46">
        <v>5539.7030000000004</v>
      </c>
      <c r="Z316" s="46">
        <v>2448.6089999999999</v>
      </c>
      <c r="AA316" s="46">
        <v>5578.58</v>
      </c>
      <c r="AB316" s="46">
        <v>3556.3249999999998</v>
      </c>
      <c r="AC316" s="46">
        <v>2022.2550000000001</v>
      </c>
      <c r="AD316">
        <v>2409.732</v>
      </c>
      <c r="AE316">
        <v>1983.3779999999999</v>
      </c>
      <c r="AF316">
        <v>426.35399999999998</v>
      </c>
    </row>
    <row r="317" spans="22:32" x14ac:dyDescent="0.2">
      <c r="V317" s="6">
        <f t="shared" si="23"/>
        <v>38017</v>
      </c>
      <c r="W317" s="1">
        <v>37987</v>
      </c>
      <c r="X317" s="46">
        <v>8251.3626386318792</v>
      </c>
      <c r="Y317" s="46">
        <v>5716.8272203342203</v>
      </c>
      <c r="Z317" s="46">
        <v>2533.64299512664</v>
      </c>
      <c r="AA317" s="46">
        <v>5716.4032687311501</v>
      </c>
      <c r="AB317" s="46">
        <v>3637.9393655182898</v>
      </c>
      <c r="AC317" s="46">
        <v>2076.9703760581301</v>
      </c>
      <c r="AD317">
        <v>2530.7837556435402</v>
      </c>
      <c r="AE317">
        <v>2075.0056472418401</v>
      </c>
      <c r="AF317">
        <v>455.23799991883402</v>
      </c>
    </row>
    <row r="318" spans="22:32" x14ac:dyDescent="0.2">
      <c r="V318" s="6">
        <f t="shared" si="23"/>
        <v>38046</v>
      </c>
      <c r="W318" s="1">
        <v>38018</v>
      </c>
      <c r="X318" s="46">
        <v>8494.1518950789396</v>
      </c>
      <c r="Y318" s="46">
        <v>5874.7836128551398</v>
      </c>
      <c r="Z318" s="46">
        <v>2618.9379453889601</v>
      </c>
      <c r="AA318" s="46">
        <v>5832.3913844707504</v>
      </c>
      <c r="AB318" s="46">
        <v>3702.4428090277002</v>
      </c>
      <c r="AC318" s="46">
        <v>2129.2046933929601</v>
      </c>
      <c r="AD318">
        <v>2659.5669982812201</v>
      </c>
      <c r="AE318">
        <v>2170.9644598530299</v>
      </c>
      <c r="AF318">
        <v>487.70861117450397</v>
      </c>
    </row>
    <row r="319" spans="22:32" x14ac:dyDescent="0.2">
      <c r="V319" s="6">
        <f t="shared" si="23"/>
        <v>38077</v>
      </c>
      <c r="W319" s="1">
        <v>38047</v>
      </c>
      <c r="X319" s="46">
        <v>8631.7530000000006</v>
      </c>
      <c r="Y319" s="46">
        <v>5964.9639999999999</v>
      </c>
      <c r="Z319" s="46">
        <v>2666.7890000000002</v>
      </c>
      <c r="AA319" s="46">
        <v>5905.5940000000001</v>
      </c>
      <c r="AB319" s="46">
        <v>3743.6039999999998</v>
      </c>
      <c r="AC319" s="46">
        <v>2161.9899999999998</v>
      </c>
      <c r="AD319">
        <v>2726.1590000000001</v>
      </c>
      <c r="AE319">
        <v>2221.36</v>
      </c>
      <c r="AF319">
        <v>504.79899999999998</v>
      </c>
    </row>
    <row r="320" spans="22:32" x14ac:dyDescent="0.2">
      <c r="V320" s="6">
        <f t="shared" si="23"/>
        <v>38107</v>
      </c>
      <c r="W320" s="1">
        <v>38078</v>
      </c>
      <c r="X320" s="46">
        <v>8654.0700954709191</v>
      </c>
      <c r="Y320" s="46">
        <v>5981.9519789161704</v>
      </c>
      <c r="Z320" s="46">
        <v>2672.2201678411602</v>
      </c>
      <c r="AA320" s="46">
        <v>5929.3958832726003</v>
      </c>
      <c r="AB320" s="46">
        <v>3758.5810909771099</v>
      </c>
      <c r="AC320" s="46">
        <v>2170.80820511517</v>
      </c>
      <c r="AD320">
        <v>2724.8595821614699</v>
      </c>
      <c r="AE320">
        <v>2222.56175460859</v>
      </c>
      <c r="AF320">
        <v>502.770503945879</v>
      </c>
    </row>
    <row r="321" spans="22:32" x14ac:dyDescent="0.2">
      <c r="V321" s="6">
        <f t="shared" si="23"/>
        <v>38138</v>
      </c>
      <c r="W321" s="1">
        <v>38108</v>
      </c>
      <c r="X321" s="46">
        <v>8666.6207968678991</v>
      </c>
      <c r="Y321" s="46">
        <v>5991.7699712882004</v>
      </c>
      <c r="Z321" s="46">
        <v>2675.1230076786601</v>
      </c>
      <c r="AA321" s="46">
        <v>5944.5713390140199</v>
      </c>
      <c r="AB321" s="46">
        <v>3768.2840962750602</v>
      </c>
      <c r="AC321" s="46">
        <v>2176.3322692345</v>
      </c>
      <c r="AD321">
        <v>2722.3504178385301</v>
      </c>
      <c r="AE321">
        <v>2223.1646806757999</v>
      </c>
      <c r="AF321">
        <v>498.85349605412102</v>
      </c>
    </row>
    <row r="322" spans="22:32" x14ac:dyDescent="0.2">
      <c r="V322" s="6">
        <f t="shared" si="23"/>
        <v>38168</v>
      </c>
      <c r="W322" s="1">
        <v>38139</v>
      </c>
      <c r="X322" s="46">
        <v>8686.3070000000007</v>
      </c>
      <c r="Y322" s="46">
        <v>6006.098</v>
      </c>
      <c r="Z322" s="46">
        <v>2680.2089999999998</v>
      </c>
      <c r="AA322" s="46">
        <v>5965.2560000000003</v>
      </c>
      <c r="AB322" s="46">
        <v>3781.8719999999998</v>
      </c>
      <c r="AC322" s="46">
        <v>2183.384</v>
      </c>
      <c r="AD322">
        <v>2721.0509999999999</v>
      </c>
      <c r="AE322">
        <v>2224.2260000000001</v>
      </c>
      <c r="AF322">
        <v>496.82499999999999</v>
      </c>
    </row>
    <row r="323" spans="22:32" x14ac:dyDescent="0.2">
      <c r="V323" s="6">
        <f t="shared" si="23"/>
        <v>38199</v>
      </c>
      <c r="W323" s="1">
        <v>38169</v>
      </c>
      <c r="X323" s="46">
        <v>8734.6793672344902</v>
      </c>
      <c r="Y323" s="46">
        <v>6034.8028033422097</v>
      </c>
      <c r="Z323" s="46">
        <v>2699.84499643349</v>
      </c>
      <c r="AA323" s="46">
        <v>6001.44567837061</v>
      </c>
      <c r="AB323" s="46">
        <v>3807.3659285553999</v>
      </c>
      <c r="AC323" s="46">
        <v>2194.10842841453</v>
      </c>
      <c r="AD323">
        <v>2733.0417709326798</v>
      </c>
      <c r="AE323">
        <v>2227.6678020469399</v>
      </c>
      <c r="AF323">
        <v>508.33210488650599</v>
      </c>
    </row>
    <row r="324" spans="22:32" x14ac:dyDescent="0.2">
      <c r="V324" s="6">
        <f t="shared" si="23"/>
        <v>38230</v>
      </c>
      <c r="W324" s="1">
        <v>38200</v>
      </c>
      <c r="X324" s="46">
        <v>8817.34776232084</v>
      </c>
      <c r="Y324" s="46">
        <v>6080.0362956669796</v>
      </c>
      <c r="Z324" s="46">
        <v>2737.6885266848499</v>
      </c>
      <c r="AA324" s="46">
        <v>6054.4411686624799</v>
      </c>
      <c r="AB324" s="46">
        <v>3845.9300029639699</v>
      </c>
      <c r="AC324" s="46">
        <v>2208.6630655371901</v>
      </c>
      <c r="AD324">
        <v>2762.9440782967099</v>
      </c>
      <c r="AE324">
        <v>2234.7123877499098</v>
      </c>
      <c r="AF324">
        <v>532.93384085950595</v>
      </c>
    </row>
    <row r="325" spans="22:32" x14ac:dyDescent="0.2">
      <c r="V325" s="6">
        <f t="shared" ref="V325:V388" si="24">EOMONTH(W325,0)</f>
        <v>38260</v>
      </c>
      <c r="W325" s="1">
        <v>38231</v>
      </c>
      <c r="X325" s="46">
        <v>8927.1319999999996</v>
      </c>
      <c r="Y325" s="46">
        <v>6142.41</v>
      </c>
      <c r="Z325" s="46">
        <v>2784.7220000000002</v>
      </c>
      <c r="AA325" s="46">
        <v>6126.7719999999999</v>
      </c>
      <c r="AB325" s="46">
        <v>3897.2449999999999</v>
      </c>
      <c r="AC325" s="46">
        <v>2229.527</v>
      </c>
      <c r="AD325">
        <v>2800.36</v>
      </c>
      <c r="AE325">
        <v>2245.165</v>
      </c>
      <c r="AF325">
        <v>555.19500000000005</v>
      </c>
    </row>
    <row r="326" spans="22:32" x14ac:dyDescent="0.2">
      <c r="V326" s="6">
        <f t="shared" si="24"/>
        <v>38291</v>
      </c>
      <c r="W326" s="1">
        <v>38261</v>
      </c>
      <c r="X326" s="46">
        <v>9173.5973314706207</v>
      </c>
      <c r="Y326" s="46">
        <v>6299.7905138486603</v>
      </c>
      <c r="Z326" s="46">
        <v>2874.65999010218</v>
      </c>
      <c r="AA326" s="46">
        <v>6310.4192676090197</v>
      </c>
      <c r="AB326" s="46">
        <v>4010.13985957559</v>
      </c>
      <c r="AC326" s="46">
        <v>2302.8821892989999</v>
      </c>
      <c r="AD326">
        <v>2864.5557769378102</v>
      </c>
      <c r="AE326">
        <v>2289.1311908603502</v>
      </c>
      <c r="AF326">
        <v>571.31015499937598</v>
      </c>
    </row>
    <row r="327" spans="22:32" x14ac:dyDescent="0.2">
      <c r="V327" s="6">
        <f t="shared" si="24"/>
        <v>38321</v>
      </c>
      <c r="W327" s="1">
        <v>38292</v>
      </c>
      <c r="X327" s="46">
        <v>9521.8058347447804</v>
      </c>
      <c r="Y327" s="46">
        <v>6533.9031301950999</v>
      </c>
      <c r="Z327" s="46">
        <v>2990.3410813037599</v>
      </c>
      <c r="AA327" s="46">
        <v>6572.3832151556899</v>
      </c>
      <c r="AB327" s="46">
        <v>4169.0037011241502</v>
      </c>
      <c r="AC327" s="46">
        <v>2408.7683363870701</v>
      </c>
      <c r="AD327">
        <v>2952.3859096357401</v>
      </c>
      <c r="AE327">
        <v>2364.8343926372099</v>
      </c>
      <c r="AF327">
        <v>585.78839430077301</v>
      </c>
    </row>
    <row r="328" spans="22:32" x14ac:dyDescent="0.2">
      <c r="V328" s="6">
        <f t="shared" si="24"/>
        <v>38352</v>
      </c>
      <c r="W328" s="1">
        <v>38322</v>
      </c>
      <c r="X328" s="46">
        <v>9813.1980000000003</v>
      </c>
      <c r="Y328" s="46">
        <v>6742.98</v>
      </c>
      <c r="Z328" s="46">
        <v>3070.2179999999998</v>
      </c>
      <c r="AA328" s="46">
        <v>6774.9949999999999</v>
      </c>
      <c r="AB328" s="46">
        <v>4306.7250000000004</v>
      </c>
      <c r="AC328" s="46">
        <v>2468.27</v>
      </c>
      <c r="AD328">
        <v>3038.203</v>
      </c>
      <c r="AE328">
        <v>2436.2550000000001</v>
      </c>
      <c r="AF328">
        <v>601.94799999999998</v>
      </c>
    </row>
    <row r="329" spans="22:32" x14ac:dyDescent="0.2">
      <c r="V329" s="6">
        <f t="shared" si="24"/>
        <v>38383</v>
      </c>
      <c r="W329" s="1">
        <v>38353</v>
      </c>
      <c r="X329" s="46">
        <v>10012.952389586</v>
      </c>
      <c r="Y329" s="46">
        <v>6906.5466581914498</v>
      </c>
      <c r="Z329" s="46">
        <v>3103.7635900615201</v>
      </c>
      <c r="AA329" s="46">
        <v>6887.5514369311704</v>
      </c>
      <c r="AB329" s="46">
        <v>4409.5707854618204</v>
      </c>
      <c r="AC329" s="46">
        <v>2471.8232931237899</v>
      </c>
      <c r="AD329">
        <v>3114.1489139147602</v>
      </c>
      <c r="AE329">
        <v>2488.0136230027601</v>
      </c>
      <c r="AF329">
        <v>625.27263350637304</v>
      </c>
    </row>
    <row r="330" spans="22:32" x14ac:dyDescent="0.2">
      <c r="V330" s="6">
        <f t="shared" si="24"/>
        <v>38411</v>
      </c>
      <c r="W330" s="1">
        <v>38384</v>
      </c>
      <c r="X330" s="46">
        <v>10163.8234590355</v>
      </c>
      <c r="Y330" s="46">
        <v>7036.5948477252005</v>
      </c>
      <c r="Z330" s="46">
        <v>3125.8403675589998</v>
      </c>
      <c r="AA330" s="46">
        <v>6967.4095521854297</v>
      </c>
      <c r="AB330" s="46">
        <v>4489.5143421332104</v>
      </c>
      <c r="AC330" s="46">
        <v>2473.5596613115399</v>
      </c>
      <c r="AD330">
        <v>3179.1081890097498</v>
      </c>
      <c r="AE330">
        <v>2530.38458345356</v>
      </c>
      <c r="AF330">
        <v>647.677031105776</v>
      </c>
    </row>
    <row r="331" spans="22:32" x14ac:dyDescent="0.2">
      <c r="V331" s="6">
        <f t="shared" si="24"/>
        <v>38442</v>
      </c>
      <c r="W331" s="1">
        <v>38412</v>
      </c>
      <c r="X331" s="46">
        <v>10235.502</v>
      </c>
      <c r="Y331" s="46">
        <v>7099.9679999999998</v>
      </c>
      <c r="Z331" s="46">
        <v>3135.5340000000001</v>
      </c>
      <c r="AA331" s="46">
        <v>7004.0929999999998</v>
      </c>
      <c r="AB331" s="46">
        <v>4528.0479999999998</v>
      </c>
      <c r="AC331" s="46">
        <v>2476.0450000000001</v>
      </c>
      <c r="AD331">
        <v>3231.4090000000001</v>
      </c>
      <c r="AE331">
        <v>2571.92</v>
      </c>
      <c r="AF331">
        <v>659.48900000000003</v>
      </c>
    </row>
    <row r="332" spans="22:32" x14ac:dyDescent="0.2">
      <c r="V332" s="6">
        <f t="shared" si="24"/>
        <v>38472</v>
      </c>
      <c r="W332" s="1">
        <v>38443</v>
      </c>
      <c r="X332" s="46">
        <v>10233.5622856267</v>
      </c>
      <c r="Y332" s="46">
        <v>7099.7543134329699</v>
      </c>
      <c r="Z332" s="46">
        <v>3133.8079721937302</v>
      </c>
      <c r="AA332" s="46">
        <v>6983.3102006353802</v>
      </c>
      <c r="AB332" s="46">
        <v>4503.3707629513401</v>
      </c>
      <c r="AC332" s="46">
        <v>2479.7924772392698</v>
      </c>
      <c r="AD332">
        <v>3262.7361170049098</v>
      </c>
      <c r="AE332">
        <v>2610.38699822741</v>
      </c>
      <c r="AF332">
        <v>653.86853450968795</v>
      </c>
    </row>
    <row r="333" spans="22:32" x14ac:dyDescent="0.2">
      <c r="V333" s="6">
        <f t="shared" si="24"/>
        <v>38503</v>
      </c>
      <c r="W333" s="1">
        <v>38473</v>
      </c>
      <c r="X333" s="46">
        <v>10229.816714373301</v>
      </c>
      <c r="Y333" s="46">
        <v>7099.3416865670297</v>
      </c>
      <c r="Z333" s="46">
        <v>3130.4750278062702</v>
      </c>
      <c r="AA333" s="46">
        <v>6943.1787993646303</v>
      </c>
      <c r="AB333" s="46">
        <v>4455.71923704867</v>
      </c>
      <c r="AC333" s="46">
        <v>2484.7899449390002</v>
      </c>
      <c r="AD333">
        <v>3287.4730447584898</v>
      </c>
      <c r="AE333">
        <v>2646.2686856118899</v>
      </c>
      <c r="AF333">
        <v>643.01546549031195</v>
      </c>
    </row>
    <row r="334" spans="22:32" x14ac:dyDescent="0.2">
      <c r="V334" s="6">
        <f t="shared" si="24"/>
        <v>38533</v>
      </c>
      <c r="W334" s="1">
        <v>38504</v>
      </c>
      <c r="X334" s="46">
        <v>10227.877</v>
      </c>
      <c r="Y334" s="46">
        <v>7099.1279999999997</v>
      </c>
      <c r="Z334" s="46">
        <v>3128.7489999999998</v>
      </c>
      <c r="AA334" s="46">
        <v>6922.3959999999997</v>
      </c>
      <c r="AB334" s="46">
        <v>4431.0420000000004</v>
      </c>
      <c r="AC334" s="46">
        <v>2491.3539999999998</v>
      </c>
      <c r="AD334">
        <v>3305.4810000000002</v>
      </c>
      <c r="AE334">
        <v>2668.0859999999998</v>
      </c>
      <c r="AF334">
        <v>637.39499999999998</v>
      </c>
    </row>
    <row r="335" spans="22:32" x14ac:dyDescent="0.2">
      <c r="V335" s="6">
        <f t="shared" si="24"/>
        <v>38564</v>
      </c>
      <c r="W335" s="1">
        <v>38534</v>
      </c>
      <c r="X335" s="46">
        <v>10250.780737794001</v>
      </c>
      <c r="Y335" s="46">
        <v>7111.7222631617296</v>
      </c>
      <c r="Z335" s="46">
        <v>3139.09286676385</v>
      </c>
      <c r="AA335" s="46">
        <v>6938.7554841863202</v>
      </c>
      <c r="AB335" s="46">
        <v>4439.9967037841598</v>
      </c>
      <c r="AC335" s="46">
        <v>2502.34658913987</v>
      </c>
      <c r="AD335">
        <v>3319.5043783232099</v>
      </c>
      <c r="AE335">
        <v>2677.4653969149399</v>
      </c>
      <c r="AF335">
        <v>640.37936626736303</v>
      </c>
    </row>
    <row r="336" spans="22:32" x14ac:dyDescent="0.2">
      <c r="V336" s="6">
        <f t="shared" si="24"/>
        <v>38595</v>
      </c>
      <c r="W336" s="1">
        <v>38565</v>
      </c>
      <c r="X336" s="46">
        <v>10304.0401048114</v>
      </c>
      <c r="Y336" s="46">
        <v>7141.3305360874701</v>
      </c>
      <c r="Z336" s="46">
        <v>3162.7772253763501</v>
      </c>
      <c r="AA336" s="46">
        <v>6977.6029385679003</v>
      </c>
      <c r="AB336" s="46">
        <v>4460.6105851194097</v>
      </c>
      <c r="AC336" s="46">
        <v>2518.9121183048201</v>
      </c>
      <c r="AD336">
        <v>3330.6563987004602</v>
      </c>
      <c r="AE336">
        <v>2683.6222130548399</v>
      </c>
      <c r="AF336">
        <v>645.87394715213304</v>
      </c>
    </row>
    <row r="337" spans="22:32" x14ac:dyDescent="0.2">
      <c r="V337" s="6">
        <f t="shared" si="24"/>
        <v>38625</v>
      </c>
      <c r="W337" s="1">
        <v>38596</v>
      </c>
      <c r="X337" s="46">
        <v>10362.653</v>
      </c>
      <c r="Y337" s="46">
        <v>7174.634</v>
      </c>
      <c r="Z337" s="46">
        <v>3188.0189999999998</v>
      </c>
      <c r="AA337" s="46">
        <v>7022.1540000000005</v>
      </c>
      <c r="AB337" s="46">
        <v>4482.83</v>
      </c>
      <c r="AC337" s="46">
        <v>2539.3240000000001</v>
      </c>
      <c r="AD337">
        <v>3340.4989999999998</v>
      </c>
      <c r="AE337">
        <v>2691.8040000000001</v>
      </c>
      <c r="AF337">
        <v>648.69500000000005</v>
      </c>
    </row>
    <row r="338" spans="22:32" x14ac:dyDescent="0.2">
      <c r="V338" s="6">
        <f t="shared" si="24"/>
        <v>38656</v>
      </c>
      <c r="W338" s="1">
        <v>38626</v>
      </c>
      <c r="X338" s="46">
        <v>10419.298688036401</v>
      </c>
      <c r="Y338" s="46">
        <v>7208.0494927829704</v>
      </c>
      <c r="Z338" s="46">
        <v>3211.3877905536201</v>
      </c>
      <c r="AA338" s="46">
        <v>7071.3598326660203</v>
      </c>
      <c r="AB338" s="46">
        <v>4503.0282660822904</v>
      </c>
      <c r="AC338" s="46">
        <v>2569.33267896394</v>
      </c>
      <c r="AD338">
        <v>3348.3574093444799</v>
      </c>
      <c r="AE338">
        <v>2704.85540576536</v>
      </c>
      <c r="AF338">
        <v>640.41906182707305</v>
      </c>
    </row>
    <row r="339" spans="22:32" x14ac:dyDescent="0.2">
      <c r="V339" s="6">
        <f t="shared" si="24"/>
        <v>38686</v>
      </c>
      <c r="W339" s="1">
        <v>38657</v>
      </c>
      <c r="X339" s="46">
        <v>10486.3198696278</v>
      </c>
      <c r="Y339" s="46">
        <v>7249.11267297017</v>
      </c>
      <c r="Z339" s="46">
        <v>3237.5786909302301</v>
      </c>
      <c r="AA339" s="46">
        <v>7133.09437176551</v>
      </c>
      <c r="AB339" s="46">
        <v>4526.2098292812598</v>
      </c>
      <c r="AC339" s="46">
        <v>2609.2110754314299</v>
      </c>
      <c r="AD339">
        <v>3355.2131724794899</v>
      </c>
      <c r="AE339">
        <v>2722.8198441469099</v>
      </c>
      <c r="AF339">
        <v>625.63493817292704</v>
      </c>
    </row>
    <row r="340" spans="22:32" x14ac:dyDescent="0.2">
      <c r="V340" s="6">
        <f t="shared" si="24"/>
        <v>38717</v>
      </c>
      <c r="W340" s="1">
        <v>38687</v>
      </c>
      <c r="X340" s="46">
        <v>10587.673000000001</v>
      </c>
      <c r="Y340" s="46">
        <v>7312.5860000000002</v>
      </c>
      <c r="Z340" s="46">
        <v>3275.087</v>
      </c>
      <c r="AA340" s="46">
        <v>7220.1030000000001</v>
      </c>
      <c r="AB340" s="46">
        <v>4562.375</v>
      </c>
      <c r="AC340" s="46">
        <v>2657.7280000000001</v>
      </c>
      <c r="AD340">
        <v>3367.57</v>
      </c>
      <c r="AE340">
        <v>2750.2109999999998</v>
      </c>
      <c r="AF340">
        <v>617.35900000000004</v>
      </c>
    </row>
    <row r="341" spans="22:32" x14ac:dyDescent="0.2">
      <c r="V341" s="6">
        <f t="shared" si="24"/>
        <v>38748</v>
      </c>
      <c r="W341" s="1">
        <v>38718</v>
      </c>
      <c r="X341" s="46">
        <v>10845.708114189199</v>
      </c>
      <c r="Y341" s="46">
        <v>7496.3696398593902</v>
      </c>
      <c r="Z341" s="46">
        <v>3349.5988220600402</v>
      </c>
      <c r="AA341" s="46">
        <v>7392.7337171979098</v>
      </c>
      <c r="AB341" s="46">
        <v>4669.1839222257404</v>
      </c>
      <c r="AC341" s="46">
        <v>2721.2359872167699</v>
      </c>
      <c r="AD341">
        <v>3450.6645904494799</v>
      </c>
      <c r="AE341">
        <v>2827.2098782466501</v>
      </c>
      <c r="AF341">
        <v>631.280679564921</v>
      </c>
    </row>
    <row r="342" spans="22:32" x14ac:dyDescent="0.2">
      <c r="V342" s="6">
        <f t="shared" si="24"/>
        <v>38776</v>
      </c>
      <c r="W342" s="1">
        <v>38749</v>
      </c>
      <c r="X342" s="46">
        <v>11206.089829312699</v>
      </c>
      <c r="Y342" s="46">
        <v>7759.7603953389798</v>
      </c>
      <c r="Z342" s="46">
        <v>3447.3716058608402</v>
      </c>
      <c r="AA342" s="46">
        <v>7614.1987145231096</v>
      </c>
      <c r="AB342" s="46">
        <v>4823.1018819585797</v>
      </c>
      <c r="AC342" s="46">
        <v>2789.9938758112498</v>
      </c>
      <c r="AD342">
        <v>3590.7180488530098</v>
      </c>
      <c r="AE342">
        <v>2936.7068027782998</v>
      </c>
      <c r="AF342">
        <v>659.47873685414402</v>
      </c>
    </row>
    <row r="343" spans="22:32" x14ac:dyDescent="0.2">
      <c r="V343" s="6">
        <f t="shared" si="24"/>
        <v>38807</v>
      </c>
      <c r="W343" s="1">
        <v>38777</v>
      </c>
      <c r="X343" s="46">
        <v>11572.603999999999</v>
      </c>
      <c r="Y343" s="46">
        <v>8017.2020000000002</v>
      </c>
      <c r="Z343" s="46">
        <v>3555.402</v>
      </c>
      <c r="AA343" s="46">
        <v>7836.759</v>
      </c>
      <c r="AB343" s="46">
        <v>4975.3209999999999</v>
      </c>
      <c r="AC343" s="46">
        <v>2861.4380000000001</v>
      </c>
      <c r="AD343">
        <v>3735.8449999999998</v>
      </c>
      <c r="AE343">
        <v>3041.8809999999999</v>
      </c>
      <c r="AF343">
        <v>693.96400000000006</v>
      </c>
    </row>
    <row r="344" spans="22:32" x14ac:dyDescent="0.2">
      <c r="V344" s="6">
        <f t="shared" si="24"/>
        <v>38837</v>
      </c>
      <c r="W344" s="1">
        <v>38808</v>
      </c>
      <c r="X344" s="46">
        <v>11887.0705771747</v>
      </c>
      <c r="Y344" s="46">
        <v>8204.8374992810495</v>
      </c>
      <c r="Z344" s="46">
        <v>3668.84847125955</v>
      </c>
      <c r="AA344" s="46">
        <v>8028.3094565855299</v>
      </c>
      <c r="AB344" s="46">
        <v>5084.8255870189696</v>
      </c>
      <c r="AC344" s="46">
        <v>2931.5489821603601</v>
      </c>
      <c r="AD344">
        <v>3856.2162207536498</v>
      </c>
      <c r="AE344">
        <v>3120.49975599348</v>
      </c>
      <c r="AF344">
        <v>733.08296531931296</v>
      </c>
    </row>
    <row r="345" spans="22:32" x14ac:dyDescent="0.2">
      <c r="V345" s="6">
        <f t="shared" si="24"/>
        <v>38868</v>
      </c>
      <c r="W345" s="1">
        <v>38838</v>
      </c>
      <c r="X345" s="46">
        <v>12187.192384612599</v>
      </c>
      <c r="Y345" s="46">
        <v>8376.0735265058302</v>
      </c>
      <c r="Z345" s="46">
        <v>3785.8542490453401</v>
      </c>
      <c r="AA345" s="46">
        <v>8209.5205202300804</v>
      </c>
      <c r="AB345" s="46">
        <v>5185.4140386232402</v>
      </c>
      <c r="AC345" s="46">
        <v>3000.0818608766599</v>
      </c>
      <c r="AD345">
        <v>3972.58462920281</v>
      </c>
      <c r="AE345">
        <v>3191.7281305486199</v>
      </c>
      <c r="AF345">
        <v>778.42240901167304</v>
      </c>
    </row>
    <row r="346" spans="22:32" x14ac:dyDescent="0.2">
      <c r="V346" s="6">
        <f t="shared" si="24"/>
        <v>38898</v>
      </c>
      <c r="W346" s="1">
        <v>38869</v>
      </c>
      <c r="X346" s="46">
        <v>12314.316999999999</v>
      </c>
      <c r="Y346" s="46">
        <v>8477.4349999999995</v>
      </c>
      <c r="Z346" s="46">
        <v>3836.8820000000001</v>
      </c>
      <c r="AA346" s="46">
        <v>8285.68</v>
      </c>
      <c r="AB346" s="46">
        <v>5256.3729999999996</v>
      </c>
      <c r="AC346" s="46">
        <v>3029.3069999999998</v>
      </c>
      <c r="AD346">
        <v>4028.6370000000002</v>
      </c>
      <c r="AE346">
        <v>3221.0619999999999</v>
      </c>
      <c r="AF346">
        <v>807.57500000000005</v>
      </c>
    </row>
    <row r="347" spans="22:32" x14ac:dyDescent="0.2">
      <c r="V347" s="6">
        <f t="shared" si="24"/>
        <v>38929</v>
      </c>
      <c r="W347" s="1">
        <v>38899</v>
      </c>
      <c r="X347" s="46">
        <v>12314.873859313901</v>
      </c>
      <c r="Y347" s="46">
        <v>8517.0747543469097</v>
      </c>
      <c r="Z347" s="46">
        <v>3809.6363205982402</v>
      </c>
      <c r="AA347" s="46">
        <v>8280.79910858521</v>
      </c>
      <c r="AB347" s="46">
        <v>5297.8709046481699</v>
      </c>
      <c r="AC347" s="46">
        <v>2994.1648987373601</v>
      </c>
      <c r="AD347">
        <v>4036.5968339599499</v>
      </c>
      <c r="AE347">
        <v>3218.4051217124202</v>
      </c>
      <c r="AF347">
        <v>819.294181975946</v>
      </c>
    </row>
    <row r="348" spans="22:32" x14ac:dyDescent="0.2">
      <c r="V348" s="6">
        <f t="shared" si="24"/>
        <v>38960</v>
      </c>
      <c r="W348" s="1">
        <v>38930</v>
      </c>
      <c r="X348" s="46">
        <v>12315.1290332237</v>
      </c>
      <c r="Y348" s="46">
        <v>8541.9837439636995</v>
      </c>
      <c r="Z348" s="46">
        <v>3759.4737145968602</v>
      </c>
      <c r="AA348" s="46">
        <v>8271.8127944850803</v>
      </c>
      <c r="AB348" s="46">
        <v>5328.53841320434</v>
      </c>
      <c r="AC348" s="46">
        <v>2929.46402071176</v>
      </c>
      <c r="AD348">
        <v>4040.6898073432799</v>
      </c>
      <c r="AE348">
        <v>3213.5134859866898</v>
      </c>
      <c r="AF348">
        <v>827.09202155928097</v>
      </c>
    </row>
    <row r="349" spans="22:32" x14ac:dyDescent="0.2">
      <c r="V349" s="6">
        <f t="shared" si="24"/>
        <v>38990</v>
      </c>
      <c r="W349" s="1">
        <v>38961</v>
      </c>
      <c r="X349" s="46">
        <v>12315.674999999999</v>
      </c>
      <c r="Y349" s="46">
        <v>8581.9560000000001</v>
      </c>
      <c r="Z349" s="46">
        <v>3733.7190000000001</v>
      </c>
      <c r="AA349" s="46">
        <v>8267.1990000000005</v>
      </c>
      <c r="AB349" s="46">
        <v>5370.9539999999997</v>
      </c>
      <c r="AC349" s="46">
        <v>2896.2449999999999</v>
      </c>
      <c r="AD349">
        <v>4048.4760000000001</v>
      </c>
      <c r="AE349">
        <v>3211.002</v>
      </c>
      <c r="AF349">
        <v>837.47400000000005</v>
      </c>
    </row>
    <row r="350" spans="22:32" x14ac:dyDescent="0.2">
      <c r="V350" s="6">
        <f t="shared" si="24"/>
        <v>39021</v>
      </c>
      <c r="W350" s="1">
        <v>38991</v>
      </c>
      <c r="X350" s="46">
        <v>12456.4154958541</v>
      </c>
      <c r="Y350" s="46">
        <v>8701.0501641227402</v>
      </c>
      <c r="Z350" s="46">
        <v>3782.1190706181401</v>
      </c>
      <c r="AA350" s="46">
        <v>8364.0311906160605</v>
      </c>
      <c r="AB350" s="46">
        <v>5458.5932880526098</v>
      </c>
      <c r="AC350" s="46">
        <v>2931.01830278948</v>
      </c>
      <c r="AD350">
        <v>4099.6279124962102</v>
      </c>
      <c r="AE350">
        <v>3243.9097013392102</v>
      </c>
      <c r="AF350">
        <v>857.42528815360595</v>
      </c>
    </row>
    <row r="351" spans="22:32" x14ac:dyDescent="0.2">
      <c r="V351" s="6">
        <f t="shared" si="24"/>
        <v>39051</v>
      </c>
      <c r="W351" s="1">
        <v>39022</v>
      </c>
      <c r="X351" s="46">
        <v>12771.1215020851</v>
      </c>
      <c r="Y351" s="46">
        <v>8900.3050194745192</v>
      </c>
      <c r="Z351" s="46">
        <v>3885.9068691933498</v>
      </c>
      <c r="AA351" s="46">
        <v>8573.6930939380309</v>
      </c>
      <c r="AB351" s="46">
        <v>5581.2726579263099</v>
      </c>
      <c r="AC351" s="46">
        <v>3005.49570725889</v>
      </c>
      <c r="AD351">
        <v>4204.2351831793903</v>
      </c>
      <c r="AE351">
        <v>3322.7711238499201</v>
      </c>
      <c r="AF351">
        <v>883.62745170419305</v>
      </c>
    </row>
    <row r="352" spans="22:32" x14ac:dyDescent="0.2">
      <c r="V352" s="6">
        <f t="shared" si="24"/>
        <v>39082</v>
      </c>
      <c r="W352" s="1">
        <v>39052</v>
      </c>
      <c r="X352" s="46">
        <v>13143.999</v>
      </c>
      <c r="Y352" s="46">
        <v>9146.8829999999998</v>
      </c>
      <c r="Z352" s="46">
        <v>3997.116</v>
      </c>
      <c r="AA352" s="46">
        <v>8803.4989999999998</v>
      </c>
      <c r="AB352" s="46">
        <v>5718.4290000000001</v>
      </c>
      <c r="AC352" s="46">
        <v>3085.07</v>
      </c>
      <c r="AD352">
        <v>4340.5</v>
      </c>
      <c r="AE352">
        <v>3428.4540000000002</v>
      </c>
      <c r="AF352">
        <v>912.04600000000005</v>
      </c>
    </row>
    <row r="353" spans="22:32" x14ac:dyDescent="0.2">
      <c r="V353" s="6">
        <f t="shared" si="24"/>
        <v>39113</v>
      </c>
      <c r="W353" s="1">
        <v>39083</v>
      </c>
      <c r="X353" s="46">
        <v>13596.7937156363</v>
      </c>
      <c r="Y353" s="46">
        <v>9499.1792182773097</v>
      </c>
      <c r="Z353" s="46">
        <v>4097.3201944371604</v>
      </c>
      <c r="AA353" s="46">
        <v>9022.5770386693293</v>
      </c>
      <c r="AB353" s="46">
        <v>5865.1377225716597</v>
      </c>
      <c r="AC353" s="46">
        <v>3157.38641277956</v>
      </c>
      <c r="AD353">
        <v>4575.4359811877803</v>
      </c>
      <c r="AE353">
        <v>3637.6475549327502</v>
      </c>
      <c r="AF353">
        <v>940.12215276791301</v>
      </c>
    </row>
    <row r="354" spans="22:32" x14ac:dyDescent="0.2">
      <c r="V354" s="6">
        <f t="shared" si="24"/>
        <v>39141</v>
      </c>
      <c r="W354" s="1">
        <v>39114</v>
      </c>
      <c r="X354" s="46">
        <v>14077.2000367081</v>
      </c>
      <c r="Y354" s="46">
        <v>9887.5089293391793</v>
      </c>
      <c r="Z354" s="46">
        <v>4191.8442222436697</v>
      </c>
      <c r="AA354" s="46">
        <v>9234.9798598655507</v>
      </c>
      <c r="AB354" s="46">
        <v>6009.6890569453399</v>
      </c>
      <c r="AC354" s="46">
        <v>3225.3270209000202</v>
      </c>
      <c r="AD354">
        <v>4850.2163056830595</v>
      </c>
      <c r="AE354">
        <v>3890.1312738256602</v>
      </c>
      <c r="AF354">
        <v>966.87968943095905</v>
      </c>
    </row>
    <row r="355" spans="22:32" x14ac:dyDescent="0.2">
      <c r="V355" s="6">
        <f t="shared" si="24"/>
        <v>39172</v>
      </c>
      <c r="W355" s="1">
        <v>39142</v>
      </c>
      <c r="X355" s="46">
        <v>14513.329</v>
      </c>
      <c r="Y355" s="46">
        <v>10221.499</v>
      </c>
      <c r="Z355" s="46">
        <v>4291.83</v>
      </c>
      <c r="AA355" s="46">
        <v>9456.9650000000001</v>
      </c>
      <c r="AB355" s="46">
        <v>6162.8689999999997</v>
      </c>
      <c r="AC355" s="46">
        <v>3294.096</v>
      </c>
      <c r="AD355">
        <v>5056.3639999999996</v>
      </c>
      <c r="AE355">
        <v>4058.63</v>
      </c>
      <c r="AF355">
        <v>997.73400000000004</v>
      </c>
    </row>
    <row r="356" spans="22:32" x14ac:dyDescent="0.2">
      <c r="V356" s="6">
        <f t="shared" si="24"/>
        <v>39202</v>
      </c>
      <c r="W356" s="1">
        <v>39173</v>
      </c>
      <c r="X356" s="46">
        <v>14778.5585427727</v>
      </c>
      <c r="Y356" s="46">
        <v>10395.9976244932</v>
      </c>
      <c r="Z356" s="46">
        <v>4380.2019368589199</v>
      </c>
      <c r="AA356" s="46">
        <v>9641.3883033727707</v>
      </c>
      <c r="AB356" s="46">
        <v>6294.1830886040098</v>
      </c>
      <c r="AC356" s="46">
        <v>3347.437046259</v>
      </c>
      <c r="AD356">
        <v>5127.1657629812598</v>
      </c>
      <c r="AE356">
        <v>4090.1529696930202</v>
      </c>
      <c r="AF356">
        <v>1036.4229466281699</v>
      </c>
    </row>
    <row r="357" spans="22:32" x14ac:dyDescent="0.2">
      <c r="V357" s="6">
        <f t="shared" si="24"/>
        <v>39233</v>
      </c>
      <c r="W357" s="1">
        <v>39203</v>
      </c>
      <c r="X357" s="46">
        <v>15000.8766418385</v>
      </c>
      <c r="Y357" s="46">
        <v>10533.6928755262</v>
      </c>
      <c r="Z357" s="46">
        <v>4467.3595176516401</v>
      </c>
      <c r="AA357" s="46">
        <v>9820.6574866221708</v>
      </c>
      <c r="AB357" s="46">
        <v>6423.7369671017896</v>
      </c>
      <c r="AC357" s="46">
        <v>3397.5298381470502</v>
      </c>
      <c r="AD357">
        <v>5175.7250602209397</v>
      </c>
      <c r="AE357">
        <v>4108.6881862726104</v>
      </c>
      <c r="AF357">
        <v>1077.8355010023699</v>
      </c>
    </row>
    <row r="358" spans="22:32" x14ac:dyDescent="0.2">
      <c r="V358" s="6">
        <f t="shared" si="24"/>
        <v>39263</v>
      </c>
      <c r="W358" s="1">
        <v>39234</v>
      </c>
      <c r="X358" s="46">
        <v>15242.489</v>
      </c>
      <c r="Y358" s="46">
        <v>10691.781000000001</v>
      </c>
      <c r="Z358" s="46">
        <v>4550.7079999999996</v>
      </c>
      <c r="AA358" s="46">
        <v>10009.204</v>
      </c>
      <c r="AB358" s="46">
        <v>6554.6570000000002</v>
      </c>
      <c r="AC358" s="46">
        <v>3454.547</v>
      </c>
      <c r="AD358">
        <v>5233.2849999999999</v>
      </c>
      <c r="AE358">
        <v>4137.1239999999998</v>
      </c>
      <c r="AF358">
        <v>1096.1610000000001</v>
      </c>
    </row>
    <row r="359" spans="22:32" x14ac:dyDescent="0.2">
      <c r="V359" s="6">
        <f t="shared" si="24"/>
        <v>39294</v>
      </c>
      <c r="W359" s="1">
        <v>39264</v>
      </c>
      <c r="X359" s="46">
        <v>15572.576165754201</v>
      </c>
      <c r="Y359" s="46">
        <v>10933.484901629599</v>
      </c>
      <c r="Z359" s="46">
        <v>4637.4232169454599</v>
      </c>
      <c r="AA359" s="46">
        <v>10240.4076938291</v>
      </c>
      <c r="AB359" s="46">
        <v>6702.17609794908</v>
      </c>
      <c r="AC359" s="46">
        <v>3537.8971674908598</v>
      </c>
      <c r="AD359">
        <v>5332.2280579009202</v>
      </c>
      <c r="AE359">
        <v>4227.2595009030001</v>
      </c>
      <c r="AF359">
        <v>1092.8018712783601</v>
      </c>
    </row>
    <row r="360" spans="22:32" x14ac:dyDescent="0.2">
      <c r="V360" s="6">
        <f t="shared" si="24"/>
        <v>39325</v>
      </c>
      <c r="W360" s="1">
        <v>39295</v>
      </c>
      <c r="X360" s="46">
        <v>15940.421273063799</v>
      </c>
      <c r="Y360" s="46">
        <v>11216.6671564061</v>
      </c>
      <c r="Z360" s="46">
        <v>4723.1154832058701</v>
      </c>
      <c r="AA360" s="46">
        <v>10491.424227801401</v>
      </c>
      <c r="AB360" s="46">
        <v>6856.1972650276002</v>
      </c>
      <c r="AC360" s="46">
        <v>3635.5489096804199</v>
      </c>
      <c r="AD360">
        <v>5449.95727829523</v>
      </c>
      <c r="AE360">
        <v>4361.3418795177504</v>
      </c>
      <c r="AF360">
        <v>1086.61730718336</v>
      </c>
    </row>
    <row r="361" spans="22:32" x14ac:dyDescent="0.2">
      <c r="V361" s="6">
        <f t="shared" si="24"/>
        <v>39355</v>
      </c>
      <c r="W361" s="1">
        <v>39326</v>
      </c>
      <c r="X361" s="46">
        <v>16270.143</v>
      </c>
      <c r="Y361" s="46">
        <v>11466.699000000001</v>
      </c>
      <c r="Z361" s="46">
        <v>4803.4440000000004</v>
      </c>
      <c r="AA361" s="46">
        <v>10725.075000000001</v>
      </c>
      <c r="AB361" s="46">
        <v>7005.0730000000003</v>
      </c>
      <c r="AC361" s="46">
        <v>3720.002</v>
      </c>
      <c r="AD361">
        <v>5545.0680000000002</v>
      </c>
      <c r="AE361">
        <v>4461.6260000000002</v>
      </c>
      <c r="AF361">
        <v>1083.442</v>
      </c>
    </row>
    <row r="362" spans="22:32" x14ac:dyDescent="0.2">
      <c r="V362" s="6">
        <f t="shared" si="24"/>
        <v>39386</v>
      </c>
      <c r="W362" s="1">
        <v>39356</v>
      </c>
      <c r="X362" s="46">
        <v>16537.060665630801</v>
      </c>
      <c r="Y362" s="46">
        <v>11660.352357646399</v>
      </c>
      <c r="Z362" s="46">
        <v>4876.4861511835998</v>
      </c>
      <c r="AA362" s="46">
        <v>10930.440137403901</v>
      </c>
      <c r="AB362" s="46">
        <v>7145.78026550917</v>
      </c>
      <c r="AC362" s="46">
        <v>3784.0307216594301</v>
      </c>
      <c r="AD362">
        <v>5605.8803071462298</v>
      </c>
      <c r="AE362">
        <v>4511.0680478720396</v>
      </c>
      <c r="AF362">
        <v>1089.6814492965</v>
      </c>
    </row>
    <row r="363" spans="22:32" x14ac:dyDescent="0.2">
      <c r="V363" s="6">
        <f t="shared" si="24"/>
        <v>39416</v>
      </c>
      <c r="W363" s="1">
        <v>39387</v>
      </c>
      <c r="X363" s="46">
        <v>16775.069160936699</v>
      </c>
      <c r="Y363" s="46">
        <v>11830.134530502501</v>
      </c>
      <c r="Z363" s="46">
        <v>4944.8232531333197</v>
      </c>
      <c r="AA363" s="46">
        <v>11121.199106449199</v>
      </c>
      <c r="AB363" s="46">
        <v>7281.8410336536599</v>
      </c>
      <c r="AC363" s="46">
        <v>3839.0565584095598</v>
      </c>
      <c r="AD363">
        <v>5654.2167018504797</v>
      </c>
      <c r="AE363">
        <v>4546.87888574304</v>
      </c>
      <c r="AF363">
        <v>1104.76779120519</v>
      </c>
    </row>
    <row r="364" spans="22:32" x14ac:dyDescent="0.2">
      <c r="V364" s="6">
        <f t="shared" si="24"/>
        <v>39447</v>
      </c>
      <c r="W364" s="1">
        <v>39417</v>
      </c>
      <c r="X364" s="46">
        <v>17085.595000000001</v>
      </c>
      <c r="Y364" s="46">
        <v>12052.22</v>
      </c>
      <c r="Z364" s="46">
        <v>5033.375</v>
      </c>
      <c r="AA364" s="46">
        <v>11362.576999999999</v>
      </c>
      <c r="AB364" s="46">
        <v>7454.4930000000004</v>
      </c>
      <c r="AC364" s="46">
        <v>3908.0839999999998</v>
      </c>
      <c r="AD364">
        <v>5723.018</v>
      </c>
      <c r="AE364">
        <v>4597.7269999999999</v>
      </c>
      <c r="AF364">
        <v>1125.2909999999999</v>
      </c>
    </row>
    <row r="365" spans="22:32" x14ac:dyDescent="0.2">
      <c r="V365" s="6">
        <f t="shared" si="24"/>
        <v>39478</v>
      </c>
      <c r="W365" s="1">
        <v>39448</v>
      </c>
      <c r="X365" s="46">
        <v>17701.902026338201</v>
      </c>
      <c r="Y365" s="46">
        <v>12496.4696307576</v>
      </c>
      <c r="Z365" s="46">
        <v>5202.8705444616098</v>
      </c>
      <c r="AA365" s="46">
        <v>11781.866109103699</v>
      </c>
      <c r="AB365" s="46">
        <v>7753.2252287506199</v>
      </c>
      <c r="AC365" s="46">
        <v>4028.67963347963</v>
      </c>
      <c r="AD365">
        <v>5893.81144660474</v>
      </c>
      <c r="AE365">
        <v>4723.2218166032999</v>
      </c>
      <c r="AF365">
        <v>1170.53972148759</v>
      </c>
    </row>
    <row r="366" spans="22:32" x14ac:dyDescent="0.2">
      <c r="V366" s="6">
        <f t="shared" si="24"/>
        <v>39507</v>
      </c>
      <c r="W366" s="1">
        <v>39479</v>
      </c>
      <c r="X366" s="46">
        <v>18403.8062936065</v>
      </c>
      <c r="Y366" s="46">
        <v>13003.023467830801</v>
      </c>
      <c r="Z366" s="46">
        <v>5395.8272832678504</v>
      </c>
      <c r="AA366" s="46">
        <v>12251.992546461201</v>
      </c>
      <c r="AB366" s="46">
        <v>8090.1667308420501</v>
      </c>
      <c r="AC366" s="46">
        <v>4161.9352809585298</v>
      </c>
      <c r="AD366">
        <v>6102.4239513652701</v>
      </c>
      <c r="AE366">
        <v>4874.7958960774704</v>
      </c>
      <c r="AF366">
        <v>1227.60226922232</v>
      </c>
    </row>
    <row r="367" spans="22:32" x14ac:dyDescent="0.2">
      <c r="V367" s="6">
        <f t="shared" si="24"/>
        <v>39538</v>
      </c>
      <c r="W367" s="1">
        <v>39508</v>
      </c>
      <c r="X367" s="46">
        <v>18774.722000000002</v>
      </c>
      <c r="Y367" s="46">
        <v>13270.805</v>
      </c>
      <c r="Z367" s="46">
        <v>5503.9170000000004</v>
      </c>
      <c r="AA367" s="46">
        <v>12559.788</v>
      </c>
      <c r="AB367" s="46">
        <v>8314.518</v>
      </c>
      <c r="AC367" s="46">
        <v>4245.2700000000004</v>
      </c>
      <c r="AD367">
        <v>6214.9340000000002</v>
      </c>
      <c r="AE367">
        <v>4956.2870000000003</v>
      </c>
      <c r="AF367">
        <v>1258.6469999999999</v>
      </c>
    </row>
    <row r="368" spans="22:32" x14ac:dyDescent="0.2">
      <c r="V368" s="6">
        <f t="shared" si="24"/>
        <v>39568</v>
      </c>
      <c r="W368" s="1">
        <v>39539</v>
      </c>
      <c r="X368" s="46">
        <v>18731.513652072201</v>
      </c>
      <c r="Y368" s="46">
        <v>13221.0396086852</v>
      </c>
      <c r="Z368" s="46">
        <v>5513.2849447911804</v>
      </c>
      <c r="AA368" s="46">
        <v>12657.400616041899</v>
      </c>
      <c r="AB368" s="46">
        <v>8390.4694325090204</v>
      </c>
      <c r="AC368" s="46">
        <v>4266.8091369378799</v>
      </c>
      <c r="AD368">
        <v>6114.0583534263196</v>
      </c>
      <c r="AE368">
        <v>4852.3919166467404</v>
      </c>
      <c r="AF368">
        <v>1255.4593134730401</v>
      </c>
    </row>
    <row r="369" spans="22:32" x14ac:dyDescent="0.2">
      <c r="V369" s="6">
        <f t="shared" si="24"/>
        <v>39599</v>
      </c>
      <c r="W369" s="1">
        <v>39569</v>
      </c>
      <c r="X369" s="46">
        <v>18615.401621701902</v>
      </c>
      <c r="Y369" s="46">
        <v>13094.191393937301</v>
      </c>
      <c r="Z369" s="46">
        <v>5519.2861726240299</v>
      </c>
      <c r="AA369" s="46">
        <v>12726.6011017524</v>
      </c>
      <c r="AB369" s="46">
        <v>8444.8837925949701</v>
      </c>
      <c r="AC369" s="46">
        <v>4281.6572862418197</v>
      </c>
      <c r="AD369">
        <v>5894.63405693405</v>
      </c>
      <c r="AE369">
        <v>4635.3796410250397</v>
      </c>
      <c r="AF369">
        <v>1246.6332651857099</v>
      </c>
    </row>
    <row r="370" spans="22:32" x14ac:dyDescent="0.2">
      <c r="V370" s="6">
        <f t="shared" si="24"/>
        <v>39629</v>
      </c>
      <c r="W370" s="1">
        <v>39600</v>
      </c>
      <c r="X370" s="46">
        <v>18461.772000000001</v>
      </c>
      <c r="Y370" s="46">
        <v>12940.511</v>
      </c>
      <c r="Z370" s="46">
        <v>5521.2610000000004</v>
      </c>
      <c r="AA370" s="46">
        <v>12751.257</v>
      </c>
      <c r="AB370" s="46">
        <v>8464.4169999999995</v>
      </c>
      <c r="AC370" s="46">
        <v>4286.84</v>
      </c>
      <c r="AD370">
        <v>5710.5150000000003</v>
      </c>
      <c r="AE370">
        <v>4476.0940000000001</v>
      </c>
      <c r="AF370">
        <v>1234.421</v>
      </c>
    </row>
    <row r="371" spans="22:32" x14ac:dyDescent="0.2">
      <c r="V371" s="6">
        <f t="shared" si="24"/>
        <v>39660</v>
      </c>
      <c r="W371" s="1">
        <v>39630</v>
      </c>
      <c r="X371" s="46">
        <v>18152.442273353401</v>
      </c>
      <c r="Y371" s="46">
        <v>12723.342542178099</v>
      </c>
      <c r="Z371" s="46">
        <v>5429.5400438676897</v>
      </c>
      <c r="AA371" s="46">
        <v>12572.7226386312</v>
      </c>
      <c r="AB371" s="46">
        <v>8347.06313855402</v>
      </c>
      <c r="AC371" s="46">
        <v>4222.9456874016996</v>
      </c>
      <c r="AD371">
        <v>5598.1182658704902</v>
      </c>
      <c r="AE371">
        <v>4409.06259636495</v>
      </c>
      <c r="AF371">
        <v>1200.4701630083</v>
      </c>
    </row>
    <row r="372" spans="22:32" x14ac:dyDescent="0.2">
      <c r="V372" s="6">
        <f t="shared" si="24"/>
        <v>39691</v>
      </c>
      <c r="W372" s="1">
        <v>39661</v>
      </c>
      <c r="X372" s="46">
        <v>17673.6373981412</v>
      </c>
      <c r="Y372" s="46">
        <v>12426.871290155999</v>
      </c>
      <c r="Z372" s="46">
        <v>5241.0912452422099</v>
      </c>
      <c r="AA372" s="46">
        <v>12179.4971576067</v>
      </c>
      <c r="AB372" s="46">
        <v>8082.18729408749</v>
      </c>
      <c r="AC372" s="46">
        <v>4091.9712156329601</v>
      </c>
      <c r="AD372">
        <v>5503.0111212360198</v>
      </c>
      <c r="AE372">
        <v>4360.3916812871803</v>
      </c>
      <c r="AF372">
        <v>1146.14525716089</v>
      </c>
    </row>
    <row r="373" spans="22:32" x14ac:dyDescent="0.2">
      <c r="V373" s="6">
        <f t="shared" si="24"/>
        <v>39721</v>
      </c>
      <c r="W373" s="1">
        <v>39692</v>
      </c>
      <c r="X373" s="46">
        <v>17202.560000000001</v>
      </c>
      <c r="Y373" s="46">
        <v>12113.423000000001</v>
      </c>
      <c r="Z373" s="46">
        <v>5089.1369999999997</v>
      </c>
      <c r="AA373" s="46">
        <v>11795.699000000001</v>
      </c>
      <c r="AB373" s="46">
        <v>7808.5749999999998</v>
      </c>
      <c r="AC373" s="46">
        <v>3987.1239999999998</v>
      </c>
      <c r="AD373">
        <v>5406.8609999999999</v>
      </c>
      <c r="AE373">
        <v>4304.848</v>
      </c>
      <c r="AF373">
        <v>1102.0129999999999</v>
      </c>
    </row>
    <row r="374" spans="22:32" x14ac:dyDescent="0.2">
      <c r="V374" s="6">
        <f t="shared" si="24"/>
        <v>39752</v>
      </c>
      <c r="W374" s="1">
        <v>39722</v>
      </c>
      <c r="X374" s="46">
        <v>16733.307813200001</v>
      </c>
      <c r="Y374" s="46">
        <v>11741.5224300423</v>
      </c>
      <c r="Z374" s="46">
        <v>4999.5384084845</v>
      </c>
      <c r="AA374" s="46">
        <v>11440.3234500536</v>
      </c>
      <c r="AB374" s="46">
        <v>7519.5152041173997</v>
      </c>
      <c r="AC374" s="46">
        <v>3926.0735763059502</v>
      </c>
      <c r="AD374">
        <v>5292.48812242435</v>
      </c>
      <c r="AE374">
        <v>4221.67188251882</v>
      </c>
      <c r="AF374">
        <v>1073.4611283423701</v>
      </c>
    </row>
    <row r="375" spans="22:32" x14ac:dyDescent="0.2">
      <c r="V375" s="6">
        <f t="shared" si="24"/>
        <v>39782</v>
      </c>
      <c r="W375" s="1">
        <v>39753</v>
      </c>
      <c r="X375" s="46">
        <v>16269.134345825099</v>
      </c>
      <c r="Y375" s="46">
        <v>11344.8860541497</v>
      </c>
      <c r="Z375" s="46">
        <v>4928.1053232429203</v>
      </c>
      <c r="AA375" s="46">
        <v>11090.6731156435</v>
      </c>
      <c r="AB375" s="46">
        <v>7215.5310881571904</v>
      </c>
      <c r="AC375" s="46">
        <v>3877.7087462633999</v>
      </c>
      <c r="AD375">
        <v>5177.4280504794597</v>
      </c>
      <c r="AE375">
        <v>4128.4029790015802</v>
      </c>
      <c r="AF375">
        <v>1050.3655738760101</v>
      </c>
    </row>
    <row r="376" spans="22:32" x14ac:dyDescent="0.2">
      <c r="V376" s="6">
        <f t="shared" si="24"/>
        <v>39813</v>
      </c>
      <c r="W376" s="1">
        <v>39783</v>
      </c>
      <c r="X376" s="46">
        <v>15853.406000000001</v>
      </c>
      <c r="Y376" s="46">
        <v>10991.226000000001</v>
      </c>
      <c r="Z376" s="46">
        <v>4862.18</v>
      </c>
      <c r="AA376" s="46">
        <v>10788.421</v>
      </c>
      <c r="AB376" s="46">
        <v>6954.46</v>
      </c>
      <c r="AC376" s="46">
        <v>3833.9609999999998</v>
      </c>
      <c r="AD376">
        <v>5064.9849999999997</v>
      </c>
      <c r="AE376">
        <v>4036.7660000000001</v>
      </c>
      <c r="AF376">
        <v>1028.2190000000001</v>
      </c>
    </row>
    <row r="377" spans="22:32" x14ac:dyDescent="0.2">
      <c r="V377" s="6">
        <f t="shared" si="24"/>
        <v>39844</v>
      </c>
      <c r="W377" s="1">
        <v>39814</v>
      </c>
      <c r="X377" s="46">
        <v>15463.9032180789</v>
      </c>
      <c r="Y377" s="46">
        <v>10674.113632079099</v>
      </c>
      <c r="Z377" s="46">
        <v>4789.8990126602303</v>
      </c>
      <c r="AA377" s="46">
        <v>10522.7321024758</v>
      </c>
      <c r="AB377" s="46">
        <v>6735.5180568592596</v>
      </c>
      <c r="AC377" s="46">
        <v>3787.3578359355902</v>
      </c>
      <c r="AD377">
        <v>4942.2003920807301</v>
      </c>
      <c r="AE377">
        <v>3940.23509543824</v>
      </c>
      <c r="AF377">
        <v>1002.57955533698</v>
      </c>
    </row>
    <row r="378" spans="22:32" x14ac:dyDescent="0.2">
      <c r="V378" s="6">
        <f t="shared" si="24"/>
        <v>39872</v>
      </c>
      <c r="W378" s="1">
        <v>39845</v>
      </c>
      <c r="X378" s="46">
        <v>15148.9778689592</v>
      </c>
      <c r="Y378" s="46">
        <v>10419.306979114999</v>
      </c>
      <c r="Z378" s="46">
        <v>4729.72838520817</v>
      </c>
      <c r="AA378" s="46">
        <v>10313.388839631099</v>
      </c>
      <c r="AB378" s="46">
        <v>6564.3740749222798</v>
      </c>
      <c r="AC378" s="46">
        <v>3749.0903155543601</v>
      </c>
      <c r="AD378">
        <v>4836.1298356130401</v>
      </c>
      <c r="AE378">
        <v>3856.6340984220201</v>
      </c>
      <c r="AF378">
        <v>980.65823468741598</v>
      </c>
    </row>
    <row r="379" spans="22:32" x14ac:dyDescent="0.2">
      <c r="V379" s="6">
        <f t="shared" si="24"/>
        <v>39903</v>
      </c>
      <c r="W379" s="1">
        <v>39873</v>
      </c>
      <c r="X379" s="46">
        <v>14994.299000000001</v>
      </c>
      <c r="Y379" s="46">
        <v>10294.518</v>
      </c>
      <c r="Z379" s="46">
        <v>4699.7809999999999</v>
      </c>
      <c r="AA379" s="46">
        <v>10211.815000000001</v>
      </c>
      <c r="AB379" s="46">
        <v>6481.6540000000005</v>
      </c>
      <c r="AC379" s="46">
        <v>3730.1610000000001</v>
      </c>
      <c r="AD379">
        <v>4782.4840000000004</v>
      </c>
      <c r="AE379">
        <v>3812.864</v>
      </c>
      <c r="AF379">
        <v>969.62</v>
      </c>
    </row>
    <row r="380" spans="22:32" x14ac:dyDescent="0.2">
      <c r="V380" s="6">
        <f t="shared" si="24"/>
        <v>39933</v>
      </c>
      <c r="W380" s="1">
        <v>39904</v>
      </c>
      <c r="X380" s="46">
        <v>15115.094542360201</v>
      </c>
      <c r="Y380" s="46">
        <v>10361.785951755999</v>
      </c>
      <c r="Z380" s="46">
        <v>4754.8180666999497</v>
      </c>
      <c r="AA380" s="46">
        <v>10324.227639983999</v>
      </c>
      <c r="AB380" s="46">
        <v>6549.4586239628898</v>
      </c>
      <c r="AC380" s="46">
        <v>3775.9311447312398</v>
      </c>
      <c r="AD380">
        <v>4791.0733742704897</v>
      </c>
      <c r="AE380">
        <v>3810.9661458640699</v>
      </c>
      <c r="AF380">
        <v>978.91565700250499</v>
      </c>
    </row>
    <row r="381" spans="22:32" x14ac:dyDescent="0.2">
      <c r="V381" s="6">
        <f t="shared" si="24"/>
        <v>39964</v>
      </c>
      <c r="W381" s="1">
        <v>39934</v>
      </c>
      <c r="X381" s="46">
        <v>15366.255771981499</v>
      </c>
      <c r="Y381" s="46">
        <v>10495.8027662037</v>
      </c>
      <c r="Z381" s="46">
        <v>4873.5222738392404</v>
      </c>
      <c r="AA381" s="46">
        <v>10556.8527357974</v>
      </c>
      <c r="AB381" s="46">
        <v>6684.9491247966798</v>
      </c>
      <c r="AC381" s="46">
        <v>3874.26660604469</v>
      </c>
      <c r="AD381">
        <v>4809.8228623691602</v>
      </c>
      <c r="AE381">
        <v>3809.8952592923101</v>
      </c>
      <c r="AF381">
        <v>999.31409569658399</v>
      </c>
    </row>
    <row r="382" spans="22:32" x14ac:dyDescent="0.2">
      <c r="V382" s="6">
        <f t="shared" si="24"/>
        <v>39994</v>
      </c>
      <c r="W382" s="1">
        <v>39965</v>
      </c>
      <c r="X382" s="46">
        <v>15547.558999999999</v>
      </c>
      <c r="Y382" s="46">
        <v>10577.003000000001</v>
      </c>
      <c r="Z382" s="46">
        <v>4970.5559999999996</v>
      </c>
      <c r="AA382" s="46">
        <v>10721.835999999999</v>
      </c>
      <c r="AB382" s="46">
        <v>6768.1639999999998</v>
      </c>
      <c r="AC382" s="46">
        <v>3953.672</v>
      </c>
      <c r="AD382">
        <v>4825.723</v>
      </c>
      <c r="AE382">
        <v>3808.8389999999999</v>
      </c>
      <c r="AF382">
        <v>1016.884</v>
      </c>
    </row>
    <row r="383" spans="22:32" x14ac:dyDescent="0.2">
      <c r="V383" s="6">
        <f t="shared" si="24"/>
        <v>40025</v>
      </c>
      <c r="W383" s="1">
        <v>39995</v>
      </c>
      <c r="X383" s="46">
        <v>15637.078566166399</v>
      </c>
      <c r="Y383" s="46">
        <v>10595.903731943599</v>
      </c>
      <c r="Z383" s="46">
        <v>5038.0718298383199</v>
      </c>
      <c r="AA383" s="46">
        <v>10798.828684518399</v>
      </c>
      <c r="AB383" s="46">
        <v>6789.19037153095</v>
      </c>
      <c r="AC383" s="46">
        <v>4007.2493447268098</v>
      </c>
      <c r="AD383">
        <v>4837.8254408801604</v>
      </c>
      <c r="AE383">
        <v>3807.7160033796699</v>
      </c>
      <c r="AF383">
        <v>1030.7634149903599</v>
      </c>
    </row>
    <row r="384" spans="22:32" x14ac:dyDescent="0.2">
      <c r="V384" s="6">
        <f t="shared" si="24"/>
        <v>40056</v>
      </c>
      <c r="W384" s="1">
        <v>40026</v>
      </c>
      <c r="X384" s="46">
        <v>15705.2284062091</v>
      </c>
      <c r="Y384" s="46">
        <v>10608.444182008099</v>
      </c>
      <c r="Z384" s="46">
        <v>5095.2831739746598</v>
      </c>
      <c r="AA384" s="46">
        <v>10856.595194486599</v>
      </c>
      <c r="AB384" s="46">
        <v>6803.2831914660601</v>
      </c>
      <c r="AC384" s="46">
        <v>4052.1563612927298</v>
      </c>
      <c r="AD384">
        <v>4848.4278923508</v>
      </c>
      <c r="AE384">
        <v>3806.5617876644701</v>
      </c>
      <c r="AF384">
        <v>1043.0982380466</v>
      </c>
    </row>
    <row r="385" spans="22:32" x14ac:dyDescent="0.2">
      <c r="V385" s="6">
        <f t="shared" si="24"/>
        <v>40086</v>
      </c>
      <c r="W385" s="1">
        <v>40057</v>
      </c>
      <c r="X385" s="46">
        <v>15731.251</v>
      </c>
      <c r="Y385" s="46">
        <v>10612.817999999999</v>
      </c>
      <c r="Z385" s="46">
        <v>5118.433</v>
      </c>
      <c r="AA385" s="46">
        <v>10878.463</v>
      </c>
      <c r="AB385" s="46">
        <v>6808.2349999999997</v>
      </c>
      <c r="AC385" s="46">
        <v>4070.2280000000001</v>
      </c>
      <c r="AD385">
        <v>4852.7879999999996</v>
      </c>
      <c r="AE385">
        <v>3804.5830000000001</v>
      </c>
      <c r="AF385">
        <v>1048.2049999999999</v>
      </c>
    </row>
    <row r="386" spans="22:32" x14ac:dyDescent="0.2">
      <c r="V386" s="6">
        <f t="shared" si="24"/>
        <v>40117</v>
      </c>
      <c r="W386" s="1">
        <v>40087</v>
      </c>
      <c r="X386" s="46">
        <v>15611.7273347915</v>
      </c>
      <c r="Y386" s="46">
        <v>10554.279247386699</v>
      </c>
      <c r="Z386" s="46">
        <v>5057.3165035372003</v>
      </c>
      <c r="AA386" s="46">
        <v>10796.5988846646</v>
      </c>
      <c r="AB386" s="46">
        <v>6775.9538209458397</v>
      </c>
      <c r="AC386" s="46">
        <v>4019.3664363333801</v>
      </c>
      <c r="AD386">
        <v>4811.4442271718599</v>
      </c>
      <c r="AE386">
        <v>3773.8135389475901</v>
      </c>
      <c r="AF386">
        <v>1037.2014080362001</v>
      </c>
    </row>
    <row r="387" spans="22:32" x14ac:dyDescent="0.2">
      <c r="V387" s="6">
        <f t="shared" si="24"/>
        <v>40147</v>
      </c>
      <c r="W387" s="1">
        <v>40118</v>
      </c>
      <c r="X387" s="46">
        <v>15364.921307367</v>
      </c>
      <c r="Y387" s="46">
        <v>10432.051102973999</v>
      </c>
      <c r="Z387" s="46">
        <v>4932.6112812986703</v>
      </c>
      <c r="AA387" s="46">
        <v>10620.083934530499</v>
      </c>
      <c r="AB387" s="46">
        <v>6703.3314088116003</v>
      </c>
      <c r="AC387" s="46">
        <v>3914.2365169929199</v>
      </c>
      <c r="AD387">
        <v>4737.5877728281403</v>
      </c>
      <c r="AE387">
        <v>3721.61441333638</v>
      </c>
      <c r="AF387">
        <v>1016.90159626625</v>
      </c>
    </row>
    <row r="388" spans="22:32" x14ac:dyDescent="0.2">
      <c r="V388" s="6">
        <f t="shared" si="24"/>
        <v>40178</v>
      </c>
      <c r="W388" s="1">
        <v>40148</v>
      </c>
      <c r="X388" s="46">
        <v>15124.72</v>
      </c>
      <c r="Y388" s="46">
        <v>10309.512000000001</v>
      </c>
      <c r="Z388" s="46">
        <v>4815.2079999999996</v>
      </c>
      <c r="AA388" s="46">
        <v>10428.476000000001</v>
      </c>
      <c r="AB388" s="46">
        <v>6616.835</v>
      </c>
      <c r="AC388" s="46">
        <v>3811.6410000000001</v>
      </c>
      <c r="AD388">
        <v>4696.2439999999997</v>
      </c>
      <c r="AE388">
        <v>3692.6770000000001</v>
      </c>
      <c r="AF388">
        <v>1003.567</v>
      </c>
    </row>
    <row r="389" spans="22:32" x14ac:dyDescent="0.2">
      <c r="V389" s="6">
        <f t="shared" ref="V389:V427" si="25">EOMONTH(W389,0)</f>
        <v>40209</v>
      </c>
      <c r="W389" s="1">
        <v>40179</v>
      </c>
      <c r="X389" s="46">
        <v>14959.529786909499</v>
      </c>
      <c r="Y389" s="46">
        <v>10217.2675624362</v>
      </c>
      <c r="Z389" s="46">
        <v>4741.9750778728603</v>
      </c>
      <c r="AA389" s="46">
        <v>10257.708295524601</v>
      </c>
      <c r="AB389" s="46">
        <v>6518.4341778657799</v>
      </c>
      <c r="AC389" s="46">
        <v>3741.2509947902199</v>
      </c>
      <c r="AD389">
        <v>4710.4958224636503</v>
      </c>
      <c r="AE389">
        <v>3705.76110632368</v>
      </c>
      <c r="AF389">
        <v>1001.29009919854</v>
      </c>
    </row>
    <row r="390" spans="22:32" x14ac:dyDescent="0.2">
      <c r="V390" s="6">
        <f t="shared" si="25"/>
        <v>40237</v>
      </c>
      <c r="W390" s="1">
        <v>40210</v>
      </c>
      <c r="X390" s="46">
        <v>14820.8873929109</v>
      </c>
      <c r="Y390" s="46">
        <v>10136.93629476</v>
      </c>
      <c r="Z390" s="46">
        <v>4683.0558606782297</v>
      </c>
      <c r="AA390" s="46">
        <v>10093.663244051</v>
      </c>
      <c r="AB390" s="46">
        <v>6412.0209001550202</v>
      </c>
      <c r="AC390" s="46">
        <v>3682.0160808774599</v>
      </c>
      <c r="AD390">
        <v>4733.9691775363499</v>
      </c>
      <c r="AE390">
        <v>3729.3620517725399</v>
      </c>
      <c r="AF390">
        <v>1000.13288805539</v>
      </c>
    </row>
    <row r="391" spans="22:32" x14ac:dyDescent="0.2">
      <c r="V391" s="6">
        <f t="shared" si="25"/>
        <v>40268</v>
      </c>
      <c r="W391" s="1">
        <v>40238</v>
      </c>
      <c r="X391" s="46">
        <v>14648.102000000001</v>
      </c>
      <c r="Y391" s="46">
        <v>10043.92</v>
      </c>
      <c r="Z391" s="46">
        <v>4604.1819999999998</v>
      </c>
      <c r="AA391" s="46">
        <v>9899.8809999999994</v>
      </c>
      <c r="AB391" s="46">
        <v>6293.4690000000001</v>
      </c>
      <c r="AC391" s="46">
        <v>3606.4119999999998</v>
      </c>
      <c r="AD391">
        <v>4748.2209999999995</v>
      </c>
      <c r="AE391">
        <v>3750.451</v>
      </c>
      <c r="AF391">
        <v>997.77</v>
      </c>
    </row>
    <row r="392" spans="22:32" x14ac:dyDescent="0.2">
      <c r="V392" s="6">
        <f t="shared" si="25"/>
        <v>40298</v>
      </c>
      <c r="W392" s="1">
        <v>40269</v>
      </c>
      <c r="X392" s="46">
        <v>14387.644698641299</v>
      </c>
      <c r="Y392" s="46">
        <v>9923.1301814527505</v>
      </c>
      <c r="Z392" s="46">
        <v>4465.5549311924697</v>
      </c>
      <c r="AA392" s="46">
        <v>9645.7599792252495</v>
      </c>
      <c r="AB392" s="46">
        <v>6159.6715118555203</v>
      </c>
      <c r="AC392" s="46">
        <v>3487.0178984934</v>
      </c>
      <c r="AD392">
        <v>4738.8274402690704</v>
      </c>
      <c r="AE392">
        <v>3758.9063276654501</v>
      </c>
      <c r="AF392">
        <v>980.22029586557596</v>
      </c>
    </row>
    <row r="393" spans="22:32" x14ac:dyDescent="0.2">
      <c r="V393" s="6">
        <f t="shared" si="25"/>
        <v>40329</v>
      </c>
      <c r="W393" s="1">
        <v>40299</v>
      </c>
      <c r="X393" s="46">
        <v>14090.0413134381</v>
      </c>
      <c r="Y393" s="46">
        <v>9793.5165895567898</v>
      </c>
      <c r="Z393" s="46">
        <v>4297.0364028996701</v>
      </c>
      <c r="AA393" s="46">
        <v>9367.8491737988606</v>
      </c>
      <c r="AB393" s="46">
        <v>6020.64204938476</v>
      </c>
      <c r="AC393" s="46">
        <v>3347.66422168803</v>
      </c>
      <c r="AD393">
        <v>4720.6885597309401</v>
      </c>
      <c r="AE393">
        <v>3765.3561830322601</v>
      </c>
      <c r="AF393">
        <v>950.20001555582496</v>
      </c>
    </row>
    <row r="394" spans="22:32" x14ac:dyDescent="0.2">
      <c r="V394" s="6">
        <f t="shared" si="25"/>
        <v>40359</v>
      </c>
      <c r="W394" s="1">
        <v>40330</v>
      </c>
      <c r="X394" s="46">
        <v>13955.168</v>
      </c>
      <c r="Y394" s="46">
        <v>9736.107</v>
      </c>
      <c r="Z394" s="46">
        <v>4219.0609999999997</v>
      </c>
      <c r="AA394" s="46">
        <v>9243.8729999999996</v>
      </c>
      <c r="AB394" s="46">
        <v>5959.8280000000004</v>
      </c>
      <c r="AC394" s="46">
        <v>3284.0450000000001</v>
      </c>
      <c r="AD394">
        <v>4711.2950000000001</v>
      </c>
      <c r="AE394">
        <v>3776.279</v>
      </c>
      <c r="AF394">
        <v>935.01599999999996</v>
      </c>
    </row>
    <row r="395" spans="22:32" x14ac:dyDescent="0.2">
      <c r="V395" s="6">
        <f t="shared" si="25"/>
        <v>40390</v>
      </c>
      <c r="W395" s="1">
        <v>40360</v>
      </c>
      <c r="X395" s="46">
        <v>14299.9190860704</v>
      </c>
      <c r="Y395" s="46">
        <v>9956.3463638479097</v>
      </c>
      <c r="Z395" s="46">
        <v>4343.5727222225096</v>
      </c>
      <c r="AA395" s="46">
        <v>9486.1385715202996</v>
      </c>
      <c r="AB395" s="46">
        <v>6109.1036237645903</v>
      </c>
      <c r="AC395" s="46">
        <v>3377.0349477557102</v>
      </c>
      <c r="AD395">
        <v>4813.7805145501197</v>
      </c>
      <c r="AE395">
        <v>3854.2831344104902</v>
      </c>
      <c r="AF395">
        <v>966.53777446679499</v>
      </c>
    </row>
    <row r="396" spans="22:32" x14ac:dyDescent="0.2">
      <c r="V396" s="6">
        <f t="shared" si="25"/>
        <v>40421</v>
      </c>
      <c r="W396" s="1">
        <v>40391</v>
      </c>
      <c r="X396" s="46">
        <v>14934.647721171999</v>
      </c>
      <c r="Y396" s="46">
        <v>10361.833790745501</v>
      </c>
      <c r="Z396" s="46">
        <v>4572.8139304265596</v>
      </c>
      <c r="AA396" s="46">
        <v>9932.1789228240305</v>
      </c>
      <c r="AB396" s="46">
        <v>6383.9381834059304</v>
      </c>
      <c r="AC396" s="46">
        <v>3548.2407394181</v>
      </c>
      <c r="AD396">
        <v>5002.4687983479898</v>
      </c>
      <c r="AE396">
        <v>3981.3013342379099</v>
      </c>
      <c r="AF396">
        <v>1024.5731910084701</v>
      </c>
    </row>
    <row r="397" spans="22:32" x14ac:dyDescent="0.2">
      <c r="V397" s="6">
        <f t="shared" si="25"/>
        <v>40451</v>
      </c>
      <c r="W397" s="1">
        <v>40422</v>
      </c>
      <c r="X397" s="46">
        <v>15260.532999999999</v>
      </c>
      <c r="Y397" s="46">
        <v>10570.021000000001</v>
      </c>
      <c r="Z397" s="46">
        <v>4690.5119999999997</v>
      </c>
      <c r="AA397" s="46">
        <v>10161.187</v>
      </c>
      <c r="AB397" s="46">
        <v>6525.0450000000001</v>
      </c>
      <c r="AC397" s="46">
        <v>3636.1419999999998</v>
      </c>
      <c r="AD397">
        <v>5099.3459999999995</v>
      </c>
      <c r="AE397">
        <v>4044.9760000000001</v>
      </c>
      <c r="AF397">
        <v>1054.3699999999999</v>
      </c>
    </row>
    <row r="398" spans="22:32" x14ac:dyDescent="0.2">
      <c r="V398" s="6">
        <f t="shared" si="25"/>
        <v>40482</v>
      </c>
      <c r="W398" s="1">
        <v>40452</v>
      </c>
      <c r="X398" s="46">
        <v>15024.5813439092</v>
      </c>
      <c r="Y398" s="46">
        <v>10376.7922636974</v>
      </c>
      <c r="Z398" s="46">
        <v>4647.78908021184</v>
      </c>
      <c r="AA398" s="46">
        <v>9978.3322377666009</v>
      </c>
      <c r="AB398" s="46">
        <v>6366.1451911779805</v>
      </c>
      <c r="AC398" s="46">
        <v>3612.18704658862</v>
      </c>
      <c r="AD398">
        <v>5046.2491061426399</v>
      </c>
      <c r="AE398">
        <v>4011.7754830088602</v>
      </c>
      <c r="AF398">
        <v>1035.60203362322</v>
      </c>
    </row>
    <row r="399" spans="22:32" x14ac:dyDescent="0.2">
      <c r="V399" s="6">
        <f t="shared" si="25"/>
        <v>40512</v>
      </c>
      <c r="W399" s="1">
        <v>40483</v>
      </c>
      <c r="X399" s="46">
        <v>14603.0776560908</v>
      </c>
      <c r="Y399" s="46">
        <v>10031.6087363026</v>
      </c>
      <c r="Z399" s="46">
        <v>4571.4689197881598</v>
      </c>
      <c r="AA399" s="46">
        <v>9651.6807622333999</v>
      </c>
      <c r="AB399" s="46">
        <v>6082.2868088220202</v>
      </c>
      <c r="AC399" s="46">
        <v>3569.3939534113802</v>
      </c>
      <c r="AD399">
        <v>4951.3968938573598</v>
      </c>
      <c r="AE399">
        <v>3951.5423481211001</v>
      </c>
      <c r="AF399">
        <v>1002.07496637678</v>
      </c>
    </row>
    <row r="400" spans="22:32" x14ac:dyDescent="0.2">
      <c r="V400" s="6">
        <f t="shared" si="25"/>
        <v>40543</v>
      </c>
      <c r="W400" s="1">
        <v>40513</v>
      </c>
      <c r="X400" s="46">
        <v>14367.126</v>
      </c>
      <c r="Y400" s="46">
        <v>9838.3799999999992</v>
      </c>
      <c r="Z400" s="46">
        <v>4528.7460000000001</v>
      </c>
      <c r="AA400" s="46">
        <v>9468.8259999999991</v>
      </c>
      <c r="AB400" s="46">
        <v>5923.3869999999997</v>
      </c>
      <c r="AC400" s="46">
        <v>3545.4389999999999</v>
      </c>
      <c r="AD400">
        <v>4898.3</v>
      </c>
      <c r="AE400">
        <v>3914.9929999999999</v>
      </c>
      <c r="AF400">
        <v>983.30700000000002</v>
      </c>
    </row>
    <row r="401" spans="22:32" x14ac:dyDescent="0.2">
      <c r="V401" s="6">
        <f t="shared" si="25"/>
        <v>40574</v>
      </c>
      <c r="W401" s="1">
        <v>40544</v>
      </c>
      <c r="X401" s="46">
        <v>14477.716161026099</v>
      </c>
      <c r="Y401" s="46">
        <v>9880.3626800675502</v>
      </c>
      <c r="Z401" s="46">
        <v>4598.3041385443403</v>
      </c>
      <c r="AA401" s="46">
        <v>9555.8175631593895</v>
      </c>
      <c r="AB401" s="46">
        <v>5961.2807566259698</v>
      </c>
      <c r="AC401" s="46">
        <v>3594.58584989889</v>
      </c>
      <c r="AD401">
        <v>4922.6394486913596</v>
      </c>
      <c r="AE401">
        <v>3911.7698187649598</v>
      </c>
      <c r="AF401">
        <v>1003.8764023258</v>
      </c>
    </row>
    <row r="402" spans="22:32" x14ac:dyDescent="0.2">
      <c r="V402" s="6">
        <f t="shared" si="25"/>
        <v>40602</v>
      </c>
      <c r="W402" s="1">
        <v>40575</v>
      </c>
      <c r="X402" s="46">
        <v>14674.592560503301</v>
      </c>
      <c r="Y402" s="46">
        <v>9951.6694401285604</v>
      </c>
      <c r="Z402" s="46">
        <v>4724.7324364250799</v>
      </c>
      <c r="AA402" s="46">
        <v>9713.2750156028396</v>
      </c>
      <c r="AB402" s="46">
        <v>6030.4865379830799</v>
      </c>
      <c r="AC402" s="46">
        <v>3682.8818182185601</v>
      </c>
      <c r="AD402">
        <v>4962.7275513086397</v>
      </c>
      <c r="AE402">
        <v>3910.2569072259898</v>
      </c>
      <c r="AF402">
        <v>1042.1515442433399</v>
      </c>
    </row>
    <row r="403" spans="22:32" x14ac:dyDescent="0.2">
      <c r="V403" s="6">
        <f t="shared" si="25"/>
        <v>40633</v>
      </c>
      <c r="W403" s="1">
        <v>40603</v>
      </c>
      <c r="X403" s="46">
        <v>14842.674999999999</v>
      </c>
      <c r="Y403" s="46">
        <v>10002.081</v>
      </c>
      <c r="Z403" s="46">
        <v>4840.5940000000001</v>
      </c>
      <c r="AA403" s="46">
        <v>9855.6080000000002</v>
      </c>
      <c r="AB403" s="46">
        <v>6094.8950000000004</v>
      </c>
      <c r="AC403" s="46">
        <v>3760.7130000000002</v>
      </c>
      <c r="AD403">
        <v>4987.067</v>
      </c>
      <c r="AE403">
        <v>3907.1860000000001</v>
      </c>
      <c r="AF403">
        <v>1079.8810000000001</v>
      </c>
    </row>
    <row r="404" spans="22:32" x14ac:dyDescent="0.2">
      <c r="V404" s="6">
        <f t="shared" si="25"/>
        <v>40663</v>
      </c>
      <c r="W404" s="1">
        <v>40634</v>
      </c>
      <c r="X404" s="46">
        <v>14925.4746615774</v>
      </c>
      <c r="Y404" s="46">
        <v>10010.966648433499</v>
      </c>
      <c r="Z404" s="46">
        <v>4910.5619738968198</v>
      </c>
      <c r="AA404" s="46">
        <v>9938.4098440260404</v>
      </c>
      <c r="AB404" s="46">
        <v>6135.4249416225903</v>
      </c>
      <c r="AC404" s="46">
        <v>3802.89045543457</v>
      </c>
      <c r="AD404">
        <v>4985.6380982773999</v>
      </c>
      <c r="AE404">
        <v>3887.5585077348801</v>
      </c>
      <c r="AF404">
        <v>1107.36702553635</v>
      </c>
    </row>
    <row r="405" spans="22:32" x14ac:dyDescent="0.2">
      <c r="V405" s="6">
        <f t="shared" si="25"/>
        <v>40694</v>
      </c>
      <c r="W405" s="1">
        <v>40664</v>
      </c>
      <c r="X405" s="46">
        <v>14992.338921910299</v>
      </c>
      <c r="Y405" s="46">
        <v>10016.385823004999</v>
      </c>
      <c r="Z405" s="46">
        <v>4970.7516603387703</v>
      </c>
      <c r="AA405" s="46">
        <v>10008.758354971</v>
      </c>
      <c r="AB405" s="46">
        <v>6170.7877309054302</v>
      </c>
      <c r="AC405" s="46">
        <v>3837.92417473658</v>
      </c>
      <c r="AD405">
        <v>4982.8789017225999</v>
      </c>
      <c r="AE405">
        <v>3854.7687577202701</v>
      </c>
      <c r="AF405">
        <v>1132.6777349828999</v>
      </c>
    </row>
    <row r="406" spans="22:32" x14ac:dyDescent="0.2">
      <c r="V406" s="6">
        <f t="shared" si="25"/>
        <v>40724</v>
      </c>
      <c r="W406" s="1">
        <v>40695</v>
      </c>
      <c r="X406" s="46">
        <v>15018.246999999999</v>
      </c>
      <c r="Y406" s="46">
        <v>10023.347</v>
      </c>
      <c r="Z406" s="46">
        <v>4994.8999999999996</v>
      </c>
      <c r="AA406" s="46">
        <v>10036.797</v>
      </c>
      <c r="AB406" s="46">
        <v>6185.08</v>
      </c>
      <c r="AC406" s="46">
        <v>3851.7170000000001</v>
      </c>
      <c r="AD406">
        <v>4981.45</v>
      </c>
      <c r="AE406">
        <v>3838.2669999999998</v>
      </c>
      <c r="AF406">
        <v>1143.183</v>
      </c>
    </row>
    <row r="407" spans="22:32" x14ac:dyDescent="0.2">
      <c r="V407" s="6">
        <f t="shared" si="25"/>
        <v>40755</v>
      </c>
      <c r="W407" s="1">
        <v>40725</v>
      </c>
      <c r="X407" s="46">
        <v>14979.6726930229</v>
      </c>
      <c r="Y407" s="46">
        <v>10039.9357310798</v>
      </c>
      <c r="Z407" s="46">
        <v>4935.0432786546899</v>
      </c>
      <c r="AA407" s="46">
        <v>9971.5629634645502</v>
      </c>
      <c r="AB407" s="46">
        <v>6168.6420365426302</v>
      </c>
      <c r="AC407" s="46">
        <v>3797.1429002991699</v>
      </c>
      <c r="AD407">
        <v>5016.3839879335501</v>
      </c>
      <c r="AE407">
        <v>3881.4668901845198</v>
      </c>
      <c r="AF407">
        <v>1137.7166061965399</v>
      </c>
    </row>
    <row r="408" spans="22:32" x14ac:dyDescent="0.2">
      <c r="V408" s="6">
        <f t="shared" si="25"/>
        <v>40786</v>
      </c>
      <c r="W408" s="1">
        <v>40756</v>
      </c>
      <c r="X408" s="46">
        <v>14881.2298971255</v>
      </c>
      <c r="Y408" s="46">
        <v>10060.2269091175</v>
      </c>
      <c r="Z408" s="46">
        <v>4805.3188717964604</v>
      </c>
      <c r="AA408" s="46">
        <v>9816.8054226805798</v>
      </c>
      <c r="AB408" s="46">
        <v>6125.6872573050296</v>
      </c>
      <c r="AC408" s="46">
        <v>3679.75155562587</v>
      </c>
      <c r="AD408">
        <v>5080.7017040355104</v>
      </c>
      <c r="AE408">
        <v>3961.0031365989998</v>
      </c>
      <c r="AF408">
        <v>1125.2057971693</v>
      </c>
    </row>
    <row r="409" spans="22:32" x14ac:dyDescent="0.2">
      <c r="V409" s="6">
        <f t="shared" si="25"/>
        <v>40816</v>
      </c>
      <c r="W409" s="1">
        <v>40787</v>
      </c>
      <c r="X409" s="46">
        <v>14753.374</v>
      </c>
      <c r="Y409" s="46">
        <v>10069.694</v>
      </c>
      <c r="Z409" s="46">
        <v>4683.68</v>
      </c>
      <c r="AA409" s="46">
        <v>9639.65</v>
      </c>
      <c r="AB409" s="46">
        <v>6067.8549999999996</v>
      </c>
      <c r="AC409" s="46">
        <v>3571.7950000000001</v>
      </c>
      <c r="AD409">
        <v>5113.7240000000002</v>
      </c>
      <c r="AE409">
        <v>4001.8389999999999</v>
      </c>
      <c r="AF409">
        <v>1111.885</v>
      </c>
    </row>
    <row r="410" spans="22:32" x14ac:dyDescent="0.2">
      <c r="V410" s="6">
        <f t="shared" si="25"/>
        <v>40847</v>
      </c>
      <c r="W410" s="1">
        <v>40817</v>
      </c>
      <c r="X410" s="46">
        <v>14433.399795851699</v>
      </c>
      <c r="Y410" s="46">
        <v>9886.3419314231105</v>
      </c>
      <c r="Z410" s="46">
        <v>4564.85023210485</v>
      </c>
      <c r="AA410" s="46">
        <v>9355.1288401645106</v>
      </c>
      <c r="AB410" s="46">
        <v>5895.5654353804903</v>
      </c>
      <c r="AC410" s="46">
        <v>3470.9330700739602</v>
      </c>
      <c r="AD410">
        <v>5061.9893504972497</v>
      </c>
      <c r="AE410">
        <v>3962.2018621116499</v>
      </c>
      <c r="AF410">
        <v>1094.2787782147</v>
      </c>
    </row>
    <row r="411" spans="22:32" x14ac:dyDescent="0.2">
      <c r="V411" s="6">
        <f t="shared" si="25"/>
        <v>40877</v>
      </c>
      <c r="W411" s="1">
        <v>40848</v>
      </c>
      <c r="X411" s="46">
        <v>14002.4699388631</v>
      </c>
      <c r="Y411" s="46">
        <v>9558.8020685768897</v>
      </c>
      <c r="Z411" s="46">
        <v>4452.7098932036097</v>
      </c>
      <c r="AA411" s="46">
        <v>9024.6250309850893</v>
      </c>
      <c r="AB411" s="46">
        <v>5652.8863954121498</v>
      </c>
      <c r="AC411" s="46">
        <v>3377.5166621956901</v>
      </c>
      <c r="AD411">
        <v>4969.5706495027498</v>
      </c>
      <c r="AE411">
        <v>3891.3941378883501</v>
      </c>
      <c r="AF411">
        <v>1075.3770031669101</v>
      </c>
    </row>
    <row r="412" spans="22:32" x14ac:dyDescent="0.2">
      <c r="V412" s="6">
        <f t="shared" si="25"/>
        <v>40908</v>
      </c>
      <c r="W412" s="1">
        <v>40878</v>
      </c>
      <c r="X412" s="46">
        <v>13775.621999999999</v>
      </c>
      <c r="Y412" s="46">
        <v>9375.4500000000007</v>
      </c>
      <c r="Z412" s="46">
        <v>4400.1719999999996</v>
      </c>
      <c r="AA412" s="46">
        <v>8857.7860000000001</v>
      </c>
      <c r="AB412" s="46">
        <v>5523.6930000000002</v>
      </c>
      <c r="AC412" s="46">
        <v>3334.0929999999998</v>
      </c>
      <c r="AD412">
        <v>4917.8360000000002</v>
      </c>
      <c r="AE412">
        <v>3851.7570000000001</v>
      </c>
      <c r="AF412">
        <v>1066.079</v>
      </c>
    </row>
    <row r="413" spans="22:32" x14ac:dyDescent="0.2">
      <c r="V413" s="6">
        <f t="shared" si="25"/>
        <v>40939</v>
      </c>
      <c r="W413" s="1">
        <v>40909</v>
      </c>
      <c r="X413" s="46">
        <v>13875.460423660101</v>
      </c>
      <c r="Y413" s="46">
        <v>9446.69811924026</v>
      </c>
      <c r="Z413" s="46">
        <v>4425.71586815507</v>
      </c>
      <c r="AA413" s="46">
        <v>8949.5495973478301</v>
      </c>
      <c r="AB413" s="46">
        <v>5587.9148982842999</v>
      </c>
      <c r="AC413" s="46">
        <v>3361.6346990635302</v>
      </c>
      <c r="AD413">
        <v>4925.9108263123198</v>
      </c>
      <c r="AE413">
        <v>3858.7832209559601</v>
      </c>
      <c r="AF413">
        <v>1066.55724813551</v>
      </c>
    </row>
    <row r="414" spans="22:32" x14ac:dyDescent="0.2">
      <c r="V414" s="6">
        <f t="shared" si="25"/>
        <v>40968</v>
      </c>
      <c r="W414" s="1">
        <v>40940</v>
      </c>
      <c r="X414" s="46">
        <v>14046.8195763399</v>
      </c>
      <c r="Y414" s="46">
        <v>9568.9858807597393</v>
      </c>
      <c r="Z414" s="46">
        <v>4471.9373673256196</v>
      </c>
      <c r="AA414" s="46">
        <v>9107.0494026521701</v>
      </c>
      <c r="AB414" s="46">
        <v>5698.1431017157001</v>
      </c>
      <c r="AC414" s="46">
        <v>3408.90630093647</v>
      </c>
      <c r="AD414">
        <v>4939.7701736876797</v>
      </c>
      <c r="AE414">
        <v>3870.8427790440501</v>
      </c>
      <c r="AF414">
        <v>1067.82347744199</v>
      </c>
    </row>
    <row r="415" spans="22:32" x14ac:dyDescent="0.2">
      <c r="V415" s="6">
        <f t="shared" si="25"/>
        <v>40999</v>
      </c>
      <c r="W415" s="1">
        <v>40969</v>
      </c>
      <c r="X415" s="46">
        <v>14146.657999999999</v>
      </c>
      <c r="Y415" s="46">
        <v>9640.2340000000004</v>
      </c>
      <c r="Z415" s="46">
        <v>4506.424</v>
      </c>
      <c r="AA415" s="46">
        <v>9198.8130000000001</v>
      </c>
      <c r="AB415" s="46">
        <v>5762.3649999999998</v>
      </c>
      <c r="AC415" s="46">
        <v>3436.4479999999999</v>
      </c>
      <c r="AD415">
        <v>4947.8450000000003</v>
      </c>
      <c r="AE415">
        <v>3877.8690000000001</v>
      </c>
      <c r="AF415">
        <v>1069.9760000000001</v>
      </c>
    </row>
    <row r="416" spans="22:32" x14ac:dyDescent="0.2">
      <c r="V416" s="6">
        <f t="shared" si="25"/>
        <v>41029</v>
      </c>
      <c r="W416" s="1">
        <v>41000</v>
      </c>
      <c r="X416" s="46">
        <v>13979.2513643943</v>
      </c>
      <c r="Y416" s="46">
        <v>9466.5956026890599</v>
      </c>
      <c r="Z416" s="46">
        <v>4515.7688886454298</v>
      </c>
      <c r="AA416" s="46">
        <v>9090.2655661152003</v>
      </c>
      <c r="AB416" s="46">
        <v>5674.9281600551703</v>
      </c>
      <c r="AC416" s="46">
        <v>3420.9376622879599</v>
      </c>
      <c r="AD416">
        <v>4888.98579827913</v>
      </c>
      <c r="AE416">
        <v>3797.26769886182</v>
      </c>
      <c r="AF416">
        <v>1090.02298314623</v>
      </c>
    </row>
    <row r="417" spans="22:32" x14ac:dyDescent="0.2">
      <c r="V417" s="6">
        <f t="shared" si="25"/>
        <v>41060</v>
      </c>
      <c r="W417" s="1">
        <v>41030</v>
      </c>
      <c r="X417" s="46">
        <v>13655.9906356057</v>
      </c>
      <c r="Y417" s="46">
        <v>9131.3013973109391</v>
      </c>
      <c r="Z417" s="46">
        <v>4521.9274524784296</v>
      </c>
      <c r="AA417" s="46">
        <v>8880.6614338847994</v>
      </c>
      <c r="AB417" s="46">
        <v>5501.0612838362003</v>
      </c>
      <c r="AC417" s="46">
        <v>3390.9873377120398</v>
      </c>
      <c r="AD417">
        <v>4775.3292017208696</v>
      </c>
      <c r="AE417">
        <v>3641.62730113818</v>
      </c>
      <c r="AF417">
        <v>1128.5529851686299</v>
      </c>
    </row>
    <row r="418" spans="22:32" x14ac:dyDescent="0.2">
      <c r="V418" s="6">
        <f t="shared" si="25"/>
        <v>41090</v>
      </c>
      <c r="W418" s="1">
        <v>41061</v>
      </c>
      <c r="X418" s="46">
        <v>13488.584000000001</v>
      </c>
      <c r="Y418" s="46">
        <v>8957.6630000000005</v>
      </c>
      <c r="Z418" s="46">
        <v>4530.9210000000003</v>
      </c>
      <c r="AA418" s="46">
        <v>8772.1139999999996</v>
      </c>
      <c r="AB418" s="46">
        <v>5396.6369999999997</v>
      </c>
      <c r="AC418" s="46">
        <v>3375.4769999999999</v>
      </c>
      <c r="AD418">
        <v>4716.47</v>
      </c>
      <c r="AE418">
        <v>3561.0259999999998</v>
      </c>
      <c r="AF418">
        <v>1155.444</v>
      </c>
    </row>
    <row r="419" spans="22:32" x14ac:dyDescent="0.2">
      <c r="V419" s="6">
        <f t="shared" si="25"/>
        <v>41121</v>
      </c>
      <c r="W419" s="1">
        <v>41091</v>
      </c>
      <c r="X419" s="46">
        <v>13535.9781132546</v>
      </c>
      <c r="Y419" s="46">
        <v>8981.7325742042995</v>
      </c>
      <c r="Z419" s="46">
        <v>4553.5359135445296</v>
      </c>
      <c r="AA419" s="46">
        <v>8777.3807462038694</v>
      </c>
      <c r="AB419" s="46">
        <v>5379.1035452224096</v>
      </c>
      <c r="AC419" s="46">
        <v>3386.71253133342</v>
      </c>
      <c r="AD419">
        <v>4758.5973670507301</v>
      </c>
      <c r="AE419">
        <v>3596.54471243939</v>
      </c>
      <c r="AF419">
        <v>1167.80719023141</v>
      </c>
    </row>
    <row r="420" spans="22:32" x14ac:dyDescent="0.2">
      <c r="V420" s="6">
        <f t="shared" si="25"/>
        <v>41152</v>
      </c>
      <c r="W420" s="1">
        <v>41122</v>
      </c>
      <c r="X420" s="46">
        <v>13623.236433919599</v>
      </c>
      <c r="Y420" s="46">
        <v>9026.0475846552108</v>
      </c>
      <c r="Z420" s="46">
        <v>4587.3005233895601</v>
      </c>
      <c r="AA420" s="46">
        <v>8787.0774658502505</v>
      </c>
      <c r="AB420" s="46">
        <v>5369.2177134237299</v>
      </c>
      <c r="AC420" s="46">
        <v>3412.1878360902201</v>
      </c>
      <c r="AD420">
        <v>4836.1589680693696</v>
      </c>
      <c r="AE420">
        <v>3661.9389773978801</v>
      </c>
      <c r="AF420">
        <v>1177.00369508324</v>
      </c>
    </row>
    <row r="421" spans="22:32" x14ac:dyDescent="0.2">
      <c r="V421" s="6">
        <f t="shared" si="25"/>
        <v>41182</v>
      </c>
      <c r="W421" s="1">
        <v>41153</v>
      </c>
      <c r="X421" s="46">
        <v>13668.037</v>
      </c>
      <c r="Y421" s="46">
        <v>9048.7999999999993</v>
      </c>
      <c r="Z421" s="46">
        <v>4619.2370000000001</v>
      </c>
      <c r="AA421" s="46">
        <v>8792.0560000000005</v>
      </c>
      <c r="AB421" s="46">
        <v>5353.2860000000001</v>
      </c>
      <c r="AC421" s="46">
        <v>3438.77</v>
      </c>
      <c r="AD421">
        <v>4875.9809999999998</v>
      </c>
      <c r="AE421">
        <v>3695.5140000000001</v>
      </c>
      <c r="AF421">
        <v>1180.4670000000001</v>
      </c>
    </row>
    <row r="422" spans="22:32" x14ac:dyDescent="0.2">
      <c r="V422" s="6">
        <f t="shared" si="25"/>
        <v>41213</v>
      </c>
      <c r="W422" s="1">
        <v>41183</v>
      </c>
      <c r="X422" s="46">
        <v>13632.8082835027</v>
      </c>
      <c r="Y422" s="46">
        <v>8995.9975608654495</v>
      </c>
      <c r="Z422" s="46">
        <v>4653.7657159130304</v>
      </c>
      <c r="AA422" s="46">
        <v>8771.9116310892496</v>
      </c>
      <c r="AB422" s="46">
        <v>5303.88517150999</v>
      </c>
      <c r="AC422" s="46">
        <v>3472.1775297593099</v>
      </c>
      <c r="AD422">
        <v>4860.8950072405396</v>
      </c>
      <c r="AE422">
        <v>3680.7260329546998</v>
      </c>
      <c r="AF422">
        <v>1180.08715446419</v>
      </c>
    </row>
    <row r="423" spans="22:32" x14ac:dyDescent="0.2">
      <c r="V423" s="6">
        <f t="shared" si="25"/>
        <v>41243</v>
      </c>
      <c r="W423" s="1">
        <v>41214</v>
      </c>
      <c r="X423" s="46">
        <v>13549.996551411599</v>
      </c>
      <c r="Y423" s="46">
        <v>8878.2768265026698</v>
      </c>
      <c r="Z423" s="46">
        <v>4686.6035177804597</v>
      </c>
      <c r="AA423" s="46">
        <v>8724.6464413527592</v>
      </c>
      <c r="AB423" s="46">
        <v>5225.37567453874</v>
      </c>
      <c r="AC423" s="46">
        <v>3507.2887439732499</v>
      </c>
      <c r="AD423">
        <v>4825.3468727830996</v>
      </c>
      <c r="AE423">
        <v>3646.0851030117801</v>
      </c>
      <c r="AF423">
        <v>1179.1007694770999</v>
      </c>
    </row>
    <row r="424" spans="22:32" x14ac:dyDescent="0.2">
      <c r="V424" s="6">
        <f t="shared" si="25"/>
        <v>41274</v>
      </c>
      <c r="W424" s="1">
        <v>41244</v>
      </c>
      <c r="X424" s="46">
        <v>13442.703</v>
      </c>
      <c r="Y424" s="46">
        <v>8740.6659999999993</v>
      </c>
      <c r="Z424" s="46">
        <v>4702.0370000000003</v>
      </c>
      <c r="AA424" s="46">
        <v>8663.6129999999994</v>
      </c>
      <c r="AB424" s="46">
        <v>5139.1809999999996</v>
      </c>
      <c r="AC424" s="46">
        <v>3524.4319999999998</v>
      </c>
      <c r="AD424">
        <v>4779.09</v>
      </c>
      <c r="AE424">
        <v>3601.4850000000001</v>
      </c>
      <c r="AF424">
        <v>1177.605</v>
      </c>
    </row>
    <row r="425" spans="22:32" x14ac:dyDescent="0.2">
      <c r="V425" s="6">
        <f t="shared" si="25"/>
        <v>41305</v>
      </c>
      <c r="W425" s="1">
        <v>41275</v>
      </c>
      <c r="X425" s="46">
        <v>13300.329965082199</v>
      </c>
      <c r="Y425" s="46">
        <v>8597.90350359078</v>
      </c>
      <c r="Z425" s="46">
        <v>4694.1666999847503</v>
      </c>
      <c r="AA425" s="46">
        <v>8583.3678967421201</v>
      </c>
      <c r="AB425" s="46">
        <v>5055.9457877733803</v>
      </c>
      <c r="AC425" s="46">
        <v>3519.6353504079302</v>
      </c>
      <c r="AD425">
        <v>4716.9652329098799</v>
      </c>
      <c r="AE425">
        <v>3543.3145562773998</v>
      </c>
      <c r="AF425">
        <v>1173.8080610237901</v>
      </c>
    </row>
    <row r="426" spans="22:32" x14ac:dyDescent="0.2">
      <c r="V426" s="6">
        <f t="shared" si="25"/>
        <v>41333</v>
      </c>
      <c r="W426" s="1">
        <v>41306</v>
      </c>
      <c r="X426" s="46">
        <v>13123.518522049801</v>
      </c>
      <c r="Y426" s="46">
        <v>8446.3049629842499</v>
      </c>
      <c r="Z426" s="46">
        <v>4672.8736843755896</v>
      </c>
      <c r="AA426" s="46">
        <v>8484.2519575485403</v>
      </c>
      <c r="AB426" s="46">
        <v>4975.2124939083997</v>
      </c>
      <c r="AC426" s="46">
        <v>3504.9481159217498</v>
      </c>
      <c r="AD426">
        <v>4639.2682272413103</v>
      </c>
      <c r="AE426">
        <v>3471.8053852497501</v>
      </c>
      <c r="AF426">
        <v>1167.5455354853</v>
      </c>
    </row>
    <row r="427" spans="22:32" x14ac:dyDescent="0.2">
      <c r="V427" s="6">
        <f t="shared" si="25"/>
        <v>41364</v>
      </c>
      <c r="W427" s="1">
        <v>41334</v>
      </c>
      <c r="X427" s="46">
        <v>12890.745000000001</v>
      </c>
      <c r="Y427" s="46">
        <v>8258.2559999999994</v>
      </c>
      <c r="Z427" s="46">
        <v>4632.4889999999996</v>
      </c>
      <c r="AA427" s="46">
        <v>8353.9719999999998</v>
      </c>
      <c r="AB427" s="46">
        <v>4880.3109999999997</v>
      </c>
      <c r="AC427" s="46">
        <v>3473.6610000000001</v>
      </c>
      <c r="AD427">
        <v>4536.7730000000001</v>
      </c>
      <c r="AE427">
        <v>3377.9450000000002</v>
      </c>
      <c r="AF427">
        <v>1158.828</v>
      </c>
    </row>
    <row r="428" spans="22:32" x14ac:dyDescent="0.2">
      <c r="W428" s="1"/>
    </row>
    <row r="429" spans="22:32" x14ac:dyDescent="0.2">
      <c r="W429" s="1"/>
    </row>
    <row r="430" spans="22:32" x14ac:dyDescent="0.2">
      <c r="W430" s="1"/>
    </row>
    <row r="431" spans="22:32" x14ac:dyDescent="0.2">
      <c r="W431" s="1"/>
    </row>
    <row r="432" spans="22:32" x14ac:dyDescent="0.2">
      <c r="W432" s="1"/>
    </row>
    <row r="433" spans="23:23" x14ac:dyDescent="0.2">
      <c r="W433" s="1"/>
    </row>
    <row r="434" spans="23:23" x14ac:dyDescent="0.2">
      <c r="W434" s="1"/>
    </row>
    <row r="435" spans="23:23" x14ac:dyDescent="0.2">
      <c r="W435" s="1"/>
    </row>
    <row r="436" spans="23:23" x14ac:dyDescent="0.2">
      <c r="W436" s="1"/>
    </row>
    <row r="437" spans="23:23" x14ac:dyDescent="0.2">
      <c r="W437" s="1"/>
    </row>
    <row r="438" spans="23:23" x14ac:dyDescent="0.2">
      <c r="W438" s="1"/>
    </row>
    <row r="439" spans="23:23" x14ac:dyDescent="0.2">
      <c r="W439" s="1"/>
    </row>
    <row r="440" spans="23:23" x14ac:dyDescent="0.2">
      <c r="W440" s="1"/>
    </row>
    <row r="441" spans="23:23" x14ac:dyDescent="0.2">
      <c r="W441" s="1"/>
    </row>
    <row r="442" spans="23:23" x14ac:dyDescent="0.2">
      <c r="W442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U442"/>
  <sheetViews>
    <sheetView topLeftCell="A27" workbookViewId="0">
      <selection activeCell="Q29" sqref="Q29"/>
    </sheetView>
  </sheetViews>
  <sheetFormatPr baseColWidth="10" defaultRowHeight="16" x14ac:dyDescent="0.2"/>
  <cols>
    <col min="2" max="2" width="11.5" style="6" bestFit="1" customWidth="1"/>
    <col min="3" max="5" width="18.83203125" style="6" customWidth="1"/>
    <col min="6" max="16" width="10.83203125" style="6"/>
    <col min="18" max="20" width="18.83203125" customWidth="1"/>
  </cols>
  <sheetData>
    <row r="2" spans="1:21" x14ac:dyDescent="0.2">
      <c r="C2" s="10" t="s">
        <v>211</v>
      </c>
      <c r="Q2" s="6"/>
      <c r="R2" s="10" t="s">
        <v>212</v>
      </c>
      <c r="S2" s="6"/>
      <c r="T2" s="6"/>
    </row>
    <row r="3" spans="1:21" ht="68" x14ac:dyDescent="0.2">
      <c r="A3" t="s">
        <v>1133</v>
      </c>
      <c r="C3" s="24" t="s">
        <v>1104</v>
      </c>
      <c r="D3" s="24" t="s">
        <v>1105</v>
      </c>
      <c r="E3" s="24" t="s">
        <v>1106</v>
      </c>
      <c r="P3" s="54" t="s">
        <v>1133</v>
      </c>
      <c r="Q3" s="6"/>
      <c r="R3" s="24" t="s">
        <v>1104</v>
      </c>
      <c r="S3" s="24" t="s">
        <v>1105</v>
      </c>
      <c r="T3" s="24" t="s">
        <v>1106</v>
      </c>
    </row>
    <row r="4" spans="1:21" x14ac:dyDescent="0.2">
      <c r="A4" s="6">
        <f>EOMONTH(B4,0)</f>
        <v>28490</v>
      </c>
      <c r="B4" s="8">
        <v>28460</v>
      </c>
      <c r="C4" s="6">
        <v>399.62700000000001</v>
      </c>
      <c r="D4" s="6">
        <f>C4-E4</f>
        <v>313.16200000000003</v>
      </c>
      <c r="E4" s="6">
        <v>86.465000000000003</v>
      </c>
      <c r="P4" s="6">
        <f>EOMONTH(Q4,0)</f>
        <v>28490</v>
      </c>
      <c r="Q4" s="1">
        <v>28460</v>
      </c>
      <c r="R4" s="46">
        <v>399.62700000000001</v>
      </c>
      <c r="S4" s="46">
        <v>313.16199999999998</v>
      </c>
      <c r="T4" s="46">
        <v>86.465000000000003</v>
      </c>
      <c r="U4" s="46"/>
    </row>
    <row r="5" spans="1:21" x14ac:dyDescent="0.2">
      <c r="A5" s="6">
        <f t="shared" ref="A5:A68" si="0">EOMONTH(B5,0)</f>
        <v>28580</v>
      </c>
      <c r="B5" s="8">
        <v>28550</v>
      </c>
      <c r="C5" s="6">
        <v>408.42099999999999</v>
      </c>
      <c r="D5" s="6">
        <f t="shared" ref="D5:D68" si="1">C5-E5</f>
        <v>316.37199999999996</v>
      </c>
      <c r="E5" s="6">
        <v>92.049000000000007</v>
      </c>
      <c r="P5" s="6">
        <f t="shared" ref="P5:P68" si="2">EOMONTH(Q5,0)</f>
        <v>28521</v>
      </c>
      <c r="Q5" s="1">
        <v>28491</v>
      </c>
      <c r="R5" s="46">
        <v>402.25291401115197</v>
      </c>
      <c r="S5" s="46">
        <v>313.66430810246499</v>
      </c>
      <c r="T5" s="46">
        <v>88.767464183622593</v>
      </c>
      <c r="U5" s="46"/>
    </row>
    <row r="6" spans="1:21" x14ac:dyDescent="0.2">
      <c r="A6" s="6">
        <f t="shared" si="0"/>
        <v>28671</v>
      </c>
      <c r="B6" s="8">
        <v>28642</v>
      </c>
      <c r="C6" s="6">
        <v>421.17700000000002</v>
      </c>
      <c r="D6" s="6">
        <f t="shared" si="1"/>
        <v>326.50800000000004</v>
      </c>
      <c r="E6" s="6">
        <v>94.668999999999997</v>
      </c>
      <c r="P6" s="6">
        <f t="shared" si="2"/>
        <v>28549</v>
      </c>
      <c r="Q6" s="1">
        <v>28522</v>
      </c>
      <c r="R6" s="46">
        <v>405.01228579764199</v>
      </c>
      <c r="S6" s="46">
        <v>314.77268722488202</v>
      </c>
      <c r="T6" s="46">
        <v>90.543604582539999</v>
      </c>
      <c r="U6" s="46"/>
    </row>
    <row r="7" spans="1:21" x14ac:dyDescent="0.2">
      <c r="A7" s="6">
        <f t="shared" si="0"/>
        <v>28763</v>
      </c>
      <c r="B7" s="8">
        <v>28734</v>
      </c>
      <c r="C7" s="6">
        <v>455.35199999999998</v>
      </c>
      <c r="D7" s="6">
        <f t="shared" si="1"/>
        <v>353.26299999999998</v>
      </c>
      <c r="E7" s="6">
        <v>102.089</v>
      </c>
      <c r="P7" s="6">
        <f t="shared" si="2"/>
        <v>28580</v>
      </c>
      <c r="Q7" s="1">
        <v>28550</v>
      </c>
      <c r="R7" s="46">
        <v>408.42099999999999</v>
      </c>
      <c r="S7" s="46">
        <v>316.37200000000001</v>
      </c>
      <c r="T7" s="46">
        <v>92.049000000000007</v>
      </c>
      <c r="U7" s="46"/>
    </row>
    <row r="8" spans="1:21" x14ac:dyDescent="0.2">
      <c r="A8" s="6">
        <f t="shared" si="0"/>
        <v>28855</v>
      </c>
      <c r="B8" s="8">
        <v>28825</v>
      </c>
      <c r="C8" s="6">
        <v>512.86400000000003</v>
      </c>
      <c r="D8" s="6">
        <f t="shared" si="1"/>
        <v>382.20800000000003</v>
      </c>
      <c r="E8" s="6">
        <v>130.65600000000001</v>
      </c>
      <c r="P8" s="6">
        <f t="shared" si="2"/>
        <v>28610</v>
      </c>
      <c r="Q8" s="1">
        <v>28581</v>
      </c>
      <c r="R8" s="46">
        <v>411.869462589492</v>
      </c>
      <c r="S8" s="46">
        <v>318.611149242973</v>
      </c>
      <c r="T8" s="46">
        <v>92.964969103909596</v>
      </c>
      <c r="U8" s="46"/>
    </row>
    <row r="9" spans="1:21" x14ac:dyDescent="0.2">
      <c r="A9" s="6">
        <f t="shared" si="0"/>
        <v>28945</v>
      </c>
      <c r="B9" s="8">
        <v>28915</v>
      </c>
      <c r="C9" s="6">
        <v>495.56299999999999</v>
      </c>
      <c r="D9" s="6">
        <f t="shared" si="1"/>
        <v>365.529</v>
      </c>
      <c r="E9" s="6">
        <v>130.03399999999999</v>
      </c>
      <c r="P9" s="6">
        <f t="shared" si="2"/>
        <v>28641</v>
      </c>
      <c r="Q9" s="1">
        <v>28611</v>
      </c>
      <c r="R9" s="46">
        <v>415.95363340546402</v>
      </c>
      <c r="S9" s="46">
        <v>322.11780595049402</v>
      </c>
      <c r="T9" s="46">
        <v>93.691897193287602</v>
      </c>
      <c r="U9" s="46"/>
    </row>
    <row r="10" spans="1:21" x14ac:dyDescent="0.2">
      <c r="A10" s="6">
        <f t="shared" si="0"/>
        <v>29036</v>
      </c>
      <c r="B10" s="8">
        <v>29007</v>
      </c>
      <c r="C10" s="6">
        <v>526.29700000000003</v>
      </c>
      <c r="D10" s="6">
        <f t="shared" si="1"/>
        <v>391.55100000000004</v>
      </c>
      <c r="E10" s="6">
        <v>134.74600000000001</v>
      </c>
      <c r="P10" s="6">
        <f t="shared" si="2"/>
        <v>28671</v>
      </c>
      <c r="Q10" s="1">
        <v>28642</v>
      </c>
      <c r="R10" s="46">
        <v>421.17700000000002</v>
      </c>
      <c r="S10" s="46">
        <v>326.50799999999998</v>
      </c>
      <c r="T10" s="46">
        <v>94.668999999999997</v>
      </c>
      <c r="U10" s="46"/>
    </row>
    <row r="11" spans="1:21" x14ac:dyDescent="0.2">
      <c r="A11" s="6">
        <f t="shared" si="0"/>
        <v>29128</v>
      </c>
      <c r="B11" s="8">
        <v>29099</v>
      </c>
      <c r="C11" s="6">
        <v>574.23400000000004</v>
      </c>
      <c r="D11" s="6">
        <f t="shared" si="1"/>
        <v>428.02300000000002</v>
      </c>
      <c r="E11" s="6">
        <v>146.21100000000001</v>
      </c>
      <c r="P11" s="6">
        <f t="shared" si="2"/>
        <v>28702</v>
      </c>
      <c r="Q11" s="1">
        <v>28672</v>
      </c>
      <c r="R11" s="46">
        <v>429.74682386585101</v>
      </c>
      <c r="S11" s="46">
        <v>333.674153592594</v>
      </c>
      <c r="T11" s="46">
        <v>96.319624436083501</v>
      </c>
      <c r="U11" s="46"/>
    </row>
    <row r="12" spans="1:21" x14ac:dyDescent="0.2">
      <c r="A12" s="6">
        <f t="shared" si="0"/>
        <v>29220</v>
      </c>
      <c r="B12" s="8">
        <v>29190</v>
      </c>
      <c r="C12" s="6">
        <v>623.21100000000001</v>
      </c>
      <c r="D12" s="6">
        <f t="shared" si="1"/>
        <v>468.09900000000005</v>
      </c>
      <c r="E12" s="6">
        <v>155.11199999999999</v>
      </c>
      <c r="P12" s="6">
        <f t="shared" si="2"/>
        <v>28733</v>
      </c>
      <c r="Q12" s="1">
        <v>28703</v>
      </c>
      <c r="R12" s="46">
        <v>441.81160174879398</v>
      </c>
      <c r="S12" s="46">
        <v>343.52656959402401</v>
      </c>
      <c r="T12" s="46">
        <v>98.771511085106397</v>
      </c>
      <c r="U12" s="46"/>
    </row>
    <row r="13" spans="1:21" x14ac:dyDescent="0.2">
      <c r="A13" s="6">
        <f t="shared" si="0"/>
        <v>29311</v>
      </c>
      <c r="B13" s="8">
        <v>29281</v>
      </c>
      <c r="C13" s="6">
        <v>627.70799999999997</v>
      </c>
      <c r="D13" s="6">
        <f t="shared" si="1"/>
        <v>467.72899999999993</v>
      </c>
      <c r="E13" s="6">
        <v>159.97900000000001</v>
      </c>
      <c r="P13" s="6">
        <f t="shared" si="2"/>
        <v>28763</v>
      </c>
      <c r="Q13" s="1">
        <v>28734</v>
      </c>
      <c r="R13" s="46">
        <v>455.35199999999998</v>
      </c>
      <c r="S13" s="46">
        <v>353.26299999999998</v>
      </c>
      <c r="T13" s="46">
        <v>102.089</v>
      </c>
      <c r="U13" s="46"/>
    </row>
    <row r="14" spans="1:21" x14ac:dyDescent="0.2">
      <c r="A14" s="6">
        <f t="shared" si="0"/>
        <v>29402</v>
      </c>
      <c r="B14" s="8">
        <v>29373</v>
      </c>
      <c r="C14" s="6">
        <v>686.92899999999997</v>
      </c>
      <c r="D14" s="6">
        <f t="shared" si="1"/>
        <v>505.85699999999997</v>
      </c>
      <c r="E14" s="6">
        <v>181.072</v>
      </c>
      <c r="P14" s="6">
        <f t="shared" si="2"/>
        <v>28794</v>
      </c>
      <c r="Q14" s="1">
        <v>28764</v>
      </c>
      <c r="R14" s="46">
        <v>476.89217684164601</v>
      </c>
      <c r="S14" s="46">
        <v>365.02665139535497</v>
      </c>
      <c r="T14" s="46">
        <v>111.37869803273099</v>
      </c>
      <c r="U14" s="46"/>
    </row>
    <row r="15" spans="1:21" x14ac:dyDescent="0.2">
      <c r="A15" s="6">
        <f t="shared" si="0"/>
        <v>29494</v>
      </c>
      <c r="B15" s="8">
        <v>29465</v>
      </c>
      <c r="C15" s="6">
        <v>706.18399999999997</v>
      </c>
      <c r="D15" s="6">
        <f t="shared" si="1"/>
        <v>515.58799999999997</v>
      </c>
      <c r="E15" s="6">
        <v>190.596</v>
      </c>
      <c r="P15" s="6">
        <f t="shared" si="2"/>
        <v>28824</v>
      </c>
      <c r="Q15" s="1">
        <v>28795</v>
      </c>
      <c r="R15" s="46">
        <v>500.90249071945698</v>
      </c>
      <c r="S15" s="46">
        <v>376.65688840241199</v>
      </c>
      <c r="T15" s="46">
        <v>123.998198221629</v>
      </c>
      <c r="U15" s="46"/>
    </row>
    <row r="16" spans="1:21" x14ac:dyDescent="0.2">
      <c r="A16" s="6">
        <f t="shared" si="0"/>
        <v>29586</v>
      </c>
      <c r="B16" s="8">
        <v>29556</v>
      </c>
      <c r="C16" s="6">
        <v>754.98500000000001</v>
      </c>
      <c r="D16" s="6">
        <f t="shared" si="1"/>
        <v>559.77700000000004</v>
      </c>
      <c r="E16" s="6">
        <v>195.208</v>
      </c>
      <c r="P16" s="6">
        <f t="shared" si="2"/>
        <v>28855</v>
      </c>
      <c r="Q16" s="1">
        <v>28825</v>
      </c>
      <c r="R16" s="46">
        <v>512.86400000000003</v>
      </c>
      <c r="S16" s="46">
        <v>382.20800000000003</v>
      </c>
      <c r="T16" s="46">
        <v>130.65600000000001</v>
      </c>
      <c r="U16" s="46"/>
    </row>
    <row r="17" spans="1:21" x14ac:dyDescent="0.2">
      <c r="A17" s="6">
        <f t="shared" si="0"/>
        <v>29676</v>
      </c>
      <c r="B17" s="8">
        <v>29646</v>
      </c>
      <c r="C17" s="6">
        <v>775.82799999999997</v>
      </c>
      <c r="D17" s="6">
        <f t="shared" si="1"/>
        <v>577.12799999999993</v>
      </c>
      <c r="E17" s="6">
        <v>198.7</v>
      </c>
      <c r="P17" s="6">
        <f t="shared" si="2"/>
        <v>28886</v>
      </c>
      <c r="Q17" s="1">
        <v>28856</v>
      </c>
      <c r="R17" s="46">
        <v>508.12015598353901</v>
      </c>
      <c r="S17" s="46">
        <v>377.63470514128898</v>
      </c>
      <c r="T17" s="46">
        <v>130.48545084225</v>
      </c>
      <c r="U17" s="46"/>
    </row>
    <row r="18" spans="1:21" x14ac:dyDescent="0.2">
      <c r="A18" s="6">
        <f t="shared" si="0"/>
        <v>29767</v>
      </c>
      <c r="B18" s="8">
        <v>29738</v>
      </c>
      <c r="C18" s="6">
        <v>759.84400000000005</v>
      </c>
      <c r="D18" s="6">
        <f t="shared" si="1"/>
        <v>559.60800000000006</v>
      </c>
      <c r="E18" s="6">
        <v>200.23599999999999</v>
      </c>
      <c r="P18" s="6">
        <f t="shared" si="2"/>
        <v>28914</v>
      </c>
      <c r="Q18" s="1">
        <v>28887</v>
      </c>
      <c r="R18" s="46">
        <v>500.30684401646101</v>
      </c>
      <c r="S18" s="46">
        <v>370.10229485871099</v>
      </c>
      <c r="T18" s="46">
        <v>130.20454915774999</v>
      </c>
      <c r="U18" s="46"/>
    </row>
    <row r="19" spans="1:21" x14ac:dyDescent="0.2">
      <c r="A19" s="6">
        <f t="shared" si="0"/>
        <v>29859</v>
      </c>
      <c r="B19" s="8">
        <v>29830</v>
      </c>
      <c r="C19" s="6">
        <v>797.90099999999995</v>
      </c>
      <c r="D19" s="6">
        <f t="shared" si="1"/>
        <v>583.87099999999998</v>
      </c>
      <c r="E19" s="6">
        <v>214.03</v>
      </c>
      <c r="P19" s="6">
        <f t="shared" si="2"/>
        <v>28945</v>
      </c>
      <c r="Q19" s="1">
        <v>28915</v>
      </c>
      <c r="R19" s="46">
        <v>495.56299999999999</v>
      </c>
      <c r="S19" s="46">
        <v>365.529</v>
      </c>
      <c r="T19" s="46">
        <v>130.03399999999999</v>
      </c>
      <c r="U19" s="46"/>
    </row>
    <row r="20" spans="1:21" x14ac:dyDescent="0.2">
      <c r="A20" s="6">
        <f t="shared" si="0"/>
        <v>29951</v>
      </c>
      <c r="B20" s="8">
        <v>29921</v>
      </c>
      <c r="C20" s="6">
        <v>863.10500000000002</v>
      </c>
      <c r="D20" s="6">
        <f t="shared" si="1"/>
        <v>623.6</v>
      </c>
      <c r="E20" s="6">
        <v>239.505</v>
      </c>
      <c r="P20" s="6">
        <f t="shared" si="2"/>
        <v>28975</v>
      </c>
      <c r="Q20" s="1">
        <v>28946</v>
      </c>
      <c r="R20" s="46">
        <v>500.66541953560397</v>
      </c>
      <c r="S20" s="46">
        <v>369.94664353854199</v>
      </c>
      <c r="T20" s="46">
        <v>130.748011044664</v>
      </c>
      <c r="U20" s="46"/>
    </row>
    <row r="21" spans="1:21" x14ac:dyDescent="0.2">
      <c r="A21" s="6">
        <f t="shared" si="0"/>
        <v>30041</v>
      </c>
      <c r="B21" s="8">
        <v>30011</v>
      </c>
      <c r="C21" s="6">
        <v>865.01800000000003</v>
      </c>
      <c r="D21" s="6">
        <f t="shared" si="1"/>
        <v>621.88599999999997</v>
      </c>
      <c r="E21" s="6">
        <v>243.13200000000001</v>
      </c>
      <c r="P21" s="6">
        <f t="shared" si="2"/>
        <v>29006</v>
      </c>
      <c r="Q21" s="1">
        <v>28976</v>
      </c>
      <c r="R21" s="46">
        <v>512.95615351058404</v>
      </c>
      <c r="S21" s="46">
        <v>380.45377130259101</v>
      </c>
      <c r="T21" s="46">
        <v>132.561826804784</v>
      </c>
      <c r="U21" s="46"/>
    </row>
    <row r="22" spans="1:21" x14ac:dyDescent="0.2">
      <c r="A22" s="6">
        <f t="shared" si="0"/>
        <v>30132</v>
      </c>
      <c r="B22" s="8">
        <v>30103</v>
      </c>
      <c r="C22" s="6">
        <v>850.67100000000005</v>
      </c>
      <c r="D22" s="6">
        <f t="shared" si="1"/>
        <v>598.26800000000003</v>
      </c>
      <c r="E22" s="6">
        <v>252.40299999999999</v>
      </c>
      <c r="G22" s="6" t="s">
        <v>142</v>
      </c>
      <c r="P22" s="6">
        <f t="shared" si="2"/>
        <v>29036</v>
      </c>
      <c r="Q22" s="1">
        <v>29007</v>
      </c>
      <c r="R22" s="46">
        <v>526.29700000000003</v>
      </c>
      <c r="S22" s="46">
        <v>391.55099999999999</v>
      </c>
      <c r="T22" s="46">
        <v>134.74600000000001</v>
      </c>
      <c r="U22" s="46"/>
    </row>
    <row r="23" spans="1:21" x14ac:dyDescent="0.2">
      <c r="A23" s="6">
        <f t="shared" si="0"/>
        <v>30224</v>
      </c>
      <c r="B23" s="8">
        <v>30195</v>
      </c>
      <c r="C23" s="6">
        <v>878.09</v>
      </c>
      <c r="D23" s="6">
        <f t="shared" si="1"/>
        <v>619.60500000000002</v>
      </c>
      <c r="E23" s="6">
        <v>258.48500000000001</v>
      </c>
      <c r="P23" s="6">
        <f t="shared" si="2"/>
        <v>29067</v>
      </c>
      <c r="Q23" s="1">
        <v>29037</v>
      </c>
      <c r="R23" s="46">
        <v>540.89297059074295</v>
      </c>
      <c r="S23" s="46">
        <v>402.83516480671801</v>
      </c>
      <c r="T23" s="46">
        <v>138.01582506916401</v>
      </c>
      <c r="U23" s="46"/>
    </row>
    <row r="24" spans="1:21" x14ac:dyDescent="0.2">
      <c r="A24" s="6">
        <f t="shared" si="0"/>
        <v>30316</v>
      </c>
      <c r="B24" s="8">
        <v>30286</v>
      </c>
      <c r="C24" s="6">
        <v>924.37800000000004</v>
      </c>
      <c r="D24" s="6">
        <f t="shared" si="1"/>
        <v>655.48</v>
      </c>
      <c r="E24" s="6">
        <v>268.89800000000002</v>
      </c>
      <c r="G24" s="6" t="s">
        <v>143</v>
      </c>
      <c r="P24" s="6">
        <f t="shared" si="2"/>
        <v>29098</v>
      </c>
      <c r="Q24" s="1">
        <v>29068</v>
      </c>
      <c r="R24" s="46">
        <v>557.79187361951904</v>
      </c>
      <c r="S24" s="46">
        <v>415.45187570110801</v>
      </c>
      <c r="T24" s="46">
        <v>142.34656660365599</v>
      </c>
      <c r="U24" s="46"/>
    </row>
    <row r="25" spans="1:21" x14ac:dyDescent="0.2">
      <c r="A25" s="6">
        <f t="shared" si="0"/>
        <v>30406</v>
      </c>
      <c r="B25" s="8">
        <v>30376</v>
      </c>
      <c r="C25" s="6">
        <v>924.67100000000005</v>
      </c>
      <c r="D25" s="6">
        <f t="shared" si="1"/>
        <v>653.41000000000008</v>
      </c>
      <c r="E25" s="6">
        <v>271.26100000000002</v>
      </c>
      <c r="P25" s="6">
        <f t="shared" si="2"/>
        <v>29128</v>
      </c>
      <c r="Q25" s="1">
        <v>29099</v>
      </c>
      <c r="R25" s="46">
        <v>574.23400000000004</v>
      </c>
      <c r="S25" s="46">
        <v>428.02300000000002</v>
      </c>
      <c r="T25" s="46">
        <v>146.21100000000001</v>
      </c>
      <c r="U25" s="46"/>
    </row>
    <row r="26" spans="1:21" x14ac:dyDescent="0.2">
      <c r="A26" s="6">
        <f t="shared" si="0"/>
        <v>30497</v>
      </c>
      <c r="B26" s="8">
        <v>30468</v>
      </c>
      <c r="C26" s="6">
        <v>908.64599999999996</v>
      </c>
      <c r="D26" s="6">
        <f t="shared" si="1"/>
        <v>639.53800000000001</v>
      </c>
      <c r="E26" s="6">
        <v>269.108</v>
      </c>
      <c r="G26" s="6" t="s">
        <v>144</v>
      </c>
      <c r="P26" s="6">
        <f t="shared" si="2"/>
        <v>29159</v>
      </c>
      <c r="Q26" s="1">
        <v>29129</v>
      </c>
      <c r="R26" s="46">
        <v>593.72090364701</v>
      </c>
      <c r="S26" s="46">
        <v>444.26435389927298</v>
      </c>
      <c r="T26" s="46">
        <v>149.569480929599</v>
      </c>
      <c r="U26" s="46"/>
    </row>
    <row r="27" spans="1:21" x14ac:dyDescent="0.2">
      <c r="A27" s="6">
        <f t="shared" si="0"/>
        <v>30589</v>
      </c>
      <c r="B27" s="8">
        <v>30560</v>
      </c>
      <c r="C27" s="6">
        <v>918.21600000000001</v>
      </c>
      <c r="D27" s="6">
        <f t="shared" si="1"/>
        <v>646.899</v>
      </c>
      <c r="E27" s="6">
        <v>271.31700000000001</v>
      </c>
      <c r="H27" s="6" t="s">
        <v>145</v>
      </c>
      <c r="P27" s="6">
        <f t="shared" si="2"/>
        <v>29189</v>
      </c>
      <c r="Q27" s="1">
        <v>29160</v>
      </c>
      <c r="R27" s="46">
        <v>612.69283310568699</v>
      </c>
      <c r="S27" s="46">
        <v>460.38974672577899</v>
      </c>
      <c r="T27" s="46">
        <v>152.57733877030901</v>
      </c>
      <c r="U27" s="46"/>
    </row>
    <row r="28" spans="1:21" x14ac:dyDescent="0.2">
      <c r="A28" s="6">
        <f t="shared" si="0"/>
        <v>30681</v>
      </c>
      <c r="B28" s="8">
        <v>30651</v>
      </c>
      <c r="C28" s="6">
        <v>1081.3720000000001</v>
      </c>
      <c r="D28" s="6">
        <f t="shared" si="1"/>
        <v>740.7</v>
      </c>
      <c r="E28" s="6">
        <v>340.67200000000003</v>
      </c>
      <c r="P28" s="6">
        <f t="shared" si="2"/>
        <v>29220</v>
      </c>
      <c r="Q28" s="1">
        <v>29190</v>
      </c>
      <c r="R28" s="46">
        <v>623.21100000000001</v>
      </c>
      <c r="S28" s="46">
        <v>468.09899999999999</v>
      </c>
      <c r="T28" s="46">
        <v>155.11199999999999</v>
      </c>
      <c r="U28" s="46"/>
    </row>
    <row r="29" spans="1:21" x14ac:dyDescent="0.2">
      <c r="A29" s="6">
        <f t="shared" si="0"/>
        <v>30772</v>
      </c>
      <c r="B29" s="8">
        <v>30742</v>
      </c>
      <c r="C29" s="6">
        <v>1110.221</v>
      </c>
      <c r="D29" s="6">
        <f t="shared" si="1"/>
        <v>762.93700000000001</v>
      </c>
      <c r="E29" s="6">
        <v>347.28399999999999</v>
      </c>
      <c r="G29" s="6" t="s">
        <v>126</v>
      </c>
      <c r="I29" s="6" t="s">
        <v>1129</v>
      </c>
      <c r="P29" s="6">
        <f t="shared" si="2"/>
        <v>29251</v>
      </c>
      <c r="Q29" s="1">
        <v>29221</v>
      </c>
      <c r="R29" s="46">
        <v>624.99842549698803</v>
      </c>
      <c r="S29" s="46">
        <v>467.99944034337801</v>
      </c>
      <c r="T29" s="46">
        <v>156.74431707574101</v>
      </c>
      <c r="U29" s="46"/>
    </row>
    <row r="30" spans="1:21" x14ac:dyDescent="0.2">
      <c r="A30" s="6">
        <f t="shared" si="0"/>
        <v>30863</v>
      </c>
      <c r="B30" s="8">
        <v>30834</v>
      </c>
      <c r="C30" s="6">
        <v>1102.72</v>
      </c>
      <c r="D30" s="6">
        <f t="shared" si="1"/>
        <v>761.19600000000003</v>
      </c>
      <c r="E30" s="6">
        <v>341.524</v>
      </c>
      <c r="G30" s="54" t="s">
        <v>147</v>
      </c>
      <c r="H30" s="54" t="s">
        <v>127</v>
      </c>
      <c r="I30" s="54" t="s">
        <v>1115</v>
      </c>
      <c r="J30" s="54" t="s">
        <v>1116</v>
      </c>
      <c r="K30" s="54" t="s">
        <v>152</v>
      </c>
      <c r="L30" s="54" t="s">
        <v>153</v>
      </c>
      <c r="M30" s="54" t="s">
        <v>1117</v>
      </c>
      <c r="N30" s="54" t="s">
        <v>158</v>
      </c>
      <c r="P30" s="6">
        <f t="shared" si="2"/>
        <v>29280</v>
      </c>
      <c r="Q30" s="1">
        <v>29252</v>
      </c>
      <c r="R30" s="46">
        <v>625.88876221896396</v>
      </c>
      <c r="S30" s="46">
        <v>467.82855965662202</v>
      </c>
      <c r="T30" s="46">
        <v>157.97749547482101</v>
      </c>
      <c r="U30" s="46"/>
    </row>
    <row r="31" spans="1:21" x14ac:dyDescent="0.2">
      <c r="A31" s="6">
        <f t="shared" si="0"/>
        <v>30955</v>
      </c>
      <c r="B31" s="8">
        <v>30926</v>
      </c>
      <c r="C31" s="6">
        <v>1086.421</v>
      </c>
      <c r="D31" s="6">
        <f t="shared" si="1"/>
        <v>751.74200000000008</v>
      </c>
      <c r="E31" s="6">
        <v>334.67899999999997</v>
      </c>
      <c r="G31" s="54" t="s">
        <v>130</v>
      </c>
      <c r="H31" s="54" t="s">
        <v>56</v>
      </c>
      <c r="I31" s="54" t="s">
        <v>66</v>
      </c>
      <c r="J31" s="54" t="s">
        <v>131</v>
      </c>
      <c r="K31" s="54" t="s">
        <v>161</v>
      </c>
      <c r="L31" s="54" t="s">
        <v>162</v>
      </c>
      <c r="M31" s="54" t="s">
        <v>132</v>
      </c>
      <c r="N31" s="54" t="s">
        <v>199</v>
      </c>
      <c r="P31" s="6">
        <f t="shared" si="2"/>
        <v>29311</v>
      </c>
      <c r="Q31" s="1">
        <v>29281</v>
      </c>
      <c r="R31" s="46">
        <v>627.70799999999997</v>
      </c>
      <c r="S31" s="46">
        <v>467.72899999999998</v>
      </c>
      <c r="T31" s="46">
        <v>159.97900000000001</v>
      </c>
      <c r="U31" s="46"/>
    </row>
    <row r="32" spans="1:21" x14ac:dyDescent="0.2">
      <c r="A32" s="6">
        <f t="shared" si="0"/>
        <v>31047</v>
      </c>
      <c r="B32" s="8">
        <v>31017</v>
      </c>
      <c r="C32" s="6">
        <v>1098.683</v>
      </c>
      <c r="D32" s="6">
        <f t="shared" si="1"/>
        <v>768.92100000000005</v>
      </c>
      <c r="E32" s="6">
        <v>329.762</v>
      </c>
      <c r="G32" s="54" t="s">
        <v>74</v>
      </c>
      <c r="H32" s="54" t="s">
        <v>164</v>
      </c>
      <c r="I32" s="54" t="s">
        <v>1118</v>
      </c>
      <c r="J32" s="54" t="s">
        <v>168</v>
      </c>
      <c r="K32" s="54" t="s">
        <v>169</v>
      </c>
      <c r="L32" s="54" t="s">
        <v>78</v>
      </c>
      <c r="M32" s="54" t="s">
        <v>170</v>
      </c>
      <c r="N32" s="54" t="s">
        <v>171</v>
      </c>
      <c r="P32" s="6">
        <f t="shared" si="2"/>
        <v>29341</v>
      </c>
      <c r="Q32" s="1">
        <v>29312</v>
      </c>
      <c r="R32" s="46">
        <v>641.90970406364204</v>
      </c>
      <c r="S32" s="46">
        <v>476.30734199894601</v>
      </c>
      <c r="T32" s="46">
        <v>165.566916759565</v>
      </c>
      <c r="U32" s="46"/>
    </row>
    <row r="33" spans="1:21" x14ac:dyDescent="0.2">
      <c r="A33" s="6">
        <f t="shared" si="0"/>
        <v>31137</v>
      </c>
      <c r="B33" s="8">
        <v>31107</v>
      </c>
      <c r="C33" s="6">
        <v>1143.6179999999999</v>
      </c>
      <c r="D33" s="6">
        <f t="shared" si="1"/>
        <v>811.15999999999985</v>
      </c>
      <c r="E33" s="6">
        <v>332.45800000000003</v>
      </c>
      <c r="G33" s="54" t="s">
        <v>172</v>
      </c>
      <c r="H33" s="54" t="s">
        <v>134</v>
      </c>
      <c r="I33" s="54" t="s">
        <v>178</v>
      </c>
      <c r="J33" s="54" t="s">
        <v>179</v>
      </c>
      <c r="K33" s="54" t="s">
        <v>82</v>
      </c>
      <c r="L33" s="54" t="s">
        <v>89</v>
      </c>
      <c r="M33" s="54" t="s">
        <v>182</v>
      </c>
      <c r="N33" s="54" t="s">
        <v>183</v>
      </c>
      <c r="P33" s="6">
        <f t="shared" si="2"/>
        <v>29372</v>
      </c>
      <c r="Q33" s="1">
        <v>29342</v>
      </c>
      <c r="R33" s="46">
        <v>668.19928919946199</v>
      </c>
      <c r="S33" s="46">
        <v>493.87831246503799</v>
      </c>
      <c r="T33" s="46">
        <v>174.35170311681799</v>
      </c>
      <c r="U33" s="46"/>
    </row>
    <row r="34" spans="1:21" x14ac:dyDescent="0.2">
      <c r="A34" s="6">
        <f t="shared" si="0"/>
        <v>31228</v>
      </c>
      <c r="B34" s="8">
        <v>31199</v>
      </c>
      <c r="C34" s="6">
        <v>1143.8679999999999</v>
      </c>
      <c r="D34" s="6">
        <f t="shared" si="1"/>
        <v>807.79199999999992</v>
      </c>
      <c r="E34" s="6">
        <v>336.07600000000002</v>
      </c>
      <c r="P34" s="6">
        <f t="shared" si="2"/>
        <v>29402</v>
      </c>
      <c r="Q34" s="1">
        <v>29373</v>
      </c>
      <c r="R34" s="46">
        <v>686.92899999999997</v>
      </c>
      <c r="S34" s="46">
        <v>505.85700000000003</v>
      </c>
      <c r="T34" s="46">
        <v>181.072</v>
      </c>
      <c r="U34" s="46"/>
    </row>
    <row r="35" spans="1:21" x14ac:dyDescent="0.2">
      <c r="A35" s="6">
        <f t="shared" si="0"/>
        <v>31320</v>
      </c>
      <c r="B35" s="8">
        <v>31291</v>
      </c>
      <c r="C35" s="6">
        <v>1216.047</v>
      </c>
      <c r="D35" s="6">
        <f t="shared" si="1"/>
        <v>867.30100000000004</v>
      </c>
      <c r="E35" s="6">
        <v>348.74599999999998</v>
      </c>
      <c r="P35" s="6">
        <f t="shared" si="2"/>
        <v>29433</v>
      </c>
      <c r="Q35" s="1">
        <v>29403</v>
      </c>
      <c r="R35" s="46">
        <v>694.25596887710401</v>
      </c>
      <c r="S35" s="46">
        <v>509.53067536012998</v>
      </c>
      <c r="T35" s="46">
        <v>185.07136982808501</v>
      </c>
      <c r="U35" s="46"/>
    </row>
    <row r="36" spans="1:21" x14ac:dyDescent="0.2">
      <c r="A36" s="6">
        <f t="shared" si="0"/>
        <v>31412</v>
      </c>
      <c r="B36" s="8">
        <v>31382</v>
      </c>
      <c r="C36" s="6">
        <v>1327.307</v>
      </c>
      <c r="D36" s="6">
        <f t="shared" si="1"/>
        <v>955.721</v>
      </c>
      <c r="E36" s="6">
        <v>371.58600000000001</v>
      </c>
      <c r="P36" s="6">
        <f t="shared" si="2"/>
        <v>29464</v>
      </c>
      <c r="Q36" s="1">
        <v>29434</v>
      </c>
      <c r="R36" s="46">
        <v>699.37742608969802</v>
      </c>
      <c r="S36" s="46">
        <v>511.91131396710102</v>
      </c>
      <c r="T36" s="46">
        <v>188.242188055957</v>
      </c>
      <c r="U36" s="46"/>
    </row>
    <row r="37" spans="1:21" x14ac:dyDescent="0.2">
      <c r="A37" s="6">
        <f t="shared" si="0"/>
        <v>31502</v>
      </c>
      <c r="B37" s="8">
        <v>31472</v>
      </c>
      <c r="C37" s="6">
        <v>1386.942</v>
      </c>
      <c r="D37" s="6">
        <f t="shared" si="1"/>
        <v>1004.6849999999999</v>
      </c>
      <c r="E37" s="6">
        <v>382.25700000000001</v>
      </c>
      <c r="H37" s="53">
        <v>1</v>
      </c>
      <c r="I37" s="53" t="s">
        <v>1037</v>
      </c>
      <c r="K37" s="6" t="s">
        <v>1038</v>
      </c>
      <c r="P37" s="6">
        <f t="shared" si="2"/>
        <v>29494</v>
      </c>
      <c r="Q37" s="1">
        <v>29465</v>
      </c>
      <c r="R37" s="46">
        <v>706.18399999999997</v>
      </c>
      <c r="S37" s="46">
        <v>515.58799999999997</v>
      </c>
      <c r="T37" s="46">
        <v>190.596</v>
      </c>
      <c r="U37" s="46"/>
    </row>
    <row r="38" spans="1:21" x14ac:dyDescent="0.2">
      <c r="A38" s="6">
        <f t="shared" si="0"/>
        <v>31593</v>
      </c>
      <c r="B38" s="8">
        <v>31564</v>
      </c>
      <c r="C38" s="6">
        <v>1454.9380000000001</v>
      </c>
      <c r="D38" s="6">
        <f t="shared" si="1"/>
        <v>1061.482</v>
      </c>
      <c r="E38" s="6">
        <v>393.45600000000002</v>
      </c>
      <c r="H38" s="10">
        <v>2</v>
      </c>
      <c r="I38" s="10" t="s">
        <v>1038</v>
      </c>
      <c r="K38" s="6" t="s">
        <v>1039</v>
      </c>
      <c r="P38" s="6">
        <f t="shared" si="2"/>
        <v>29525</v>
      </c>
      <c r="Q38" s="1">
        <v>29495</v>
      </c>
      <c r="R38" s="46">
        <v>720.93335261516995</v>
      </c>
      <c r="S38" s="46">
        <v>527.71853109204096</v>
      </c>
      <c r="T38" s="46">
        <v>192.431819801611</v>
      </c>
      <c r="U38" s="46"/>
    </row>
    <row r="39" spans="1:21" x14ac:dyDescent="0.2">
      <c r="A39" s="6">
        <f t="shared" si="0"/>
        <v>31685</v>
      </c>
      <c r="B39" s="8">
        <v>31656</v>
      </c>
      <c r="C39" s="6">
        <v>1596.575</v>
      </c>
      <c r="D39" s="6">
        <f t="shared" si="1"/>
        <v>1187.7339999999999</v>
      </c>
      <c r="E39" s="6">
        <v>408.84100000000001</v>
      </c>
      <c r="H39" s="10">
        <v>3</v>
      </c>
      <c r="I39" s="10" t="s">
        <v>1039</v>
      </c>
      <c r="K39" s="6" t="s">
        <v>1041</v>
      </c>
      <c r="P39" s="6">
        <f t="shared" si="2"/>
        <v>29555</v>
      </c>
      <c r="Q39" s="1">
        <v>29526</v>
      </c>
      <c r="R39" s="46">
        <v>739.78766797289995</v>
      </c>
      <c r="S39" s="46">
        <v>545.56337501688097</v>
      </c>
      <c r="T39" s="46">
        <v>193.86192494210201</v>
      </c>
      <c r="U39" s="46"/>
    </row>
    <row r="40" spans="1:21" x14ac:dyDescent="0.2">
      <c r="A40" s="6">
        <f t="shared" si="0"/>
        <v>31777</v>
      </c>
      <c r="B40" s="8">
        <v>31747</v>
      </c>
      <c r="C40" s="6">
        <v>1734.153</v>
      </c>
      <c r="D40" s="6">
        <f t="shared" si="1"/>
        <v>1320.317</v>
      </c>
      <c r="E40" s="6">
        <v>413.83600000000001</v>
      </c>
      <c r="H40" s="53">
        <v>4</v>
      </c>
      <c r="I40" s="53" t="s">
        <v>1040</v>
      </c>
      <c r="K40" s="6" t="s">
        <v>1043</v>
      </c>
      <c r="P40" s="6">
        <f t="shared" si="2"/>
        <v>29586</v>
      </c>
      <c r="Q40" s="1">
        <v>29556</v>
      </c>
      <c r="R40" s="46">
        <v>754.98500000000001</v>
      </c>
      <c r="S40" s="46">
        <v>559.77700000000004</v>
      </c>
      <c r="T40" s="46">
        <v>195.208</v>
      </c>
      <c r="U40" s="46"/>
    </row>
    <row r="41" spans="1:21" x14ac:dyDescent="0.2">
      <c r="A41" s="6">
        <f t="shared" si="0"/>
        <v>31867</v>
      </c>
      <c r="B41" s="8">
        <v>31837</v>
      </c>
      <c r="C41" s="6">
        <v>1843.41</v>
      </c>
      <c r="D41" s="6">
        <f t="shared" si="1"/>
        <v>1403.7170000000001</v>
      </c>
      <c r="E41" s="6">
        <v>439.69299999999998</v>
      </c>
      <c r="H41" s="10">
        <v>5</v>
      </c>
      <c r="I41" s="10" t="s">
        <v>1041</v>
      </c>
      <c r="K41" s="6" t="s">
        <v>1045</v>
      </c>
      <c r="P41" s="6">
        <f t="shared" si="2"/>
        <v>29617</v>
      </c>
      <c r="Q41" s="1">
        <v>29587</v>
      </c>
      <c r="R41" s="46">
        <v>764.98919165600705</v>
      </c>
      <c r="S41" s="46">
        <v>568.19435742670805</v>
      </c>
      <c r="T41" s="46">
        <v>196.58319376057199</v>
      </c>
      <c r="U41" s="46"/>
    </row>
    <row r="42" spans="1:21" x14ac:dyDescent="0.2">
      <c r="A42" s="6">
        <f t="shared" si="0"/>
        <v>31958</v>
      </c>
      <c r="B42" s="8">
        <v>31929</v>
      </c>
      <c r="C42" s="6">
        <v>1950.5440000000001</v>
      </c>
      <c r="D42" s="6">
        <f t="shared" si="1"/>
        <v>1500.6080000000002</v>
      </c>
      <c r="E42" s="6">
        <v>449.93599999999998</v>
      </c>
      <c r="H42" s="53">
        <v>6</v>
      </c>
      <c r="I42" s="53" t="s">
        <v>1042</v>
      </c>
      <c r="K42" s="6" t="s">
        <v>1046</v>
      </c>
      <c r="P42" s="6">
        <f t="shared" si="2"/>
        <v>29645</v>
      </c>
      <c r="Q42" s="1">
        <v>29618</v>
      </c>
      <c r="R42" s="46">
        <v>772.36657907684298</v>
      </c>
      <c r="S42" s="46">
        <v>574.29339393564806</v>
      </c>
      <c r="T42" s="46">
        <v>197.73493950638201</v>
      </c>
      <c r="U42" s="46"/>
    </row>
    <row r="43" spans="1:21" x14ac:dyDescent="0.2">
      <c r="A43" s="6">
        <f t="shared" si="0"/>
        <v>32050</v>
      </c>
      <c r="B43" s="8">
        <v>32021</v>
      </c>
      <c r="C43" s="6">
        <v>2032.31</v>
      </c>
      <c r="D43" s="6">
        <f t="shared" si="1"/>
        <v>1569.6019999999999</v>
      </c>
      <c r="E43" s="6">
        <v>462.70800000000003</v>
      </c>
      <c r="H43" s="10">
        <v>7</v>
      </c>
      <c r="I43" s="10" t="s">
        <v>1043</v>
      </c>
      <c r="K43" s="6" t="s">
        <v>1050</v>
      </c>
      <c r="P43" s="6">
        <f t="shared" si="2"/>
        <v>29676</v>
      </c>
      <c r="Q43" s="1">
        <v>29646</v>
      </c>
      <c r="R43" s="46">
        <v>775.82799999999997</v>
      </c>
      <c r="S43" s="46">
        <v>577.12800000000004</v>
      </c>
      <c r="T43" s="46">
        <v>198.7</v>
      </c>
      <c r="U43" s="46"/>
    </row>
    <row r="44" spans="1:21" x14ac:dyDescent="0.2">
      <c r="A44" s="6">
        <f t="shared" si="0"/>
        <v>32142</v>
      </c>
      <c r="B44" s="8">
        <v>32112</v>
      </c>
      <c r="C44" s="6">
        <v>2277.759</v>
      </c>
      <c r="D44" s="6">
        <f t="shared" si="1"/>
        <v>1760.5900000000001</v>
      </c>
      <c r="E44" s="6">
        <v>517.16899999999998</v>
      </c>
      <c r="H44" s="53">
        <v>8</v>
      </c>
      <c r="I44" s="53" t="s">
        <v>1044</v>
      </c>
      <c r="K44" s="49" t="s">
        <v>1051</v>
      </c>
      <c r="P44" s="6">
        <f t="shared" si="2"/>
        <v>29706</v>
      </c>
      <c r="Q44" s="1">
        <v>29677</v>
      </c>
      <c r="R44" s="46">
        <v>771.76184989602802</v>
      </c>
      <c r="S44" s="46">
        <v>572.67110874489595</v>
      </c>
      <c r="T44" s="46">
        <v>199.207219435681</v>
      </c>
      <c r="U44" s="46"/>
    </row>
    <row r="45" spans="1:21" x14ac:dyDescent="0.2">
      <c r="A45" s="6">
        <f t="shared" si="0"/>
        <v>32233</v>
      </c>
      <c r="B45" s="8">
        <v>32203</v>
      </c>
      <c r="C45" s="6">
        <v>2308.4899999999998</v>
      </c>
      <c r="D45" s="6">
        <f t="shared" si="1"/>
        <v>1797.6029999999998</v>
      </c>
      <c r="E45" s="6">
        <v>510.887</v>
      </c>
      <c r="H45" s="10">
        <v>9</v>
      </c>
      <c r="I45" s="10" t="s">
        <v>1045</v>
      </c>
      <c r="K45" s="6" t="s">
        <v>1054</v>
      </c>
      <c r="P45" s="6">
        <f t="shared" si="2"/>
        <v>29737</v>
      </c>
      <c r="Q45" s="1">
        <v>29707</v>
      </c>
      <c r="R45" s="46">
        <v>763.910150103972</v>
      </c>
      <c r="S45" s="46">
        <v>564.06489125510404</v>
      </c>
      <c r="T45" s="46">
        <v>199.59290043678601</v>
      </c>
      <c r="U45" s="46"/>
    </row>
    <row r="46" spans="1:21" x14ac:dyDescent="0.2">
      <c r="A46" s="6">
        <f t="shared" si="0"/>
        <v>32324</v>
      </c>
      <c r="B46" s="8">
        <v>32295</v>
      </c>
      <c r="C46" s="6">
        <v>2285.1480000000001</v>
      </c>
      <c r="D46" s="6">
        <f t="shared" si="1"/>
        <v>1781.701</v>
      </c>
      <c r="E46" s="6">
        <v>503.447</v>
      </c>
      <c r="H46" s="10">
        <v>10</v>
      </c>
      <c r="I46" s="10" t="s">
        <v>1046</v>
      </c>
      <c r="K46" s="6" t="s">
        <v>1055</v>
      </c>
      <c r="P46" s="6">
        <f t="shared" si="2"/>
        <v>29767</v>
      </c>
      <c r="Q46" s="1">
        <v>29738</v>
      </c>
      <c r="R46" s="46">
        <v>759.84400000000005</v>
      </c>
      <c r="S46" s="46">
        <v>559.60799999999995</v>
      </c>
      <c r="T46" s="46">
        <v>200.23599999999999</v>
      </c>
      <c r="U46" s="46"/>
    </row>
    <row r="47" spans="1:21" x14ac:dyDescent="0.2">
      <c r="A47" s="6">
        <f t="shared" si="0"/>
        <v>32416</v>
      </c>
      <c r="B47" s="8">
        <v>32387</v>
      </c>
      <c r="C47" s="6">
        <v>2387.1909999999998</v>
      </c>
      <c r="D47" s="6">
        <f t="shared" si="1"/>
        <v>1883.3229999999999</v>
      </c>
      <c r="E47" s="6">
        <v>503.86799999999999</v>
      </c>
      <c r="H47" s="53">
        <v>11</v>
      </c>
      <c r="I47" s="53" t="s">
        <v>1047</v>
      </c>
      <c r="K47" s="6" t="s">
        <v>1056</v>
      </c>
      <c r="P47" s="6">
        <f t="shared" si="2"/>
        <v>29798</v>
      </c>
      <c r="Q47" s="1">
        <v>29768</v>
      </c>
      <c r="R47" s="46">
        <v>766.27677893085399</v>
      </c>
      <c r="S47" s="46">
        <v>563.74791980396901</v>
      </c>
      <c r="T47" s="46">
        <v>202.94462792984999</v>
      </c>
      <c r="U47" s="46"/>
    </row>
    <row r="48" spans="1:21" x14ac:dyDescent="0.2">
      <c r="A48" s="6">
        <f t="shared" si="0"/>
        <v>32508</v>
      </c>
      <c r="B48" s="8">
        <v>32478</v>
      </c>
      <c r="C48" s="6">
        <v>2471.549</v>
      </c>
      <c r="D48" s="6">
        <f t="shared" si="1"/>
        <v>1940.4769999999999</v>
      </c>
      <c r="E48" s="6">
        <v>531.072</v>
      </c>
      <c r="H48" s="53">
        <v>12</v>
      </c>
      <c r="I48" s="53" t="s">
        <v>1048</v>
      </c>
      <c r="K48" s="6" t="s">
        <v>1057</v>
      </c>
      <c r="P48" s="6">
        <f t="shared" si="2"/>
        <v>29829</v>
      </c>
      <c r="Q48" s="1">
        <v>29799</v>
      </c>
      <c r="R48" s="46">
        <v>781.282279100084</v>
      </c>
      <c r="S48" s="46">
        <v>573.35205365539503</v>
      </c>
      <c r="T48" s="46">
        <v>208.13557702347899</v>
      </c>
      <c r="U48" s="46"/>
    </row>
    <row r="49" spans="1:21" x14ac:dyDescent="0.2">
      <c r="A49" s="6">
        <f t="shared" si="0"/>
        <v>32598</v>
      </c>
      <c r="B49" s="8">
        <v>32568</v>
      </c>
      <c r="C49" s="6">
        <v>2540.67</v>
      </c>
      <c r="D49" s="6">
        <f t="shared" si="1"/>
        <v>2009.8610000000001</v>
      </c>
      <c r="E49" s="6">
        <v>530.80899999999997</v>
      </c>
      <c r="H49" s="53">
        <v>13</v>
      </c>
      <c r="I49" s="53" t="s">
        <v>1049</v>
      </c>
      <c r="K49" s="6" t="s">
        <v>1059</v>
      </c>
      <c r="P49" s="6">
        <f t="shared" si="2"/>
        <v>29859</v>
      </c>
      <c r="Q49" s="1">
        <v>29830</v>
      </c>
      <c r="R49" s="46">
        <v>797.90099999999995</v>
      </c>
      <c r="S49" s="46">
        <v>583.87099999999998</v>
      </c>
      <c r="T49" s="46">
        <v>214.03</v>
      </c>
      <c r="U49" s="46"/>
    </row>
    <row r="50" spans="1:21" x14ac:dyDescent="0.2">
      <c r="A50" s="6">
        <f t="shared" si="0"/>
        <v>32689</v>
      </c>
      <c r="B50" s="8">
        <v>32660</v>
      </c>
      <c r="C50" s="6">
        <v>2481.3679999999999</v>
      </c>
      <c r="D50" s="6">
        <f t="shared" si="1"/>
        <v>1953.2339999999999</v>
      </c>
      <c r="E50" s="6">
        <v>528.13400000000001</v>
      </c>
      <c r="H50" s="10">
        <v>14</v>
      </c>
      <c r="I50" s="10" t="s">
        <v>1050</v>
      </c>
      <c r="K50" s="6" t="s">
        <v>1060</v>
      </c>
      <c r="P50" s="6">
        <f t="shared" si="2"/>
        <v>29890</v>
      </c>
      <c r="Q50" s="1">
        <v>29860</v>
      </c>
      <c r="R50" s="46">
        <v>821.956390570797</v>
      </c>
      <c r="S50" s="46">
        <v>598.82642732825502</v>
      </c>
      <c r="T50" s="46">
        <v>222.923249635215</v>
      </c>
      <c r="U50" s="46"/>
    </row>
    <row r="51" spans="1:21" x14ac:dyDescent="0.2">
      <c r="A51" s="6">
        <f t="shared" si="0"/>
        <v>32781</v>
      </c>
      <c r="B51" s="8">
        <v>32752</v>
      </c>
      <c r="C51" s="6">
        <v>2642.5810000000001</v>
      </c>
      <c r="D51" s="6">
        <f t="shared" si="1"/>
        <v>2067.9459999999999</v>
      </c>
      <c r="E51" s="6">
        <v>574.63499999999999</v>
      </c>
      <c r="H51" s="10">
        <v>15</v>
      </c>
      <c r="I51" s="10" t="s">
        <v>1051</v>
      </c>
      <c r="K51" s="6" t="s">
        <v>1062</v>
      </c>
      <c r="P51" s="6">
        <f t="shared" si="2"/>
        <v>29920</v>
      </c>
      <c r="Q51" s="1">
        <v>29891</v>
      </c>
      <c r="R51" s="46">
        <v>848.94205489251794</v>
      </c>
      <c r="S51" s="46">
        <v>615.37545995788696</v>
      </c>
      <c r="T51" s="46">
        <v>233.168019761078</v>
      </c>
      <c r="U51" s="46"/>
    </row>
    <row r="52" spans="1:21" x14ac:dyDescent="0.2">
      <c r="A52" s="6">
        <f t="shared" si="0"/>
        <v>32873</v>
      </c>
      <c r="B52" s="8">
        <v>32843</v>
      </c>
      <c r="C52" s="6">
        <v>2988.57</v>
      </c>
      <c r="D52" s="6">
        <f t="shared" si="1"/>
        <v>2375.174</v>
      </c>
      <c r="E52" s="6">
        <v>613.39599999999996</v>
      </c>
      <c r="H52" s="53">
        <v>16</v>
      </c>
      <c r="I52" s="53" t="s">
        <v>1052</v>
      </c>
      <c r="K52" s="6" t="s">
        <v>1063</v>
      </c>
      <c r="P52" s="6">
        <f t="shared" si="2"/>
        <v>29951</v>
      </c>
      <c r="Q52" s="1">
        <v>29921</v>
      </c>
      <c r="R52" s="46">
        <v>863.10500000000002</v>
      </c>
      <c r="S52" s="46">
        <v>623.6</v>
      </c>
      <c r="T52" s="46">
        <v>239.505</v>
      </c>
      <c r="U52" s="46"/>
    </row>
    <row r="53" spans="1:21" x14ac:dyDescent="0.2">
      <c r="A53" s="6">
        <f t="shared" si="0"/>
        <v>32963</v>
      </c>
      <c r="B53" s="8">
        <v>32933</v>
      </c>
      <c r="C53" s="6">
        <v>3040.4450000000002</v>
      </c>
      <c r="D53" s="6">
        <f t="shared" si="1"/>
        <v>2409.3580000000002</v>
      </c>
      <c r="E53" s="6">
        <v>631.08699999999999</v>
      </c>
      <c r="H53" s="53">
        <v>17</v>
      </c>
      <c r="I53" s="53" t="s">
        <v>1053</v>
      </c>
      <c r="K53" s="6" t="s">
        <v>1064</v>
      </c>
      <c r="P53" s="6">
        <f t="shared" si="2"/>
        <v>29982</v>
      </c>
      <c r="Q53" s="1">
        <v>29952</v>
      </c>
      <c r="R53" s="46">
        <v>864.17750145094203</v>
      </c>
      <c r="S53" s="46">
        <v>623.37802691379602</v>
      </c>
      <c r="T53" s="46">
        <v>241.03035852398301</v>
      </c>
      <c r="U53" s="46"/>
    </row>
    <row r="54" spans="1:21" x14ac:dyDescent="0.2">
      <c r="A54" s="6">
        <f t="shared" si="0"/>
        <v>33054</v>
      </c>
      <c r="B54" s="8">
        <v>33025</v>
      </c>
      <c r="C54" s="6">
        <v>3115.28</v>
      </c>
      <c r="D54" s="6">
        <f t="shared" si="1"/>
        <v>2448.5920000000001</v>
      </c>
      <c r="E54" s="6">
        <v>666.68799999999999</v>
      </c>
      <c r="H54" s="10">
        <v>18</v>
      </c>
      <c r="I54" s="10" t="s">
        <v>1054</v>
      </c>
      <c r="K54" s="6" t="s">
        <v>1067</v>
      </c>
      <c r="P54" s="6">
        <f t="shared" si="2"/>
        <v>30010</v>
      </c>
      <c r="Q54" s="1">
        <v>29983</v>
      </c>
      <c r="R54" s="46">
        <v>864.78138014298304</v>
      </c>
      <c r="S54" s="46">
        <v>622.82796373597296</v>
      </c>
      <c r="T54" s="46">
        <v>241.859854496449</v>
      </c>
      <c r="U54" s="46"/>
    </row>
    <row r="55" spans="1:21" x14ac:dyDescent="0.2">
      <c r="A55" s="6">
        <f t="shared" si="0"/>
        <v>33146</v>
      </c>
      <c r="B55" s="8">
        <v>33117</v>
      </c>
      <c r="C55" s="6">
        <v>3407.2370000000001</v>
      </c>
      <c r="D55" s="6">
        <f t="shared" si="1"/>
        <v>2661.1040000000003</v>
      </c>
      <c r="E55" s="6">
        <v>746.13300000000004</v>
      </c>
      <c r="H55" s="10">
        <v>19</v>
      </c>
      <c r="I55" s="10" t="s">
        <v>1055</v>
      </c>
      <c r="K55" s="6" t="s">
        <v>1069</v>
      </c>
      <c r="P55" s="6">
        <f t="shared" si="2"/>
        <v>30041</v>
      </c>
      <c r="Q55" s="1">
        <v>30011</v>
      </c>
      <c r="R55" s="46">
        <v>865.01800000000003</v>
      </c>
      <c r="S55" s="46">
        <v>621.88599999999997</v>
      </c>
      <c r="T55" s="46">
        <v>243.13200000000001</v>
      </c>
      <c r="U55" s="46"/>
    </row>
    <row r="56" spans="1:21" x14ac:dyDescent="0.2">
      <c r="A56" s="6">
        <f t="shared" si="0"/>
        <v>33238</v>
      </c>
      <c r="B56" s="8">
        <v>33208</v>
      </c>
      <c r="C56" s="6">
        <v>3563.3530000000001</v>
      </c>
      <c r="D56" s="6">
        <f t="shared" si="1"/>
        <v>2760.9270000000001</v>
      </c>
      <c r="E56" s="6">
        <v>802.42600000000004</v>
      </c>
      <c r="H56" s="10">
        <v>20</v>
      </c>
      <c r="I56" s="10" t="s">
        <v>1056</v>
      </c>
      <c r="K56" s="6" t="s">
        <v>1070</v>
      </c>
      <c r="P56" s="6">
        <f t="shared" si="2"/>
        <v>30071</v>
      </c>
      <c r="Q56" s="1">
        <v>30042</v>
      </c>
      <c r="R56" s="46">
        <v>861.36828431295805</v>
      </c>
      <c r="S56" s="46">
        <v>615.40025759001799</v>
      </c>
      <c r="T56" s="46">
        <v>245.73655372567401</v>
      </c>
      <c r="U56" s="46"/>
    </row>
    <row r="57" spans="1:21" x14ac:dyDescent="0.2">
      <c r="A57" s="6">
        <f t="shared" si="0"/>
        <v>33328</v>
      </c>
      <c r="B57" s="8">
        <v>33298</v>
      </c>
      <c r="C57" s="6">
        <v>3370.806</v>
      </c>
      <c r="D57" s="6">
        <f t="shared" si="1"/>
        <v>2584.7840000000001</v>
      </c>
      <c r="E57" s="6">
        <v>786.02200000000005</v>
      </c>
      <c r="H57" s="10">
        <v>21</v>
      </c>
      <c r="I57" s="10" t="s">
        <v>1057</v>
      </c>
      <c r="K57" s="6" t="s">
        <v>1071</v>
      </c>
      <c r="P57" s="6">
        <f t="shared" si="2"/>
        <v>30102</v>
      </c>
      <c r="Q57" s="1">
        <v>30072</v>
      </c>
      <c r="R57" s="46">
        <v>854.32071568704202</v>
      </c>
      <c r="S57" s="46">
        <v>604.04127441860396</v>
      </c>
      <c r="T57" s="46">
        <v>249.34580566164499</v>
      </c>
      <c r="U57" s="46"/>
    </row>
    <row r="58" spans="1:21" x14ac:dyDescent="0.2">
      <c r="A58" s="6">
        <f t="shared" si="0"/>
        <v>33419</v>
      </c>
      <c r="B58" s="8">
        <v>33390</v>
      </c>
      <c r="C58" s="6">
        <v>3257.6460000000002</v>
      </c>
      <c r="D58" s="6">
        <f t="shared" si="1"/>
        <v>2463.5650000000001</v>
      </c>
      <c r="E58" s="6">
        <v>794.08100000000002</v>
      </c>
      <c r="H58" s="53">
        <v>22</v>
      </c>
      <c r="I58" s="53" t="s">
        <v>1058</v>
      </c>
      <c r="K58" s="6" t="s">
        <v>1072</v>
      </c>
      <c r="P58" s="6">
        <f t="shared" si="2"/>
        <v>30132</v>
      </c>
      <c r="Q58" s="1">
        <v>30103</v>
      </c>
      <c r="R58" s="46">
        <v>850.67100000000005</v>
      </c>
      <c r="S58" s="46">
        <v>598.26800000000003</v>
      </c>
      <c r="T58" s="46">
        <v>252.40299999999999</v>
      </c>
      <c r="U58" s="46"/>
    </row>
    <row r="59" spans="1:21" x14ac:dyDescent="0.2">
      <c r="A59" s="6">
        <f t="shared" si="0"/>
        <v>33511</v>
      </c>
      <c r="B59" s="8">
        <v>33482</v>
      </c>
      <c r="C59" s="6">
        <v>3348.3330000000001</v>
      </c>
      <c r="D59" s="6">
        <f t="shared" si="1"/>
        <v>2519.0520000000001</v>
      </c>
      <c r="E59" s="6">
        <v>829.28099999999995</v>
      </c>
      <c r="H59" s="10">
        <v>23</v>
      </c>
      <c r="I59" s="10" t="s">
        <v>1059</v>
      </c>
      <c r="K59" s="6" t="s">
        <v>1073</v>
      </c>
      <c r="P59" s="6">
        <f t="shared" si="2"/>
        <v>30163</v>
      </c>
      <c r="Q59" s="1">
        <v>30133</v>
      </c>
      <c r="R59" s="46">
        <v>855.31987269047397</v>
      </c>
      <c r="S59" s="46">
        <v>601.88871377580904</v>
      </c>
      <c r="T59" s="46">
        <v>254.524419942675</v>
      </c>
      <c r="U59" s="46"/>
    </row>
    <row r="60" spans="1:21" x14ac:dyDescent="0.2">
      <c r="A60" s="6">
        <f t="shared" si="0"/>
        <v>33603</v>
      </c>
      <c r="B60" s="8">
        <v>33573</v>
      </c>
      <c r="C60" s="6">
        <v>3549.8290000000002</v>
      </c>
      <c r="D60" s="6">
        <f t="shared" si="1"/>
        <v>2646.3380000000002</v>
      </c>
      <c r="E60" s="6">
        <v>903.49099999999999</v>
      </c>
      <c r="H60" s="10">
        <v>24</v>
      </c>
      <c r="I60" s="10" t="s">
        <v>1060</v>
      </c>
      <c r="K60" s="6" t="s">
        <v>1074</v>
      </c>
      <c r="P60" s="6">
        <f t="shared" si="2"/>
        <v>30194</v>
      </c>
      <c r="Q60" s="1">
        <v>30164</v>
      </c>
      <c r="R60" s="46">
        <v>866.14468358614499</v>
      </c>
      <c r="S60" s="46">
        <v>610.315338071783</v>
      </c>
      <c r="T60" s="46">
        <v>256.35825175236801</v>
      </c>
      <c r="U60" s="46"/>
    </row>
    <row r="61" spans="1:21" x14ac:dyDescent="0.2">
      <c r="A61" s="6">
        <f t="shared" si="0"/>
        <v>33694</v>
      </c>
      <c r="B61" s="8">
        <v>33664</v>
      </c>
      <c r="C61" s="6">
        <v>3345.6950000000002</v>
      </c>
      <c r="D61" s="6">
        <f t="shared" si="1"/>
        <v>2469.076</v>
      </c>
      <c r="E61" s="6">
        <v>876.61900000000003</v>
      </c>
      <c r="H61" s="53">
        <v>25</v>
      </c>
      <c r="I61" s="53" t="s">
        <v>1061</v>
      </c>
      <c r="K61" s="6" t="s">
        <v>1075</v>
      </c>
      <c r="P61" s="6">
        <f t="shared" si="2"/>
        <v>30224</v>
      </c>
      <c r="Q61" s="1">
        <v>30195</v>
      </c>
      <c r="R61" s="46">
        <v>878.09</v>
      </c>
      <c r="S61" s="46">
        <v>619.60500000000002</v>
      </c>
      <c r="T61" s="46">
        <v>258.48500000000001</v>
      </c>
      <c r="U61" s="46"/>
    </row>
    <row r="62" spans="1:21" x14ac:dyDescent="0.2">
      <c r="A62" s="6">
        <f t="shared" si="0"/>
        <v>33785</v>
      </c>
      <c r="B62" s="8">
        <v>33756</v>
      </c>
      <c r="C62" s="6">
        <v>3473.9520000000002</v>
      </c>
      <c r="D62" s="6">
        <f t="shared" si="1"/>
        <v>2538.509</v>
      </c>
      <c r="E62" s="6">
        <v>935.44299999999998</v>
      </c>
      <c r="H62" s="10">
        <v>26</v>
      </c>
      <c r="I62" s="10" t="s">
        <v>1062</v>
      </c>
      <c r="K62" s="6" t="s">
        <v>1081</v>
      </c>
      <c r="P62" s="6">
        <f t="shared" si="2"/>
        <v>30255</v>
      </c>
      <c r="Q62" s="1">
        <v>30225</v>
      </c>
      <c r="R62" s="46">
        <v>895.37168029182396</v>
      </c>
      <c r="S62" s="46">
        <v>633.04363298679698</v>
      </c>
      <c r="T62" s="46">
        <v>262.07808799074502</v>
      </c>
      <c r="U62" s="46"/>
    </row>
    <row r="63" spans="1:21" x14ac:dyDescent="0.2">
      <c r="A63" s="6">
        <f t="shared" si="0"/>
        <v>33877</v>
      </c>
      <c r="B63" s="8">
        <v>33848</v>
      </c>
      <c r="C63" s="6">
        <v>3749.59</v>
      </c>
      <c r="D63" s="6">
        <f t="shared" si="1"/>
        <v>2744.3360000000002</v>
      </c>
      <c r="E63" s="6">
        <v>1005.254</v>
      </c>
      <c r="H63" s="10">
        <v>27</v>
      </c>
      <c r="I63" s="10" t="s">
        <v>1063</v>
      </c>
      <c r="K63" s="6" t="s">
        <v>1082</v>
      </c>
      <c r="P63" s="6">
        <f t="shared" si="2"/>
        <v>30285</v>
      </c>
      <c r="Q63" s="1">
        <v>30256</v>
      </c>
      <c r="R63" s="46">
        <v>914.65791578694405</v>
      </c>
      <c r="S63" s="46">
        <v>648.01975376446399</v>
      </c>
      <c r="T63" s="46">
        <v>266.14640558886299</v>
      </c>
      <c r="U63" s="46"/>
    </row>
    <row r="64" spans="1:21" x14ac:dyDescent="0.2">
      <c r="A64" s="6">
        <f t="shared" si="0"/>
        <v>33969</v>
      </c>
      <c r="B64" s="8">
        <v>33939</v>
      </c>
      <c r="C64" s="6">
        <v>3490.7</v>
      </c>
      <c r="D64" s="6">
        <f t="shared" si="1"/>
        <v>2523.9009999999998</v>
      </c>
      <c r="E64" s="6">
        <v>966.79899999999998</v>
      </c>
      <c r="H64" s="10">
        <v>28</v>
      </c>
      <c r="I64" s="10" t="s">
        <v>1064</v>
      </c>
      <c r="K64" s="6" t="s">
        <v>1084</v>
      </c>
      <c r="P64" s="6">
        <f t="shared" si="2"/>
        <v>30316</v>
      </c>
      <c r="Q64" s="1">
        <v>30286</v>
      </c>
      <c r="R64" s="46">
        <v>924.37800000000004</v>
      </c>
      <c r="S64" s="46">
        <v>655.48</v>
      </c>
      <c r="T64" s="46">
        <v>268.89800000000002</v>
      </c>
      <c r="U64" s="46"/>
    </row>
    <row r="65" spans="1:21" x14ac:dyDescent="0.2">
      <c r="A65" s="6">
        <f t="shared" si="0"/>
        <v>34059</v>
      </c>
      <c r="B65" s="8">
        <v>34029</v>
      </c>
      <c r="C65" s="6">
        <v>3553.82</v>
      </c>
      <c r="D65" s="6">
        <f t="shared" si="1"/>
        <v>2559.7490000000003</v>
      </c>
      <c r="E65" s="6">
        <v>994.07100000000003</v>
      </c>
      <c r="H65" s="53">
        <v>29</v>
      </c>
      <c r="I65" s="53" t="s">
        <v>1065</v>
      </c>
      <c r="K65" s="6" t="s">
        <v>1085</v>
      </c>
      <c r="P65" s="6">
        <f t="shared" si="2"/>
        <v>30347</v>
      </c>
      <c r="Q65" s="1">
        <v>30317</v>
      </c>
      <c r="R65" s="46">
        <v>924.54421415704701</v>
      </c>
      <c r="S65" s="46">
        <v>655.19181825073804</v>
      </c>
      <c r="T65" s="46">
        <v>270.11247575754999</v>
      </c>
      <c r="U65" s="46"/>
    </row>
    <row r="66" spans="1:21" x14ac:dyDescent="0.2">
      <c r="A66" s="6">
        <f t="shared" si="0"/>
        <v>34150</v>
      </c>
      <c r="B66" s="8">
        <v>34121</v>
      </c>
      <c r="C66" s="6">
        <v>3478.05</v>
      </c>
      <c r="D66" s="6">
        <f t="shared" si="1"/>
        <v>2458.5510000000004</v>
      </c>
      <c r="E66" s="6">
        <v>1019.499</v>
      </c>
      <c r="H66" s="53">
        <v>30</v>
      </c>
      <c r="I66" s="53" t="s">
        <v>1066</v>
      </c>
      <c r="K66" s="6" t="s">
        <v>1088</v>
      </c>
      <c r="P66" s="6">
        <f t="shared" si="2"/>
        <v>30375</v>
      </c>
      <c r="Q66" s="1">
        <v>30348</v>
      </c>
      <c r="R66" s="46">
        <v>924.63578173432597</v>
      </c>
      <c r="S66" s="46">
        <v>654.50934728007803</v>
      </c>
      <c r="T66" s="46">
        <v>270.91075835681301</v>
      </c>
      <c r="U66" s="46"/>
    </row>
    <row r="67" spans="1:21" x14ac:dyDescent="0.2">
      <c r="A67" s="6">
        <f t="shared" si="0"/>
        <v>34242</v>
      </c>
      <c r="B67" s="8">
        <v>34213</v>
      </c>
      <c r="C67" s="6">
        <v>3631.0149999999999</v>
      </c>
      <c r="D67" s="6">
        <f t="shared" si="1"/>
        <v>2578.7389999999996</v>
      </c>
      <c r="E67" s="6">
        <v>1052.2760000000001</v>
      </c>
      <c r="H67" s="10">
        <v>31</v>
      </c>
      <c r="I67" s="10" t="s">
        <v>1067</v>
      </c>
      <c r="K67" s="6" t="s">
        <v>1089</v>
      </c>
      <c r="P67" s="6">
        <f t="shared" si="2"/>
        <v>30406</v>
      </c>
      <c r="Q67" s="1">
        <v>30376</v>
      </c>
      <c r="R67" s="46">
        <v>924.67100000000005</v>
      </c>
      <c r="S67" s="46">
        <v>653.41</v>
      </c>
      <c r="T67" s="46">
        <v>271.26100000000002</v>
      </c>
      <c r="U67" s="46"/>
    </row>
    <row r="68" spans="1:21" x14ac:dyDescent="0.2">
      <c r="A68" s="6">
        <f t="shared" si="0"/>
        <v>34334</v>
      </c>
      <c r="B68" s="8">
        <v>34304</v>
      </c>
      <c r="C68" s="6">
        <v>3687.4569999999999</v>
      </c>
      <c r="D68" s="6">
        <f t="shared" si="1"/>
        <v>2589.9139999999998</v>
      </c>
      <c r="E68" s="6">
        <v>1097.5429999999999</v>
      </c>
      <c r="H68" s="53">
        <v>32</v>
      </c>
      <c r="I68" s="53" t="s">
        <v>1068</v>
      </c>
      <c r="P68" s="6">
        <f t="shared" si="2"/>
        <v>30436</v>
      </c>
      <c r="Q68" s="1">
        <v>30407</v>
      </c>
      <c r="R68" s="46">
        <v>920.59441995644704</v>
      </c>
      <c r="S68" s="46">
        <v>649.34305188654298</v>
      </c>
      <c r="T68" s="46">
        <v>270.71330097761199</v>
      </c>
      <c r="U68" s="46"/>
    </row>
    <row r="69" spans="1:21" x14ac:dyDescent="0.2">
      <c r="A69" s="6">
        <f t="shared" ref="A69:A132" si="3">EOMONTH(B69,0)</f>
        <v>34424</v>
      </c>
      <c r="B69" s="8">
        <v>34394</v>
      </c>
      <c r="C69" s="6">
        <v>3730.848</v>
      </c>
      <c r="D69" s="6">
        <f t="shared" ref="D69:D132" si="4">C69-E69</f>
        <v>2608.5360000000001</v>
      </c>
      <c r="E69" s="6">
        <v>1122.3119999999999</v>
      </c>
      <c r="H69" s="10">
        <v>33</v>
      </c>
      <c r="I69" s="10" t="s">
        <v>1069</v>
      </c>
      <c r="P69" s="6">
        <f t="shared" ref="P69:P132" si="5">EOMONTH(Q69,0)</f>
        <v>30467</v>
      </c>
      <c r="Q69" s="1">
        <v>30437</v>
      </c>
      <c r="R69" s="46">
        <v>912.72258004355297</v>
      </c>
      <c r="S69" s="46">
        <v>642.80225786102096</v>
      </c>
      <c r="T69" s="46">
        <v>269.65569902238798</v>
      </c>
      <c r="U69" s="46"/>
    </row>
    <row r="70" spans="1:21" x14ac:dyDescent="0.2">
      <c r="A70" s="6">
        <f t="shared" si="3"/>
        <v>34515</v>
      </c>
      <c r="B70" s="8">
        <v>34486</v>
      </c>
      <c r="C70" s="6">
        <v>3753.3539999999998</v>
      </c>
      <c r="D70" s="6">
        <f t="shared" si="4"/>
        <v>2630.1639999999998</v>
      </c>
      <c r="E70" s="6">
        <v>1123.19</v>
      </c>
      <c r="H70" s="10">
        <v>34</v>
      </c>
      <c r="I70" s="10" t="s">
        <v>1070</v>
      </c>
      <c r="P70" s="6">
        <f t="shared" si="5"/>
        <v>30497</v>
      </c>
      <c r="Q70" s="1">
        <v>30468</v>
      </c>
      <c r="R70" s="46">
        <v>908.64599999999996</v>
      </c>
      <c r="S70" s="46">
        <v>639.53800000000001</v>
      </c>
      <c r="T70" s="46">
        <v>269.108</v>
      </c>
      <c r="U70" s="46"/>
    </row>
    <row r="71" spans="1:21" x14ac:dyDescent="0.2">
      <c r="A71" s="6">
        <f t="shared" si="3"/>
        <v>34607</v>
      </c>
      <c r="B71" s="8">
        <v>34578</v>
      </c>
      <c r="C71" s="6">
        <v>3909.8980000000001</v>
      </c>
      <c r="D71" s="6">
        <f t="shared" si="4"/>
        <v>2771.797</v>
      </c>
      <c r="E71" s="6">
        <v>1138.1010000000001</v>
      </c>
      <c r="H71" s="10">
        <v>35</v>
      </c>
      <c r="I71" s="10" t="s">
        <v>1071</v>
      </c>
      <c r="P71" s="6">
        <f t="shared" si="5"/>
        <v>30528</v>
      </c>
      <c r="Q71" s="1">
        <v>30498</v>
      </c>
      <c r="R71" s="46">
        <v>909.81240853901897</v>
      </c>
      <c r="S71" s="46">
        <v>640.45441043853498</v>
      </c>
      <c r="T71" s="46">
        <v>269.36907555356999</v>
      </c>
      <c r="U71" s="46"/>
    </row>
    <row r="72" spans="1:21" x14ac:dyDescent="0.2">
      <c r="A72" s="6">
        <f t="shared" si="3"/>
        <v>34699</v>
      </c>
      <c r="B72" s="8">
        <v>34669</v>
      </c>
      <c r="C72" s="6">
        <v>4005.0569999999998</v>
      </c>
      <c r="D72" s="6">
        <f t="shared" si="4"/>
        <v>2850.1169999999997</v>
      </c>
      <c r="E72" s="6">
        <v>1154.94</v>
      </c>
      <c r="H72" s="10">
        <v>36</v>
      </c>
      <c r="I72" s="10" t="s">
        <v>1072</v>
      </c>
      <c r="P72" s="6">
        <f t="shared" si="5"/>
        <v>30559</v>
      </c>
      <c r="Q72" s="1">
        <v>30529</v>
      </c>
      <c r="R72" s="46">
        <v>913.14934939282102</v>
      </c>
      <c r="S72" s="46">
        <v>643.03970821495</v>
      </c>
      <c r="T72" s="46">
        <v>270.13143288885999</v>
      </c>
      <c r="U72" s="46"/>
    </row>
    <row r="73" spans="1:21" x14ac:dyDescent="0.2">
      <c r="A73" s="6">
        <f t="shared" si="3"/>
        <v>34789</v>
      </c>
      <c r="B73" s="8">
        <v>34759</v>
      </c>
      <c r="C73" s="6">
        <v>4446.6589999999997</v>
      </c>
      <c r="D73" s="6">
        <f t="shared" si="4"/>
        <v>3170.491</v>
      </c>
      <c r="E73" s="6">
        <v>1276.1679999999999</v>
      </c>
      <c r="H73" s="10">
        <v>37</v>
      </c>
      <c r="I73" s="10" t="s">
        <v>1073</v>
      </c>
      <c r="P73" s="6">
        <f t="shared" si="5"/>
        <v>30589</v>
      </c>
      <c r="Q73" s="1">
        <v>30560</v>
      </c>
      <c r="R73" s="46">
        <v>918.21600000000001</v>
      </c>
      <c r="S73" s="46">
        <v>646.899</v>
      </c>
      <c r="T73" s="46">
        <v>271.31700000000001</v>
      </c>
      <c r="U73" s="46"/>
    </row>
    <row r="74" spans="1:21" x14ac:dyDescent="0.2">
      <c r="A74" s="6">
        <f t="shared" si="3"/>
        <v>34880</v>
      </c>
      <c r="B74" s="8">
        <v>34851</v>
      </c>
      <c r="C74" s="6">
        <v>4570.7579999999998</v>
      </c>
      <c r="D74" s="6">
        <f t="shared" si="4"/>
        <v>3221.8029999999999</v>
      </c>
      <c r="E74" s="6">
        <v>1348.9549999999999</v>
      </c>
      <c r="H74" s="10">
        <v>38</v>
      </c>
      <c r="I74" s="10" t="s">
        <v>1074</v>
      </c>
      <c r="P74" s="6">
        <f t="shared" si="5"/>
        <v>30620</v>
      </c>
      <c r="Q74" s="1">
        <v>30590</v>
      </c>
      <c r="R74" s="46">
        <v>960.26357474682004</v>
      </c>
      <c r="S74" s="46">
        <v>670.96688756476703</v>
      </c>
      <c r="T74" s="46">
        <v>289.35152611870097</v>
      </c>
      <c r="U74" s="46"/>
    </row>
    <row r="75" spans="1:21" x14ac:dyDescent="0.2">
      <c r="A75" s="6">
        <f t="shared" si="3"/>
        <v>34972</v>
      </c>
      <c r="B75" s="8">
        <v>34943</v>
      </c>
      <c r="C75" s="6">
        <v>4490.0510000000004</v>
      </c>
      <c r="D75" s="6">
        <f t="shared" si="4"/>
        <v>3183.9450000000006</v>
      </c>
      <c r="E75" s="6">
        <v>1306.106</v>
      </c>
      <c r="H75" s="10">
        <v>39</v>
      </c>
      <c r="I75" s="10" t="s">
        <v>1075</v>
      </c>
      <c r="P75" s="6">
        <f t="shared" si="5"/>
        <v>30650</v>
      </c>
      <c r="Q75" s="1">
        <v>30621</v>
      </c>
      <c r="R75" s="46">
        <v>1032.3217338330401</v>
      </c>
      <c r="S75" s="46">
        <v>711.58766111713203</v>
      </c>
      <c r="T75" s="46">
        <v>320.87379612872701</v>
      </c>
      <c r="U75" s="46"/>
    </row>
    <row r="76" spans="1:21" x14ac:dyDescent="0.2">
      <c r="A76" s="6">
        <f t="shared" si="3"/>
        <v>35064</v>
      </c>
      <c r="B76" s="8">
        <v>35034</v>
      </c>
      <c r="C76" s="6">
        <v>4556.9660000000003</v>
      </c>
      <c r="D76" s="6">
        <f t="shared" si="4"/>
        <v>3200.2830000000004</v>
      </c>
      <c r="E76" s="6">
        <v>1356.683</v>
      </c>
      <c r="H76" s="53">
        <v>40</v>
      </c>
      <c r="I76" s="53" t="s">
        <v>1076</v>
      </c>
      <c r="P76" s="6">
        <f t="shared" si="5"/>
        <v>30681</v>
      </c>
      <c r="Q76" s="1">
        <v>30651</v>
      </c>
      <c r="R76" s="46">
        <v>1081.3720000000001</v>
      </c>
      <c r="S76" s="46">
        <v>740.7</v>
      </c>
      <c r="T76" s="46">
        <v>340.67200000000003</v>
      </c>
      <c r="U76" s="46"/>
    </row>
    <row r="77" spans="1:21" x14ac:dyDescent="0.2">
      <c r="A77" s="6">
        <f t="shared" si="3"/>
        <v>35155</v>
      </c>
      <c r="B77" s="8">
        <v>35125</v>
      </c>
      <c r="C77" s="6">
        <v>4540.5190000000002</v>
      </c>
      <c r="D77" s="6">
        <f t="shared" si="4"/>
        <v>3195.9900000000002</v>
      </c>
      <c r="E77" s="6">
        <v>1344.529</v>
      </c>
      <c r="H77" s="53">
        <v>41</v>
      </c>
      <c r="I77" s="53" t="s">
        <v>1077</v>
      </c>
      <c r="P77" s="6">
        <f t="shared" si="5"/>
        <v>30712</v>
      </c>
      <c r="Q77" s="1">
        <v>30682</v>
      </c>
      <c r="R77" s="46">
        <v>1096.37445097656</v>
      </c>
      <c r="S77" s="46">
        <v>751.99060659061502</v>
      </c>
      <c r="T77" s="46">
        <v>344.23472313574001</v>
      </c>
      <c r="U77" s="46"/>
    </row>
    <row r="78" spans="1:21" x14ac:dyDescent="0.2">
      <c r="A78" s="6">
        <f t="shared" si="3"/>
        <v>35246</v>
      </c>
      <c r="B78" s="8">
        <v>35217</v>
      </c>
      <c r="C78" s="6">
        <v>4488.3459999999995</v>
      </c>
      <c r="D78" s="6">
        <f t="shared" si="4"/>
        <v>3136.9379999999996</v>
      </c>
      <c r="E78" s="6">
        <v>1351.4079999999999</v>
      </c>
      <c r="H78" s="53">
        <v>42</v>
      </c>
      <c r="I78" s="53" t="s">
        <v>1078</v>
      </c>
      <c r="P78" s="6">
        <f t="shared" si="5"/>
        <v>30741</v>
      </c>
      <c r="Q78" s="1">
        <v>30713</v>
      </c>
      <c r="R78" s="46">
        <v>1106.1988481134399</v>
      </c>
      <c r="S78" s="46">
        <v>759.69545143799701</v>
      </c>
      <c r="T78" s="46">
        <v>346.42635069617</v>
      </c>
      <c r="U78" s="46"/>
    </row>
    <row r="79" spans="1:21" x14ac:dyDescent="0.2">
      <c r="A79" s="6">
        <f t="shared" si="3"/>
        <v>35338</v>
      </c>
      <c r="B79" s="8">
        <v>35309</v>
      </c>
      <c r="C79" s="6">
        <v>4562.1710000000003</v>
      </c>
      <c r="D79" s="6">
        <f t="shared" si="4"/>
        <v>3192.9530000000004</v>
      </c>
      <c r="E79" s="6">
        <v>1369.2180000000001</v>
      </c>
      <c r="H79" s="53">
        <v>43</v>
      </c>
      <c r="I79" s="53" t="s">
        <v>1079</v>
      </c>
      <c r="P79" s="6">
        <f t="shared" si="5"/>
        <v>30772</v>
      </c>
      <c r="Q79" s="1">
        <v>30742</v>
      </c>
      <c r="R79" s="46">
        <v>1110.221</v>
      </c>
      <c r="S79" s="46">
        <v>762.93700000000001</v>
      </c>
      <c r="T79" s="46">
        <v>347.28399999999999</v>
      </c>
      <c r="U79" s="46"/>
    </row>
    <row r="80" spans="1:21" x14ac:dyDescent="0.2">
      <c r="A80" s="6">
        <f t="shared" si="3"/>
        <v>35430</v>
      </c>
      <c r="B80" s="8">
        <v>35400</v>
      </c>
      <c r="C80" s="6">
        <v>4617.7790000000005</v>
      </c>
      <c r="D80" s="6">
        <f t="shared" si="4"/>
        <v>3227.6170000000002</v>
      </c>
      <c r="E80" s="6">
        <v>1390.162</v>
      </c>
      <c r="H80" s="53">
        <v>44</v>
      </c>
      <c r="I80" s="53" t="s">
        <v>1080</v>
      </c>
      <c r="P80" s="6">
        <f t="shared" si="5"/>
        <v>30802</v>
      </c>
      <c r="Q80" s="1">
        <v>30773</v>
      </c>
      <c r="R80" s="46">
        <v>1109.0582329578599</v>
      </c>
      <c r="S80" s="46">
        <v>762.70770090063797</v>
      </c>
      <c r="T80" s="46">
        <v>346.27213170988</v>
      </c>
      <c r="U80" s="46"/>
    </row>
    <row r="81" spans="1:21" x14ac:dyDescent="0.2">
      <c r="A81" s="6">
        <f t="shared" si="3"/>
        <v>35520</v>
      </c>
      <c r="B81" s="8">
        <v>35490</v>
      </c>
      <c r="C81" s="6">
        <v>4614.6030000000001</v>
      </c>
      <c r="D81" s="6">
        <f t="shared" si="4"/>
        <v>3253.806</v>
      </c>
      <c r="E81" s="6">
        <v>1360.797</v>
      </c>
      <c r="H81" s="10">
        <v>45</v>
      </c>
      <c r="I81" s="10" t="s">
        <v>1081</v>
      </c>
      <c r="P81" s="6">
        <f t="shared" si="5"/>
        <v>30833</v>
      </c>
      <c r="Q81" s="1">
        <v>30803</v>
      </c>
      <c r="R81" s="46">
        <v>1106.1438231838599</v>
      </c>
      <c r="S81" s="46">
        <v>762.07319407337695</v>
      </c>
      <c r="T81" s="46">
        <v>343.91121507088701</v>
      </c>
      <c r="U81" s="46"/>
    </row>
    <row r="82" spans="1:21" x14ac:dyDescent="0.2">
      <c r="A82" s="6">
        <f t="shared" si="3"/>
        <v>35611</v>
      </c>
      <c r="B82" s="8">
        <v>35582</v>
      </c>
      <c r="C82" s="6">
        <v>4727.7139999999999</v>
      </c>
      <c r="D82" s="6">
        <f t="shared" si="4"/>
        <v>3296.337</v>
      </c>
      <c r="E82" s="6">
        <v>1431.377</v>
      </c>
      <c r="H82" s="10">
        <v>46</v>
      </c>
      <c r="I82" s="10" t="s">
        <v>1082</v>
      </c>
      <c r="P82" s="6">
        <f t="shared" si="5"/>
        <v>30863</v>
      </c>
      <c r="Q82" s="1">
        <v>30834</v>
      </c>
      <c r="R82" s="46">
        <v>1102.72</v>
      </c>
      <c r="S82" s="46">
        <v>761.19600000000003</v>
      </c>
      <c r="T82" s="46">
        <v>341.524</v>
      </c>
      <c r="U82" s="46"/>
    </row>
    <row r="83" spans="1:21" x14ac:dyDescent="0.2">
      <c r="A83" s="6">
        <f t="shared" si="3"/>
        <v>35703</v>
      </c>
      <c r="B83" s="8">
        <v>35674</v>
      </c>
      <c r="C83" s="6">
        <v>4733.9970000000003</v>
      </c>
      <c r="D83" s="6">
        <f t="shared" si="4"/>
        <v>3290.0280000000002</v>
      </c>
      <c r="E83" s="6">
        <v>1443.9690000000001</v>
      </c>
      <c r="H83" s="53">
        <v>47</v>
      </c>
      <c r="I83" s="53" t="s">
        <v>1083</v>
      </c>
      <c r="P83" s="6">
        <f t="shared" si="5"/>
        <v>30894</v>
      </c>
      <c r="Q83" s="1">
        <v>30864</v>
      </c>
      <c r="R83" s="46">
        <v>1096.8830692413801</v>
      </c>
      <c r="S83" s="46">
        <v>758.26009132360502</v>
      </c>
      <c r="T83" s="46">
        <v>339.21498041583698</v>
      </c>
      <c r="U83" s="46"/>
    </row>
    <row r="84" spans="1:21" x14ac:dyDescent="0.2">
      <c r="A84" s="6">
        <f t="shared" si="3"/>
        <v>35795</v>
      </c>
      <c r="B84" s="8">
        <v>35765</v>
      </c>
      <c r="C84" s="6">
        <v>4948.3239999999996</v>
      </c>
      <c r="D84" s="6">
        <f t="shared" si="4"/>
        <v>3496.1179999999995</v>
      </c>
      <c r="E84" s="6">
        <v>1452.2059999999999</v>
      </c>
      <c r="H84" s="10">
        <v>48</v>
      </c>
      <c r="I84" s="10" t="s">
        <v>1084</v>
      </c>
      <c r="P84" s="6">
        <f t="shared" si="5"/>
        <v>30925</v>
      </c>
      <c r="Q84" s="1">
        <v>30895</v>
      </c>
      <c r="R84" s="46">
        <v>1089.7488143733799</v>
      </c>
      <c r="S84" s="46">
        <v>753.88979818159601</v>
      </c>
      <c r="T84" s="46">
        <v>336.78452560152402</v>
      </c>
      <c r="U84" s="46"/>
    </row>
    <row r="85" spans="1:21" x14ac:dyDescent="0.2">
      <c r="A85" s="6">
        <f t="shared" si="3"/>
        <v>35885</v>
      </c>
      <c r="B85" s="8">
        <v>35855</v>
      </c>
      <c r="C85" s="6">
        <v>4987.5540000000001</v>
      </c>
      <c r="D85" s="6">
        <f t="shared" si="4"/>
        <v>3545.373</v>
      </c>
      <c r="E85" s="6">
        <v>1442.181</v>
      </c>
      <c r="H85" s="10">
        <v>49</v>
      </c>
      <c r="I85" s="10" t="s">
        <v>1085</v>
      </c>
      <c r="P85" s="6">
        <f t="shared" si="5"/>
        <v>30955</v>
      </c>
      <c r="Q85" s="1">
        <v>30926</v>
      </c>
      <c r="R85" s="46">
        <v>1086.421</v>
      </c>
      <c r="S85" s="46">
        <v>751.74199999999996</v>
      </c>
      <c r="T85" s="46">
        <v>334.67899999999997</v>
      </c>
      <c r="U85" s="46"/>
    </row>
    <row r="86" spans="1:21" x14ac:dyDescent="0.2">
      <c r="A86" s="6">
        <f t="shared" si="3"/>
        <v>35976</v>
      </c>
      <c r="B86" s="8">
        <v>35947</v>
      </c>
      <c r="C86" s="6">
        <v>5158.8090000000002</v>
      </c>
      <c r="D86" s="6">
        <f t="shared" si="4"/>
        <v>3662.6270000000004</v>
      </c>
      <c r="E86" s="6">
        <v>1496.182</v>
      </c>
      <c r="H86" s="53">
        <v>50</v>
      </c>
      <c r="I86" s="53" t="s">
        <v>1086</v>
      </c>
      <c r="P86" s="6">
        <f t="shared" si="5"/>
        <v>30986</v>
      </c>
      <c r="Q86" s="1">
        <v>30956</v>
      </c>
      <c r="R86" s="46">
        <v>1088.1991314562499</v>
      </c>
      <c r="S86" s="46">
        <v>754.42576514884195</v>
      </c>
      <c r="T86" s="46">
        <v>332.53262999197301</v>
      </c>
      <c r="U86" s="46"/>
    </row>
    <row r="87" spans="1:21" x14ac:dyDescent="0.2">
      <c r="A87" s="6">
        <f t="shared" si="3"/>
        <v>36068</v>
      </c>
      <c r="B87" s="8">
        <v>36039</v>
      </c>
      <c r="C87" s="6">
        <v>5503.232</v>
      </c>
      <c r="D87" s="6">
        <f t="shared" si="4"/>
        <v>3952.2280000000001</v>
      </c>
      <c r="E87" s="6">
        <v>1551.0039999999999</v>
      </c>
      <c r="H87" s="53">
        <v>51</v>
      </c>
      <c r="I87" s="53" t="s">
        <v>1087</v>
      </c>
      <c r="P87" s="6">
        <f t="shared" si="5"/>
        <v>31016</v>
      </c>
      <c r="Q87" s="1">
        <v>30987</v>
      </c>
      <c r="R87" s="46">
        <v>1092.5710687671001</v>
      </c>
      <c r="S87" s="46">
        <v>760.73722589566205</v>
      </c>
      <c r="T87" s="46">
        <v>330.62975924612999</v>
      </c>
      <c r="U87" s="46"/>
    </row>
    <row r="88" spans="1:21" x14ac:dyDescent="0.2">
      <c r="A88" s="6">
        <f t="shared" si="3"/>
        <v>36160</v>
      </c>
      <c r="B88" s="8">
        <v>36130</v>
      </c>
      <c r="C88" s="6">
        <v>5668.2950000000001</v>
      </c>
      <c r="D88" s="6">
        <f t="shared" si="4"/>
        <v>4052.0810000000001</v>
      </c>
      <c r="E88" s="6">
        <v>1616.2139999999999</v>
      </c>
      <c r="H88" s="10">
        <v>52</v>
      </c>
      <c r="I88" s="10" t="s">
        <v>1088</v>
      </c>
      <c r="P88" s="6">
        <f t="shared" si="5"/>
        <v>31047</v>
      </c>
      <c r="Q88" s="1">
        <v>31017</v>
      </c>
      <c r="R88" s="46">
        <v>1098.683</v>
      </c>
      <c r="S88" s="46">
        <v>768.92100000000005</v>
      </c>
      <c r="T88" s="46">
        <v>329.762</v>
      </c>
      <c r="U88" s="46"/>
    </row>
    <row r="89" spans="1:21" x14ac:dyDescent="0.2">
      <c r="A89" s="6">
        <f t="shared" si="3"/>
        <v>36250</v>
      </c>
      <c r="B89" s="8">
        <v>36220</v>
      </c>
      <c r="C89" s="6">
        <v>5489.9690000000001</v>
      </c>
      <c r="D89" s="6">
        <f t="shared" si="4"/>
        <v>3883.346</v>
      </c>
      <c r="E89" s="6">
        <v>1606.623</v>
      </c>
      <c r="H89" s="10">
        <v>53</v>
      </c>
      <c r="I89" s="10" t="s">
        <v>1089</v>
      </c>
      <c r="P89" s="6">
        <f t="shared" si="5"/>
        <v>31078</v>
      </c>
      <c r="Q89" s="1">
        <v>31048</v>
      </c>
      <c r="R89" s="46">
        <v>1113.77458442479</v>
      </c>
      <c r="S89" s="46">
        <v>784.06755650618197</v>
      </c>
      <c r="T89" s="46">
        <v>330.262121350646</v>
      </c>
      <c r="U89" s="46"/>
    </row>
    <row r="90" spans="1:21" x14ac:dyDescent="0.2">
      <c r="A90" s="6">
        <f t="shared" si="3"/>
        <v>36341</v>
      </c>
      <c r="B90" s="8">
        <v>36312</v>
      </c>
      <c r="C90" s="6">
        <v>5433.3029999999999</v>
      </c>
      <c r="D90" s="6">
        <f t="shared" si="4"/>
        <v>3785.0929999999998</v>
      </c>
      <c r="E90" s="6">
        <v>1648.21</v>
      </c>
      <c r="H90" s="53">
        <v>54</v>
      </c>
      <c r="I90" s="53" t="s">
        <v>1090</v>
      </c>
      <c r="P90" s="6">
        <f t="shared" si="5"/>
        <v>31106</v>
      </c>
      <c r="Q90" s="1">
        <v>31079</v>
      </c>
      <c r="R90" s="46">
        <v>1132.7000204634101</v>
      </c>
      <c r="S90" s="46">
        <v>801.45133941557299</v>
      </c>
      <c r="T90" s="46">
        <v>331.26369472510498</v>
      </c>
      <c r="U90" s="46"/>
    </row>
    <row r="91" spans="1:21" x14ac:dyDescent="0.2">
      <c r="A91" s="6">
        <f t="shared" si="3"/>
        <v>36433</v>
      </c>
      <c r="B91" s="8">
        <v>36404</v>
      </c>
      <c r="C91" s="6">
        <v>5751.5630000000001</v>
      </c>
      <c r="D91" s="6">
        <f t="shared" si="4"/>
        <v>4006.65</v>
      </c>
      <c r="E91" s="6">
        <v>1744.913</v>
      </c>
      <c r="P91" s="6">
        <f t="shared" si="5"/>
        <v>31137</v>
      </c>
      <c r="Q91" s="1">
        <v>31107</v>
      </c>
      <c r="R91" s="46">
        <v>1143.6179999999999</v>
      </c>
      <c r="S91" s="46">
        <v>811.16</v>
      </c>
      <c r="T91" s="46">
        <v>332.45800000000003</v>
      </c>
      <c r="U91" s="46"/>
    </row>
    <row r="92" spans="1:21" x14ac:dyDescent="0.2">
      <c r="A92" s="6">
        <f t="shared" si="3"/>
        <v>36525</v>
      </c>
      <c r="B92" s="8">
        <v>36495</v>
      </c>
      <c r="C92" s="6">
        <v>5649.1660000000002</v>
      </c>
      <c r="D92" s="6">
        <f t="shared" si="4"/>
        <v>3918.2000000000003</v>
      </c>
      <c r="E92" s="6">
        <v>1730.9659999999999</v>
      </c>
      <c r="P92" s="6">
        <f t="shared" si="5"/>
        <v>31167</v>
      </c>
      <c r="Q92" s="1">
        <v>31138</v>
      </c>
      <c r="R92" s="46">
        <v>1143.71915971608</v>
      </c>
      <c r="S92" s="46">
        <v>810.30321862173605</v>
      </c>
      <c r="T92" s="46">
        <v>333.43019039811298</v>
      </c>
      <c r="U92" s="46"/>
    </row>
    <row r="93" spans="1:21" x14ac:dyDescent="0.2">
      <c r="A93" s="6">
        <f t="shared" si="3"/>
        <v>36616</v>
      </c>
      <c r="B93" s="8">
        <v>36586</v>
      </c>
      <c r="C93" s="6">
        <v>5838.5010000000002</v>
      </c>
      <c r="D93" s="6">
        <f t="shared" si="4"/>
        <v>4102.1270000000004</v>
      </c>
      <c r="E93" s="6">
        <v>1736.374</v>
      </c>
      <c r="P93" s="6">
        <f t="shared" si="5"/>
        <v>31198</v>
      </c>
      <c r="Q93" s="1">
        <v>31168</v>
      </c>
      <c r="R93" s="46">
        <v>1143.7670205138299</v>
      </c>
      <c r="S93" s="46">
        <v>808.64878137826395</v>
      </c>
      <c r="T93" s="46">
        <v>334.55114354636999</v>
      </c>
      <c r="U93" s="46"/>
    </row>
    <row r="94" spans="1:21" x14ac:dyDescent="0.2">
      <c r="A94" s="6">
        <f t="shared" si="3"/>
        <v>36707</v>
      </c>
      <c r="B94" s="8">
        <v>36678</v>
      </c>
      <c r="C94" s="6">
        <v>5882.7520000000004</v>
      </c>
      <c r="D94" s="6">
        <f t="shared" si="4"/>
        <v>4137.6470000000008</v>
      </c>
      <c r="E94" s="6">
        <v>1745.105</v>
      </c>
      <c r="P94" s="6">
        <f t="shared" si="5"/>
        <v>31228</v>
      </c>
      <c r="Q94" s="1">
        <v>31199</v>
      </c>
      <c r="R94" s="46">
        <v>1143.8679999999999</v>
      </c>
      <c r="S94" s="46">
        <v>807.79200000000003</v>
      </c>
      <c r="T94" s="46">
        <v>336.07600000000002</v>
      </c>
      <c r="U94" s="46"/>
    </row>
    <row r="95" spans="1:21" x14ac:dyDescent="0.2">
      <c r="A95" s="6">
        <f t="shared" si="3"/>
        <v>36799</v>
      </c>
      <c r="B95" s="8">
        <v>36770</v>
      </c>
      <c r="C95" s="6">
        <v>5695.7809999999999</v>
      </c>
      <c r="D95" s="6">
        <f t="shared" si="4"/>
        <v>3979.3009999999999</v>
      </c>
      <c r="E95" s="6">
        <v>1716.48</v>
      </c>
      <c r="P95" s="6">
        <f t="shared" si="5"/>
        <v>31259</v>
      </c>
      <c r="Q95" s="1">
        <v>31229</v>
      </c>
      <c r="R95" s="46">
        <v>1156.41378627979</v>
      </c>
      <c r="S95" s="46">
        <v>818.15302339203799</v>
      </c>
      <c r="T95" s="46">
        <v>339.03526753747099</v>
      </c>
      <c r="U95" s="46"/>
    </row>
    <row r="96" spans="1:21" x14ac:dyDescent="0.2">
      <c r="A96" s="6">
        <f t="shared" si="3"/>
        <v>36891</v>
      </c>
      <c r="B96" s="8">
        <v>36861</v>
      </c>
      <c r="C96" s="6">
        <v>6069.7860000000001</v>
      </c>
      <c r="D96" s="6">
        <f t="shared" si="4"/>
        <v>4304.9610000000002</v>
      </c>
      <c r="E96" s="6">
        <v>1764.825</v>
      </c>
      <c r="P96" s="6">
        <f t="shared" si="5"/>
        <v>31290</v>
      </c>
      <c r="Q96" s="1">
        <v>31260</v>
      </c>
      <c r="R96" s="46">
        <v>1185.09679637052</v>
      </c>
      <c r="S96" s="46">
        <v>841.90913780026005</v>
      </c>
      <c r="T96" s="46">
        <v>343.575547897234</v>
      </c>
      <c r="U96" s="46"/>
    </row>
    <row r="97" spans="1:21" x14ac:dyDescent="0.2">
      <c r="A97" s="6">
        <f t="shared" si="3"/>
        <v>36981</v>
      </c>
      <c r="B97" s="8">
        <v>36951</v>
      </c>
      <c r="C97" s="6">
        <v>6375.5219999999999</v>
      </c>
      <c r="D97" s="6">
        <f t="shared" si="4"/>
        <v>4580.1710000000003</v>
      </c>
      <c r="E97" s="6">
        <v>1795.3510000000001</v>
      </c>
      <c r="P97" s="6">
        <f t="shared" si="5"/>
        <v>31320</v>
      </c>
      <c r="Q97" s="1">
        <v>31291</v>
      </c>
      <c r="R97" s="46">
        <v>1216.047</v>
      </c>
      <c r="S97" s="46">
        <v>867.30100000000004</v>
      </c>
      <c r="T97" s="46">
        <v>348.74599999999998</v>
      </c>
      <c r="U97" s="46"/>
    </row>
    <row r="98" spans="1:21" x14ac:dyDescent="0.2">
      <c r="A98" s="6">
        <f t="shared" si="3"/>
        <v>37072</v>
      </c>
      <c r="B98" s="8">
        <v>37043</v>
      </c>
      <c r="C98" s="6">
        <v>6175.2939999999999</v>
      </c>
      <c r="D98" s="6">
        <f t="shared" si="4"/>
        <v>4385.933</v>
      </c>
      <c r="E98" s="6">
        <v>1789.3610000000001</v>
      </c>
      <c r="P98" s="6">
        <f t="shared" si="5"/>
        <v>31351</v>
      </c>
      <c r="Q98" s="1">
        <v>31321</v>
      </c>
      <c r="R98" s="46">
        <v>1252.4781009301801</v>
      </c>
      <c r="S98" s="46">
        <v>896.38406504856403</v>
      </c>
      <c r="T98" s="46">
        <v>356.08244077757098</v>
      </c>
      <c r="U98" s="46"/>
    </row>
    <row r="99" spans="1:21" x14ac:dyDescent="0.2">
      <c r="A99" s="6">
        <f t="shared" si="3"/>
        <v>37164</v>
      </c>
      <c r="B99" s="8">
        <v>37135</v>
      </c>
      <c r="C99" s="6">
        <v>6477.8249999999998</v>
      </c>
      <c r="D99" s="6">
        <f t="shared" si="4"/>
        <v>4577.7469999999994</v>
      </c>
      <c r="E99" s="6">
        <v>1900.078</v>
      </c>
      <c r="P99" s="6">
        <f t="shared" si="5"/>
        <v>31381</v>
      </c>
      <c r="Q99" s="1">
        <v>31352</v>
      </c>
      <c r="R99" s="46">
        <v>1292.85894150442</v>
      </c>
      <c r="S99" s="46">
        <v>928.26521507247196</v>
      </c>
      <c r="T99" s="46">
        <v>364.59652306705902</v>
      </c>
      <c r="U99" s="46"/>
    </row>
    <row r="100" spans="1:21" x14ac:dyDescent="0.2">
      <c r="A100" s="6">
        <f t="shared" si="3"/>
        <v>37256</v>
      </c>
      <c r="B100" s="8">
        <v>37226</v>
      </c>
      <c r="C100" s="6">
        <v>6484.7830000000004</v>
      </c>
      <c r="D100" s="6">
        <f t="shared" si="4"/>
        <v>4583.2510000000002</v>
      </c>
      <c r="E100" s="6">
        <v>1901.5319999999999</v>
      </c>
      <c r="P100" s="6">
        <f t="shared" si="5"/>
        <v>31412</v>
      </c>
      <c r="Q100" s="1">
        <v>31382</v>
      </c>
      <c r="R100" s="46">
        <v>1327.307</v>
      </c>
      <c r="S100" s="46">
        <v>955.721</v>
      </c>
      <c r="T100" s="46">
        <v>371.58600000000001</v>
      </c>
      <c r="U100" s="46"/>
    </row>
    <row r="101" spans="1:21" x14ac:dyDescent="0.2">
      <c r="A101" s="6">
        <f t="shared" si="3"/>
        <v>37346</v>
      </c>
      <c r="B101" s="8">
        <v>37316</v>
      </c>
      <c r="C101" s="6">
        <v>6452.085</v>
      </c>
      <c r="D101" s="6">
        <f t="shared" si="4"/>
        <v>4497.6030000000001</v>
      </c>
      <c r="E101" s="6">
        <v>1954.482</v>
      </c>
      <c r="P101" s="6">
        <f t="shared" si="5"/>
        <v>31443</v>
      </c>
      <c r="Q101" s="1">
        <v>31413</v>
      </c>
      <c r="R101" s="46">
        <v>1350.13620678754</v>
      </c>
      <c r="S101" s="46">
        <v>974.32465376240896</v>
      </c>
      <c r="T101" s="46">
        <v>375.80184903704901</v>
      </c>
      <c r="U101" s="46"/>
    </row>
    <row r="102" spans="1:21" x14ac:dyDescent="0.2">
      <c r="A102" s="6">
        <f t="shared" si="3"/>
        <v>37437</v>
      </c>
      <c r="B102" s="8">
        <v>37408</v>
      </c>
      <c r="C102" s="6">
        <v>7067.0709999999999</v>
      </c>
      <c r="D102" s="6">
        <f t="shared" si="4"/>
        <v>4907.3469999999998</v>
      </c>
      <c r="E102" s="6">
        <v>2159.7240000000002</v>
      </c>
      <c r="P102" s="6">
        <f t="shared" si="5"/>
        <v>31471</v>
      </c>
      <c r="Q102" s="1">
        <v>31444</v>
      </c>
      <c r="R102" s="46">
        <v>1367.2206419587999</v>
      </c>
      <c r="S102" s="46">
        <v>988.373893160541</v>
      </c>
      <c r="T102" s="46">
        <v>378.84405797955299</v>
      </c>
      <c r="U102" s="46"/>
    </row>
    <row r="103" spans="1:21" x14ac:dyDescent="0.2">
      <c r="A103" s="6">
        <f t="shared" si="3"/>
        <v>37529</v>
      </c>
      <c r="B103" s="8">
        <v>37500</v>
      </c>
      <c r="C103" s="6">
        <v>7165.107</v>
      </c>
      <c r="D103" s="6">
        <f t="shared" si="4"/>
        <v>4944.45</v>
      </c>
      <c r="E103" s="6">
        <v>2220.6570000000002</v>
      </c>
      <c r="P103" s="6">
        <f t="shared" si="5"/>
        <v>31502</v>
      </c>
      <c r="Q103" s="1">
        <v>31472</v>
      </c>
      <c r="R103" s="46">
        <v>1386.942</v>
      </c>
      <c r="S103" s="46">
        <v>1004.6849999999999</v>
      </c>
      <c r="T103" s="46">
        <v>382.25700000000001</v>
      </c>
      <c r="U103" s="46"/>
    </row>
    <row r="104" spans="1:21" x14ac:dyDescent="0.2">
      <c r="A104" s="6">
        <f t="shared" si="3"/>
        <v>37621</v>
      </c>
      <c r="B104" s="8">
        <v>37591</v>
      </c>
      <c r="C104" s="6">
        <v>7653.4530000000004</v>
      </c>
      <c r="D104" s="6">
        <f t="shared" si="4"/>
        <v>5307.0709999999999</v>
      </c>
      <c r="E104" s="6">
        <v>2346.3820000000001</v>
      </c>
      <c r="P104" s="6">
        <f t="shared" si="5"/>
        <v>31532</v>
      </c>
      <c r="Q104" s="1">
        <v>31503</v>
      </c>
      <c r="R104" s="46">
        <v>1407.0406151703601</v>
      </c>
      <c r="S104" s="46">
        <v>1021.28464545603</v>
      </c>
      <c r="T104" s="46">
        <v>385.79417250684202</v>
      </c>
      <c r="U104" s="46"/>
    </row>
    <row r="105" spans="1:21" x14ac:dyDescent="0.2">
      <c r="A105" s="6">
        <f t="shared" si="3"/>
        <v>37711</v>
      </c>
      <c r="B105" s="8">
        <v>37681</v>
      </c>
      <c r="C105" s="6">
        <v>8186.0420000000004</v>
      </c>
      <c r="D105" s="6">
        <f t="shared" si="4"/>
        <v>5640.4840000000004</v>
      </c>
      <c r="E105" s="6">
        <v>2545.558</v>
      </c>
      <c r="P105" s="6">
        <f t="shared" si="5"/>
        <v>31563</v>
      </c>
      <c r="Q105" s="1">
        <v>31533</v>
      </c>
      <c r="R105" s="46">
        <v>1428.74252015402</v>
      </c>
      <c r="S105" s="46">
        <v>1039.32843210894</v>
      </c>
      <c r="T105" s="46">
        <v>389.49695516448401</v>
      </c>
      <c r="U105" s="46"/>
    </row>
    <row r="106" spans="1:21" x14ac:dyDescent="0.2">
      <c r="A106" s="6">
        <f t="shared" si="3"/>
        <v>37802</v>
      </c>
      <c r="B106" s="8">
        <v>37773</v>
      </c>
      <c r="C106" s="6">
        <v>8759.8310000000001</v>
      </c>
      <c r="D106" s="6">
        <f t="shared" si="4"/>
        <v>6026.85</v>
      </c>
      <c r="E106" s="6">
        <v>2732.9810000000002</v>
      </c>
      <c r="P106" s="6">
        <f t="shared" si="5"/>
        <v>31593</v>
      </c>
      <c r="Q106" s="1">
        <v>31564</v>
      </c>
      <c r="R106" s="46">
        <v>1454.9380000000001</v>
      </c>
      <c r="S106" s="46">
        <v>1061.482</v>
      </c>
      <c r="T106" s="46">
        <v>393.45600000000002</v>
      </c>
      <c r="U106" s="46"/>
    </row>
    <row r="107" spans="1:21" x14ac:dyDescent="0.2">
      <c r="A107" s="6">
        <f t="shared" si="3"/>
        <v>37894</v>
      </c>
      <c r="B107" s="8">
        <v>37865</v>
      </c>
      <c r="C107" s="6">
        <v>8825.7520000000004</v>
      </c>
      <c r="D107" s="6">
        <f t="shared" si="4"/>
        <v>5968.6220000000003</v>
      </c>
      <c r="E107" s="6">
        <v>2857.13</v>
      </c>
      <c r="P107" s="6">
        <f t="shared" si="5"/>
        <v>31624</v>
      </c>
      <c r="Q107" s="1">
        <v>31594</v>
      </c>
      <c r="R107" s="46">
        <v>1495.54010489847</v>
      </c>
      <c r="S107" s="46">
        <v>1096.7743439082001</v>
      </c>
      <c r="T107" s="46">
        <v>398.88329974180101</v>
      </c>
      <c r="U107" s="46"/>
    </row>
    <row r="108" spans="1:21" x14ac:dyDescent="0.2">
      <c r="A108" s="6">
        <f t="shared" si="3"/>
        <v>37986</v>
      </c>
      <c r="B108" s="8">
        <v>37956</v>
      </c>
      <c r="C108" s="6">
        <v>9557.9539999999997</v>
      </c>
      <c r="D108" s="6">
        <f t="shared" si="4"/>
        <v>6509.5</v>
      </c>
      <c r="E108" s="6">
        <v>3048.4540000000002</v>
      </c>
      <c r="P108" s="6">
        <f t="shared" si="5"/>
        <v>31655</v>
      </c>
      <c r="Q108" s="1">
        <v>31625</v>
      </c>
      <c r="R108" s="46">
        <v>1547.1730848772199</v>
      </c>
      <c r="S108" s="46">
        <v>1142.71331656501</v>
      </c>
      <c r="T108" s="46">
        <v>404.81775678855303</v>
      </c>
      <c r="U108" s="46"/>
    </row>
    <row r="109" spans="1:21" x14ac:dyDescent="0.2">
      <c r="A109" s="6">
        <f t="shared" si="3"/>
        <v>38077</v>
      </c>
      <c r="B109" s="8">
        <v>38047</v>
      </c>
      <c r="C109" s="6">
        <v>10289.332</v>
      </c>
      <c r="D109" s="6">
        <f t="shared" si="4"/>
        <v>6985.8150000000005</v>
      </c>
      <c r="E109" s="6">
        <v>3303.5169999999998</v>
      </c>
      <c r="P109" s="6">
        <f t="shared" si="5"/>
        <v>31685</v>
      </c>
      <c r="Q109" s="1">
        <v>31656</v>
      </c>
      <c r="R109" s="46">
        <v>1596.575</v>
      </c>
      <c r="S109" s="46">
        <v>1187.7339999999999</v>
      </c>
      <c r="T109" s="46">
        <v>408.84100000000001</v>
      </c>
      <c r="U109" s="46"/>
    </row>
    <row r="110" spans="1:21" x14ac:dyDescent="0.2">
      <c r="A110" s="6">
        <f t="shared" si="3"/>
        <v>38168</v>
      </c>
      <c r="B110" s="8">
        <v>38139</v>
      </c>
      <c r="C110" s="6">
        <v>10395.36</v>
      </c>
      <c r="D110" s="6">
        <f t="shared" si="4"/>
        <v>7064.7920000000004</v>
      </c>
      <c r="E110" s="6">
        <v>3330.5680000000002</v>
      </c>
      <c r="P110" s="6">
        <f t="shared" si="5"/>
        <v>31716</v>
      </c>
      <c r="Q110" s="1">
        <v>31686</v>
      </c>
      <c r="R110" s="46">
        <v>1644.30848594179</v>
      </c>
      <c r="S110" s="46">
        <v>1234.10313435086</v>
      </c>
      <c r="T110" s="46">
        <v>410.64324428762001</v>
      </c>
      <c r="U110" s="46"/>
    </row>
    <row r="111" spans="1:21" x14ac:dyDescent="0.2">
      <c r="A111" s="6">
        <f t="shared" si="3"/>
        <v>38260</v>
      </c>
      <c r="B111" s="8">
        <v>38231</v>
      </c>
      <c r="C111" s="6">
        <v>10642.764999999999</v>
      </c>
      <c r="D111" s="6">
        <f t="shared" si="4"/>
        <v>7190.0999999999995</v>
      </c>
      <c r="E111" s="6">
        <v>3452.665</v>
      </c>
      <c r="P111" s="6">
        <f t="shared" si="5"/>
        <v>31746</v>
      </c>
      <c r="Q111" s="1">
        <v>31717</v>
      </c>
      <c r="R111" s="46">
        <v>1690.0697630501299</v>
      </c>
      <c r="S111" s="46">
        <v>1279.67764283827</v>
      </c>
      <c r="T111" s="46">
        <v>411.83676929958801</v>
      </c>
      <c r="U111" s="46"/>
    </row>
    <row r="112" spans="1:21" x14ac:dyDescent="0.2">
      <c r="A112" s="6">
        <f t="shared" si="3"/>
        <v>38352</v>
      </c>
      <c r="B112" s="8">
        <v>38322</v>
      </c>
      <c r="C112" s="6">
        <v>11688.366</v>
      </c>
      <c r="D112" s="6">
        <f t="shared" si="4"/>
        <v>7869.7190000000001</v>
      </c>
      <c r="E112" s="6">
        <v>3818.6469999999999</v>
      </c>
      <c r="P112" s="6">
        <f t="shared" si="5"/>
        <v>31777</v>
      </c>
      <c r="Q112" s="1">
        <v>31747</v>
      </c>
      <c r="R112" s="46">
        <v>1734.153</v>
      </c>
      <c r="S112" s="46">
        <v>1320.317</v>
      </c>
      <c r="T112" s="46">
        <v>413.83600000000001</v>
      </c>
      <c r="U112" s="46"/>
    </row>
    <row r="113" spans="1:21" x14ac:dyDescent="0.2">
      <c r="A113" s="6">
        <f t="shared" si="3"/>
        <v>38442</v>
      </c>
      <c r="B113" s="8">
        <v>38412</v>
      </c>
      <c r="C113" s="6">
        <v>12018.710999999999</v>
      </c>
      <c r="D113" s="6">
        <f t="shared" si="4"/>
        <v>8164.0759999999991</v>
      </c>
      <c r="E113" s="6">
        <v>3854.6350000000002</v>
      </c>
      <c r="P113" s="6">
        <f t="shared" si="5"/>
        <v>31808</v>
      </c>
      <c r="Q113" s="1">
        <v>31778</v>
      </c>
      <c r="R113" s="46">
        <v>1773.58926586299</v>
      </c>
      <c r="S113" s="46">
        <v>1351.26517078759</v>
      </c>
      <c r="T113" s="46">
        <v>421.01246630639997</v>
      </c>
      <c r="U113" s="46"/>
    </row>
    <row r="114" spans="1:21" x14ac:dyDescent="0.2">
      <c r="A114" s="6">
        <f t="shared" si="3"/>
        <v>38533</v>
      </c>
      <c r="B114" s="8">
        <v>38504</v>
      </c>
      <c r="C114" s="6">
        <v>12049.668</v>
      </c>
      <c r="D114" s="6">
        <f t="shared" si="4"/>
        <v>8179.3349999999991</v>
      </c>
      <c r="E114" s="6">
        <v>3870.3330000000001</v>
      </c>
      <c r="P114" s="6">
        <f t="shared" si="5"/>
        <v>31836</v>
      </c>
      <c r="Q114" s="1">
        <v>31809</v>
      </c>
      <c r="R114" s="46">
        <v>1806.9037463402899</v>
      </c>
      <c r="S114" s="46">
        <v>1375.5391440931401</v>
      </c>
      <c r="T114" s="46">
        <v>431.08741262277698</v>
      </c>
      <c r="U114" s="46"/>
    </row>
    <row r="115" spans="1:21" x14ac:dyDescent="0.2">
      <c r="A115" s="6">
        <f t="shared" si="3"/>
        <v>38625</v>
      </c>
      <c r="B115" s="8">
        <v>38596</v>
      </c>
      <c r="C115" s="6">
        <v>12214.486999999999</v>
      </c>
      <c r="D115" s="6">
        <f t="shared" si="4"/>
        <v>8291.012999999999</v>
      </c>
      <c r="E115" s="6">
        <v>3923.4740000000002</v>
      </c>
      <c r="P115" s="6">
        <f t="shared" si="5"/>
        <v>31867</v>
      </c>
      <c r="Q115" s="1">
        <v>31837</v>
      </c>
      <c r="R115" s="46">
        <v>1843.41</v>
      </c>
      <c r="S115" s="46">
        <v>1403.7170000000001</v>
      </c>
      <c r="T115" s="46">
        <v>439.69299999999998</v>
      </c>
      <c r="U115" s="46"/>
    </row>
    <row r="116" spans="1:21" x14ac:dyDescent="0.2">
      <c r="A116" s="6">
        <f t="shared" si="3"/>
        <v>38717</v>
      </c>
      <c r="B116" s="8">
        <v>38687</v>
      </c>
      <c r="C116" s="6">
        <v>12510.218999999999</v>
      </c>
      <c r="D116" s="6">
        <f t="shared" si="4"/>
        <v>8479.2919999999995</v>
      </c>
      <c r="E116" s="6">
        <v>4030.9270000000001</v>
      </c>
      <c r="P116" s="6">
        <f t="shared" si="5"/>
        <v>31897</v>
      </c>
      <c r="Q116" s="1">
        <v>31868</v>
      </c>
      <c r="R116" s="46">
        <v>1880.0610334984301</v>
      </c>
      <c r="S116" s="46">
        <v>1435.8849429735801</v>
      </c>
      <c r="T116" s="46">
        <v>443.65683851485602</v>
      </c>
      <c r="U116" s="46"/>
    </row>
    <row r="117" spans="1:21" x14ac:dyDescent="0.2">
      <c r="A117" s="6">
        <f t="shared" si="3"/>
        <v>38807</v>
      </c>
      <c r="B117" s="8">
        <v>38777</v>
      </c>
      <c r="C117" s="6">
        <v>13594.031000000001</v>
      </c>
      <c r="D117" s="6">
        <f t="shared" si="4"/>
        <v>9222.4380000000019</v>
      </c>
      <c r="E117" s="6">
        <v>4371.5929999999998</v>
      </c>
      <c r="P117" s="6">
        <f t="shared" si="5"/>
        <v>31928</v>
      </c>
      <c r="Q117" s="1">
        <v>31898</v>
      </c>
      <c r="R117" s="46">
        <v>1917.5579043442699</v>
      </c>
      <c r="S117" s="46">
        <v>1470.6617998587201</v>
      </c>
      <c r="T117" s="46">
        <v>446.72793813505399</v>
      </c>
      <c r="U117" s="46"/>
    </row>
    <row r="118" spans="1:21" x14ac:dyDescent="0.2">
      <c r="A118" s="6">
        <f t="shared" si="3"/>
        <v>38898</v>
      </c>
      <c r="B118" s="8">
        <v>38869</v>
      </c>
      <c r="C118" s="6">
        <v>14468.099</v>
      </c>
      <c r="D118" s="6">
        <f t="shared" si="4"/>
        <v>9809.7200000000012</v>
      </c>
      <c r="E118" s="6">
        <v>4658.3789999999999</v>
      </c>
      <c r="P118" s="6">
        <f t="shared" si="5"/>
        <v>31958</v>
      </c>
      <c r="Q118" s="1">
        <v>31929</v>
      </c>
      <c r="R118" s="46">
        <v>1950.5440000000001</v>
      </c>
      <c r="S118" s="46">
        <v>1500.6079999999999</v>
      </c>
      <c r="T118" s="46">
        <v>449.93599999999998</v>
      </c>
      <c r="U118" s="46"/>
    </row>
    <row r="119" spans="1:21" x14ac:dyDescent="0.2">
      <c r="A119" s="6">
        <f t="shared" si="3"/>
        <v>38990</v>
      </c>
      <c r="B119" s="8">
        <v>38961</v>
      </c>
      <c r="C119" s="6">
        <v>14517.566999999999</v>
      </c>
      <c r="D119" s="6">
        <f t="shared" si="4"/>
        <v>9938.3509999999987</v>
      </c>
      <c r="E119" s="6">
        <v>4579.2160000000003</v>
      </c>
      <c r="P119" s="6">
        <f t="shared" si="5"/>
        <v>31989</v>
      </c>
      <c r="Q119" s="1">
        <v>31959</v>
      </c>
      <c r="R119" s="46">
        <v>1976.7114972033401</v>
      </c>
      <c r="S119" s="46">
        <v>1523.1955379123499</v>
      </c>
      <c r="T119" s="46">
        <v>453.44541217667103</v>
      </c>
      <c r="U119" s="46"/>
    </row>
    <row r="120" spans="1:21" x14ac:dyDescent="0.2">
      <c r="A120" s="6">
        <f t="shared" si="3"/>
        <v>39082</v>
      </c>
      <c r="B120" s="8">
        <v>39052</v>
      </c>
      <c r="C120" s="6">
        <v>15471.868</v>
      </c>
      <c r="D120" s="6">
        <f t="shared" si="4"/>
        <v>10554.537</v>
      </c>
      <c r="E120" s="6">
        <v>4917.3310000000001</v>
      </c>
      <c r="P120" s="6">
        <f t="shared" si="5"/>
        <v>32020</v>
      </c>
      <c r="Q120" s="1">
        <v>31990</v>
      </c>
      <c r="R120" s="46">
        <v>2000.40977843166</v>
      </c>
      <c r="S120" s="46">
        <v>1543.16891373832</v>
      </c>
      <c r="T120" s="46">
        <v>457.27459473775201</v>
      </c>
      <c r="U120" s="46"/>
    </row>
    <row r="121" spans="1:21" x14ac:dyDescent="0.2">
      <c r="A121" s="6">
        <f t="shared" si="3"/>
        <v>39172</v>
      </c>
      <c r="B121" s="8">
        <v>39142</v>
      </c>
      <c r="C121" s="6">
        <v>16997.146000000001</v>
      </c>
      <c r="D121" s="6">
        <f t="shared" si="4"/>
        <v>11734.148000000001</v>
      </c>
      <c r="E121" s="6">
        <v>5262.9979999999996</v>
      </c>
      <c r="P121" s="6">
        <f t="shared" si="5"/>
        <v>32050</v>
      </c>
      <c r="Q121" s="1">
        <v>32021</v>
      </c>
      <c r="R121" s="46">
        <v>2032.31</v>
      </c>
      <c r="S121" s="46">
        <v>1569.6020000000001</v>
      </c>
      <c r="T121" s="46">
        <v>462.70800000000003</v>
      </c>
      <c r="U121" s="46"/>
    </row>
    <row r="122" spans="1:21" x14ac:dyDescent="0.2">
      <c r="A122" s="6">
        <f t="shared" si="3"/>
        <v>39263</v>
      </c>
      <c r="B122" s="8">
        <v>39234</v>
      </c>
      <c r="C122" s="6">
        <v>17837.605</v>
      </c>
      <c r="D122" s="6">
        <f t="shared" si="4"/>
        <v>12257.722</v>
      </c>
      <c r="E122" s="6">
        <v>5579.8829999999998</v>
      </c>
      <c r="P122" s="6">
        <f t="shared" si="5"/>
        <v>32081</v>
      </c>
      <c r="Q122" s="1">
        <v>32051</v>
      </c>
      <c r="R122" s="46">
        <v>2111.1589088543801</v>
      </c>
      <c r="S122" s="46">
        <v>1630.35354539422</v>
      </c>
      <c r="T122" s="46">
        <v>480.156462019103</v>
      </c>
      <c r="U122" s="46"/>
    </row>
    <row r="123" spans="1:21" x14ac:dyDescent="0.2">
      <c r="A123" s="6">
        <f t="shared" si="3"/>
        <v>39355</v>
      </c>
      <c r="B123" s="8">
        <v>39326</v>
      </c>
      <c r="C123" s="6">
        <v>19060.706999999999</v>
      </c>
      <c r="D123" s="6">
        <f t="shared" si="4"/>
        <v>13159.374999999998</v>
      </c>
      <c r="E123" s="6">
        <v>5901.3320000000003</v>
      </c>
      <c r="P123" s="6">
        <f t="shared" si="5"/>
        <v>32111</v>
      </c>
      <c r="Q123" s="1">
        <v>32082</v>
      </c>
      <c r="R123" s="46">
        <v>2214.0107925503598</v>
      </c>
      <c r="S123" s="46">
        <v>1708.52192483148</v>
      </c>
      <c r="T123" s="46">
        <v>504.34336774539901</v>
      </c>
      <c r="U123" s="46"/>
    </row>
    <row r="124" spans="1:21" x14ac:dyDescent="0.2">
      <c r="A124" s="6">
        <f t="shared" si="3"/>
        <v>39447</v>
      </c>
      <c r="B124" s="8">
        <v>39417</v>
      </c>
      <c r="C124" s="6">
        <v>20014.120999999999</v>
      </c>
      <c r="D124" s="6">
        <f t="shared" si="4"/>
        <v>13827.895999999999</v>
      </c>
      <c r="E124" s="6">
        <v>6186.2250000000004</v>
      </c>
      <c r="P124" s="6">
        <f t="shared" si="5"/>
        <v>32142</v>
      </c>
      <c r="Q124" s="1">
        <v>32112</v>
      </c>
      <c r="R124" s="46">
        <v>2277.759</v>
      </c>
      <c r="S124" s="46">
        <v>1760.59</v>
      </c>
      <c r="T124" s="46">
        <v>517.16899999999998</v>
      </c>
      <c r="U124" s="46"/>
    </row>
    <row r="125" spans="1:21" x14ac:dyDescent="0.2">
      <c r="A125" s="6">
        <f t="shared" si="3"/>
        <v>39538</v>
      </c>
      <c r="B125" s="8">
        <v>39508</v>
      </c>
      <c r="C125" s="6">
        <v>22002.27</v>
      </c>
      <c r="D125" s="6">
        <f t="shared" si="4"/>
        <v>15248.977999999999</v>
      </c>
      <c r="E125" s="6">
        <v>6753.2920000000004</v>
      </c>
      <c r="P125" s="6">
        <f t="shared" si="5"/>
        <v>32173</v>
      </c>
      <c r="Q125" s="1">
        <v>32143</v>
      </c>
      <c r="R125" s="46">
        <v>2294.09621873174</v>
      </c>
      <c r="S125" s="46">
        <v>1779.7050894296401</v>
      </c>
      <c r="T125" s="46">
        <v>515.99987388582304</v>
      </c>
      <c r="U125" s="46"/>
    </row>
    <row r="126" spans="1:21" x14ac:dyDescent="0.2">
      <c r="A126" s="6">
        <f t="shared" si="3"/>
        <v>39629</v>
      </c>
      <c r="B126" s="8">
        <v>39600</v>
      </c>
      <c r="C126" s="6">
        <v>21644.865000000002</v>
      </c>
      <c r="D126" s="6">
        <f t="shared" si="4"/>
        <v>14887.875000000002</v>
      </c>
      <c r="E126" s="6">
        <v>6756.99</v>
      </c>
      <c r="P126" s="6">
        <f t="shared" si="5"/>
        <v>32202</v>
      </c>
      <c r="Q126" s="1">
        <v>32174</v>
      </c>
      <c r="R126" s="46">
        <v>2304.3894247008102</v>
      </c>
      <c r="S126" s="46">
        <v>1792.3739429206901</v>
      </c>
      <c r="T126" s="46">
        <v>513.58620424489004</v>
      </c>
      <c r="U126" s="46"/>
    </row>
    <row r="127" spans="1:21" x14ac:dyDescent="0.2">
      <c r="A127" s="6">
        <f t="shared" si="3"/>
        <v>39721</v>
      </c>
      <c r="B127" s="8">
        <v>39692</v>
      </c>
      <c r="C127" s="6">
        <v>20310.846000000001</v>
      </c>
      <c r="D127" s="6">
        <f t="shared" si="4"/>
        <v>14024.346000000001</v>
      </c>
      <c r="E127" s="6">
        <v>6286.5</v>
      </c>
      <c r="P127" s="6">
        <f t="shared" si="5"/>
        <v>32233</v>
      </c>
      <c r="Q127" s="1">
        <v>32203</v>
      </c>
      <c r="R127" s="46">
        <v>2308.4899999999998</v>
      </c>
      <c r="S127" s="46">
        <v>1797.6030000000001</v>
      </c>
      <c r="T127" s="46">
        <v>510.887</v>
      </c>
      <c r="U127" s="46"/>
    </row>
    <row r="128" spans="1:21" x14ac:dyDescent="0.2">
      <c r="A128" s="6">
        <f t="shared" si="3"/>
        <v>39813</v>
      </c>
      <c r="B128" s="8">
        <v>39783</v>
      </c>
      <c r="C128" s="6">
        <v>18777.223000000002</v>
      </c>
      <c r="D128" s="6">
        <f t="shared" si="4"/>
        <v>12804.089000000002</v>
      </c>
      <c r="E128" s="6">
        <v>5973.134</v>
      </c>
      <c r="P128" s="6">
        <f t="shared" si="5"/>
        <v>32263</v>
      </c>
      <c r="Q128" s="1">
        <v>32234</v>
      </c>
      <c r="R128" s="46">
        <v>2302.5520573243898</v>
      </c>
      <c r="S128" s="46">
        <v>1793.55770977519</v>
      </c>
      <c r="T128" s="46">
        <v>507.98523363137502</v>
      </c>
      <c r="U128" s="46"/>
    </row>
    <row r="129" spans="1:21" x14ac:dyDescent="0.2">
      <c r="A129" s="6">
        <f t="shared" si="3"/>
        <v>39903</v>
      </c>
      <c r="B129" s="8">
        <v>39873</v>
      </c>
      <c r="C129" s="6">
        <v>17770.075000000001</v>
      </c>
      <c r="D129" s="6">
        <f t="shared" si="4"/>
        <v>12038.958000000001</v>
      </c>
      <c r="E129" s="6">
        <v>5731.1170000000002</v>
      </c>
      <c r="P129" s="6">
        <f t="shared" si="5"/>
        <v>32294</v>
      </c>
      <c r="Q129" s="1">
        <v>32264</v>
      </c>
      <c r="R129" s="46">
        <v>2291.0859426756101</v>
      </c>
      <c r="S129" s="46">
        <v>1785.7462902248101</v>
      </c>
      <c r="T129" s="46">
        <v>504.84336691743999</v>
      </c>
      <c r="U129" s="46"/>
    </row>
    <row r="130" spans="1:21" x14ac:dyDescent="0.2">
      <c r="A130" s="6">
        <f t="shared" si="3"/>
        <v>39994</v>
      </c>
      <c r="B130" s="8">
        <v>39965</v>
      </c>
      <c r="C130" s="6">
        <v>18524.584999999999</v>
      </c>
      <c r="D130" s="6">
        <f t="shared" si="4"/>
        <v>12461.02</v>
      </c>
      <c r="E130" s="6">
        <v>6063.5649999999996</v>
      </c>
      <c r="P130" s="6">
        <f t="shared" si="5"/>
        <v>32324</v>
      </c>
      <c r="Q130" s="1">
        <v>32295</v>
      </c>
      <c r="R130" s="46">
        <v>2285.1480000000001</v>
      </c>
      <c r="S130" s="46">
        <v>1781.701</v>
      </c>
      <c r="T130" s="46">
        <v>503.447</v>
      </c>
      <c r="U130" s="46"/>
    </row>
    <row r="131" spans="1:21" x14ac:dyDescent="0.2">
      <c r="A131" s="6">
        <f t="shared" si="3"/>
        <v>40086</v>
      </c>
      <c r="B131" s="8">
        <v>40057</v>
      </c>
      <c r="C131" s="6">
        <v>18758.573</v>
      </c>
      <c r="D131" s="6">
        <f t="shared" si="4"/>
        <v>12500.859</v>
      </c>
      <c r="E131" s="6">
        <v>6257.7139999999999</v>
      </c>
      <c r="P131" s="6">
        <f t="shared" si="5"/>
        <v>32355</v>
      </c>
      <c r="Q131" s="1">
        <v>32325</v>
      </c>
      <c r="R131" s="46">
        <v>2305.14474352974</v>
      </c>
      <c r="S131" s="46">
        <v>1803.03200939983</v>
      </c>
      <c r="T131" s="46">
        <v>503.49576622270803</v>
      </c>
      <c r="U131" s="46"/>
    </row>
    <row r="132" spans="1:21" x14ac:dyDescent="0.2">
      <c r="A132" s="6">
        <f t="shared" si="3"/>
        <v>40178</v>
      </c>
      <c r="B132" s="8">
        <v>40148</v>
      </c>
      <c r="C132" s="6">
        <v>18113.698</v>
      </c>
      <c r="D132" s="6">
        <f t="shared" si="4"/>
        <v>12178.744000000001</v>
      </c>
      <c r="E132" s="6">
        <v>5934.9539999999997</v>
      </c>
      <c r="P132" s="6">
        <f t="shared" si="5"/>
        <v>32386</v>
      </c>
      <c r="Q132" s="1">
        <v>32356</v>
      </c>
      <c r="R132" s="46">
        <v>2348.0375854386002</v>
      </c>
      <c r="S132" s="46">
        <v>1847.1182031113699</v>
      </c>
      <c r="T132" s="46">
        <v>503.640101198286</v>
      </c>
      <c r="U132" s="46"/>
    </row>
    <row r="133" spans="1:21" x14ac:dyDescent="0.2">
      <c r="A133" s="6">
        <f t="shared" ref="A133:A145" si="6">EOMONTH(B133,0)</f>
        <v>40268</v>
      </c>
      <c r="B133" s="8">
        <v>40238</v>
      </c>
      <c r="C133" s="6">
        <v>17625.741999999998</v>
      </c>
      <c r="D133" s="6">
        <f t="shared" ref="D133:D145" si="7">C133-E133</f>
        <v>11893.028999999999</v>
      </c>
      <c r="E133" s="6">
        <v>5732.7129999999997</v>
      </c>
      <c r="P133" s="6">
        <f t="shared" ref="P133:P196" si="8">EOMONTH(Q133,0)</f>
        <v>32416</v>
      </c>
      <c r="Q133" s="1">
        <v>32387</v>
      </c>
      <c r="R133" s="46">
        <v>2387.1909999999998</v>
      </c>
      <c r="S133" s="46">
        <v>1883.3230000000001</v>
      </c>
      <c r="T133" s="46">
        <v>503.86799999999999</v>
      </c>
      <c r="U133" s="46"/>
    </row>
    <row r="134" spans="1:21" x14ac:dyDescent="0.2">
      <c r="A134" s="6">
        <f t="shared" si="6"/>
        <v>40359</v>
      </c>
      <c r="B134" s="8">
        <v>40330</v>
      </c>
      <c r="C134" s="6">
        <v>16901.868999999999</v>
      </c>
      <c r="D134" s="6">
        <f t="shared" si="7"/>
        <v>11581.625999999998</v>
      </c>
      <c r="E134" s="6">
        <v>5320.2430000000004</v>
      </c>
      <c r="P134" s="6">
        <f t="shared" si="8"/>
        <v>32447</v>
      </c>
      <c r="Q134" s="1">
        <v>32417</v>
      </c>
      <c r="R134" s="46">
        <v>2417.3647579742101</v>
      </c>
      <c r="S134" s="46">
        <v>1904.4880848437999</v>
      </c>
      <c r="T134" s="46">
        <v>511.17549258023701</v>
      </c>
      <c r="U134" s="46"/>
    </row>
    <row r="135" spans="1:21" x14ac:dyDescent="0.2">
      <c r="A135" s="6">
        <f t="shared" si="6"/>
        <v>40451</v>
      </c>
      <c r="B135" s="8">
        <v>40422</v>
      </c>
      <c r="C135" s="6">
        <v>18424.782999999999</v>
      </c>
      <c r="D135" s="6">
        <f t="shared" si="7"/>
        <v>12553.893</v>
      </c>
      <c r="E135" s="6">
        <v>5870.89</v>
      </c>
      <c r="P135" s="6">
        <f t="shared" si="8"/>
        <v>32477</v>
      </c>
      <c r="Q135" s="1">
        <v>32448</v>
      </c>
      <c r="R135" s="46">
        <v>2444.8347209858098</v>
      </c>
      <c r="S135" s="46">
        <v>1921.5095588439401</v>
      </c>
      <c r="T135" s="46">
        <v>523.94975751722404</v>
      </c>
      <c r="U135" s="46"/>
    </row>
    <row r="136" spans="1:21" x14ac:dyDescent="0.2">
      <c r="A136" s="6">
        <f t="shared" si="6"/>
        <v>40543</v>
      </c>
      <c r="B136" s="8">
        <v>40513</v>
      </c>
      <c r="C136" s="6">
        <v>17550.204000000002</v>
      </c>
      <c r="D136" s="6">
        <f t="shared" si="7"/>
        <v>11840.459000000003</v>
      </c>
      <c r="E136" s="6">
        <v>5709.7449999999999</v>
      </c>
      <c r="P136" s="6">
        <f t="shared" si="8"/>
        <v>32508</v>
      </c>
      <c r="Q136" s="1">
        <v>32478</v>
      </c>
      <c r="R136" s="46">
        <v>2471.549</v>
      </c>
      <c r="S136" s="46">
        <v>1940.4770000000001</v>
      </c>
      <c r="T136" s="46">
        <v>531.072</v>
      </c>
      <c r="U136" s="46"/>
    </row>
    <row r="137" spans="1:21" x14ac:dyDescent="0.2">
      <c r="A137" s="6">
        <f t="shared" si="6"/>
        <v>40633</v>
      </c>
      <c r="B137" s="8">
        <v>40603</v>
      </c>
      <c r="C137" s="6">
        <v>18147.84</v>
      </c>
      <c r="D137" s="6">
        <f t="shared" si="7"/>
        <v>12087.29</v>
      </c>
      <c r="E137" s="6">
        <v>6060.55</v>
      </c>
      <c r="P137" s="6">
        <f t="shared" si="8"/>
        <v>32539</v>
      </c>
      <c r="Q137" s="1">
        <v>32509</v>
      </c>
      <c r="R137" s="46">
        <v>2501.6340512336001</v>
      </c>
      <c r="S137" s="46">
        <v>1968.67162626614</v>
      </c>
      <c r="T137" s="46">
        <v>531.03704193551698</v>
      </c>
      <c r="U137" s="46"/>
    </row>
    <row r="138" spans="1:21" x14ac:dyDescent="0.2">
      <c r="A138" s="6">
        <f t="shared" si="6"/>
        <v>40724</v>
      </c>
      <c r="B138" s="8">
        <v>40695</v>
      </c>
      <c r="C138" s="6">
        <v>18376.312999999998</v>
      </c>
      <c r="D138" s="6">
        <f t="shared" si="7"/>
        <v>12128.843999999997</v>
      </c>
      <c r="E138" s="6">
        <v>6247.4690000000001</v>
      </c>
      <c r="P138" s="6">
        <f t="shared" si="8"/>
        <v>32567</v>
      </c>
      <c r="Q138" s="1">
        <v>32540</v>
      </c>
      <c r="R138" s="46">
        <v>2527.5666267352099</v>
      </c>
      <c r="S138" s="46">
        <v>1995.6543493689701</v>
      </c>
      <c r="T138" s="46">
        <v>530.95182789718694</v>
      </c>
      <c r="U138" s="46"/>
    </row>
    <row r="139" spans="1:21" x14ac:dyDescent="0.2">
      <c r="A139" s="6">
        <f t="shared" si="6"/>
        <v>40816</v>
      </c>
      <c r="B139" s="8">
        <v>40787</v>
      </c>
      <c r="C139" s="6">
        <v>18097.883999999998</v>
      </c>
      <c r="D139" s="6">
        <f t="shared" si="7"/>
        <v>12150.737999999998</v>
      </c>
      <c r="E139" s="6">
        <v>5947.1459999999997</v>
      </c>
      <c r="P139" s="6">
        <f t="shared" si="8"/>
        <v>32598</v>
      </c>
      <c r="Q139" s="1">
        <v>32568</v>
      </c>
      <c r="R139" s="46">
        <v>2540.67</v>
      </c>
      <c r="S139" s="46">
        <v>2009.8610000000001</v>
      </c>
      <c r="T139" s="46">
        <v>530.80899999999997</v>
      </c>
      <c r="U139" s="46"/>
    </row>
    <row r="140" spans="1:21" x14ac:dyDescent="0.2">
      <c r="A140" s="6">
        <f t="shared" si="6"/>
        <v>40908</v>
      </c>
      <c r="B140" s="8">
        <v>40878</v>
      </c>
      <c r="C140" s="6">
        <v>17076.038</v>
      </c>
      <c r="D140" s="6">
        <f t="shared" si="7"/>
        <v>11402.448</v>
      </c>
      <c r="E140" s="6">
        <v>5673.59</v>
      </c>
      <c r="P140" s="6">
        <f t="shared" si="8"/>
        <v>32628</v>
      </c>
      <c r="Q140" s="1">
        <v>32599</v>
      </c>
      <c r="R140" s="46">
        <v>2525.5842371455401</v>
      </c>
      <c r="S140" s="46">
        <v>1995.45572710601</v>
      </c>
      <c r="T140" s="46">
        <v>530.05695718746404</v>
      </c>
      <c r="U140" s="46"/>
    </row>
    <row r="141" spans="1:21" x14ac:dyDescent="0.2">
      <c r="A141" s="6">
        <f t="shared" si="6"/>
        <v>40999</v>
      </c>
      <c r="B141" s="8">
        <v>40969</v>
      </c>
      <c r="C141" s="6">
        <v>17559.566999999999</v>
      </c>
      <c r="D141" s="6">
        <f t="shared" si="7"/>
        <v>11770.505999999999</v>
      </c>
      <c r="E141" s="6">
        <v>5789.0609999999997</v>
      </c>
      <c r="P141" s="6">
        <f t="shared" si="8"/>
        <v>32659</v>
      </c>
      <c r="Q141" s="1">
        <v>32629</v>
      </c>
      <c r="R141" s="46">
        <v>2496.4537628544599</v>
      </c>
      <c r="S141" s="46">
        <v>1967.63927289399</v>
      </c>
      <c r="T141" s="46">
        <v>528.77930003322194</v>
      </c>
      <c r="U141" s="46"/>
    </row>
    <row r="142" spans="1:21" x14ac:dyDescent="0.2">
      <c r="A142" s="6">
        <f t="shared" si="6"/>
        <v>41090</v>
      </c>
      <c r="B142" s="8">
        <v>41061</v>
      </c>
      <c r="C142" s="6">
        <v>16873.170999999998</v>
      </c>
      <c r="D142" s="6">
        <f t="shared" si="7"/>
        <v>11056.127999999999</v>
      </c>
      <c r="E142" s="6">
        <v>5817.0429999999997</v>
      </c>
      <c r="P142" s="6">
        <f t="shared" si="8"/>
        <v>32689</v>
      </c>
      <c r="Q142" s="1">
        <v>32660</v>
      </c>
      <c r="R142" s="46">
        <v>2481.3679999999999</v>
      </c>
      <c r="S142" s="46">
        <v>1953.2339999999999</v>
      </c>
      <c r="T142" s="46">
        <v>528.13400000000001</v>
      </c>
      <c r="U142" s="46"/>
    </row>
    <row r="143" spans="1:21" x14ac:dyDescent="0.2">
      <c r="A143" s="6">
        <f t="shared" si="6"/>
        <v>41182</v>
      </c>
      <c r="B143" s="8">
        <v>41153</v>
      </c>
      <c r="C143" s="6">
        <v>17178.559000000001</v>
      </c>
      <c r="D143" s="6">
        <f t="shared" si="7"/>
        <v>11207.056</v>
      </c>
      <c r="E143" s="6">
        <v>5971.5029999999997</v>
      </c>
      <c r="P143" s="6">
        <f t="shared" si="8"/>
        <v>32720</v>
      </c>
      <c r="Q143" s="1">
        <v>32690</v>
      </c>
      <c r="R143" s="46">
        <v>2507.3871279872901</v>
      </c>
      <c r="S143" s="46">
        <v>1970.9539187232101</v>
      </c>
      <c r="T143" s="46">
        <v>537.23217439871598</v>
      </c>
      <c r="U143" s="46"/>
    </row>
    <row r="144" spans="1:21" x14ac:dyDescent="0.2">
      <c r="A144" s="6">
        <f t="shared" si="6"/>
        <v>41274</v>
      </c>
      <c r="B144" s="8">
        <v>41244</v>
      </c>
      <c r="C144" s="6">
        <v>16989.845000000001</v>
      </c>
      <c r="D144" s="6">
        <f t="shared" si="7"/>
        <v>10947.861000000001</v>
      </c>
      <c r="E144" s="6">
        <v>6041.9840000000004</v>
      </c>
      <c r="P144" s="6">
        <f t="shared" si="8"/>
        <v>32751</v>
      </c>
      <c r="Q144" s="1">
        <v>32721</v>
      </c>
      <c r="R144" s="46">
        <v>2569.7614539459901</v>
      </c>
      <c r="S144" s="46">
        <v>2014.56861646005</v>
      </c>
      <c r="T144" s="46">
        <v>556.76457217702705</v>
      </c>
      <c r="U144" s="46"/>
    </row>
    <row r="145" spans="1:21" x14ac:dyDescent="0.2">
      <c r="A145" s="6">
        <f t="shared" si="6"/>
        <v>41364</v>
      </c>
      <c r="B145" s="8">
        <v>41334</v>
      </c>
      <c r="C145" s="6">
        <v>16364.65</v>
      </c>
      <c r="D145" s="6">
        <f t="shared" si="7"/>
        <v>10423.779999999999</v>
      </c>
      <c r="E145" s="6">
        <v>5940.87</v>
      </c>
      <c r="P145" s="6">
        <f t="shared" si="8"/>
        <v>32781</v>
      </c>
      <c r="Q145" s="1">
        <v>32752</v>
      </c>
      <c r="R145" s="46">
        <v>2642.5810000000001</v>
      </c>
      <c r="S145" s="46">
        <v>2067.9459999999999</v>
      </c>
      <c r="T145" s="46">
        <v>574.63499999999999</v>
      </c>
      <c r="U145" s="46"/>
    </row>
    <row r="146" spans="1:21" x14ac:dyDescent="0.2">
      <c r="P146" s="6">
        <f t="shared" si="8"/>
        <v>32812</v>
      </c>
      <c r="Q146" s="1">
        <v>32782</v>
      </c>
      <c r="R146" s="46">
        <v>2759.6347394184199</v>
      </c>
      <c r="S146" s="46">
        <v>2169.1217901984201</v>
      </c>
      <c r="T146" s="46">
        <v>589.28087566350905</v>
      </c>
      <c r="U146" s="46"/>
    </row>
    <row r="147" spans="1:21" x14ac:dyDescent="0.2">
      <c r="P147" s="6">
        <f t="shared" si="8"/>
        <v>32842</v>
      </c>
      <c r="Q147" s="1">
        <v>32813</v>
      </c>
      <c r="R147" s="46">
        <v>2900.1647996381998</v>
      </c>
      <c r="S147" s="46">
        <v>2297.3415019610502</v>
      </c>
      <c r="T147" s="46">
        <v>602.69352939023599</v>
      </c>
      <c r="U147" s="46"/>
    </row>
    <row r="148" spans="1:21" x14ac:dyDescent="0.2">
      <c r="P148" s="6">
        <f t="shared" si="8"/>
        <v>32873</v>
      </c>
      <c r="Q148" s="1">
        <v>32843</v>
      </c>
      <c r="R148" s="46">
        <v>2988.57</v>
      </c>
      <c r="S148" s="46">
        <v>2375.174</v>
      </c>
      <c r="T148" s="46">
        <v>613.39599999999996</v>
      </c>
      <c r="U148" s="46"/>
    </row>
    <row r="149" spans="1:21" x14ac:dyDescent="0.2">
      <c r="P149" s="6">
        <f t="shared" si="8"/>
        <v>32904</v>
      </c>
      <c r="Q149" s="1">
        <v>32874</v>
      </c>
      <c r="R149" s="46">
        <v>3011.3322434544302</v>
      </c>
      <c r="S149" s="46">
        <v>2390.7807682943298</v>
      </c>
      <c r="T149" s="46">
        <v>619.98280722708205</v>
      </c>
      <c r="U149" s="46"/>
    </row>
    <row r="150" spans="1:21" x14ac:dyDescent="0.2">
      <c r="P150" s="6">
        <f t="shared" si="8"/>
        <v>32932</v>
      </c>
      <c r="Q150" s="1">
        <v>32905</v>
      </c>
      <c r="R150" s="46">
        <v>3024.1730285318599</v>
      </c>
      <c r="S150" s="46">
        <v>2399.3657173720699</v>
      </c>
      <c r="T150" s="46">
        <v>624.62632083168205</v>
      </c>
      <c r="U150" s="46"/>
    </row>
    <row r="151" spans="1:21" x14ac:dyDescent="0.2">
      <c r="P151" s="6">
        <f t="shared" si="8"/>
        <v>32963</v>
      </c>
      <c r="Q151" s="1">
        <v>32933</v>
      </c>
      <c r="R151" s="46">
        <v>3040.4450000000002</v>
      </c>
      <c r="S151" s="46">
        <v>2409.3580000000002</v>
      </c>
      <c r="T151" s="46">
        <v>631.08699999999999</v>
      </c>
      <c r="U151" s="46"/>
    </row>
    <row r="152" spans="1:21" x14ac:dyDescent="0.2">
      <c r="P152" s="6">
        <f t="shared" si="8"/>
        <v>32993</v>
      </c>
      <c r="Q152" s="1">
        <v>32964</v>
      </c>
      <c r="R152" s="46">
        <v>3059.9648870168398</v>
      </c>
      <c r="S152" s="46">
        <v>2419.9707157379698</v>
      </c>
      <c r="T152" s="46">
        <v>640.10112388244897</v>
      </c>
      <c r="U152" s="46"/>
    </row>
    <row r="153" spans="1:21" x14ac:dyDescent="0.2">
      <c r="P153" s="6">
        <f t="shared" si="8"/>
        <v>33024</v>
      </c>
      <c r="Q153" s="1">
        <v>32994</v>
      </c>
      <c r="R153" s="46">
        <v>3083.1451156604098</v>
      </c>
      <c r="S153" s="46">
        <v>2431.5051380835898</v>
      </c>
      <c r="T153" s="46">
        <v>652.11126620846005</v>
      </c>
      <c r="U153" s="46"/>
    </row>
    <row r="154" spans="1:21" x14ac:dyDescent="0.2">
      <c r="P154" s="6">
        <f t="shared" si="8"/>
        <v>33054</v>
      </c>
      <c r="Q154" s="1">
        <v>33025</v>
      </c>
      <c r="R154" s="46">
        <v>3115.28</v>
      </c>
      <c r="S154" s="46">
        <v>2448.5920000000001</v>
      </c>
      <c r="T154" s="46">
        <v>666.68799999999999</v>
      </c>
      <c r="U154" s="46"/>
    </row>
    <row r="155" spans="1:21" x14ac:dyDescent="0.2">
      <c r="P155" s="6">
        <f t="shared" si="8"/>
        <v>33085</v>
      </c>
      <c r="Q155" s="1">
        <v>33055</v>
      </c>
      <c r="R155" s="46">
        <v>3194.8538721250702</v>
      </c>
      <c r="S155" s="46">
        <v>2504.3817583781401</v>
      </c>
      <c r="T155" s="46">
        <v>690.04266123839705</v>
      </c>
      <c r="U155" s="46"/>
    </row>
    <row r="156" spans="1:21" x14ac:dyDescent="0.2">
      <c r="P156" s="6">
        <f t="shared" si="8"/>
        <v>33116</v>
      </c>
      <c r="Q156" s="1">
        <v>33086</v>
      </c>
      <c r="R156" s="46">
        <v>3312.8227284517502</v>
      </c>
      <c r="S156" s="46">
        <v>2592.7177685158699</v>
      </c>
      <c r="T156" s="46">
        <v>720.08841137543402</v>
      </c>
      <c r="U156" s="46"/>
    </row>
    <row r="157" spans="1:21" x14ac:dyDescent="0.2">
      <c r="P157" s="6">
        <f t="shared" si="8"/>
        <v>33146</v>
      </c>
      <c r="Q157" s="1">
        <v>33117</v>
      </c>
      <c r="R157" s="46">
        <v>3407.2370000000001</v>
      </c>
      <c r="S157" s="46">
        <v>2661.1039999999998</v>
      </c>
      <c r="T157" s="46">
        <v>746.13300000000004</v>
      </c>
      <c r="U157" s="46"/>
    </row>
    <row r="158" spans="1:21" x14ac:dyDescent="0.2">
      <c r="P158" s="6">
        <f t="shared" si="8"/>
        <v>33177</v>
      </c>
      <c r="Q158" s="1">
        <v>33147</v>
      </c>
      <c r="R158" s="46">
        <v>3478.6051108302499</v>
      </c>
      <c r="S158" s="46">
        <v>2707.5900452140399</v>
      </c>
      <c r="T158" s="46">
        <v>770.76145600518896</v>
      </c>
      <c r="U158" s="46"/>
    </row>
    <row r="159" spans="1:21" x14ac:dyDescent="0.2">
      <c r="P159" s="6">
        <f t="shared" si="8"/>
        <v>33207</v>
      </c>
      <c r="Q159" s="1">
        <v>33178</v>
      </c>
      <c r="R159" s="46">
        <v>3537.4379780905901</v>
      </c>
      <c r="S159" s="46">
        <v>2744.7895988670198</v>
      </c>
      <c r="T159" s="46">
        <v>792.51949565075097</v>
      </c>
      <c r="U159" s="46"/>
    </row>
    <row r="160" spans="1:21" x14ac:dyDescent="0.2">
      <c r="P160" s="6">
        <f t="shared" si="8"/>
        <v>33238</v>
      </c>
      <c r="Q160" s="1">
        <v>33208</v>
      </c>
      <c r="R160" s="46">
        <v>3563.3530000000001</v>
      </c>
      <c r="S160" s="46">
        <v>2760.9270000000001</v>
      </c>
      <c r="T160" s="46">
        <v>802.42600000000004</v>
      </c>
      <c r="U160" s="46"/>
    </row>
    <row r="161" spans="16:21" x14ac:dyDescent="0.2">
      <c r="P161" s="6">
        <f t="shared" si="8"/>
        <v>33269</v>
      </c>
      <c r="Q161" s="1">
        <v>33239</v>
      </c>
      <c r="R161" s="46">
        <v>3521.5726372807098</v>
      </c>
      <c r="S161" s="46">
        <v>2723.7297247205502</v>
      </c>
      <c r="T161" s="46">
        <v>797.92810870781898</v>
      </c>
      <c r="U161" s="46"/>
    </row>
    <row r="162" spans="16:21" x14ac:dyDescent="0.2">
      <c r="P162" s="6">
        <f t="shared" si="8"/>
        <v>33297</v>
      </c>
      <c r="Q162" s="1">
        <v>33270</v>
      </c>
      <c r="R162" s="46">
        <v>3444.56545596357</v>
      </c>
      <c r="S162" s="46">
        <v>2654.2077121782099</v>
      </c>
      <c r="T162" s="46">
        <v>790.519891292181</v>
      </c>
      <c r="U162" s="46"/>
    </row>
    <row r="163" spans="16:21" x14ac:dyDescent="0.2">
      <c r="P163" s="6">
        <f t="shared" si="8"/>
        <v>33328</v>
      </c>
      <c r="Q163" s="1">
        <v>33298</v>
      </c>
      <c r="R163" s="46">
        <v>3370.806</v>
      </c>
      <c r="S163" s="46">
        <v>2584.7840000000001</v>
      </c>
      <c r="T163" s="46">
        <v>786.02200000000005</v>
      </c>
      <c r="U163" s="46"/>
    </row>
    <row r="164" spans="16:21" x14ac:dyDescent="0.2">
      <c r="P164" s="6">
        <f t="shared" si="8"/>
        <v>33358</v>
      </c>
      <c r="Q164" s="1">
        <v>33329</v>
      </c>
      <c r="R164" s="46">
        <v>3320.8068064805698</v>
      </c>
      <c r="S164" s="46">
        <v>2532.5706179328799</v>
      </c>
      <c r="T164" s="46">
        <v>787.11966531317603</v>
      </c>
      <c r="U164" s="46"/>
    </row>
    <row r="165" spans="16:21" x14ac:dyDescent="0.2">
      <c r="P165" s="6">
        <f t="shared" si="8"/>
        <v>33389</v>
      </c>
      <c r="Q165" s="1">
        <v>33359</v>
      </c>
      <c r="R165" s="46">
        <v>3276.00022655054</v>
      </c>
      <c r="S165" s="46">
        <v>2483.8886557576302</v>
      </c>
      <c r="T165" s="46">
        <v>790.09422486802202</v>
      </c>
      <c r="U165" s="46"/>
    </row>
    <row r="166" spans="16:21" x14ac:dyDescent="0.2">
      <c r="P166" s="6">
        <f t="shared" si="8"/>
        <v>33419</v>
      </c>
      <c r="Q166" s="1">
        <v>33390</v>
      </c>
      <c r="R166" s="46">
        <v>3257.6460000000002</v>
      </c>
      <c r="S166" s="46">
        <v>2463.5650000000001</v>
      </c>
      <c r="T166" s="46">
        <v>794.08100000000002</v>
      </c>
      <c r="U166" s="46"/>
    </row>
    <row r="167" spans="16:21" x14ac:dyDescent="0.2">
      <c r="P167" s="6">
        <f t="shared" si="8"/>
        <v>33450</v>
      </c>
      <c r="Q167" s="1">
        <v>33420</v>
      </c>
      <c r="R167" s="46">
        <v>3272.1805151295898</v>
      </c>
      <c r="S167" s="46">
        <v>2472.4012162482099</v>
      </c>
      <c r="T167" s="46">
        <v>801.74063332989601</v>
      </c>
      <c r="U167" s="46"/>
    </row>
    <row r="168" spans="16:21" x14ac:dyDescent="0.2">
      <c r="P168" s="6">
        <f t="shared" si="8"/>
        <v>33481</v>
      </c>
      <c r="Q168" s="1">
        <v>33451</v>
      </c>
      <c r="R168" s="46">
        <v>3307.1692304898402</v>
      </c>
      <c r="S168" s="46">
        <v>2493.7542315127998</v>
      </c>
      <c r="T168" s="46">
        <v>814.36880772862901</v>
      </c>
      <c r="U168" s="46"/>
    </row>
    <row r="169" spans="16:21" x14ac:dyDescent="0.2">
      <c r="P169" s="6">
        <f t="shared" si="8"/>
        <v>33511</v>
      </c>
      <c r="Q169" s="1">
        <v>33482</v>
      </c>
      <c r="R169" s="46">
        <v>3348.3330000000001</v>
      </c>
      <c r="S169" s="46">
        <v>2519.0520000000001</v>
      </c>
      <c r="T169" s="46">
        <v>829.28099999999995</v>
      </c>
      <c r="U169" s="46"/>
    </row>
    <row r="170" spans="16:21" x14ac:dyDescent="0.2">
      <c r="P170" s="6">
        <f t="shared" si="8"/>
        <v>33542</v>
      </c>
      <c r="Q170" s="1">
        <v>33512</v>
      </c>
      <c r="R170" s="46">
        <v>3420.0774167679701</v>
      </c>
      <c r="S170" s="46">
        <v>2564.11711824649</v>
      </c>
      <c r="T170" s="46">
        <v>855.95362518231798</v>
      </c>
      <c r="U170" s="46"/>
    </row>
    <row r="171" spans="16:21" x14ac:dyDescent="0.2">
      <c r="P171" s="6">
        <f t="shared" si="8"/>
        <v>33572</v>
      </c>
      <c r="Q171" s="1">
        <v>33543</v>
      </c>
      <c r="R171" s="46">
        <v>3506.0294723287998</v>
      </c>
      <c r="S171" s="46">
        <v>2618.53943741282</v>
      </c>
      <c r="T171" s="46">
        <v>887.48664354689799</v>
      </c>
      <c r="U171" s="46"/>
    </row>
    <row r="172" spans="16:21" x14ac:dyDescent="0.2">
      <c r="P172" s="6">
        <f t="shared" si="8"/>
        <v>33603</v>
      </c>
      <c r="Q172" s="1">
        <v>33573</v>
      </c>
      <c r="R172" s="46">
        <v>3549.8290000000002</v>
      </c>
      <c r="S172" s="46">
        <v>2646.3380000000002</v>
      </c>
      <c r="T172" s="46">
        <v>903.49099999999999</v>
      </c>
      <c r="U172" s="46"/>
    </row>
    <row r="173" spans="16:21" x14ac:dyDescent="0.2">
      <c r="P173" s="6">
        <f t="shared" si="8"/>
        <v>33634</v>
      </c>
      <c r="Q173" s="1">
        <v>33604</v>
      </c>
      <c r="R173" s="46">
        <v>3494.9005920411</v>
      </c>
      <c r="S173" s="46">
        <v>2598.6403139133499</v>
      </c>
      <c r="T173" s="46">
        <v>896.260278127741</v>
      </c>
      <c r="U173" s="46"/>
    </row>
    <row r="174" spans="16:21" x14ac:dyDescent="0.2">
      <c r="P174" s="6">
        <f t="shared" si="8"/>
        <v>33663</v>
      </c>
      <c r="Q174" s="1">
        <v>33635</v>
      </c>
      <c r="R174" s="46">
        <v>3400.6234079589099</v>
      </c>
      <c r="S174" s="46">
        <v>2516.7736860866498</v>
      </c>
      <c r="T174" s="46">
        <v>883.84972187225901</v>
      </c>
      <c r="U174" s="46"/>
    </row>
    <row r="175" spans="16:21" x14ac:dyDescent="0.2">
      <c r="P175" s="6">
        <f t="shared" si="8"/>
        <v>33694</v>
      </c>
      <c r="Q175" s="1">
        <v>33664</v>
      </c>
      <c r="R175" s="46">
        <v>3345.6950000000002</v>
      </c>
      <c r="S175" s="46">
        <v>2469.076</v>
      </c>
      <c r="T175" s="46">
        <v>876.61900000000003</v>
      </c>
      <c r="U175" s="46"/>
    </row>
    <row r="176" spans="16:21" x14ac:dyDescent="0.2">
      <c r="P176" s="6">
        <f t="shared" si="8"/>
        <v>33724</v>
      </c>
      <c r="Q176" s="1">
        <v>33695</v>
      </c>
      <c r="R176" s="46">
        <v>3365.6213081892301</v>
      </c>
      <c r="S176" s="46">
        <v>2479.2017305326999</v>
      </c>
      <c r="T176" s="46">
        <v>886.95555022731003</v>
      </c>
      <c r="U176" s="46"/>
    </row>
    <row r="177" spans="16:21" x14ac:dyDescent="0.2">
      <c r="P177" s="6">
        <f t="shared" si="8"/>
        <v>33755</v>
      </c>
      <c r="Q177" s="1">
        <v>33725</v>
      </c>
      <c r="R177" s="46">
        <v>3415.4998337761799</v>
      </c>
      <c r="S177" s="46">
        <v>2505.5202931088002</v>
      </c>
      <c r="T177" s="46">
        <v>911.06935156129896</v>
      </c>
      <c r="U177" s="46"/>
    </row>
    <row r="178" spans="16:21" x14ac:dyDescent="0.2">
      <c r="P178" s="6">
        <f t="shared" si="8"/>
        <v>33785</v>
      </c>
      <c r="Q178" s="1">
        <v>33756</v>
      </c>
      <c r="R178" s="46">
        <v>3473.9520000000002</v>
      </c>
      <c r="S178" s="46">
        <v>2538.509</v>
      </c>
      <c r="T178" s="46">
        <v>935.44299999999998</v>
      </c>
      <c r="U178" s="46"/>
    </row>
    <row r="179" spans="16:21" x14ac:dyDescent="0.2">
      <c r="P179" s="6">
        <f t="shared" si="8"/>
        <v>33816</v>
      </c>
      <c r="Q179" s="1">
        <v>33786</v>
      </c>
      <c r="R179" s="46">
        <v>3572.8577658434601</v>
      </c>
      <c r="S179" s="46">
        <v>2608.36275779673</v>
      </c>
      <c r="T179" s="46">
        <v>963.39321833190002</v>
      </c>
      <c r="U179" s="46"/>
    </row>
    <row r="180" spans="16:21" x14ac:dyDescent="0.2">
      <c r="P180" s="6">
        <f t="shared" si="8"/>
        <v>33847</v>
      </c>
      <c r="Q180" s="1">
        <v>33817</v>
      </c>
      <c r="R180" s="46">
        <v>3693.4067183616999</v>
      </c>
      <c r="S180" s="46">
        <v>2700.4463186851899</v>
      </c>
      <c r="T180" s="46">
        <v>992.42741889535398</v>
      </c>
      <c r="U180" s="46"/>
    </row>
    <row r="181" spans="16:21" x14ac:dyDescent="0.2">
      <c r="P181" s="6">
        <f t="shared" si="8"/>
        <v>33877</v>
      </c>
      <c r="Q181" s="1">
        <v>33848</v>
      </c>
      <c r="R181" s="46">
        <v>3749.59</v>
      </c>
      <c r="S181" s="46">
        <v>2744.3359999999998</v>
      </c>
      <c r="T181" s="46">
        <v>1005.254</v>
      </c>
      <c r="U181" s="46"/>
    </row>
    <row r="182" spans="16:21" x14ac:dyDescent="0.2">
      <c r="P182" s="6">
        <f t="shared" si="8"/>
        <v>33908</v>
      </c>
      <c r="Q182" s="1">
        <v>33878</v>
      </c>
      <c r="R182" s="46">
        <v>3681.21632009226</v>
      </c>
      <c r="S182" s="46">
        <v>2686.1184090136198</v>
      </c>
      <c r="T182" s="46">
        <v>995.09791107863498</v>
      </c>
      <c r="U182" s="46"/>
    </row>
    <row r="183" spans="16:21" x14ac:dyDescent="0.2">
      <c r="P183" s="6">
        <f t="shared" si="8"/>
        <v>33938</v>
      </c>
      <c r="Q183" s="1">
        <v>33909</v>
      </c>
      <c r="R183" s="46">
        <v>3559.0736799077399</v>
      </c>
      <c r="S183" s="46">
        <v>2582.1185909863798</v>
      </c>
      <c r="T183" s="46">
        <v>976.95508892136502</v>
      </c>
      <c r="U183" s="46"/>
    </row>
    <row r="184" spans="16:21" x14ac:dyDescent="0.2">
      <c r="P184" s="6">
        <f t="shared" si="8"/>
        <v>33969</v>
      </c>
      <c r="Q184" s="1">
        <v>33939</v>
      </c>
      <c r="R184" s="46">
        <v>3490.7</v>
      </c>
      <c r="S184" s="46">
        <v>2523.9009999999998</v>
      </c>
      <c r="T184" s="46">
        <v>966.79899999999998</v>
      </c>
      <c r="U184" s="46"/>
    </row>
    <row r="185" spans="16:21" x14ac:dyDescent="0.2">
      <c r="P185" s="6">
        <f t="shared" si="8"/>
        <v>34000</v>
      </c>
      <c r="Q185" s="1">
        <v>33970</v>
      </c>
      <c r="R185" s="46">
        <v>3508.0071749794201</v>
      </c>
      <c r="S185" s="46">
        <v>2533.7303347379998</v>
      </c>
      <c r="T185" s="46">
        <v>972.24149154527197</v>
      </c>
      <c r="U185" s="46"/>
    </row>
    <row r="186" spans="16:21" x14ac:dyDescent="0.2">
      <c r="P186" s="6">
        <f t="shared" si="8"/>
        <v>34028</v>
      </c>
      <c r="Q186" s="1">
        <v>34001</v>
      </c>
      <c r="R186" s="46">
        <v>3536.5128250205798</v>
      </c>
      <c r="S186" s="46">
        <v>2549.9196652619999</v>
      </c>
      <c r="T186" s="46">
        <v>982.71943159492298</v>
      </c>
      <c r="U186" s="46"/>
    </row>
    <row r="187" spans="16:21" x14ac:dyDescent="0.2">
      <c r="P187" s="6">
        <f t="shared" si="8"/>
        <v>34059</v>
      </c>
      <c r="Q187" s="1">
        <v>34029</v>
      </c>
      <c r="R187" s="46">
        <v>3553.82</v>
      </c>
      <c r="S187" s="46">
        <v>2559.7489999999998</v>
      </c>
      <c r="T187" s="46">
        <v>994.07100000000003</v>
      </c>
      <c r="U187" s="46"/>
    </row>
    <row r="188" spans="16:21" x14ac:dyDescent="0.2">
      <c r="P188" s="6">
        <f t="shared" si="8"/>
        <v>34089</v>
      </c>
      <c r="Q188" s="1">
        <v>34060</v>
      </c>
      <c r="R188" s="46">
        <v>3534.5449628767601</v>
      </c>
      <c r="S188" s="46">
        <v>2534.00536522637</v>
      </c>
      <c r="T188" s="46">
        <v>1002.38325870723</v>
      </c>
      <c r="U188" s="46"/>
    </row>
    <row r="189" spans="16:21" x14ac:dyDescent="0.2">
      <c r="P189" s="6">
        <f t="shared" si="8"/>
        <v>34120</v>
      </c>
      <c r="Q189" s="1">
        <v>34090</v>
      </c>
      <c r="R189" s="46">
        <v>3497.3250371232398</v>
      </c>
      <c r="S189" s="46">
        <v>2484.2946347736302</v>
      </c>
      <c r="T189" s="46">
        <v>1010.73693137585</v>
      </c>
      <c r="U189" s="46"/>
    </row>
    <row r="190" spans="16:21" x14ac:dyDescent="0.2">
      <c r="P190" s="6">
        <f t="shared" si="8"/>
        <v>34150</v>
      </c>
      <c r="Q190" s="1">
        <v>34121</v>
      </c>
      <c r="R190" s="46">
        <v>3478.05</v>
      </c>
      <c r="S190" s="46">
        <v>2458.5509999999999</v>
      </c>
      <c r="T190" s="46">
        <v>1019.499</v>
      </c>
      <c r="U190" s="46"/>
    </row>
    <row r="191" spans="16:21" x14ac:dyDescent="0.2">
      <c r="P191" s="6">
        <f t="shared" si="8"/>
        <v>34181</v>
      </c>
      <c r="Q191" s="1">
        <v>34151</v>
      </c>
      <c r="R191" s="46">
        <v>3512.2409577006902</v>
      </c>
      <c r="S191" s="46">
        <v>2488.7536229459402</v>
      </c>
      <c r="T191" s="46">
        <v>1029.5606677061101</v>
      </c>
      <c r="U191" s="46"/>
    </row>
    <row r="192" spans="16:21" x14ac:dyDescent="0.2">
      <c r="P192" s="6">
        <f t="shared" si="8"/>
        <v>34212</v>
      </c>
      <c r="Q192" s="1">
        <v>34182</v>
      </c>
      <c r="R192" s="46">
        <v>3580.61552956676</v>
      </c>
      <c r="S192" s="46">
        <v>2545.7056277110601</v>
      </c>
      <c r="T192" s="46">
        <v>1040.5266323727899</v>
      </c>
      <c r="U192" s="46"/>
    </row>
    <row r="193" spans="16:21" x14ac:dyDescent="0.2">
      <c r="P193" s="6">
        <f t="shared" si="8"/>
        <v>34242</v>
      </c>
      <c r="Q193" s="1">
        <v>34213</v>
      </c>
      <c r="R193" s="46">
        <v>3631.0149999999999</v>
      </c>
      <c r="S193" s="46">
        <v>2578.739</v>
      </c>
      <c r="T193" s="46">
        <v>1052.2760000000001</v>
      </c>
      <c r="U193" s="46"/>
    </row>
    <row r="194" spans="16:21" x14ac:dyDescent="0.2">
      <c r="P194" s="6">
        <f t="shared" si="8"/>
        <v>34273</v>
      </c>
      <c r="Q194" s="1">
        <v>34243</v>
      </c>
      <c r="R194" s="46">
        <v>3654.39854754206</v>
      </c>
      <c r="S194" s="46">
        <v>2583.6583385533399</v>
      </c>
      <c r="T194" s="46">
        <v>1067.4214152115701</v>
      </c>
      <c r="U194" s="46"/>
    </row>
    <row r="195" spans="16:21" x14ac:dyDescent="0.2">
      <c r="P195" s="6">
        <f t="shared" si="8"/>
        <v>34303</v>
      </c>
      <c r="Q195" s="1">
        <v>34274</v>
      </c>
      <c r="R195" s="46">
        <v>3671.4028529050602</v>
      </c>
      <c r="S195" s="46">
        <v>2586.4139249476898</v>
      </c>
      <c r="T195" s="46">
        <v>1083.64458710228</v>
      </c>
      <c r="U195" s="46"/>
    </row>
    <row r="196" spans="16:21" x14ac:dyDescent="0.2">
      <c r="P196" s="6">
        <f t="shared" si="8"/>
        <v>34334</v>
      </c>
      <c r="Q196" s="1">
        <v>34304</v>
      </c>
      <c r="R196" s="46">
        <v>3687.4569999999999</v>
      </c>
      <c r="S196" s="46">
        <v>2589.9140000000002</v>
      </c>
      <c r="T196" s="46">
        <v>1097.5429999999999</v>
      </c>
      <c r="U196" s="46"/>
    </row>
    <row r="197" spans="16:21" x14ac:dyDescent="0.2">
      <c r="P197" s="6">
        <f t="shared" ref="P197:P260" si="9">EOMONTH(Q197,0)</f>
        <v>34365</v>
      </c>
      <c r="Q197" s="1">
        <v>34335</v>
      </c>
      <c r="R197" s="46">
        <v>3704.2547959173198</v>
      </c>
      <c r="S197" s="46">
        <v>2595.5129312484701</v>
      </c>
      <c r="T197" s="46">
        <v>1108.90153479951</v>
      </c>
      <c r="U197" s="46"/>
    </row>
    <row r="198" spans="16:21" x14ac:dyDescent="0.2">
      <c r="P198" s="6">
        <f t="shared" si="9"/>
        <v>34393</v>
      </c>
      <c r="Q198" s="1">
        <v>34366</v>
      </c>
      <c r="R198" s="46">
        <v>3718.3701780005499</v>
      </c>
      <c r="S198" s="46">
        <v>2601.5555770320698</v>
      </c>
      <c r="T198" s="46">
        <v>1117.7399699453299</v>
      </c>
      <c r="U198" s="46"/>
    </row>
    <row r="199" spans="16:21" x14ac:dyDescent="0.2">
      <c r="P199" s="6">
        <f t="shared" si="9"/>
        <v>34424</v>
      </c>
      <c r="Q199" s="1">
        <v>34394</v>
      </c>
      <c r="R199" s="46">
        <v>3730.848</v>
      </c>
      <c r="S199" s="46">
        <v>2608.5360000000001</v>
      </c>
      <c r="T199" s="46">
        <v>1122.3119999999999</v>
      </c>
      <c r="U199" s="46"/>
    </row>
    <row r="200" spans="16:21" x14ac:dyDescent="0.2">
      <c r="P200" s="6">
        <f t="shared" si="9"/>
        <v>34454</v>
      </c>
      <c r="Q200" s="1">
        <v>34425</v>
      </c>
      <c r="R200" s="46">
        <v>3738.1237486975201</v>
      </c>
      <c r="S200" s="46">
        <v>2614.2934824064801</v>
      </c>
      <c r="T200" s="46">
        <v>1122.6665520735301</v>
      </c>
      <c r="U200" s="46"/>
    </row>
    <row r="201" spans="16:21" x14ac:dyDescent="0.2">
      <c r="P201" s="6">
        <f t="shared" si="9"/>
        <v>34485</v>
      </c>
      <c r="Q201" s="1">
        <v>34455</v>
      </c>
      <c r="R201" s="46">
        <v>3743.9836647421098</v>
      </c>
      <c r="S201" s="46">
        <v>2620.5851697899702</v>
      </c>
      <c r="T201" s="46">
        <v>1122.8453431596799</v>
      </c>
      <c r="U201" s="46"/>
    </row>
    <row r="202" spans="16:21" x14ac:dyDescent="0.2">
      <c r="P202" s="6">
        <f t="shared" si="9"/>
        <v>34515</v>
      </c>
      <c r="Q202" s="1">
        <v>34486</v>
      </c>
      <c r="R202" s="46">
        <v>3753.3539999999998</v>
      </c>
      <c r="S202" s="46">
        <v>2630.1640000000002</v>
      </c>
      <c r="T202" s="46">
        <v>1123.19</v>
      </c>
      <c r="U202" s="46"/>
    </row>
    <row r="203" spans="16:21" x14ac:dyDescent="0.2">
      <c r="P203" s="6">
        <f t="shared" si="9"/>
        <v>34546</v>
      </c>
      <c r="Q203" s="1">
        <v>34516</v>
      </c>
      <c r="R203" s="46">
        <v>3791.6646257829798</v>
      </c>
      <c r="S203" s="46">
        <v>2665.58079808402</v>
      </c>
      <c r="T203" s="46">
        <v>1126.1851592288499</v>
      </c>
      <c r="U203" s="46"/>
    </row>
    <row r="204" spans="16:21" x14ac:dyDescent="0.2">
      <c r="P204" s="6">
        <f t="shared" si="9"/>
        <v>34577</v>
      </c>
      <c r="Q204" s="1">
        <v>34547</v>
      </c>
      <c r="R204" s="46">
        <v>3856.13047161535</v>
      </c>
      <c r="S204" s="46">
        <v>2724.21173896137</v>
      </c>
      <c r="T204" s="46">
        <v>1132.1559900520001</v>
      </c>
      <c r="U204" s="46"/>
    </row>
    <row r="205" spans="16:21" x14ac:dyDescent="0.2">
      <c r="P205" s="6">
        <f t="shared" si="9"/>
        <v>34607</v>
      </c>
      <c r="Q205" s="1">
        <v>34578</v>
      </c>
      <c r="R205" s="46">
        <v>3909.8980000000001</v>
      </c>
      <c r="S205" s="46">
        <v>2771.797</v>
      </c>
      <c r="T205" s="46">
        <v>1138.1010000000001</v>
      </c>
      <c r="U205" s="46"/>
    </row>
    <row r="206" spans="16:21" x14ac:dyDescent="0.2">
      <c r="P206" s="6">
        <f t="shared" si="9"/>
        <v>34638</v>
      </c>
      <c r="Q206" s="1">
        <v>34608</v>
      </c>
      <c r="R206" s="46">
        <v>3940.7026211479101</v>
      </c>
      <c r="S206" s="46">
        <v>2797.8853333165998</v>
      </c>
      <c r="T206" s="46">
        <v>1142.65292880119</v>
      </c>
      <c r="U206" s="46"/>
    </row>
    <row r="207" spans="16:21" x14ac:dyDescent="0.2">
      <c r="P207" s="6">
        <f t="shared" si="9"/>
        <v>34668</v>
      </c>
      <c r="Q207" s="1">
        <v>34639</v>
      </c>
      <c r="R207" s="46">
        <v>3965.49590860533</v>
      </c>
      <c r="S207" s="46">
        <v>2818.25782027577</v>
      </c>
      <c r="T207" s="46">
        <v>1147.2791040279501</v>
      </c>
      <c r="U207" s="46"/>
    </row>
    <row r="208" spans="16:21" x14ac:dyDescent="0.2">
      <c r="P208" s="6">
        <f t="shared" si="9"/>
        <v>34699</v>
      </c>
      <c r="Q208" s="1">
        <v>34669</v>
      </c>
      <c r="R208" s="46">
        <v>4005.0569999999998</v>
      </c>
      <c r="S208" s="46">
        <v>2850.1170000000002</v>
      </c>
      <c r="T208" s="46">
        <v>1154.94</v>
      </c>
      <c r="U208" s="46"/>
    </row>
    <row r="209" spans="16:21" x14ac:dyDescent="0.2">
      <c r="P209" s="6">
        <f t="shared" si="9"/>
        <v>34730</v>
      </c>
      <c r="Q209" s="1">
        <v>34700</v>
      </c>
      <c r="R209" s="46">
        <v>4134.0027025147801</v>
      </c>
      <c r="S209" s="46">
        <v>2949.4845297113802</v>
      </c>
      <c r="T209" s="46">
        <v>1185.45644182453</v>
      </c>
      <c r="U209" s="46"/>
    </row>
    <row r="210" spans="16:21" x14ac:dyDescent="0.2">
      <c r="P210" s="6">
        <f t="shared" si="9"/>
        <v>34758</v>
      </c>
      <c r="Q210" s="1">
        <v>34731</v>
      </c>
      <c r="R210" s="46">
        <v>4309.0989695914996</v>
      </c>
      <c r="S210" s="46">
        <v>3079.2986871009798</v>
      </c>
      <c r="T210" s="46">
        <v>1231.8121667201101</v>
      </c>
      <c r="U210" s="46"/>
    </row>
    <row r="211" spans="16:21" x14ac:dyDescent="0.2">
      <c r="P211" s="6">
        <f t="shared" si="9"/>
        <v>34789</v>
      </c>
      <c r="Q211" s="1">
        <v>34759</v>
      </c>
      <c r="R211" s="46">
        <v>4446.6589999999997</v>
      </c>
      <c r="S211" s="46">
        <v>3170.491</v>
      </c>
      <c r="T211" s="46">
        <v>1276.1679999999999</v>
      </c>
      <c r="U211" s="46"/>
    </row>
    <row r="212" spans="16:21" x14ac:dyDescent="0.2">
      <c r="P212" s="6">
        <f t="shared" si="9"/>
        <v>34819</v>
      </c>
      <c r="Q212" s="1">
        <v>34790</v>
      </c>
      <c r="R212" s="46">
        <v>4507.0288549523502</v>
      </c>
      <c r="S212" s="46">
        <v>3196.6851705614399</v>
      </c>
      <c r="T212" s="46">
        <v>1308.22069024086</v>
      </c>
      <c r="U212" s="46"/>
    </row>
    <row r="213" spans="16:21" x14ac:dyDescent="0.2">
      <c r="P213" s="6">
        <f t="shared" si="9"/>
        <v>34850</v>
      </c>
      <c r="Q213" s="1">
        <v>34820</v>
      </c>
      <c r="R213" s="46">
        <v>4553.3527701053999</v>
      </c>
      <c r="S213" s="46">
        <v>3215.21257750921</v>
      </c>
      <c r="T213" s="46">
        <v>1337.0960971125601</v>
      </c>
      <c r="U213" s="46"/>
    </row>
    <row r="214" spans="16:21" x14ac:dyDescent="0.2">
      <c r="P214" s="6">
        <f t="shared" si="9"/>
        <v>34880</v>
      </c>
      <c r="Q214" s="1">
        <v>34851</v>
      </c>
      <c r="R214" s="46">
        <v>4570.7579999999998</v>
      </c>
      <c r="S214" s="46">
        <v>3221.8029999999999</v>
      </c>
      <c r="T214" s="46">
        <v>1348.9549999999999</v>
      </c>
      <c r="U214" s="46"/>
    </row>
    <row r="215" spans="16:21" x14ac:dyDescent="0.2">
      <c r="P215" s="6">
        <f t="shared" si="9"/>
        <v>34911</v>
      </c>
      <c r="Q215" s="1">
        <v>34881</v>
      </c>
      <c r="R215" s="46">
        <v>4549.4430222707897</v>
      </c>
      <c r="S215" s="46">
        <v>3211.8045806947098</v>
      </c>
      <c r="T215" s="46">
        <v>1337.6384415760899</v>
      </c>
      <c r="U215" s="46"/>
    </row>
    <row r="216" spans="16:21" x14ac:dyDescent="0.2">
      <c r="P216" s="6">
        <f t="shared" si="9"/>
        <v>34942</v>
      </c>
      <c r="Q216" s="1">
        <v>34912</v>
      </c>
      <c r="R216" s="46">
        <v>4510.1995586011299</v>
      </c>
      <c r="S216" s="46">
        <v>3193.3962759924402</v>
      </c>
      <c r="T216" s="46">
        <v>1316.8032826087001</v>
      </c>
      <c r="U216" s="46"/>
    </row>
    <row r="217" spans="16:21" x14ac:dyDescent="0.2">
      <c r="P217" s="6">
        <f t="shared" si="9"/>
        <v>34972</v>
      </c>
      <c r="Q217" s="1">
        <v>34943</v>
      </c>
      <c r="R217" s="46">
        <v>4490.0510000000004</v>
      </c>
      <c r="S217" s="46">
        <v>3183.9450000000002</v>
      </c>
      <c r="T217" s="46">
        <v>1306.106</v>
      </c>
      <c r="U217" s="46"/>
    </row>
    <row r="218" spans="16:21" x14ac:dyDescent="0.2">
      <c r="P218" s="6">
        <f t="shared" si="9"/>
        <v>35003</v>
      </c>
      <c r="Q218" s="1">
        <v>34973</v>
      </c>
      <c r="R218" s="46">
        <v>4507.7234662637702</v>
      </c>
      <c r="S218" s="46">
        <v>3188.2599182368299</v>
      </c>
      <c r="T218" s="46">
        <v>1319.4635480269401</v>
      </c>
      <c r="U218" s="46"/>
    </row>
    <row r="219" spans="16:21" x14ac:dyDescent="0.2">
      <c r="P219" s="6">
        <f t="shared" si="9"/>
        <v>35033</v>
      </c>
      <c r="Q219" s="1">
        <v>35004</v>
      </c>
      <c r="R219" s="46">
        <v>4539.2935337362296</v>
      </c>
      <c r="S219" s="46">
        <v>3195.9680817631702</v>
      </c>
      <c r="T219" s="46">
        <v>1343.3254519730599</v>
      </c>
      <c r="U219" s="46"/>
    </row>
    <row r="220" spans="16:21" x14ac:dyDescent="0.2">
      <c r="P220" s="6">
        <f t="shared" si="9"/>
        <v>35064</v>
      </c>
      <c r="Q220" s="1">
        <v>35034</v>
      </c>
      <c r="R220" s="46">
        <v>4556.9660000000003</v>
      </c>
      <c r="S220" s="46">
        <v>3200.2829999999999</v>
      </c>
      <c r="T220" s="46">
        <v>1356.683</v>
      </c>
      <c r="U220" s="46"/>
    </row>
    <row r="221" spans="16:21" x14ac:dyDescent="0.2">
      <c r="P221" s="6">
        <f t="shared" si="9"/>
        <v>35095</v>
      </c>
      <c r="Q221" s="1">
        <v>35065</v>
      </c>
      <c r="R221" s="46">
        <v>4554.4540875577404</v>
      </c>
      <c r="S221" s="46">
        <v>3199.7402789989501</v>
      </c>
      <c r="T221" s="46">
        <v>1353.41259982006</v>
      </c>
      <c r="U221" s="46"/>
    </row>
    <row r="222" spans="16:21" x14ac:dyDescent="0.2">
      <c r="P222" s="6">
        <f t="shared" si="9"/>
        <v>35124</v>
      </c>
      <c r="Q222" s="1">
        <v>35096</v>
      </c>
      <c r="R222" s="46">
        <v>4548.64839773106</v>
      </c>
      <c r="S222" s="46">
        <v>3198.3305290245398</v>
      </c>
      <c r="T222" s="46">
        <v>1347.79940017994</v>
      </c>
      <c r="U222" s="46"/>
    </row>
    <row r="223" spans="16:21" x14ac:dyDescent="0.2">
      <c r="P223" s="6">
        <f t="shared" si="9"/>
        <v>35155</v>
      </c>
      <c r="Q223" s="1">
        <v>35125</v>
      </c>
      <c r="R223" s="46">
        <v>4540.5190000000002</v>
      </c>
      <c r="S223" s="46">
        <v>3195.99</v>
      </c>
      <c r="T223" s="46">
        <v>1344.529</v>
      </c>
      <c r="U223" s="46"/>
    </row>
    <row r="224" spans="16:21" x14ac:dyDescent="0.2">
      <c r="P224" s="6">
        <f t="shared" si="9"/>
        <v>35185</v>
      </c>
      <c r="Q224" s="1">
        <v>35156</v>
      </c>
      <c r="R224" s="46">
        <v>4523.5419425796699</v>
      </c>
      <c r="S224" s="46">
        <v>3179.7821477632401</v>
      </c>
      <c r="T224" s="46">
        <v>1345.5586798971599</v>
      </c>
      <c r="U224" s="46"/>
    </row>
    <row r="225" spans="16:21" x14ac:dyDescent="0.2">
      <c r="P225" s="6">
        <f t="shared" si="9"/>
        <v>35216</v>
      </c>
      <c r="Q225" s="1">
        <v>35186</v>
      </c>
      <c r="R225" s="46">
        <v>4499.7961767329698</v>
      </c>
      <c r="S225" s="46">
        <v>3151.3770411168798</v>
      </c>
      <c r="T225" s="46">
        <v>1348.1935300605001</v>
      </c>
      <c r="U225" s="46"/>
    </row>
    <row r="226" spans="16:21" x14ac:dyDescent="0.2">
      <c r="P226" s="6">
        <f t="shared" si="9"/>
        <v>35246</v>
      </c>
      <c r="Q226" s="1">
        <v>35217</v>
      </c>
      <c r="R226" s="46">
        <v>4488.3459999999995</v>
      </c>
      <c r="S226" s="46">
        <v>3136.9380000000001</v>
      </c>
      <c r="T226" s="46">
        <v>1351.4079999999999</v>
      </c>
      <c r="U226" s="46"/>
    </row>
    <row r="227" spans="16:21" x14ac:dyDescent="0.2">
      <c r="P227" s="6">
        <f t="shared" si="9"/>
        <v>35277</v>
      </c>
      <c r="Q227" s="1">
        <v>35247</v>
      </c>
      <c r="R227" s="46">
        <v>4503.0679568202904</v>
      </c>
      <c r="S227" s="46">
        <v>3148.5077338760502</v>
      </c>
      <c r="T227" s="46">
        <v>1356.14311060469</v>
      </c>
      <c r="U227" s="46"/>
    </row>
    <row r="228" spans="16:21" x14ac:dyDescent="0.2">
      <c r="P228" s="6">
        <f t="shared" si="9"/>
        <v>35308</v>
      </c>
      <c r="Q228" s="1">
        <v>35278</v>
      </c>
      <c r="R228" s="46">
        <v>4534.3461847811104</v>
      </c>
      <c r="S228" s="46">
        <v>3172.6265066999799</v>
      </c>
      <c r="T228" s="46">
        <v>1362.63708619812</v>
      </c>
      <c r="U228" s="46"/>
    </row>
    <row r="229" spans="16:21" x14ac:dyDescent="0.2">
      <c r="P229" s="6">
        <f t="shared" si="9"/>
        <v>35338</v>
      </c>
      <c r="Q229" s="1">
        <v>35309</v>
      </c>
      <c r="R229" s="46">
        <v>4562.1710000000003</v>
      </c>
      <c r="S229" s="46">
        <v>3192.953</v>
      </c>
      <c r="T229" s="46">
        <v>1369.2180000000001</v>
      </c>
      <c r="U229" s="46"/>
    </row>
    <row r="230" spans="16:21" x14ac:dyDescent="0.2">
      <c r="P230" s="6">
        <f t="shared" si="9"/>
        <v>35369</v>
      </c>
      <c r="Q230" s="1">
        <v>35339</v>
      </c>
      <c r="R230" s="46">
        <v>4586.2541293348804</v>
      </c>
      <c r="S230" s="46">
        <v>3206.1786622828199</v>
      </c>
      <c r="T230" s="46">
        <v>1377.60101888894</v>
      </c>
      <c r="U230" s="46"/>
    </row>
    <row r="231" spans="16:21" x14ac:dyDescent="0.2">
      <c r="P231" s="6">
        <f t="shared" si="9"/>
        <v>35399</v>
      </c>
      <c r="Q231" s="1">
        <v>35370</v>
      </c>
      <c r="R231" s="46">
        <v>4607.8682113471996</v>
      </c>
      <c r="S231" s="46">
        <v>3217.21301173747</v>
      </c>
      <c r="T231" s="46">
        <v>1386.0798171235499</v>
      </c>
      <c r="U231" s="46"/>
    </row>
    <row r="232" spans="16:21" x14ac:dyDescent="0.2">
      <c r="P232" s="6">
        <f t="shared" si="9"/>
        <v>35430</v>
      </c>
      <c r="Q232" s="1">
        <v>35400</v>
      </c>
      <c r="R232" s="46">
        <v>4617.7790000000005</v>
      </c>
      <c r="S232" s="46">
        <v>3227.6170000000002</v>
      </c>
      <c r="T232" s="46">
        <v>1390.162</v>
      </c>
      <c r="U232" s="46"/>
    </row>
    <row r="233" spans="16:21" x14ac:dyDescent="0.2">
      <c r="P233" s="6">
        <f t="shared" si="9"/>
        <v>35461</v>
      </c>
      <c r="Q233" s="1">
        <v>35431</v>
      </c>
      <c r="R233" s="46">
        <v>4616.9081573552803</v>
      </c>
      <c r="S233" s="46">
        <v>3236.6609843013798</v>
      </c>
      <c r="T233" s="46">
        <v>1382.1102700685899</v>
      </c>
      <c r="U233" s="46"/>
    </row>
    <row r="234" spans="16:21" x14ac:dyDescent="0.2">
      <c r="P234" s="6">
        <f t="shared" si="9"/>
        <v>35489</v>
      </c>
      <c r="Q234" s="1">
        <v>35462</v>
      </c>
      <c r="R234" s="46">
        <v>4615.4738426447202</v>
      </c>
      <c r="S234" s="46">
        <v>3244.14634666763</v>
      </c>
      <c r="T234" s="46">
        <v>1368.8487299314099</v>
      </c>
      <c r="U234" s="46"/>
    </row>
    <row r="235" spans="16:21" x14ac:dyDescent="0.2">
      <c r="P235" s="6">
        <f t="shared" si="9"/>
        <v>35520</v>
      </c>
      <c r="Q235" s="1">
        <v>35490</v>
      </c>
      <c r="R235" s="46">
        <v>4614.6030000000001</v>
      </c>
      <c r="S235" s="46">
        <v>3253.806</v>
      </c>
      <c r="T235" s="46">
        <v>1360.797</v>
      </c>
      <c r="U235" s="46"/>
    </row>
    <row r="236" spans="16:21" x14ac:dyDescent="0.2">
      <c r="P236" s="6">
        <f t="shared" si="9"/>
        <v>35550</v>
      </c>
      <c r="Q236" s="1">
        <v>35521</v>
      </c>
      <c r="R236" s="46">
        <v>4642.5174049815696</v>
      </c>
      <c r="S236" s="46">
        <v>3269.4582875598799</v>
      </c>
      <c r="T236" s="46">
        <v>1377.20721525812</v>
      </c>
      <c r="U236" s="46"/>
    </row>
    <row r="237" spans="16:21" x14ac:dyDescent="0.2">
      <c r="P237" s="6">
        <f t="shared" si="9"/>
        <v>35581</v>
      </c>
      <c r="Q237" s="1">
        <v>35551</v>
      </c>
      <c r="R237" s="46">
        <v>4697.1916466078901</v>
      </c>
      <c r="S237" s="46">
        <v>3287.8944168370799</v>
      </c>
      <c r="T237" s="46">
        <v>1410.28166749467</v>
      </c>
      <c r="U237" s="46"/>
    </row>
    <row r="238" spans="16:21" x14ac:dyDescent="0.2">
      <c r="P238" s="6">
        <f t="shared" si="9"/>
        <v>35611</v>
      </c>
      <c r="Q238" s="1">
        <v>35582</v>
      </c>
      <c r="R238" s="46">
        <v>4727.7139999999999</v>
      </c>
      <c r="S238" s="46">
        <v>3296.337</v>
      </c>
      <c r="T238" s="46">
        <v>1431.377</v>
      </c>
      <c r="U238" s="46"/>
    </row>
    <row r="239" spans="16:21" x14ac:dyDescent="0.2">
      <c r="P239" s="6">
        <f t="shared" si="9"/>
        <v>35642</v>
      </c>
      <c r="Q239" s="1">
        <v>35612</v>
      </c>
      <c r="R239" s="46">
        <v>4730.2217124867402</v>
      </c>
      <c r="S239" s="46">
        <v>3294.6707728512602</v>
      </c>
      <c r="T239" s="46">
        <v>1437.1279331743799</v>
      </c>
      <c r="U239" s="46"/>
    </row>
    <row r="240" spans="16:21" x14ac:dyDescent="0.2">
      <c r="P240" s="6">
        <f t="shared" si="9"/>
        <v>35673</v>
      </c>
      <c r="Q240" s="1">
        <v>35643</v>
      </c>
      <c r="R240" s="46">
        <v>4731.4754442203903</v>
      </c>
      <c r="S240" s="46">
        <v>3291.6030462316098</v>
      </c>
      <c r="T240" s="46">
        <v>1440.88640762757</v>
      </c>
      <c r="U240" s="46"/>
    </row>
    <row r="241" spans="16:21" x14ac:dyDescent="0.2">
      <c r="P241" s="6">
        <f t="shared" si="9"/>
        <v>35703</v>
      </c>
      <c r="Q241" s="1">
        <v>35674</v>
      </c>
      <c r="R241" s="46">
        <v>4733.9970000000003</v>
      </c>
      <c r="S241" s="46">
        <v>3290.0279999999998</v>
      </c>
      <c r="T241" s="46">
        <v>1443.9690000000001</v>
      </c>
      <c r="U241" s="46"/>
    </row>
    <row r="242" spans="16:21" x14ac:dyDescent="0.2">
      <c r="P242" s="6">
        <f t="shared" si="9"/>
        <v>35734</v>
      </c>
      <c r="Q242" s="1">
        <v>35704</v>
      </c>
      <c r="R242" s="46">
        <v>4787.33641816196</v>
      </c>
      <c r="S242" s="46">
        <v>3338.3781693624101</v>
      </c>
      <c r="T242" s="46">
        <v>1447.61972797473</v>
      </c>
      <c r="U242" s="46"/>
    </row>
    <row r="243" spans="16:21" x14ac:dyDescent="0.2">
      <c r="P243" s="6">
        <f t="shared" si="9"/>
        <v>35764</v>
      </c>
      <c r="Q243" s="1">
        <v>35735</v>
      </c>
      <c r="R243" s="46">
        <v>4882.6552988552403</v>
      </c>
      <c r="S243" s="46">
        <v>3429.7273396795899</v>
      </c>
      <c r="T243" s="46">
        <v>1450.78032948596</v>
      </c>
      <c r="U243" s="46"/>
    </row>
    <row r="244" spans="16:21" x14ac:dyDescent="0.2">
      <c r="P244" s="6">
        <f t="shared" si="9"/>
        <v>35795</v>
      </c>
      <c r="Q244" s="1">
        <v>35765</v>
      </c>
      <c r="R244" s="46">
        <v>4948.3239999999996</v>
      </c>
      <c r="S244" s="46">
        <v>3496.1179999999999</v>
      </c>
      <c r="T244" s="46">
        <v>1452.2059999999999</v>
      </c>
      <c r="U244" s="46"/>
    </row>
    <row r="245" spans="16:21" x14ac:dyDescent="0.2">
      <c r="P245" s="6">
        <f t="shared" si="9"/>
        <v>35826</v>
      </c>
      <c r="Q245" s="1">
        <v>35796</v>
      </c>
      <c r="R245" s="46">
        <v>4963.8907058159202</v>
      </c>
      <c r="S245" s="46">
        <v>3515.9427873708</v>
      </c>
      <c r="T245" s="46">
        <v>1449.45719725652</v>
      </c>
      <c r="U245" s="46"/>
    </row>
    <row r="246" spans="16:21" x14ac:dyDescent="0.2">
      <c r="P246" s="6">
        <f t="shared" si="9"/>
        <v>35854</v>
      </c>
      <c r="Q246" s="1">
        <v>35827</v>
      </c>
      <c r="R246" s="46">
        <v>4972.5058494469804</v>
      </c>
      <c r="S246" s="46">
        <v>3527.7840171714302</v>
      </c>
      <c r="T246" s="46">
        <v>1444.92980274348</v>
      </c>
      <c r="U246" s="46"/>
    </row>
    <row r="247" spans="16:21" x14ac:dyDescent="0.2">
      <c r="P247" s="6">
        <f t="shared" si="9"/>
        <v>35885</v>
      </c>
      <c r="Q247" s="1">
        <v>35855</v>
      </c>
      <c r="R247" s="46">
        <v>4987.5540000000001</v>
      </c>
      <c r="S247" s="46">
        <v>3545.373</v>
      </c>
      <c r="T247" s="46">
        <v>1442.181</v>
      </c>
      <c r="U247" s="46"/>
    </row>
    <row r="248" spans="16:21" x14ac:dyDescent="0.2">
      <c r="P248" s="6">
        <f t="shared" si="9"/>
        <v>35915</v>
      </c>
      <c r="Q248" s="1">
        <v>35886</v>
      </c>
      <c r="R248" s="46">
        <v>5024.05460596798</v>
      </c>
      <c r="S248" s="46">
        <v>3573.4363400844099</v>
      </c>
      <c r="T248" s="46">
        <v>1451.9759385980101</v>
      </c>
      <c r="U248" s="46"/>
    </row>
    <row r="249" spans="16:21" x14ac:dyDescent="0.2">
      <c r="P249" s="6">
        <f t="shared" si="9"/>
        <v>35946</v>
      </c>
      <c r="Q249" s="1">
        <v>35916</v>
      </c>
      <c r="R249" s="46">
        <v>5086.1866745289699</v>
      </c>
      <c r="S249" s="46">
        <v>3613.2580064798199</v>
      </c>
      <c r="T249" s="46">
        <v>1474.42872293338</v>
      </c>
      <c r="U249" s="46"/>
    </row>
    <row r="250" spans="16:21" x14ac:dyDescent="0.2">
      <c r="P250" s="6">
        <f t="shared" si="9"/>
        <v>35976</v>
      </c>
      <c r="Q250" s="1">
        <v>35947</v>
      </c>
      <c r="R250" s="46">
        <v>5158.8090000000002</v>
      </c>
      <c r="S250" s="46">
        <v>3662.627</v>
      </c>
      <c r="T250" s="46">
        <v>1496.182</v>
      </c>
      <c r="U250" s="46"/>
    </row>
    <row r="251" spans="16:21" x14ac:dyDescent="0.2">
      <c r="P251" s="6">
        <f t="shared" si="9"/>
        <v>36007</v>
      </c>
      <c r="Q251" s="1">
        <v>35977</v>
      </c>
      <c r="R251" s="46">
        <v>5267.0865984461698</v>
      </c>
      <c r="S251" s="46">
        <v>3752.8330466044499</v>
      </c>
      <c r="T251" s="46">
        <v>1514.28053446742</v>
      </c>
      <c r="U251" s="46"/>
    </row>
    <row r="252" spans="16:21" x14ac:dyDescent="0.2">
      <c r="P252" s="6">
        <f t="shared" si="9"/>
        <v>36038</v>
      </c>
      <c r="Q252" s="1">
        <v>36008</v>
      </c>
      <c r="R252" s="46">
        <v>5400.6987475145797</v>
      </c>
      <c r="S252" s="46">
        <v>3869.9819895351902</v>
      </c>
      <c r="T252" s="46">
        <v>1532.41643803844</v>
      </c>
      <c r="U252" s="46"/>
    </row>
    <row r="253" spans="16:21" x14ac:dyDescent="0.2">
      <c r="P253" s="6">
        <f t="shared" si="9"/>
        <v>36068</v>
      </c>
      <c r="Q253" s="1">
        <v>36039</v>
      </c>
      <c r="R253" s="46">
        <v>5503.232</v>
      </c>
      <c r="S253" s="46">
        <v>3952.2280000000001</v>
      </c>
      <c r="T253" s="46">
        <v>1551.0039999999999</v>
      </c>
      <c r="U253" s="46"/>
    </row>
    <row r="254" spans="16:21" x14ac:dyDescent="0.2">
      <c r="P254" s="6">
        <f t="shared" si="9"/>
        <v>36099</v>
      </c>
      <c r="Q254" s="1">
        <v>36069</v>
      </c>
      <c r="R254" s="46">
        <v>5579.88526103201</v>
      </c>
      <c r="S254" s="46">
        <v>4000.5979883815098</v>
      </c>
      <c r="T254" s="46">
        <v>1577.05005673663</v>
      </c>
      <c r="U254" s="46"/>
    </row>
    <row r="255" spans="16:21" x14ac:dyDescent="0.2">
      <c r="P255" s="6">
        <f t="shared" si="9"/>
        <v>36129</v>
      </c>
      <c r="Q255" s="1">
        <v>36100</v>
      </c>
      <c r="R255" s="46">
        <v>5641.5021086813604</v>
      </c>
      <c r="S255" s="46">
        <v>4036.8890630200299</v>
      </c>
      <c r="T255" s="46">
        <v>1603.4760998690399</v>
      </c>
      <c r="U255" s="46"/>
    </row>
    <row r="256" spans="16:21" x14ac:dyDescent="0.2">
      <c r="P256" s="6">
        <f t="shared" si="9"/>
        <v>36160</v>
      </c>
      <c r="Q256" s="1">
        <v>36130</v>
      </c>
      <c r="R256" s="46">
        <v>5668.2950000000001</v>
      </c>
      <c r="S256" s="46">
        <v>4052.0810000000001</v>
      </c>
      <c r="T256" s="46">
        <v>1616.2139999999999</v>
      </c>
      <c r="U256" s="46"/>
    </row>
    <row r="257" spans="16:21" x14ac:dyDescent="0.2">
      <c r="P257" s="6">
        <f t="shared" si="9"/>
        <v>36191</v>
      </c>
      <c r="Q257" s="1">
        <v>36161</v>
      </c>
      <c r="R257" s="46">
        <v>5626.0384039317196</v>
      </c>
      <c r="S257" s="46">
        <v>4015.41125408684</v>
      </c>
      <c r="T257" s="46">
        <v>1613.58419779424</v>
      </c>
      <c r="U257" s="46"/>
    </row>
    <row r="258" spans="16:21" x14ac:dyDescent="0.2">
      <c r="P258" s="6">
        <f t="shared" si="9"/>
        <v>36219</v>
      </c>
      <c r="Q258" s="1">
        <v>36192</v>
      </c>
      <c r="R258" s="46">
        <v>5551.5014580922698</v>
      </c>
      <c r="S258" s="46">
        <v>3947.8765858546499</v>
      </c>
      <c r="T258" s="46">
        <v>1609.25280220576</v>
      </c>
      <c r="U258" s="46"/>
    </row>
    <row r="259" spans="16:21" x14ac:dyDescent="0.2">
      <c r="P259" s="6">
        <f t="shared" si="9"/>
        <v>36250</v>
      </c>
      <c r="Q259" s="1">
        <v>36220</v>
      </c>
      <c r="R259" s="46">
        <v>5489.9690000000001</v>
      </c>
      <c r="S259" s="46">
        <v>3883.346</v>
      </c>
      <c r="T259" s="46">
        <v>1606.623</v>
      </c>
      <c r="U259" s="46"/>
    </row>
    <row r="260" spans="16:21" x14ac:dyDescent="0.2">
      <c r="P260" s="6">
        <f t="shared" si="9"/>
        <v>36280</v>
      </c>
      <c r="Q260" s="1">
        <v>36251</v>
      </c>
      <c r="R260" s="46">
        <v>5462.7676277390601</v>
      </c>
      <c r="S260" s="46">
        <v>3839.8707238890102</v>
      </c>
      <c r="T260" s="46">
        <v>1612.98199249819</v>
      </c>
      <c r="U260" s="46"/>
    </row>
    <row r="261" spans="16:21" x14ac:dyDescent="0.2">
      <c r="P261" s="6">
        <f t="shared" ref="P261:P324" si="10">EOMONTH(Q261,0)</f>
        <v>36311</v>
      </c>
      <c r="Q261" s="1">
        <v>36281</v>
      </c>
      <c r="R261" s="46">
        <v>5441.4299096929599</v>
      </c>
      <c r="S261" s="46">
        <v>3800.9985338128299</v>
      </c>
      <c r="T261" s="46">
        <v>1629.04951185255</v>
      </c>
      <c r="U261" s="46"/>
    </row>
    <row r="262" spans="16:21" x14ac:dyDescent="0.2">
      <c r="P262" s="6">
        <f t="shared" si="10"/>
        <v>36341</v>
      </c>
      <c r="Q262" s="1">
        <v>36312</v>
      </c>
      <c r="R262" s="46">
        <v>5433.3029999999999</v>
      </c>
      <c r="S262" s="46">
        <v>3785.0929999999998</v>
      </c>
      <c r="T262" s="46">
        <v>1648.21</v>
      </c>
      <c r="U262" s="46"/>
    </row>
    <row r="263" spans="16:21" x14ac:dyDescent="0.2">
      <c r="P263" s="6">
        <f t="shared" si="10"/>
        <v>36372</v>
      </c>
      <c r="Q263" s="1">
        <v>36342</v>
      </c>
      <c r="R263" s="46">
        <v>5517.3564874558197</v>
      </c>
      <c r="S263" s="46">
        <v>3843.60691478744</v>
      </c>
      <c r="T263" s="46">
        <v>1682.4251168272599</v>
      </c>
      <c r="U263" s="46"/>
    </row>
    <row r="264" spans="16:21" x14ac:dyDescent="0.2">
      <c r="P264" s="6">
        <f t="shared" si="10"/>
        <v>36403</v>
      </c>
      <c r="Q264" s="1">
        <v>36373</v>
      </c>
      <c r="R264" s="46">
        <v>5672.10916996795</v>
      </c>
      <c r="S264" s="46">
        <v>3951.33814107833</v>
      </c>
      <c r="T264" s="46">
        <v>1724.9677446880501</v>
      </c>
      <c r="U264" s="46"/>
    </row>
    <row r="265" spans="16:21" x14ac:dyDescent="0.2">
      <c r="P265" s="6">
        <f t="shared" si="10"/>
        <v>36433</v>
      </c>
      <c r="Q265" s="1">
        <v>36404</v>
      </c>
      <c r="R265" s="46">
        <v>5751.5630000000001</v>
      </c>
      <c r="S265" s="46">
        <v>4006.65</v>
      </c>
      <c r="T265" s="46">
        <v>1744.913</v>
      </c>
      <c r="U265" s="46"/>
    </row>
    <row r="266" spans="16:21" x14ac:dyDescent="0.2">
      <c r="P266" s="6">
        <f t="shared" si="10"/>
        <v>36464</v>
      </c>
      <c r="Q266" s="1">
        <v>36434</v>
      </c>
      <c r="R266" s="46">
        <v>5724.5196236567199</v>
      </c>
      <c r="S266" s="46">
        <v>3983.2900711196298</v>
      </c>
      <c r="T266" s="46">
        <v>1741.2295525370901</v>
      </c>
      <c r="U266" s="46"/>
    </row>
    <row r="267" spans="16:21" x14ac:dyDescent="0.2">
      <c r="P267" s="6">
        <f t="shared" si="10"/>
        <v>36494</v>
      </c>
      <c r="Q267" s="1">
        <v>36465</v>
      </c>
      <c r="R267" s="46">
        <v>5676.2093763432904</v>
      </c>
      <c r="S267" s="46">
        <v>3941.5599288803701</v>
      </c>
      <c r="T267" s="46">
        <v>1734.6494474629101</v>
      </c>
      <c r="U267" s="46"/>
    </row>
    <row r="268" spans="16:21" x14ac:dyDescent="0.2">
      <c r="P268" s="6">
        <f t="shared" si="10"/>
        <v>36525</v>
      </c>
      <c r="Q268" s="1">
        <v>36495</v>
      </c>
      <c r="R268" s="46">
        <v>5649.1660000000002</v>
      </c>
      <c r="S268" s="46">
        <v>3918.2</v>
      </c>
      <c r="T268" s="46">
        <v>1730.9659999999999</v>
      </c>
      <c r="U268" s="46"/>
    </row>
    <row r="269" spans="16:21" x14ac:dyDescent="0.2">
      <c r="P269" s="6">
        <f t="shared" si="10"/>
        <v>36556</v>
      </c>
      <c r="Q269" s="1">
        <v>36526</v>
      </c>
      <c r="R269" s="46">
        <v>5694.6233614287903</v>
      </c>
      <c r="S269" s="46">
        <v>3963.1352570234499</v>
      </c>
      <c r="T269" s="46">
        <v>1731.9101365963099</v>
      </c>
      <c r="U269" s="46"/>
    </row>
    <row r="270" spans="16:21" x14ac:dyDescent="0.2">
      <c r="P270" s="6">
        <f t="shared" si="10"/>
        <v>36585</v>
      </c>
      <c r="Q270" s="1">
        <v>36557</v>
      </c>
      <c r="R270" s="46">
        <v>5776.9309750088996</v>
      </c>
      <c r="S270" s="46">
        <v>4043.8181238227799</v>
      </c>
      <c r="T270" s="46">
        <v>1733.92968768477</v>
      </c>
      <c r="U270" s="46"/>
    </row>
    <row r="271" spans="16:21" x14ac:dyDescent="0.2">
      <c r="P271" s="6">
        <f t="shared" si="10"/>
        <v>36616</v>
      </c>
      <c r="Q271" s="1">
        <v>36586</v>
      </c>
      <c r="R271" s="46">
        <v>5838.5010000000002</v>
      </c>
      <c r="S271" s="46">
        <v>4102.1270000000004</v>
      </c>
      <c r="T271" s="46">
        <v>1736.374</v>
      </c>
      <c r="U271" s="46"/>
    </row>
    <row r="272" spans="16:21" x14ac:dyDescent="0.2">
      <c r="P272" s="6">
        <f t="shared" si="10"/>
        <v>36646</v>
      </c>
      <c r="Q272" s="1">
        <v>36617</v>
      </c>
      <c r="R272" s="46">
        <v>5860.3845475325897</v>
      </c>
      <c r="S272" s="46">
        <v>4119.9830303590697</v>
      </c>
      <c r="T272" s="46">
        <v>1739.5844610951699</v>
      </c>
      <c r="U272" s="46"/>
    </row>
    <row r="273" spans="16:21" x14ac:dyDescent="0.2">
      <c r="P273" s="6">
        <f t="shared" si="10"/>
        <v>36677</v>
      </c>
      <c r="Q273" s="1">
        <v>36647</v>
      </c>
      <c r="R273" s="46">
        <v>5876.7212343593601</v>
      </c>
      <c r="S273" s="46">
        <v>4132.9488852599698</v>
      </c>
      <c r="T273" s="46">
        <v>1743.37051824119</v>
      </c>
      <c r="U273" s="46"/>
    </row>
    <row r="274" spans="16:21" x14ac:dyDescent="0.2">
      <c r="P274" s="6">
        <f t="shared" si="10"/>
        <v>36707</v>
      </c>
      <c r="Q274" s="1">
        <v>36678</v>
      </c>
      <c r="R274" s="46">
        <v>5882.7520000000004</v>
      </c>
      <c r="S274" s="46">
        <v>4137.6469999999999</v>
      </c>
      <c r="T274" s="46">
        <v>1745.105</v>
      </c>
      <c r="U274" s="46"/>
    </row>
    <row r="275" spans="16:21" x14ac:dyDescent="0.2">
      <c r="P275" s="6">
        <f t="shared" si="10"/>
        <v>36738</v>
      </c>
      <c r="Q275" s="1">
        <v>36708</v>
      </c>
      <c r="R275" s="46">
        <v>5833.3723588163703</v>
      </c>
      <c r="S275" s="46">
        <v>4095.8273131883402</v>
      </c>
      <c r="T275" s="46">
        <v>1737.54504562803</v>
      </c>
      <c r="U275" s="46"/>
    </row>
    <row r="276" spans="16:21" x14ac:dyDescent="0.2">
      <c r="P276" s="6">
        <f t="shared" si="10"/>
        <v>36769</v>
      </c>
      <c r="Q276" s="1">
        <v>36739</v>
      </c>
      <c r="R276" s="46">
        <v>5742.4584400016402</v>
      </c>
      <c r="S276" s="46">
        <v>4018.83218887154</v>
      </c>
      <c r="T276" s="46">
        <v>1723.6262511301099</v>
      </c>
      <c r="U276" s="46"/>
    </row>
    <row r="277" spans="16:21" x14ac:dyDescent="0.2">
      <c r="P277" s="6">
        <f t="shared" si="10"/>
        <v>36799</v>
      </c>
      <c r="Q277" s="1">
        <v>36770</v>
      </c>
      <c r="R277" s="46">
        <v>5695.7809999999999</v>
      </c>
      <c r="S277" s="46">
        <v>3979.3009999999999</v>
      </c>
      <c r="T277" s="46">
        <v>1716.48</v>
      </c>
      <c r="U277" s="46"/>
    </row>
    <row r="278" spans="16:21" x14ac:dyDescent="0.2">
      <c r="P278" s="6">
        <f t="shared" si="10"/>
        <v>36830</v>
      </c>
      <c r="Q278" s="1">
        <v>36800</v>
      </c>
      <c r="R278" s="46">
        <v>5768.9307421879903</v>
      </c>
      <c r="S278" s="46">
        <v>4042.5893396799202</v>
      </c>
      <c r="T278" s="46">
        <v>1726.3950339318701</v>
      </c>
      <c r="U278" s="46"/>
    </row>
    <row r="279" spans="16:21" x14ac:dyDescent="0.2">
      <c r="P279" s="6">
        <f t="shared" si="10"/>
        <v>36860</v>
      </c>
      <c r="Q279" s="1">
        <v>36831</v>
      </c>
      <c r="R279" s="46">
        <v>5920.5843726927997</v>
      </c>
      <c r="S279" s="46">
        <v>4174.2470132100298</v>
      </c>
      <c r="T279" s="46">
        <v>1746.44289228445</v>
      </c>
      <c r="U279" s="46"/>
    </row>
    <row r="280" spans="16:21" x14ac:dyDescent="0.2">
      <c r="P280" s="6">
        <f t="shared" si="10"/>
        <v>36891</v>
      </c>
      <c r="Q280" s="1">
        <v>36861</v>
      </c>
      <c r="R280" s="46">
        <v>6069.7860000000001</v>
      </c>
      <c r="S280" s="46">
        <v>4304.9610000000002</v>
      </c>
      <c r="T280" s="46">
        <v>1764.825</v>
      </c>
      <c r="U280" s="46"/>
    </row>
    <row r="281" spans="16:21" x14ac:dyDescent="0.2">
      <c r="P281" s="6">
        <f t="shared" si="10"/>
        <v>36922</v>
      </c>
      <c r="Q281" s="1">
        <v>36892</v>
      </c>
      <c r="R281" s="46">
        <v>6202.9104138576504</v>
      </c>
      <c r="S281" s="46">
        <v>4424.1242286699899</v>
      </c>
      <c r="T281" s="46">
        <v>1778.6830225454</v>
      </c>
      <c r="U281" s="46"/>
    </row>
    <row r="282" spans="16:21" x14ac:dyDescent="0.2">
      <c r="P282" s="6">
        <f t="shared" si="10"/>
        <v>36950</v>
      </c>
      <c r="Q282" s="1">
        <v>36923</v>
      </c>
      <c r="R282" s="46">
        <v>6317.5905975134001</v>
      </c>
      <c r="S282" s="46">
        <v>4527.6719630446396</v>
      </c>
      <c r="T282" s="46">
        <v>1789.8644303685901</v>
      </c>
      <c r="U282" s="46"/>
    </row>
    <row r="283" spans="16:21" x14ac:dyDescent="0.2">
      <c r="P283" s="6">
        <f t="shared" si="10"/>
        <v>36981</v>
      </c>
      <c r="Q283" s="1">
        <v>36951</v>
      </c>
      <c r="R283" s="46">
        <v>6375.5219999999999</v>
      </c>
      <c r="S283" s="46">
        <v>4580.1710000000003</v>
      </c>
      <c r="T283" s="46">
        <v>1795.3510000000001</v>
      </c>
      <c r="U283" s="46"/>
    </row>
    <row r="284" spans="16:21" x14ac:dyDescent="0.2">
      <c r="P284" s="6">
        <f t="shared" si="10"/>
        <v>37011</v>
      </c>
      <c r="Q284" s="1">
        <v>36982</v>
      </c>
      <c r="R284" s="46">
        <v>6324.5862453066802</v>
      </c>
      <c r="S284" s="46">
        <v>4530.7590340405904</v>
      </c>
      <c r="T284" s="46">
        <v>1793.82721126609</v>
      </c>
      <c r="U284" s="46"/>
    </row>
    <row r="285" spans="16:21" x14ac:dyDescent="0.2">
      <c r="P285" s="6">
        <f t="shared" si="10"/>
        <v>37042</v>
      </c>
      <c r="Q285" s="1">
        <v>37012</v>
      </c>
      <c r="R285" s="46">
        <v>6226.2297546933196</v>
      </c>
      <c r="S285" s="46">
        <v>4435.3449659594098</v>
      </c>
      <c r="T285" s="46">
        <v>1790.88478873391</v>
      </c>
      <c r="U285" s="46"/>
    </row>
    <row r="286" spans="16:21" x14ac:dyDescent="0.2">
      <c r="P286" s="6">
        <f t="shared" si="10"/>
        <v>37072</v>
      </c>
      <c r="Q286" s="1">
        <v>37043</v>
      </c>
      <c r="R286" s="46">
        <v>6175.2939999999999</v>
      </c>
      <c r="S286" s="46">
        <v>4385.933</v>
      </c>
      <c r="T286" s="46">
        <v>1789.3610000000001</v>
      </c>
      <c r="U286" s="46"/>
    </row>
    <row r="287" spans="16:21" x14ac:dyDescent="0.2">
      <c r="P287" s="6">
        <f t="shared" si="10"/>
        <v>37103</v>
      </c>
      <c r="Q287" s="1">
        <v>37073</v>
      </c>
      <c r="R287" s="46">
        <v>6254.1693400020104</v>
      </c>
      <c r="S287" s="46">
        <v>4435.7861073081904</v>
      </c>
      <c r="T287" s="46">
        <v>1818.3856334095999</v>
      </c>
      <c r="U287" s="46"/>
    </row>
    <row r="288" spans="16:21" x14ac:dyDescent="0.2">
      <c r="P288" s="6">
        <f t="shared" si="10"/>
        <v>37134</v>
      </c>
      <c r="Q288" s="1">
        <v>37104</v>
      </c>
      <c r="R288" s="46">
        <v>6400.2833656009698</v>
      </c>
      <c r="S288" s="46">
        <v>4528.27574289329</v>
      </c>
      <c r="T288" s="46">
        <v>1872.01234542724</v>
      </c>
      <c r="U288" s="46"/>
    </row>
    <row r="289" spans="16:21" x14ac:dyDescent="0.2">
      <c r="P289" s="6">
        <f t="shared" si="10"/>
        <v>37164</v>
      </c>
      <c r="Q289" s="1">
        <v>37135</v>
      </c>
      <c r="R289" s="46">
        <v>6477.8249999999998</v>
      </c>
      <c r="S289" s="46">
        <v>4577.7470000000003</v>
      </c>
      <c r="T289" s="46">
        <v>1900.078</v>
      </c>
      <c r="U289" s="46"/>
    </row>
    <row r="290" spans="16:21" x14ac:dyDescent="0.2">
      <c r="P290" s="6">
        <f t="shared" si="10"/>
        <v>37195</v>
      </c>
      <c r="Q290" s="1">
        <v>37165</v>
      </c>
      <c r="R290" s="46">
        <v>6481.6777318209197</v>
      </c>
      <c r="S290" s="46">
        <v>4580.7858088671201</v>
      </c>
      <c r="T290" s="46">
        <v>1900.67326394266</v>
      </c>
      <c r="U290" s="46"/>
    </row>
    <row r="291" spans="16:21" x14ac:dyDescent="0.2">
      <c r="P291" s="6">
        <f t="shared" si="10"/>
        <v>37225</v>
      </c>
      <c r="Q291" s="1">
        <v>37196</v>
      </c>
      <c r="R291" s="46">
        <v>6483.9694379398597</v>
      </c>
      <c r="S291" s="46">
        <v>4582.6029616539699</v>
      </c>
      <c r="T291" s="46">
        <v>1900.94310665577</v>
      </c>
      <c r="U291" s="46"/>
    </row>
    <row r="292" spans="16:21" x14ac:dyDescent="0.2">
      <c r="P292" s="6">
        <f t="shared" si="10"/>
        <v>37256</v>
      </c>
      <c r="Q292" s="1">
        <v>37226</v>
      </c>
      <c r="R292" s="46">
        <v>6484.7830000000004</v>
      </c>
      <c r="S292" s="46">
        <v>4583.2510000000002</v>
      </c>
      <c r="T292" s="46">
        <v>1901.5319999999999</v>
      </c>
      <c r="U292" s="46"/>
    </row>
    <row r="293" spans="16:21" x14ac:dyDescent="0.2">
      <c r="P293" s="6">
        <f t="shared" si="10"/>
        <v>37287</v>
      </c>
      <c r="Q293" s="1">
        <v>37257</v>
      </c>
      <c r="R293" s="46">
        <v>6475.81737884225</v>
      </c>
      <c r="S293" s="46">
        <v>4559.7667648504803</v>
      </c>
      <c r="T293" s="46">
        <v>1909.9366825616601</v>
      </c>
      <c r="U293" s="46"/>
    </row>
    <row r="294" spans="16:21" x14ac:dyDescent="0.2">
      <c r="P294" s="6">
        <f t="shared" si="10"/>
        <v>37315</v>
      </c>
      <c r="Q294" s="1">
        <v>37288</v>
      </c>
      <c r="R294" s="46">
        <v>6461.0506211577504</v>
      </c>
      <c r="S294" s="46">
        <v>4521.08723514952</v>
      </c>
      <c r="T294" s="46">
        <v>1927.7602085630599</v>
      </c>
      <c r="U294" s="46"/>
    </row>
    <row r="295" spans="16:21" x14ac:dyDescent="0.2">
      <c r="P295" s="6">
        <f t="shared" si="10"/>
        <v>37346</v>
      </c>
      <c r="Q295" s="1">
        <v>37316</v>
      </c>
      <c r="R295" s="46">
        <v>6452.085</v>
      </c>
      <c r="S295" s="46">
        <v>4497.6030000000001</v>
      </c>
      <c r="T295" s="46">
        <v>1954.482</v>
      </c>
      <c r="U295" s="46"/>
    </row>
    <row r="296" spans="16:21" x14ac:dyDescent="0.2">
      <c r="P296" s="6">
        <f t="shared" si="10"/>
        <v>37376</v>
      </c>
      <c r="Q296" s="1">
        <v>37347</v>
      </c>
      <c r="R296" s="46">
        <v>6596.3095784370198</v>
      </c>
      <c r="S296" s="46">
        <v>4596.9219934221101</v>
      </c>
      <c r="T296" s="46">
        <v>2012.4647403832701</v>
      </c>
      <c r="U296" s="46"/>
    </row>
    <row r="297" spans="16:21" x14ac:dyDescent="0.2">
      <c r="P297" s="6">
        <f t="shared" si="10"/>
        <v>37407</v>
      </c>
      <c r="Q297" s="1">
        <v>37377</v>
      </c>
      <c r="R297" s="46">
        <v>6885.7761949291798</v>
      </c>
      <c r="S297" s="46">
        <v>4793.1183273607903</v>
      </c>
      <c r="T297" s="46">
        <v>2099.8762849569598</v>
      </c>
      <c r="U297" s="46"/>
    </row>
    <row r="298" spans="16:21" x14ac:dyDescent="0.2">
      <c r="P298" s="6">
        <f t="shared" si="10"/>
        <v>37437</v>
      </c>
      <c r="Q298" s="1">
        <v>37408</v>
      </c>
      <c r="R298" s="46">
        <v>7067.0709999999999</v>
      </c>
      <c r="S298" s="46">
        <v>4907.3469999999998</v>
      </c>
      <c r="T298" s="46">
        <v>2159.7240000000002</v>
      </c>
      <c r="U298" s="46"/>
    </row>
    <row r="299" spans="16:21" x14ac:dyDescent="0.2">
      <c r="P299" s="6">
        <f t="shared" si="10"/>
        <v>37468</v>
      </c>
      <c r="Q299" s="1">
        <v>37438</v>
      </c>
      <c r="R299" s="46">
        <v>7105.7921868932899</v>
      </c>
      <c r="S299" s="46">
        <v>4922.1824531014699</v>
      </c>
      <c r="T299" s="46">
        <v>2183.60580755402</v>
      </c>
      <c r="U299" s="46"/>
    </row>
    <row r="300" spans="16:21" x14ac:dyDescent="0.2">
      <c r="P300" s="6">
        <f t="shared" si="10"/>
        <v>37499</v>
      </c>
      <c r="Q300" s="1">
        <v>37469</v>
      </c>
      <c r="R300" s="46">
        <v>7128.6023398508196</v>
      </c>
      <c r="S300" s="46">
        <v>4930.10556310422</v>
      </c>
      <c r="T300" s="46">
        <v>2200.0460026680698</v>
      </c>
      <c r="U300" s="46"/>
    </row>
    <row r="301" spans="16:21" x14ac:dyDescent="0.2">
      <c r="P301" s="6">
        <f t="shared" si="10"/>
        <v>37529</v>
      </c>
      <c r="Q301" s="1">
        <v>37500</v>
      </c>
      <c r="R301" s="46">
        <v>7165.107</v>
      </c>
      <c r="S301" s="46">
        <v>4944.45</v>
      </c>
      <c r="T301" s="46">
        <v>2220.6570000000002</v>
      </c>
      <c r="U301" s="46"/>
    </row>
    <row r="302" spans="16:21" x14ac:dyDescent="0.2">
      <c r="P302" s="6">
        <f t="shared" si="10"/>
        <v>37560</v>
      </c>
      <c r="Q302" s="1">
        <v>37530</v>
      </c>
      <c r="R302" s="46">
        <v>7279.50241214988</v>
      </c>
      <c r="S302" s="46">
        <v>5023.7417495768996</v>
      </c>
      <c r="T302" s="46">
        <v>2254.3077506074501</v>
      </c>
      <c r="U302" s="46"/>
    </row>
    <row r="303" spans="16:21" x14ac:dyDescent="0.2">
      <c r="P303" s="6">
        <f t="shared" si="10"/>
        <v>37590</v>
      </c>
      <c r="Q303" s="1">
        <v>37561</v>
      </c>
      <c r="R303" s="46">
        <v>7460.4877087689401</v>
      </c>
      <c r="S303" s="46">
        <v>5164.3230939447503</v>
      </c>
      <c r="T303" s="46">
        <v>2296.3086438711098</v>
      </c>
      <c r="U303" s="46"/>
    </row>
    <row r="304" spans="16:21" x14ac:dyDescent="0.2">
      <c r="P304" s="6">
        <f t="shared" si="10"/>
        <v>37621</v>
      </c>
      <c r="Q304" s="1">
        <v>37591</v>
      </c>
      <c r="R304" s="46">
        <v>7653.4530000000004</v>
      </c>
      <c r="S304" s="46">
        <v>5307.0709999999999</v>
      </c>
      <c r="T304" s="46">
        <v>2346.3820000000001</v>
      </c>
      <c r="U304" s="46"/>
    </row>
    <row r="305" spans="16:21" x14ac:dyDescent="0.2">
      <c r="P305" s="6">
        <f t="shared" si="10"/>
        <v>37652</v>
      </c>
      <c r="Q305" s="1">
        <v>37622</v>
      </c>
      <c r="R305" s="46">
        <v>7831.3229386643798</v>
      </c>
      <c r="S305" s="46">
        <v>5421.6751647746096</v>
      </c>
      <c r="T305" s="46">
        <v>2408.5900318668901</v>
      </c>
      <c r="U305" s="46"/>
    </row>
    <row r="306" spans="16:21" x14ac:dyDescent="0.2">
      <c r="P306" s="6">
        <f t="shared" si="10"/>
        <v>37680</v>
      </c>
      <c r="Q306" s="1">
        <v>37653</v>
      </c>
      <c r="R306" s="46">
        <v>7997.8572712078703</v>
      </c>
      <c r="S306" s="46">
        <v>5523.0893328450002</v>
      </c>
      <c r="T306" s="46">
        <v>2474.3570839705199</v>
      </c>
      <c r="U306" s="46"/>
    </row>
    <row r="307" spans="16:21" x14ac:dyDescent="0.2">
      <c r="P307" s="6">
        <f t="shared" si="10"/>
        <v>37711</v>
      </c>
      <c r="Q307" s="1">
        <v>37681</v>
      </c>
      <c r="R307" s="46">
        <v>8186.0420000000004</v>
      </c>
      <c r="S307" s="46">
        <v>5640.4840000000004</v>
      </c>
      <c r="T307" s="46">
        <v>2545.558</v>
      </c>
      <c r="U307" s="46"/>
    </row>
    <row r="308" spans="16:21" x14ac:dyDescent="0.2">
      <c r="P308" s="6">
        <f t="shared" si="10"/>
        <v>37741</v>
      </c>
      <c r="Q308" s="1">
        <v>37712</v>
      </c>
      <c r="R308" s="46">
        <v>8405.7609486442998</v>
      </c>
      <c r="S308" s="46">
        <v>5792.1026880588897</v>
      </c>
      <c r="T308" s="46">
        <v>2611.18525563004</v>
      </c>
      <c r="U308" s="46"/>
    </row>
    <row r="309" spans="16:21" x14ac:dyDescent="0.2">
      <c r="P309" s="6">
        <f t="shared" si="10"/>
        <v>37772</v>
      </c>
      <c r="Q309" s="1">
        <v>37742</v>
      </c>
      <c r="R309" s="46">
        <v>8636.9674896418001</v>
      </c>
      <c r="S309" s="46">
        <v>5954.7914430316896</v>
      </c>
      <c r="T309" s="46">
        <v>2677.4598272692501</v>
      </c>
      <c r="U309" s="46"/>
    </row>
    <row r="310" spans="16:21" x14ac:dyDescent="0.2">
      <c r="P310" s="6">
        <f t="shared" si="10"/>
        <v>37802</v>
      </c>
      <c r="Q310" s="1">
        <v>37773</v>
      </c>
      <c r="R310" s="46">
        <v>8759.8310000000001</v>
      </c>
      <c r="S310" s="46">
        <v>6026.85</v>
      </c>
      <c r="T310" s="46">
        <v>2732.9810000000002</v>
      </c>
      <c r="U310" s="46"/>
    </row>
    <row r="311" spans="16:21" x14ac:dyDescent="0.2">
      <c r="P311" s="6">
        <f t="shared" si="10"/>
        <v>37833</v>
      </c>
      <c r="Q311" s="1">
        <v>37803</v>
      </c>
      <c r="R311" s="46">
        <v>8785.6983838042506</v>
      </c>
      <c r="S311" s="46">
        <v>6011.4717983171704</v>
      </c>
      <c r="T311" s="46">
        <v>2776.6631843107102</v>
      </c>
      <c r="U311" s="46"/>
    </row>
    <row r="312" spans="16:21" x14ac:dyDescent="0.2">
      <c r="P312" s="6">
        <f t="shared" si="10"/>
        <v>37864</v>
      </c>
      <c r="Q312" s="1">
        <v>37834</v>
      </c>
      <c r="R312" s="46">
        <v>8799.8782034459291</v>
      </c>
      <c r="S312" s="46">
        <v>5983.1586606394403</v>
      </c>
      <c r="T312" s="46">
        <v>2814.5889638590602</v>
      </c>
      <c r="U312" s="46"/>
    </row>
    <row r="313" spans="16:21" x14ac:dyDescent="0.2">
      <c r="P313" s="6">
        <f t="shared" si="10"/>
        <v>37894</v>
      </c>
      <c r="Q313" s="1">
        <v>37865</v>
      </c>
      <c r="R313" s="46">
        <v>8825.7520000000004</v>
      </c>
      <c r="S313" s="46">
        <v>5968.6220000000003</v>
      </c>
      <c r="T313" s="46">
        <v>2857.13</v>
      </c>
      <c r="U313" s="46"/>
    </row>
    <row r="314" spans="16:21" x14ac:dyDescent="0.2">
      <c r="P314" s="6">
        <f t="shared" si="10"/>
        <v>37925</v>
      </c>
      <c r="Q314" s="1">
        <v>37895</v>
      </c>
      <c r="R314" s="46">
        <v>8981.6540815285207</v>
      </c>
      <c r="S314" s="46">
        <v>6073.1181966918202</v>
      </c>
      <c r="T314" s="46">
        <v>2913.4248124259002</v>
      </c>
      <c r="U314" s="46"/>
    </row>
    <row r="315" spans="16:21" x14ac:dyDescent="0.2">
      <c r="P315" s="6">
        <f t="shared" si="10"/>
        <v>37955</v>
      </c>
      <c r="Q315" s="1">
        <v>37926</v>
      </c>
      <c r="R315" s="46">
        <v>9264.6852129909003</v>
      </c>
      <c r="S315" s="46">
        <v>6291.1866886882199</v>
      </c>
      <c r="T315" s="46">
        <v>2976.7119280469101</v>
      </c>
      <c r="U315" s="46"/>
    </row>
    <row r="316" spans="16:21" x14ac:dyDescent="0.2">
      <c r="P316" s="6">
        <f t="shared" si="10"/>
        <v>37986</v>
      </c>
      <c r="Q316" s="1">
        <v>37956</v>
      </c>
      <c r="R316" s="46">
        <v>9557.9539999999997</v>
      </c>
      <c r="S316" s="46">
        <v>6509.5</v>
      </c>
      <c r="T316" s="46">
        <v>3048.4540000000002</v>
      </c>
      <c r="U316" s="46"/>
    </row>
    <row r="317" spans="16:21" x14ac:dyDescent="0.2">
      <c r="P317" s="6">
        <f t="shared" si="10"/>
        <v>38017</v>
      </c>
      <c r="Q317" s="1">
        <v>37987</v>
      </c>
      <c r="R317" s="46">
        <v>9848.3654926863401</v>
      </c>
      <c r="S317" s="46">
        <v>6701.9250540356998</v>
      </c>
      <c r="T317" s="46">
        <v>3145.5302073544299</v>
      </c>
      <c r="U317" s="46"/>
    </row>
    <row r="318" spans="16:21" x14ac:dyDescent="0.2">
      <c r="P318" s="6">
        <f t="shared" si="10"/>
        <v>38046</v>
      </c>
      <c r="Q318" s="1">
        <v>38018</v>
      </c>
      <c r="R318" s="46">
        <v>10120.7926405459</v>
      </c>
      <c r="S318" s="46">
        <v>6876.1392202392899</v>
      </c>
      <c r="T318" s="46">
        <v>3244.2703540966299</v>
      </c>
      <c r="U318" s="46"/>
    </row>
    <row r="319" spans="16:21" x14ac:dyDescent="0.2">
      <c r="P319" s="6">
        <f t="shared" si="10"/>
        <v>38077</v>
      </c>
      <c r="Q319" s="1">
        <v>38047</v>
      </c>
      <c r="R319" s="46">
        <v>10289.332</v>
      </c>
      <c r="S319" s="46">
        <v>6985.8149999999996</v>
      </c>
      <c r="T319" s="46">
        <v>3303.5169999999998</v>
      </c>
      <c r="U319" s="46"/>
    </row>
    <row r="320" spans="16:21" x14ac:dyDescent="0.2">
      <c r="P320" s="6">
        <f t="shared" si="10"/>
        <v>38107</v>
      </c>
      <c r="Q320" s="1">
        <v>38078</v>
      </c>
      <c r="R320" s="46">
        <v>10332.968798227999</v>
      </c>
      <c r="S320" s="46">
        <v>7018.9505111403896</v>
      </c>
      <c r="T320" s="46">
        <v>3314.4278834553802</v>
      </c>
      <c r="U320" s="46"/>
    </row>
    <row r="321" spans="16:21" x14ac:dyDescent="0.2">
      <c r="P321" s="6">
        <f t="shared" si="10"/>
        <v>38138</v>
      </c>
      <c r="Q321" s="1">
        <v>38108</v>
      </c>
      <c r="R321" s="46">
        <v>10359.9794081364</v>
      </c>
      <c r="S321" s="46">
        <v>7040.28583489632</v>
      </c>
      <c r="T321" s="46">
        <v>3320.7098818617901</v>
      </c>
      <c r="U321" s="46"/>
    </row>
    <row r="322" spans="16:21" x14ac:dyDescent="0.2">
      <c r="P322" s="6">
        <f t="shared" si="10"/>
        <v>38168</v>
      </c>
      <c r="Q322" s="1">
        <v>38139</v>
      </c>
      <c r="R322" s="46">
        <v>10395.36</v>
      </c>
      <c r="S322" s="46">
        <v>7064.7920000000004</v>
      </c>
      <c r="T322" s="46">
        <v>3330.5680000000002</v>
      </c>
      <c r="U322" s="46"/>
    </row>
    <row r="323" spans="16:21" x14ac:dyDescent="0.2">
      <c r="P323" s="6">
        <f t="shared" si="10"/>
        <v>38199</v>
      </c>
      <c r="Q323" s="1">
        <v>38169</v>
      </c>
      <c r="R323" s="46">
        <v>10452.7196368937</v>
      </c>
      <c r="S323" s="46">
        <v>7096.3996612800402</v>
      </c>
      <c r="T323" s="46">
        <v>3355.6417014859499</v>
      </c>
      <c r="U323" s="46"/>
    </row>
    <row r="324" spans="16:21" x14ac:dyDescent="0.2">
      <c r="P324" s="6">
        <f t="shared" si="10"/>
        <v>38230</v>
      </c>
      <c r="Q324" s="1">
        <v>38200</v>
      </c>
      <c r="R324" s="46">
        <v>10532.4533586912</v>
      </c>
      <c r="S324" s="46">
        <v>7134.4663850164898</v>
      </c>
      <c r="T324" s="46">
        <v>3398.2646849684402</v>
      </c>
      <c r="U324" s="46"/>
    </row>
    <row r="325" spans="16:21" x14ac:dyDescent="0.2">
      <c r="P325" s="6">
        <f t="shared" ref="P325:P388" si="11">EOMONTH(Q325,0)</f>
        <v>38260</v>
      </c>
      <c r="Q325" s="1">
        <v>38231</v>
      </c>
      <c r="R325" s="46">
        <v>10642.764999999999</v>
      </c>
      <c r="S325" s="46">
        <v>7190.1</v>
      </c>
      <c r="T325" s="46">
        <v>3452.665</v>
      </c>
      <c r="U325" s="46"/>
    </row>
    <row r="326" spans="16:21" x14ac:dyDescent="0.2">
      <c r="P326" s="6">
        <f t="shared" si="11"/>
        <v>38291</v>
      </c>
      <c r="Q326" s="1">
        <v>38261</v>
      </c>
      <c r="R326" s="46">
        <v>10939.8257309365</v>
      </c>
      <c r="S326" s="46">
        <v>7369.57801021666</v>
      </c>
      <c r="T326" s="46">
        <v>3571.42860440611</v>
      </c>
      <c r="U326" s="46"/>
    </row>
    <row r="327" spans="16:21" x14ac:dyDescent="0.2">
      <c r="P327" s="6">
        <f t="shared" si="11"/>
        <v>38321</v>
      </c>
      <c r="Q327" s="1">
        <v>38292</v>
      </c>
      <c r="R327" s="46">
        <v>11366.860474241101</v>
      </c>
      <c r="S327" s="46">
        <v>7644.4564893694796</v>
      </c>
      <c r="T327" s="46">
        <v>3725.90052974944</v>
      </c>
      <c r="U327" s="46"/>
    </row>
    <row r="328" spans="16:21" x14ac:dyDescent="0.2">
      <c r="P328" s="6">
        <f t="shared" si="11"/>
        <v>38352</v>
      </c>
      <c r="Q328" s="1">
        <v>38322</v>
      </c>
      <c r="R328" s="46">
        <v>11688.366</v>
      </c>
      <c r="S328" s="46">
        <v>7869.7190000000001</v>
      </c>
      <c r="T328" s="46">
        <v>3818.6469999999999</v>
      </c>
      <c r="U328" s="46"/>
    </row>
    <row r="329" spans="16:21" x14ac:dyDescent="0.2">
      <c r="P329" s="6">
        <f t="shared" si="11"/>
        <v>38383</v>
      </c>
      <c r="Q329" s="1">
        <v>38353</v>
      </c>
      <c r="R329" s="46">
        <v>11848.366017254701</v>
      </c>
      <c r="S329" s="46">
        <v>8008.5102953977002</v>
      </c>
      <c r="T329" s="46">
        <v>3836.4786057917499</v>
      </c>
      <c r="U329" s="46"/>
    </row>
    <row r="330" spans="16:21" x14ac:dyDescent="0.2">
      <c r="P330" s="6">
        <f t="shared" si="11"/>
        <v>38411</v>
      </c>
      <c r="Q330" s="1">
        <v>38384</v>
      </c>
      <c r="R330" s="46">
        <v>11958.5931889685</v>
      </c>
      <c r="S330" s="46">
        <v>8110.7997567280399</v>
      </c>
      <c r="T330" s="46">
        <v>3846.62539716733</v>
      </c>
      <c r="U330" s="46"/>
    </row>
    <row r="331" spans="16:21" x14ac:dyDescent="0.2">
      <c r="P331" s="6">
        <f t="shared" si="11"/>
        <v>38442</v>
      </c>
      <c r="Q331" s="1">
        <v>38412</v>
      </c>
      <c r="R331" s="46">
        <v>12018.710999999999</v>
      </c>
      <c r="S331" s="46">
        <v>8164.076</v>
      </c>
      <c r="T331" s="46">
        <v>3854.6350000000002</v>
      </c>
      <c r="U331" s="46"/>
    </row>
    <row r="332" spans="16:21" x14ac:dyDescent="0.2">
      <c r="P332" s="6">
        <f t="shared" si="11"/>
        <v>38472</v>
      </c>
      <c r="Q332" s="1">
        <v>38443</v>
      </c>
      <c r="R332" s="46">
        <v>12031.2065376377</v>
      </c>
      <c r="S332" s="46">
        <v>8170.3143849774297</v>
      </c>
      <c r="T332" s="46">
        <v>3860.12035017682</v>
      </c>
      <c r="U332" s="46"/>
    </row>
    <row r="333" spans="16:21" x14ac:dyDescent="0.2">
      <c r="P333" s="6">
        <f t="shared" si="11"/>
        <v>38503</v>
      </c>
      <c r="Q333" s="1">
        <v>38473</v>
      </c>
      <c r="R333" s="46">
        <v>12038.228832586101</v>
      </c>
      <c r="S333" s="46">
        <v>8173.6050886762396</v>
      </c>
      <c r="T333" s="46">
        <v>3864.3609413597301</v>
      </c>
      <c r="U333" s="46"/>
    </row>
    <row r="334" spans="16:21" x14ac:dyDescent="0.2">
      <c r="P334" s="6">
        <f t="shared" si="11"/>
        <v>38533</v>
      </c>
      <c r="Q334" s="1">
        <v>38504</v>
      </c>
      <c r="R334" s="46">
        <v>12049.668</v>
      </c>
      <c r="S334" s="46">
        <v>8179.335</v>
      </c>
      <c r="T334" s="46">
        <v>3870.3330000000001</v>
      </c>
      <c r="U334" s="46"/>
    </row>
    <row r="335" spans="16:21" x14ac:dyDescent="0.2">
      <c r="P335" s="6">
        <f t="shared" si="11"/>
        <v>38564</v>
      </c>
      <c r="Q335" s="1">
        <v>38534</v>
      </c>
      <c r="R335" s="46">
        <v>12085.0454218709</v>
      </c>
      <c r="S335" s="46">
        <v>8202.2854151920801</v>
      </c>
      <c r="T335" s="46">
        <v>3882.6312921962099</v>
      </c>
      <c r="U335" s="46"/>
    </row>
    <row r="336" spans="16:21" x14ac:dyDescent="0.2">
      <c r="P336" s="6">
        <f t="shared" si="11"/>
        <v>38595</v>
      </c>
      <c r="Q336" s="1">
        <v>38565</v>
      </c>
      <c r="R336" s="46">
        <v>12145.757574262299</v>
      </c>
      <c r="S336" s="46">
        <v>8244.3098195297807</v>
      </c>
      <c r="T336" s="46">
        <v>3901.4255522664598</v>
      </c>
      <c r="U336" s="46"/>
    </row>
    <row r="337" spans="16:21" x14ac:dyDescent="0.2">
      <c r="P337" s="6">
        <f t="shared" si="11"/>
        <v>38625</v>
      </c>
      <c r="Q337" s="1">
        <v>38596</v>
      </c>
      <c r="R337" s="46">
        <v>12214.486999999999</v>
      </c>
      <c r="S337" s="46">
        <v>8291.0130000000008</v>
      </c>
      <c r="T337" s="46">
        <v>3923.4740000000002</v>
      </c>
      <c r="U337" s="46"/>
    </row>
    <row r="338" spans="16:21" x14ac:dyDescent="0.2">
      <c r="P338" s="6">
        <f t="shared" si="11"/>
        <v>38656</v>
      </c>
      <c r="Q338" s="1">
        <v>38626</v>
      </c>
      <c r="R338" s="46">
        <v>12288.726643522899</v>
      </c>
      <c r="S338" s="46">
        <v>8338.7384968002807</v>
      </c>
      <c r="T338" s="46">
        <v>3949.9994748117701</v>
      </c>
      <c r="U338" s="46"/>
    </row>
    <row r="339" spans="16:21" x14ac:dyDescent="0.2">
      <c r="P339" s="6">
        <f t="shared" si="11"/>
        <v>38686</v>
      </c>
      <c r="Q339" s="1">
        <v>38657</v>
      </c>
      <c r="R339" s="46">
        <v>12378.7466432002</v>
      </c>
      <c r="S339" s="46">
        <v>8395.32013793429</v>
      </c>
      <c r="T339" s="46">
        <v>3983.5263562156701</v>
      </c>
      <c r="U339" s="46"/>
    </row>
    <row r="340" spans="16:21" x14ac:dyDescent="0.2">
      <c r="P340" s="6">
        <f t="shared" si="11"/>
        <v>38717</v>
      </c>
      <c r="Q340" s="1">
        <v>38687</v>
      </c>
      <c r="R340" s="46">
        <v>12510.218999999999</v>
      </c>
      <c r="S340" s="46">
        <v>8479.2919999999995</v>
      </c>
      <c r="T340" s="46">
        <v>4030.9270000000001</v>
      </c>
      <c r="U340" s="46"/>
    </row>
    <row r="341" spans="16:21" x14ac:dyDescent="0.2">
      <c r="P341" s="6">
        <f t="shared" si="11"/>
        <v>38748</v>
      </c>
      <c r="Q341" s="1">
        <v>38718</v>
      </c>
      <c r="R341" s="46">
        <v>12800.3214897089</v>
      </c>
      <c r="S341" s="46">
        <v>8676.1291032209101</v>
      </c>
      <c r="T341" s="46">
        <v>4124.0844964009102</v>
      </c>
      <c r="U341" s="46"/>
    </row>
    <row r="342" spans="16:21" x14ac:dyDescent="0.2">
      <c r="P342" s="6">
        <f t="shared" si="11"/>
        <v>38776</v>
      </c>
      <c r="Q342" s="1">
        <v>38749</v>
      </c>
      <c r="R342" s="46">
        <v>13190.0517991697</v>
      </c>
      <c r="S342" s="46">
        <v>8945.1418266661603</v>
      </c>
      <c r="T342" s="46">
        <v>4244.8754910163398</v>
      </c>
      <c r="U342" s="46"/>
    </row>
    <row r="343" spans="16:21" x14ac:dyDescent="0.2">
      <c r="P343" s="6">
        <f t="shared" si="11"/>
        <v>38807</v>
      </c>
      <c r="Q343" s="1">
        <v>38777</v>
      </c>
      <c r="R343" s="46">
        <v>13594.031000000001</v>
      </c>
      <c r="S343" s="46">
        <v>9222.4380000000001</v>
      </c>
      <c r="T343" s="46">
        <v>4371.5929999999998</v>
      </c>
      <c r="U343" s="46"/>
    </row>
    <row r="344" spans="16:21" x14ac:dyDescent="0.2">
      <c r="P344" s="6">
        <f t="shared" si="11"/>
        <v>38837</v>
      </c>
      <c r="Q344" s="1">
        <v>38808</v>
      </c>
      <c r="R344" s="46">
        <v>13953.7088853324</v>
      </c>
      <c r="S344" s="46">
        <v>9454.2651794447993</v>
      </c>
      <c r="T344" s="46">
        <v>4490.9198215987399</v>
      </c>
      <c r="U344" s="46"/>
    </row>
    <row r="345" spans="16:21" x14ac:dyDescent="0.2">
      <c r="P345" s="6">
        <f t="shared" si="11"/>
        <v>38868</v>
      </c>
      <c r="Q345" s="1">
        <v>38838</v>
      </c>
      <c r="R345" s="46">
        <v>14302.8580857411</v>
      </c>
      <c r="S345" s="46">
        <v>9677.3444263295605</v>
      </c>
      <c r="T345" s="46">
        <v>4608.2296082257699</v>
      </c>
      <c r="U345" s="46"/>
    </row>
    <row r="346" spans="16:21" x14ac:dyDescent="0.2">
      <c r="P346" s="6">
        <f t="shared" si="11"/>
        <v>38898</v>
      </c>
      <c r="Q346" s="1">
        <v>38869</v>
      </c>
      <c r="R346" s="46">
        <v>14468.099</v>
      </c>
      <c r="S346" s="46">
        <v>9809.7199999999993</v>
      </c>
      <c r="T346" s="46">
        <v>4658.3789999999999</v>
      </c>
      <c r="U346" s="46"/>
    </row>
    <row r="347" spans="16:21" x14ac:dyDescent="0.2">
      <c r="P347" s="6">
        <f t="shared" si="11"/>
        <v>38929</v>
      </c>
      <c r="Q347" s="1">
        <v>38899</v>
      </c>
      <c r="R347" s="46">
        <v>14487.9842246155</v>
      </c>
      <c r="S347" s="46">
        <v>9859.02964145445</v>
      </c>
      <c r="T347" s="46">
        <v>4637.47179762626</v>
      </c>
      <c r="U347" s="46"/>
    </row>
    <row r="348" spans="16:21" x14ac:dyDescent="0.2">
      <c r="P348" s="6">
        <f t="shared" si="11"/>
        <v>38960</v>
      </c>
      <c r="Q348" s="1">
        <v>38930</v>
      </c>
      <c r="R348" s="46">
        <v>14498.012173888499</v>
      </c>
      <c r="S348" s="46">
        <v>9889.8889062605595</v>
      </c>
      <c r="T348" s="46">
        <v>4598.97909792883</v>
      </c>
      <c r="U348" s="46"/>
    </row>
    <row r="349" spans="16:21" x14ac:dyDescent="0.2">
      <c r="P349" s="6">
        <f t="shared" si="11"/>
        <v>38990</v>
      </c>
      <c r="Q349" s="1">
        <v>38961</v>
      </c>
      <c r="R349" s="46">
        <v>14517.566999999999</v>
      </c>
      <c r="S349" s="46">
        <v>9938.3510000000006</v>
      </c>
      <c r="T349" s="46">
        <v>4579.2160000000003</v>
      </c>
      <c r="U349" s="46"/>
    </row>
    <row r="350" spans="16:21" x14ac:dyDescent="0.2">
      <c r="P350" s="6">
        <f t="shared" si="11"/>
        <v>39021</v>
      </c>
      <c r="Q350" s="1">
        <v>38991</v>
      </c>
      <c r="R350" s="46">
        <v>14694.325703590401</v>
      </c>
      <c r="S350" s="46">
        <v>10071.1432870848</v>
      </c>
      <c r="T350" s="46">
        <v>4642.49649683607</v>
      </c>
      <c r="U350" s="46"/>
    </row>
    <row r="351" spans="16:21" x14ac:dyDescent="0.2">
      <c r="P351" s="6">
        <f t="shared" si="11"/>
        <v>39051</v>
      </c>
      <c r="Q351" s="1">
        <v>39022</v>
      </c>
      <c r="R351" s="46">
        <v>15051.375028194399</v>
      </c>
      <c r="S351" s="46">
        <v>10286.8609498352</v>
      </c>
      <c r="T351" s="46">
        <v>4776.8394739482901</v>
      </c>
      <c r="U351" s="46"/>
    </row>
    <row r="352" spans="16:21" x14ac:dyDescent="0.2">
      <c r="P352" s="6">
        <f t="shared" si="11"/>
        <v>39082</v>
      </c>
      <c r="Q352" s="1">
        <v>39052</v>
      </c>
      <c r="R352" s="46">
        <v>15471.868</v>
      </c>
      <c r="S352" s="46">
        <v>10554.537</v>
      </c>
      <c r="T352" s="46">
        <v>4917.3310000000001</v>
      </c>
      <c r="U352" s="46"/>
    </row>
    <row r="353" spans="16:21" x14ac:dyDescent="0.2">
      <c r="P353" s="6">
        <f t="shared" si="11"/>
        <v>39113</v>
      </c>
      <c r="Q353" s="1">
        <v>39083</v>
      </c>
      <c r="R353" s="46">
        <v>15977.9528055639</v>
      </c>
      <c r="S353" s="46">
        <v>10940.208813564001</v>
      </c>
      <c r="T353" s="46">
        <v>5036.5846670360697</v>
      </c>
      <c r="U353" s="46"/>
    </row>
    <row r="354" spans="16:21" x14ac:dyDescent="0.2">
      <c r="P354" s="6">
        <f t="shared" si="11"/>
        <v>39141</v>
      </c>
      <c r="Q354" s="1">
        <v>39114</v>
      </c>
      <c r="R354" s="46">
        <v>16509.715546746302</v>
      </c>
      <c r="S354" s="46">
        <v>11366.2216312081</v>
      </c>
      <c r="T354" s="46">
        <v>5145.8452411373501</v>
      </c>
      <c r="U354" s="46"/>
    </row>
    <row r="355" spans="16:21" x14ac:dyDescent="0.2">
      <c r="P355" s="6">
        <f t="shared" si="11"/>
        <v>39172</v>
      </c>
      <c r="Q355" s="1">
        <v>39142</v>
      </c>
      <c r="R355" s="46">
        <v>16997.146000000001</v>
      </c>
      <c r="S355" s="46">
        <v>11734.147999999999</v>
      </c>
      <c r="T355" s="46">
        <v>5262.9979999999996</v>
      </c>
      <c r="U355" s="46"/>
    </row>
    <row r="356" spans="16:21" x14ac:dyDescent="0.2">
      <c r="P356" s="6">
        <f t="shared" si="11"/>
        <v>39202</v>
      </c>
      <c r="Q356" s="1">
        <v>39173</v>
      </c>
      <c r="R356" s="46">
        <v>17299.970209425901</v>
      </c>
      <c r="S356" s="46">
        <v>11927.1690908168</v>
      </c>
      <c r="T356" s="46">
        <v>5369.7291754877697</v>
      </c>
      <c r="U356" s="46"/>
    </row>
    <row r="357" spans="16:21" x14ac:dyDescent="0.2">
      <c r="P357" s="6">
        <f t="shared" si="11"/>
        <v>39233</v>
      </c>
      <c r="Q357" s="1">
        <v>39203</v>
      </c>
      <c r="R357" s="46">
        <v>17556.227318092198</v>
      </c>
      <c r="S357" s="46">
        <v>12079.8909500804</v>
      </c>
      <c r="T357" s="46">
        <v>5476.4687880688898</v>
      </c>
      <c r="U357" s="46"/>
    </row>
    <row r="358" spans="16:21" x14ac:dyDescent="0.2">
      <c r="P358" s="6">
        <f t="shared" si="11"/>
        <v>39263</v>
      </c>
      <c r="Q358" s="1">
        <v>39234</v>
      </c>
      <c r="R358" s="46">
        <v>17837.605</v>
      </c>
      <c r="S358" s="46">
        <v>12257.722</v>
      </c>
      <c r="T358" s="46">
        <v>5579.8829999999998</v>
      </c>
      <c r="U358" s="46"/>
    </row>
    <row r="359" spans="16:21" x14ac:dyDescent="0.2">
      <c r="P359" s="6">
        <f t="shared" si="11"/>
        <v>39294</v>
      </c>
      <c r="Q359" s="1">
        <v>39264</v>
      </c>
      <c r="R359" s="46">
        <v>18228.457864029198</v>
      </c>
      <c r="S359" s="46">
        <v>12536.818737780401</v>
      </c>
      <c r="T359" s="46">
        <v>5689.5758917783296</v>
      </c>
      <c r="U359" s="46"/>
    </row>
    <row r="360" spans="16:21" x14ac:dyDescent="0.2">
      <c r="P360" s="6">
        <f t="shared" si="11"/>
        <v>39325</v>
      </c>
      <c r="Q360" s="1">
        <v>39295</v>
      </c>
      <c r="R360" s="46">
        <v>18668.500820881502</v>
      </c>
      <c r="S360" s="46">
        <v>12868.349839341199</v>
      </c>
      <c r="T360" s="46">
        <v>5799.3428611489699</v>
      </c>
      <c r="U360" s="46"/>
    </row>
    <row r="361" spans="16:21" x14ac:dyDescent="0.2">
      <c r="P361" s="6">
        <f t="shared" si="11"/>
        <v>39355</v>
      </c>
      <c r="Q361" s="1">
        <v>39326</v>
      </c>
      <c r="R361" s="46">
        <v>19060.706999999999</v>
      </c>
      <c r="S361" s="46">
        <v>13159.375</v>
      </c>
      <c r="T361" s="46">
        <v>5901.3320000000003</v>
      </c>
      <c r="U361" s="46"/>
    </row>
    <row r="362" spans="16:21" x14ac:dyDescent="0.2">
      <c r="P362" s="6">
        <f t="shared" si="11"/>
        <v>39386</v>
      </c>
      <c r="Q362" s="1">
        <v>39356</v>
      </c>
      <c r="R362" s="46">
        <v>19373.8120904114</v>
      </c>
      <c r="S362" s="46">
        <v>13380.931469707801</v>
      </c>
      <c r="T362" s="46">
        <v>5992.6477724369997</v>
      </c>
      <c r="U362" s="46"/>
    </row>
    <row r="363" spans="16:21" x14ac:dyDescent="0.2">
      <c r="P363" s="6">
        <f t="shared" si="11"/>
        <v>39416</v>
      </c>
      <c r="Q363" s="1">
        <v>39387</v>
      </c>
      <c r="R363" s="46">
        <v>19651.274909705298</v>
      </c>
      <c r="S363" s="46">
        <v>13573.880221273999</v>
      </c>
      <c r="T363" s="46">
        <v>6077.30424822645</v>
      </c>
      <c r="U363" s="46"/>
    </row>
    <row r="364" spans="16:21" x14ac:dyDescent="0.2">
      <c r="P364" s="6">
        <f t="shared" si="11"/>
        <v>39447</v>
      </c>
      <c r="Q364" s="1">
        <v>39417</v>
      </c>
      <c r="R364" s="46">
        <v>20014.120999999999</v>
      </c>
      <c r="S364" s="46">
        <v>13827.896000000001</v>
      </c>
      <c r="T364" s="46">
        <v>6186.2250000000004</v>
      </c>
      <c r="U364" s="46"/>
    </row>
    <row r="365" spans="16:21" x14ac:dyDescent="0.2">
      <c r="P365" s="6">
        <f t="shared" si="11"/>
        <v>39478</v>
      </c>
      <c r="Q365" s="1">
        <v>39448</v>
      </c>
      <c r="R365" s="46">
        <v>20738.6716646565</v>
      </c>
      <c r="S365" s="46">
        <v>14344.031523883101</v>
      </c>
      <c r="T365" s="46">
        <v>6394.04071178709</v>
      </c>
      <c r="U365" s="46"/>
    </row>
    <row r="366" spans="16:21" x14ac:dyDescent="0.2">
      <c r="P366" s="6">
        <f t="shared" si="11"/>
        <v>39507</v>
      </c>
      <c r="Q366" s="1">
        <v>39479</v>
      </c>
      <c r="R366" s="46">
        <v>21565.247830365999</v>
      </c>
      <c r="S366" s="46">
        <v>14935.697494927201</v>
      </c>
      <c r="T366" s="46">
        <v>6628.4429097831799</v>
      </c>
      <c r="U366" s="46"/>
    </row>
    <row r="367" spans="16:21" x14ac:dyDescent="0.2">
      <c r="P367" s="6">
        <f t="shared" si="11"/>
        <v>39538</v>
      </c>
      <c r="Q367" s="1">
        <v>39508</v>
      </c>
      <c r="R367" s="46">
        <v>22002.27</v>
      </c>
      <c r="S367" s="46">
        <v>15248.977999999999</v>
      </c>
      <c r="T367" s="46">
        <v>6753.2920000000004</v>
      </c>
      <c r="U367" s="46"/>
    </row>
    <row r="368" spans="16:21" x14ac:dyDescent="0.2">
      <c r="P368" s="6">
        <f t="shared" si="11"/>
        <v>39568</v>
      </c>
      <c r="Q368" s="1">
        <v>39539</v>
      </c>
      <c r="R368" s="46">
        <v>21952.284485882901</v>
      </c>
      <c r="S368" s="46">
        <v>15194.070884954999</v>
      </c>
      <c r="T368" s="46">
        <v>6755.3212353310901</v>
      </c>
      <c r="U368" s="46"/>
    </row>
    <row r="369" spans="16:21" x14ac:dyDescent="0.2">
      <c r="P369" s="6">
        <f t="shared" si="11"/>
        <v>39599</v>
      </c>
      <c r="Q369" s="1">
        <v>39569</v>
      </c>
      <c r="R369" s="46">
        <v>21819.0179038899</v>
      </c>
      <c r="S369" s="46">
        <v>15054.8741953429</v>
      </c>
      <c r="T369" s="46">
        <v>6756.5846009793404</v>
      </c>
      <c r="U369" s="46"/>
    </row>
    <row r="370" spans="16:21" x14ac:dyDescent="0.2">
      <c r="P370" s="6">
        <f t="shared" si="11"/>
        <v>39629</v>
      </c>
      <c r="Q370" s="1">
        <v>39600</v>
      </c>
      <c r="R370" s="46">
        <v>21644.865000000002</v>
      </c>
      <c r="S370" s="46">
        <v>14887.875</v>
      </c>
      <c r="T370" s="46">
        <v>6756.99</v>
      </c>
      <c r="U370" s="46"/>
    </row>
    <row r="371" spans="16:21" x14ac:dyDescent="0.2">
      <c r="P371" s="6">
        <f t="shared" si="11"/>
        <v>39660</v>
      </c>
      <c r="Q371" s="1">
        <v>39630</v>
      </c>
      <c r="R371" s="46">
        <v>21315.815942927598</v>
      </c>
      <c r="S371" s="46">
        <v>14659.9865158878</v>
      </c>
      <c r="T371" s="46">
        <v>6661.0515900393102</v>
      </c>
      <c r="U371" s="46"/>
    </row>
    <row r="372" spans="16:21" x14ac:dyDescent="0.2">
      <c r="P372" s="6">
        <f t="shared" si="11"/>
        <v>39691</v>
      </c>
      <c r="Q372" s="1">
        <v>39661</v>
      </c>
      <c r="R372" s="46">
        <v>20814.492265335401</v>
      </c>
      <c r="S372" s="46">
        <v>14352.9568476492</v>
      </c>
      <c r="T372" s="46">
        <v>6459.6686649166504</v>
      </c>
      <c r="U372" s="46"/>
    </row>
    <row r="373" spans="16:21" x14ac:dyDescent="0.2">
      <c r="P373" s="6">
        <f t="shared" si="11"/>
        <v>39721</v>
      </c>
      <c r="Q373" s="1">
        <v>39692</v>
      </c>
      <c r="R373" s="46">
        <v>20310.846000000001</v>
      </c>
      <c r="S373" s="46">
        <v>14024.346</v>
      </c>
      <c r="T373" s="46">
        <v>6286.5</v>
      </c>
      <c r="U373" s="46"/>
    </row>
    <row r="374" spans="16:21" x14ac:dyDescent="0.2">
      <c r="P374" s="6">
        <f t="shared" si="11"/>
        <v>39752</v>
      </c>
      <c r="Q374" s="1">
        <v>39722</v>
      </c>
      <c r="R374" s="46">
        <v>19787.121946798499</v>
      </c>
      <c r="S374" s="46">
        <v>13623.960532212001</v>
      </c>
      <c r="T374" s="46">
        <v>6168.8199875091796</v>
      </c>
      <c r="U374" s="46"/>
    </row>
    <row r="375" spans="16:21" x14ac:dyDescent="0.2">
      <c r="P375" s="6">
        <f t="shared" si="11"/>
        <v>39782</v>
      </c>
      <c r="Q375" s="1">
        <v>39753</v>
      </c>
      <c r="R375" s="46">
        <v>19257.2120823076</v>
      </c>
      <c r="S375" s="46">
        <v>13191.3248083324</v>
      </c>
      <c r="T375" s="46">
        <v>6068.51716072811</v>
      </c>
      <c r="U375" s="46"/>
    </row>
    <row r="376" spans="16:21" x14ac:dyDescent="0.2">
      <c r="P376" s="6">
        <f t="shared" si="11"/>
        <v>39813</v>
      </c>
      <c r="Q376" s="1">
        <v>39783</v>
      </c>
      <c r="R376" s="46">
        <v>18777.223000000002</v>
      </c>
      <c r="S376" s="46">
        <v>12804.089</v>
      </c>
      <c r="T376" s="46">
        <v>5973.134</v>
      </c>
      <c r="U376" s="46"/>
    </row>
    <row r="377" spans="16:21" x14ac:dyDescent="0.2">
      <c r="P377" s="6">
        <f t="shared" si="11"/>
        <v>39844</v>
      </c>
      <c r="Q377" s="1">
        <v>39814</v>
      </c>
      <c r="R377" s="46">
        <v>18322.7922335523</v>
      </c>
      <c r="S377" s="46">
        <v>12456.364145540299</v>
      </c>
      <c r="T377" s="46">
        <v>5866.7520057163301</v>
      </c>
      <c r="U377" s="46"/>
    </row>
    <row r="378" spans="16:21" x14ac:dyDescent="0.2">
      <c r="P378" s="6">
        <f t="shared" si="11"/>
        <v>39872</v>
      </c>
      <c r="Q378" s="1">
        <v>39845</v>
      </c>
      <c r="R378" s="46">
        <v>17952.559272795501</v>
      </c>
      <c r="S378" s="46">
        <v>12176.281277616999</v>
      </c>
      <c r="T378" s="46">
        <v>5776.4481892265603</v>
      </c>
      <c r="U378" s="46"/>
    </row>
    <row r="379" spans="16:21" x14ac:dyDescent="0.2">
      <c r="P379" s="6">
        <f t="shared" si="11"/>
        <v>39903</v>
      </c>
      <c r="Q379" s="1">
        <v>39873</v>
      </c>
      <c r="R379" s="46">
        <v>17770.075000000001</v>
      </c>
      <c r="S379" s="46">
        <v>12038.958000000001</v>
      </c>
      <c r="T379" s="46">
        <v>5731.1170000000002</v>
      </c>
      <c r="U379" s="46"/>
    </row>
    <row r="380" spans="16:21" x14ac:dyDescent="0.2">
      <c r="P380" s="6">
        <f t="shared" si="11"/>
        <v>39933</v>
      </c>
      <c r="Q380" s="1">
        <v>39904</v>
      </c>
      <c r="R380" s="46">
        <v>17936.1821555549</v>
      </c>
      <c r="S380" s="46">
        <v>12141.066492428899</v>
      </c>
      <c r="T380" s="46">
        <v>5797.94336616497</v>
      </c>
      <c r="U380" s="46"/>
    </row>
    <row r="381" spans="16:21" x14ac:dyDescent="0.2">
      <c r="P381" s="6">
        <f t="shared" si="11"/>
        <v>39964</v>
      </c>
      <c r="Q381" s="1">
        <v>39934</v>
      </c>
      <c r="R381" s="46">
        <v>18280.121640760699</v>
      </c>
      <c r="S381" s="46">
        <v>12342.9581740291</v>
      </c>
      <c r="T381" s="46">
        <v>5942.9131295774996</v>
      </c>
      <c r="U381" s="46"/>
    </row>
    <row r="382" spans="16:21" x14ac:dyDescent="0.2">
      <c r="P382" s="6">
        <f t="shared" si="11"/>
        <v>39994</v>
      </c>
      <c r="Q382" s="1">
        <v>39965</v>
      </c>
      <c r="R382" s="46">
        <v>18524.584999999999</v>
      </c>
      <c r="S382" s="46">
        <v>12461.02</v>
      </c>
      <c r="T382" s="46">
        <v>6063.5649999999996</v>
      </c>
      <c r="U382" s="46"/>
    </row>
    <row r="383" spans="16:21" x14ac:dyDescent="0.2">
      <c r="P383" s="6">
        <f t="shared" si="11"/>
        <v>40025</v>
      </c>
      <c r="Q383" s="1">
        <v>39995</v>
      </c>
      <c r="R383" s="46">
        <v>18639.483800807298</v>
      </c>
      <c r="S383" s="46">
        <v>12482.353145212999</v>
      </c>
      <c r="T383" s="46">
        <v>6151.3177944614999</v>
      </c>
      <c r="U383" s="46"/>
    </row>
    <row r="384" spans="16:21" x14ac:dyDescent="0.2">
      <c r="P384" s="6">
        <f t="shared" si="11"/>
        <v>40056</v>
      </c>
      <c r="Q384" s="1">
        <v>40026</v>
      </c>
      <c r="R384" s="46">
        <v>18725.845256606099</v>
      </c>
      <c r="S384" s="46">
        <v>12496.1431491609</v>
      </c>
      <c r="T384" s="46">
        <v>6226.8901885957102</v>
      </c>
      <c r="U384" s="46"/>
    </row>
    <row r="385" spans="16:21" x14ac:dyDescent="0.2">
      <c r="P385" s="6">
        <f t="shared" si="11"/>
        <v>40086</v>
      </c>
      <c r="Q385" s="1">
        <v>40057</v>
      </c>
      <c r="R385" s="46">
        <v>18758.573</v>
      </c>
      <c r="S385" s="46">
        <v>12500.859</v>
      </c>
      <c r="T385" s="46">
        <v>6257.7139999999999</v>
      </c>
      <c r="U385" s="46"/>
    </row>
    <row r="386" spans="16:21" x14ac:dyDescent="0.2">
      <c r="P386" s="6">
        <f t="shared" si="11"/>
        <v>40117</v>
      </c>
      <c r="Q386" s="1">
        <v>40087</v>
      </c>
      <c r="R386" s="46">
        <v>18630.586267761701</v>
      </c>
      <c r="S386" s="46">
        <v>12438.8461624347</v>
      </c>
      <c r="T386" s="46">
        <v>6191.4305254781902</v>
      </c>
      <c r="U386" s="46"/>
    </row>
    <row r="387" spans="16:21" x14ac:dyDescent="0.2">
      <c r="P387" s="6">
        <f t="shared" si="11"/>
        <v>40147</v>
      </c>
      <c r="Q387" s="1">
        <v>40118</v>
      </c>
      <c r="R387" s="46">
        <v>18367.299825753202</v>
      </c>
      <c r="S387" s="46">
        <v>12309.1893096367</v>
      </c>
      <c r="T387" s="46">
        <v>6057.5013428657603</v>
      </c>
      <c r="U387" s="46"/>
    </row>
    <row r="388" spans="16:21" x14ac:dyDescent="0.2">
      <c r="P388" s="6">
        <f t="shared" si="11"/>
        <v>40178</v>
      </c>
      <c r="Q388" s="1">
        <v>40148</v>
      </c>
      <c r="R388" s="46">
        <v>18113.698</v>
      </c>
      <c r="S388" s="46">
        <v>12178.744000000001</v>
      </c>
      <c r="T388" s="46">
        <v>5934.9539999999997</v>
      </c>
      <c r="U388" s="46"/>
    </row>
    <row r="389" spans="16:21" x14ac:dyDescent="0.2">
      <c r="P389" s="6">
        <f t="shared" ref="P389:P427" si="12">EOMONTH(Q389,0)</f>
        <v>40209</v>
      </c>
      <c r="Q389" s="1">
        <v>40179</v>
      </c>
      <c r="R389" s="46">
        <v>17943.607423764999</v>
      </c>
      <c r="S389" s="46">
        <v>12079.1014830069</v>
      </c>
      <c r="T389" s="46">
        <v>5864.0521268927196</v>
      </c>
      <c r="U389" s="46"/>
    </row>
    <row r="390" spans="16:21" x14ac:dyDescent="0.2">
      <c r="P390" s="6">
        <f t="shared" si="12"/>
        <v>40237</v>
      </c>
      <c r="Q390" s="1">
        <v>40210</v>
      </c>
      <c r="R390" s="46">
        <v>17802.635772895199</v>
      </c>
      <c r="S390" s="46">
        <v>11991.941978250799</v>
      </c>
      <c r="T390" s="46">
        <v>5809.0096144914196</v>
      </c>
      <c r="U390" s="46"/>
    </row>
    <row r="391" spans="16:21" x14ac:dyDescent="0.2">
      <c r="P391" s="6">
        <f t="shared" si="12"/>
        <v>40268</v>
      </c>
      <c r="Q391" s="1">
        <v>40238</v>
      </c>
      <c r="R391" s="46">
        <v>17625.741999999998</v>
      </c>
      <c r="S391" s="46">
        <v>11893.029</v>
      </c>
      <c r="T391" s="46">
        <v>5732.7129999999997</v>
      </c>
      <c r="U391" s="46"/>
    </row>
    <row r="392" spans="16:21" x14ac:dyDescent="0.2">
      <c r="P392" s="6">
        <f t="shared" si="12"/>
        <v>40298</v>
      </c>
      <c r="Q392" s="1">
        <v>40269</v>
      </c>
      <c r="R392" s="46">
        <v>17354.701355125599</v>
      </c>
      <c r="S392" s="46">
        <v>11769.415101025799</v>
      </c>
      <c r="T392" s="46">
        <v>5587.3069910998902</v>
      </c>
      <c r="U392" s="46"/>
    </row>
    <row r="393" spans="16:21" x14ac:dyDescent="0.2">
      <c r="P393" s="6">
        <f t="shared" si="12"/>
        <v>40329</v>
      </c>
      <c r="Q393" s="1">
        <v>40299</v>
      </c>
      <c r="R393" s="46">
        <v>17043.2786790676</v>
      </c>
      <c r="S393" s="46">
        <v>11639.0090953691</v>
      </c>
      <c r="T393" s="46">
        <v>5405.2633887804504</v>
      </c>
      <c r="U393" s="46"/>
    </row>
    <row r="394" spans="16:21" x14ac:dyDescent="0.2">
      <c r="P394" s="6">
        <f t="shared" si="12"/>
        <v>40359</v>
      </c>
      <c r="Q394" s="1">
        <v>40330</v>
      </c>
      <c r="R394" s="46">
        <v>16901.868999999999</v>
      </c>
      <c r="S394" s="46">
        <v>11581.626</v>
      </c>
      <c r="T394" s="46">
        <v>5320.2430000000004</v>
      </c>
      <c r="U394" s="46"/>
    </row>
    <row r="395" spans="16:21" x14ac:dyDescent="0.2">
      <c r="P395" s="6">
        <f t="shared" si="12"/>
        <v>40390</v>
      </c>
      <c r="Q395" s="1">
        <v>40360</v>
      </c>
      <c r="R395" s="46">
        <v>17304.0754751942</v>
      </c>
      <c r="S395" s="46">
        <v>11838.404835191999</v>
      </c>
      <c r="T395" s="46">
        <v>5465.6706400021603</v>
      </c>
      <c r="U395" s="46"/>
    </row>
    <row r="396" spans="16:21" x14ac:dyDescent="0.2">
      <c r="P396" s="6">
        <f t="shared" si="12"/>
        <v>40421</v>
      </c>
      <c r="Q396" s="1">
        <v>40391</v>
      </c>
      <c r="R396" s="46">
        <v>18044.5864622339</v>
      </c>
      <c r="S396" s="46">
        <v>12311.1658682091</v>
      </c>
      <c r="T396" s="46">
        <v>5733.4205940248203</v>
      </c>
      <c r="U396" s="46"/>
    </row>
    <row r="397" spans="16:21" x14ac:dyDescent="0.2">
      <c r="P397" s="6">
        <f t="shared" si="12"/>
        <v>40451</v>
      </c>
      <c r="Q397" s="1">
        <v>40422</v>
      </c>
      <c r="R397" s="46">
        <v>18424.782999999999</v>
      </c>
      <c r="S397" s="46">
        <v>12553.893</v>
      </c>
      <c r="T397" s="46">
        <v>5870.89</v>
      </c>
      <c r="U397" s="46"/>
    </row>
    <row r="398" spans="16:21" x14ac:dyDescent="0.2">
      <c r="P398" s="6">
        <f t="shared" si="12"/>
        <v>40482</v>
      </c>
      <c r="Q398" s="1">
        <v>40452</v>
      </c>
      <c r="R398" s="46">
        <v>18193.8038791377</v>
      </c>
      <c r="S398" s="46">
        <v>12365.4727908328</v>
      </c>
      <c r="T398" s="46">
        <v>5828.3310883049398</v>
      </c>
      <c r="U398" s="46"/>
    </row>
    <row r="399" spans="16:21" x14ac:dyDescent="0.2">
      <c r="P399" s="6">
        <f t="shared" si="12"/>
        <v>40512</v>
      </c>
      <c r="Q399" s="1">
        <v>40483</v>
      </c>
      <c r="R399" s="46">
        <v>17781.183120862301</v>
      </c>
      <c r="S399" s="46">
        <v>12028.8792091672</v>
      </c>
      <c r="T399" s="46">
        <v>5752.3039116950604</v>
      </c>
      <c r="U399" s="46"/>
    </row>
    <row r="400" spans="16:21" x14ac:dyDescent="0.2">
      <c r="P400" s="6">
        <f t="shared" si="12"/>
        <v>40543</v>
      </c>
      <c r="Q400" s="1">
        <v>40513</v>
      </c>
      <c r="R400" s="46">
        <v>17550.204000000002</v>
      </c>
      <c r="S400" s="46">
        <v>11840.459000000001</v>
      </c>
      <c r="T400" s="46">
        <v>5709.7449999999999</v>
      </c>
      <c r="U400" s="46"/>
    </row>
    <row r="401" spans="16:21" x14ac:dyDescent="0.2">
      <c r="P401" s="6">
        <f t="shared" si="12"/>
        <v>40574</v>
      </c>
      <c r="Q401" s="1">
        <v>40544</v>
      </c>
      <c r="R401" s="46">
        <v>17688.5458827851</v>
      </c>
      <c r="S401" s="46">
        <v>11902.6512179281</v>
      </c>
      <c r="T401" s="46">
        <v>5787.0909581786</v>
      </c>
      <c r="U401" s="46"/>
    </row>
    <row r="402" spans="16:21" x14ac:dyDescent="0.2">
      <c r="P402" s="6">
        <f t="shared" si="12"/>
        <v>40602</v>
      </c>
      <c r="Q402" s="1">
        <v>40575</v>
      </c>
      <c r="R402" s="46">
        <v>17935.388072540802</v>
      </c>
      <c r="S402" s="46">
        <v>12009.166168936101</v>
      </c>
      <c r="T402" s="46">
        <v>5928.4987199265297</v>
      </c>
      <c r="U402" s="46"/>
    </row>
    <row r="403" spans="16:21" x14ac:dyDescent="0.2">
      <c r="P403" s="6">
        <f t="shared" si="12"/>
        <v>40633</v>
      </c>
      <c r="Q403" s="1">
        <v>40603</v>
      </c>
      <c r="R403" s="46">
        <v>18147.84</v>
      </c>
      <c r="S403" s="46">
        <v>12087.29</v>
      </c>
      <c r="T403" s="46">
        <v>6060.55</v>
      </c>
      <c r="U403" s="46"/>
    </row>
    <row r="404" spans="16:21" x14ac:dyDescent="0.2">
      <c r="P404" s="6">
        <f t="shared" si="12"/>
        <v>40663</v>
      </c>
      <c r="Q404" s="1">
        <v>40634</v>
      </c>
      <c r="R404" s="46">
        <v>18255.120076360101</v>
      </c>
      <c r="S404" s="46">
        <v>12106.3531740874</v>
      </c>
      <c r="T404" s="46">
        <v>6144.3875505211299</v>
      </c>
      <c r="U404" s="46"/>
    </row>
    <row r="405" spans="16:21" x14ac:dyDescent="0.2">
      <c r="P405" s="6">
        <f t="shared" si="12"/>
        <v>40694</v>
      </c>
      <c r="Q405" s="1">
        <v>40664</v>
      </c>
      <c r="R405" s="46">
        <v>18342.3686463841</v>
      </c>
      <c r="S405" s="46">
        <v>12119.250151586801</v>
      </c>
      <c r="T405" s="46">
        <v>6217.7651952721399</v>
      </c>
      <c r="U405" s="46"/>
    </row>
    <row r="406" spans="16:21" x14ac:dyDescent="0.2">
      <c r="P406" s="6">
        <f t="shared" si="12"/>
        <v>40724</v>
      </c>
      <c r="Q406" s="1">
        <v>40695</v>
      </c>
      <c r="R406" s="46">
        <v>18376.312999999998</v>
      </c>
      <c r="S406" s="46">
        <v>12128.843999999999</v>
      </c>
      <c r="T406" s="46">
        <v>6247.4690000000001</v>
      </c>
      <c r="U406" s="46"/>
    </row>
    <row r="407" spans="16:21" x14ac:dyDescent="0.2">
      <c r="P407" s="6">
        <f t="shared" si="12"/>
        <v>40755</v>
      </c>
      <c r="Q407" s="1">
        <v>40725</v>
      </c>
      <c r="R407" s="46">
        <v>18335.7236227797</v>
      </c>
      <c r="S407" s="46">
        <v>12138.8929449282</v>
      </c>
      <c r="T407" s="46">
        <v>6189.7070476226399</v>
      </c>
      <c r="U407" s="46"/>
    </row>
    <row r="408" spans="16:21" x14ac:dyDescent="0.2">
      <c r="P408" s="6">
        <f t="shared" si="12"/>
        <v>40786</v>
      </c>
      <c r="Q408" s="1">
        <v>40756</v>
      </c>
      <c r="R408" s="46">
        <v>18232.2030724939</v>
      </c>
      <c r="S408" s="46">
        <v>12147.3361102495</v>
      </c>
      <c r="T408" s="46">
        <v>6064.5237782650702</v>
      </c>
      <c r="U408" s="46"/>
    </row>
    <row r="409" spans="16:21" x14ac:dyDescent="0.2">
      <c r="P409" s="6">
        <f t="shared" si="12"/>
        <v>40816</v>
      </c>
      <c r="Q409" s="1">
        <v>40787</v>
      </c>
      <c r="R409" s="46">
        <v>18097.883999999998</v>
      </c>
      <c r="S409" s="46">
        <v>12150.737999999999</v>
      </c>
      <c r="T409" s="46">
        <v>5947.1459999999997</v>
      </c>
      <c r="U409" s="46"/>
    </row>
    <row r="410" spans="16:21" x14ac:dyDescent="0.2">
      <c r="P410" s="6">
        <f t="shared" si="12"/>
        <v>40847</v>
      </c>
      <c r="Q410" s="1">
        <v>40817</v>
      </c>
      <c r="R410" s="46">
        <v>17763.184690714101</v>
      </c>
      <c r="S410" s="46">
        <v>11953.1122093624</v>
      </c>
      <c r="T410" s="46">
        <v>5832.4856513124096</v>
      </c>
      <c r="U410" s="46"/>
    </row>
    <row r="411" spans="16:21" x14ac:dyDescent="0.2">
      <c r="P411" s="6">
        <f t="shared" si="12"/>
        <v>40877</v>
      </c>
      <c r="Q411" s="1">
        <v>40848</v>
      </c>
      <c r="R411" s="46">
        <v>17312.966192918</v>
      </c>
      <c r="S411" s="46">
        <v>11600.0737906376</v>
      </c>
      <c r="T411" s="46">
        <v>5724.2827017686404</v>
      </c>
      <c r="U411" s="46"/>
    </row>
    <row r="412" spans="16:21" x14ac:dyDescent="0.2">
      <c r="P412" s="6">
        <f t="shared" si="12"/>
        <v>40908</v>
      </c>
      <c r="Q412" s="1">
        <v>40878</v>
      </c>
      <c r="R412" s="46">
        <v>17076.038</v>
      </c>
      <c r="S412" s="46">
        <v>11402.448</v>
      </c>
      <c r="T412" s="46">
        <v>5673.59</v>
      </c>
      <c r="U412" s="46"/>
    </row>
    <row r="413" spans="16:21" x14ac:dyDescent="0.2">
      <c r="P413" s="6">
        <f t="shared" si="12"/>
        <v>40939</v>
      </c>
      <c r="Q413" s="1">
        <v>40909</v>
      </c>
      <c r="R413" s="46">
        <v>17206.146057315102</v>
      </c>
      <c r="S413" s="46">
        <v>11501.4851029644</v>
      </c>
      <c r="T413" s="46">
        <v>5701.2141034242004</v>
      </c>
      <c r="U413" s="46"/>
    </row>
    <row r="414" spans="16:21" x14ac:dyDescent="0.2">
      <c r="P414" s="6">
        <f t="shared" si="12"/>
        <v>40968</v>
      </c>
      <c r="Q414" s="1">
        <v>40940</v>
      </c>
      <c r="R414" s="46">
        <v>17429.458942684902</v>
      </c>
      <c r="S414" s="46">
        <v>11671.4688970356</v>
      </c>
      <c r="T414" s="46">
        <v>5751.3187212754801</v>
      </c>
      <c r="U414" s="46"/>
    </row>
    <row r="415" spans="16:21" x14ac:dyDescent="0.2">
      <c r="P415" s="6">
        <f t="shared" si="12"/>
        <v>40999</v>
      </c>
      <c r="Q415" s="1">
        <v>40969</v>
      </c>
      <c r="R415" s="46">
        <v>17559.566999999999</v>
      </c>
      <c r="S415" s="46">
        <v>11770.505999999999</v>
      </c>
      <c r="T415" s="46">
        <v>5789.0609999999997</v>
      </c>
      <c r="U415" s="46"/>
    </row>
    <row r="416" spans="16:21" x14ac:dyDescent="0.2">
      <c r="P416" s="6">
        <f t="shared" si="12"/>
        <v>41029</v>
      </c>
      <c r="Q416" s="1">
        <v>41000</v>
      </c>
      <c r="R416" s="46">
        <v>17384.955565642798</v>
      </c>
      <c r="S416" s="46">
        <v>11588.7762590731</v>
      </c>
      <c r="T416" s="46">
        <v>5799.4107406295598</v>
      </c>
      <c r="U416" s="46"/>
    </row>
    <row r="417" spans="16:21" x14ac:dyDescent="0.2">
      <c r="P417" s="6">
        <f t="shared" si="12"/>
        <v>41060</v>
      </c>
      <c r="Q417" s="1">
        <v>41030</v>
      </c>
      <c r="R417" s="46">
        <v>17047.782434357199</v>
      </c>
      <c r="S417" s="46">
        <v>11237.8577409269</v>
      </c>
      <c r="T417" s="46">
        <v>5806.2084644634997</v>
      </c>
      <c r="U417" s="46"/>
    </row>
    <row r="418" spans="16:21" x14ac:dyDescent="0.2">
      <c r="P418" s="6">
        <f t="shared" si="12"/>
        <v>41090</v>
      </c>
      <c r="Q418" s="1">
        <v>41061</v>
      </c>
      <c r="R418" s="46">
        <v>16873.170999999998</v>
      </c>
      <c r="S418" s="46">
        <v>11056.128000000001</v>
      </c>
      <c r="T418" s="46">
        <v>5817.0429999999997</v>
      </c>
      <c r="U418" s="46"/>
    </row>
    <row r="419" spans="16:21" x14ac:dyDescent="0.2">
      <c r="P419" s="6">
        <f t="shared" si="12"/>
        <v>41121</v>
      </c>
      <c r="Q419" s="1">
        <v>41091</v>
      </c>
      <c r="R419" s="46">
        <v>16953.824950943101</v>
      </c>
      <c r="S419" s="46">
        <v>11095.9885692036</v>
      </c>
      <c r="T419" s="46">
        <v>5857.6245529751995</v>
      </c>
      <c r="U419" s="46"/>
    </row>
    <row r="420" spans="16:21" x14ac:dyDescent="0.2">
      <c r="P420" s="6">
        <f t="shared" si="12"/>
        <v>41152</v>
      </c>
      <c r="Q420" s="1">
        <v>41122</v>
      </c>
      <c r="R420" s="46">
        <v>17102.318673707599</v>
      </c>
      <c r="S420" s="46">
        <v>11169.376719980301</v>
      </c>
      <c r="T420" s="46">
        <v>5922.0296598008299</v>
      </c>
      <c r="U420" s="46"/>
    </row>
    <row r="421" spans="16:21" x14ac:dyDescent="0.2">
      <c r="P421" s="6">
        <f t="shared" si="12"/>
        <v>41182</v>
      </c>
      <c r="Q421" s="1">
        <v>41153</v>
      </c>
      <c r="R421" s="46">
        <v>17178.559000000001</v>
      </c>
      <c r="S421" s="46">
        <v>11207.056</v>
      </c>
      <c r="T421" s="46">
        <v>5971.5029999999997</v>
      </c>
      <c r="U421" s="46"/>
    </row>
    <row r="422" spans="16:21" x14ac:dyDescent="0.2">
      <c r="P422" s="6">
        <f t="shared" si="12"/>
        <v>41213</v>
      </c>
      <c r="Q422" s="1">
        <v>41183</v>
      </c>
      <c r="R422" s="46">
        <v>17150.698862993901</v>
      </c>
      <c r="S422" s="46">
        <v>11164.935912021399</v>
      </c>
      <c r="T422" s="46">
        <v>6004.45587792899</v>
      </c>
      <c r="U422" s="46"/>
    </row>
    <row r="423" spans="16:21" x14ac:dyDescent="0.2">
      <c r="P423" s="6">
        <f t="shared" si="12"/>
        <v>41243</v>
      </c>
      <c r="Q423" s="1">
        <v>41214</v>
      </c>
      <c r="R423" s="46">
        <v>17082.9356182511</v>
      </c>
      <c r="S423" s="46">
        <v>11068.1340297057</v>
      </c>
      <c r="T423" s="46">
        <v>6030.6565811702403</v>
      </c>
      <c r="U423" s="46"/>
    </row>
    <row r="424" spans="16:21" x14ac:dyDescent="0.2">
      <c r="P424" s="6">
        <f t="shared" si="12"/>
        <v>41274</v>
      </c>
      <c r="Q424" s="1">
        <v>41244</v>
      </c>
      <c r="R424" s="46">
        <v>16989.845000000001</v>
      </c>
      <c r="S424" s="46">
        <v>10947.861000000001</v>
      </c>
      <c r="T424" s="46">
        <v>6041.9840000000004</v>
      </c>
      <c r="U424" s="46"/>
    </row>
    <row r="425" spans="16:21" x14ac:dyDescent="0.2">
      <c r="P425" s="6">
        <f t="shared" si="12"/>
        <v>41305</v>
      </c>
      <c r="Q425" s="1">
        <v>41275</v>
      </c>
      <c r="R425" s="46">
        <v>16841.711149948002</v>
      </c>
      <c r="S425" s="46">
        <v>10804.671315290299</v>
      </c>
      <c r="T425" s="46">
        <v>6028.6641135196696</v>
      </c>
      <c r="U425" s="46"/>
    </row>
    <row r="426" spans="16:21" x14ac:dyDescent="0.2">
      <c r="P426" s="6">
        <f t="shared" si="12"/>
        <v>41333</v>
      </c>
      <c r="Q426" s="1">
        <v>41306</v>
      </c>
      <c r="R426" s="46">
        <v>16638.6564069548</v>
      </c>
      <c r="S426" s="46">
        <v>10638.2446187274</v>
      </c>
      <c r="T426" s="46">
        <v>5996.0109855955798</v>
      </c>
      <c r="U426" s="46"/>
    </row>
    <row r="427" spans="16:21" x14ac:dyDescent="0.2">
      <c r="P427" s="6">
        <f t="shared" si="12"/>
        <v>41364</v>
      </c>
      <c r="Q427" s="1">
        <v>41334</v>
      </c>
      <c r="R427" s="46">
        <v>16364.65</v>
      </c>
      <c r="S427" s="46">
        <v>10423.780000000001</v>
      </c>
      <c r="T427" s="46">
        <v>5940.87</v>
      </c>
      <c r="U427" s="46"/>
    </row>
    <row r="428" spans="16:21" x14ac:dyDescent="0.2">
      <c r="Q428" s="1"/>
    </row>
    <row r="429" spans="16:21" x14ac:dyDescent="0.2">
      <c r="Q429" s="1"/>
    </row>
    <row r="430" spans="16:21" x14ac:dyDescent="0.2">
      <c r="Q430" s="1"/>
    </row>
    <row r="431" spans="16:21" x14ac:dyDescent="0.2">
      <c r="Q431" s="1"/>
    </row>
    <row r="432" spans="16:21" x14ac:dyDescent="0.2">
      <c r="Q432" s="1"/>
    </row>
    <row r="433" spans="17:17" x14ac:dyDescent="0.2">
      <c r="Q433" s="1"/>
    </row>
    <row r="434" spans="17:17" x14ac:dyDescent="0.2">
      <c r="Q434" s="1"/>
    </row>
    <row r="435" spans="17:17" x14ac:dyDescent="0.2">
      <c r="Q435" s="1"/>
    </row>
    <row r="436" spans="17:17" x14ac:dyDescent="0.2">
      <c r="Q436" s="1"/>
    </row>
    <row r="437" spans="17:17" x14ac:dyDescent="0.2">
      <c r="Q437" s="1"/>
    </row>
    <row r="438" spans="17:17" x14ac:dyDescent="0.2">
      <c r="Q438" s="1"/>
    </row>
    <row r="439" spans="17:17" x14ac:dyDescent="0.2">
      <c r="Q439" s="1"/>
    </row>
    <row r="440" spans="17:17" x14ac:dyDescent="0.2">
      <c r="Q440" s="1"/>
    </row>
    <row r="441" spans="17:17" x14ac:dyDescent="0.2">
      <c r="Q441" s="1"/>
    </row>
    <row r="442" spans="17:17" x14ac:dyDescent="0.2">
      <c r="Q442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726"/>
  <sheetViews>
    <sheetView topLeftCell="L1" workbookViewId="0">
      <selection activeCell="P13" sqref="P13"/>
    </sheetView>
  </sheetViews>
  <sheetFormatPr baseColWidth="10" defaultColWidth="8.83203125" defaultRowHeight="16" x14ac:dyDescent="0.2"/>
  <cols>
    <col min="1" max="1" width="10.83203125" bestFit="1" customWidth="1"/>
    <col min="2" max="2" width="15.83203125" customWidth="1"/>
    <col min="3" max="6" width="18.83203125" customWidth="1"/>
    <col min="13" max="14" width="12.1640625" bestFit="1" customWidth="1"/>
    <col min="15" max="15" width="12.1640625" customWidth="1"/>
    <col min="16" max="16" width="18.83203125" customWidth="1"/>
    <col min="17" max="23" width="12.1640625" customWidth="1"/>
    <col min="24" max="54" width="12.1640625" bestFit="1" customWidth="1"/>
  </cols>
  <sheetData>
    <row r="1" spans="1:20" ht="16" customHeight="1" x14ac:dyDescent="0.2">
      <c r="O1" s="63" t="s">
        <v>1173</v>
      </c>
      <c r="P1" s="63"/>
      <c r="Q1" s="63"/>
      <c r="R1" s="63"/>
      <c r="S1" s="63"/>
      <c r="T1" s="63"/>
    </row>
    <row r="2" spans="1:20" x14ac:dyDescent="0.2">
      <c r="O2" s="63"/>
      <c r="P2" s="63"/>
      <c r="Q2" s="63"/>
      <c r="R2" s="63"/>
      <c r="S2" s="63"/>
      <c r="T2" s="63"/>
    </row>
    <row r="3" spans="1:20" x14ac:dyDescent="0.2">
      <c r="O3" s="63"/>
      <c r="P3" s="63"/>
      <c r="Q3" s="63"/>
      <c r="R3" s="63"/>
      <c r="S3" s="63"/>
      <c r="T3" s="63"/>
    </row>
    <row r="4" spans="1:20" x14ac:dyDescent="0.2">
      <c r="O4" s="63"/>
      <c r="P4" s="63"/>
      <c r="Q4" s="63"/>
      <c r="R4" s="63"/>
      <c r="S4" s="63"/>
      <c r="T4" s="63"/>
    </row>
    <row r="5" spans="1:20" x14ac:dyDescent="0.2">
      <c r="O5" s="63"/>
      <c r="P5" s="63"/>
      <c r="Q5" s="63"/>
      <c r="R5" s="63"/>
      <c r="S5" s="63"/>
      <c r="T5" s="63"/>
    </row>
    <row r="6" spans="1:20" ht="51" x14ac:dyDescent="0.2">
      <c r="A6" s="2"/>
      <c r="B6" s="2" t="s">
        <v>1154</v>
      </c>
      <c r="C6" s="2" t="s">
        <v>1155</v>
      </c>
      <c r="D6" s="2" t="s">
        <v>1145</v>
      </c>
      <c r="E6" s="2" t="s">
        <v>1156</v>
      </c>
      <c r="F6" s="2" t="s">
        <v>1159</v>
      </c>
      <c r="P6" s="2" t="s">
        <v>1145</v>
      </c>
    </row>
    <row r="7" spans="1:20" x14ac:dyDescent="0.2">
      <c r="A7" s="1">
        <v>21551</v>
      </c>
      <c r="B7">
        <v>21.928899999999999</v>
      </c>
      <c r="D7">
        <f>P19</f>
        <v>18.039359999999999</v>
      </c>
      <c r="O7" s="59">
        <v>21186</v>
      </c>
      <c r="P7">
        <v>17.158660000000001</v>
      </c>
    </row>
    <row r="8" spans="1:20" x14ac:dyDescent="0.2">
      <c r="A8" s="1">
        <v>21582</v>
      </c>
      <c r="B8">
        <v>22.3584</v>
      </c>
      <c r="D8">
        <f t="shared" ref="D8:D71" si="0">P20</f>
        <v>18.311029999999999</v>
      </c>
      <c r="O8" s="59">
        <v>21217</v>
      </c>
      <c r="P8">
        <v>17.043589999999998</v>
      </c>
    </row>
    <row r="9" spans="1:20" x14ac:dyDescent="0.2">
      <c r="A9" s="1">
        <v>21610</v>
      </c>
      <c r="B9">
        <v>22.680499999999999</v>
      </c>
      <c r="D9">
        <f t="shared" si="0"/>
        <v>18.46969</v>
      </c>
      <c r="O9" s="59">
        <v>21245</v>
      </c>
      <c r="P9">
        <v>16.985910000000001</v>
      </c>
    </row>
    <row r="10" spans="1:20" x14ac:dyDescent="0.2">
      <c r="A10" s="1">
        <v>21641</v>
      </c>
      <c r="B10">
        <v>23.163599999999999</v>
      </c>
      <c r="D10">
        <f t="shared" si="0"/>
        <v>18.813580000000002</v>
      </c>
      <c r="O10" s="59">
        <v>21276</v>
      </c>
      <c r="P10">
        <v>16.692360000000001</v>
      </c>
    </row>
    <row r="11" spans="1:20" x14ac:dyDescent="0.2">
      <c r="A11" s="1">
        <v>21671</v>
      </c>
      <c r="B11">
        <v>23.512499999999999</v>
      </c>
      <c r="D11">
        <f t="shared" si="0"/>
        <v>19.068090000000002</v>
      </c>
      <c r="O11" s="59">
        <v>21306</v>
      </c>
      <c r="P11">
        <v>16.78838</v>
      </c>
    </row>
    <row r="12" spans="1:20" x14ac:dyDescent="0.2">
      <c r="A12" s="1">
        <v>21702</v>
      </c>
      <c r="B12">
        <v>23.539400000000001</v>
      </c>
      <c r="D12">
        <f t="shared" si="0"/>
        <v>19.129480000000001</v>
      </c>
      <c r="O12" s="59">
        <v>21337</v>
      </c>
      <c r="P12">
        <v>17.040120000000002</v>
      </c>
    </row>
    <row r="13" spans="1:20" x14ac:dyDescent="0.2">
      <c r="A13" s="1">
        <v>21732</v>
      </c>
      <c r="B13">
        <v>22.9757</v>
      </c>
      <c r="D13">
        <f t="shared" si="0"/>
        <v>18.98348</v>
      </c>
      <c r="O13" s="59">
        <v>21367</v>
      </c>
      <c r="P13">
        <v>17.13739</v>
      </c>
    </row>
    <row r="14" spans="1:20" x14ac:dyDescent="0.2">
      <c r="A14" s="1">
        <v>21763</v>
      </c>
      <c r="B14">
        <v>22.197299999999998</v>
      </c>
      <c r="D14">
        <f t="shared" si="0"/>
        <v>18.843520000000002</v>
      </c>
      <c r="O14" s="59">
        <v>21398</v>
      </c>
      <c r="P14">
        <v>17.376550000000002</v>
      </c>
    </row>
    <row r="15" spans="1:20" x14ac:dyDescent="0.2">
      <c r="A15" s="1">
        <v>21794</v>
      </c>
      <c r="B15">
        <v>22.170500000000001</v>
      </c>
      <c r="D15">
        <f t="shared" si="0"/>
        <v>18.936309999999999</v>
      </c>
      <c r="O15" s="59">
        <v>21429</v>
      </c>
      <c r="P15">
        <v>17.40091</v>
      </c>
    </row>
    <row r="16" spans="1:20" x14ac:dyDescent="0.2">
      <c r="A16" s="1">
        <v>21824</v>
      </c>
      <c r="B16">
        <v>22.009399999999999</v>
      </c>
      <c r="D16">
        <f t="shared" si="0"/>
        <v>19.108969999999999</v>
      </c>
      <c r="O16" s="59">
        <v>21459</v>
      </c>
      <c r="P16">
        <v>17.551500000000001</v>
      </c>
    </row>
    <row r="17" spans="1:16" x14ac:dyDescent="0.2">
      <c r="A17" s="1">
        <v>21855</v>
      </c>
      <c r="B17">
        <v>22.143599999999999</v>
      </c>
      <c r="D17">
        <f t="shared" si="0"/>
        <v>19.198080000000001</v>
      </c>
      <c r="O17" s="59">
        <v>21490</v>
      </c>
      <c r="P17">
        <v>17.849630000000001</v>
      </c>
    </row>
    <row r="18" spans="1:16" x14ac:dyDescent="0.2">
      <c r="A18" s="1">
        <v>21885</v>
      </c>
      <c r="B18">
        <v>23.512499999999999</v>
      </c>
      <c r="D18">
        <f t="shared" si="0"/>
        <v>19.852070000000001</v>
      </c>
      <c r="O18" s="59">
        <v>21520</v>
      </c>
      <c r="P18">
        <v>17.914719999999999</v>
      </c>
    </row>
    <row r="19" spans="1:16" x14ac:dyDescent="0.2">
      <c r="A19" s="1">
        <v>21916</v>
      </c>
      <c r="B19">
        <v>24.129799999999999</v>
      </c>
      <c r="D19">
        <f t="shared" si="0"/>
        <v>20.170929999999998</v>
      </c>
      <c r="O19" s="59">
        <v>21551</v>
      </c>
      <c r="P19">
        <v>18.039359999999999</v>
      </c>
    </row>
    <row r="20" spans="1:16" x14ac:dyDescent="0.2">
      <c r="A20" s="1">
        <v>21947</v>
      </c>
      <c r="B20">
        <v>23.915099999999999</v>
      </c>
      <c r="D20">
        <f t="shared" si="0"/>
        <v>20.18242</v>
      </c>
      <c r="O20" s="59">
        <v>21582</v>
      </c>
      <c r="P20">
        <v>18.311029999999999</v>
      </c>
    </row>
    <row r="21" spans="1:16" x14ac:dyDescent="0.2">
      <c r="A21" s="1">
        <v>21976</v>
      </c>
      <c r="B21">
        <v>23.700399999999998</v>
      </c>
      <c r="D21">
        <f t="shared" si="0"/>
        <v>20.192519999999998</v>
      </c>
      <c r="O21" s="59">
        <v>21610</v>
      </c>
      <c r="P21">
        <v>18.46969</v>
      </c>
    </row>
    <row r="22" spans="1:16" x14ac:dyDescent="0.2">
      <c r="A22" s="1">
        <v>22007</v>
      </c>
      <c r="B22">
        <v>23.512499999999999</v>
      </c>
      <c r="D22">
        <f t="shared" si="0"/>
        <v>20.197220000000002</v>
      </c>
      <c r="O22" s="59">
        <v>21641</v>
      </c>
      <c r="P22">
        <v>18.813580000000002</v>
      </c>
    </row>
    <row r="23" spans="1:16" x14ac:dyDescent="0.2">
      <c r="A23" s="1">
        <v>22037</v>
      </c>
      <c r="B23">
        <v>23.485700000000001</v>
      </c>
      <c r="D23">
        <f t="shared" si="0"/>
        <v>20.208110000000001</v>
      </c>
      <c r="O23" s="59">
        <v>21671</v>
      </c>
      <c r="P23">
        <v>19.068090000000002</v>
      </c>
    </row>
    <row r="24" spans="1:16" x14ac:dyDescent="0.2">
      <c r="A24" s="1">
        <v>22068</v>
      </c>
      <c r="B24">
        <v>23.1904</v>
      </c>
      <c r="D24">
        <f t="shared" si="0"/>
        <v>20.152650000000001</v>
      </c>
      <c r="O24" s="59">
        <v>21702</v>
      </c>
      <c r="P24">
        <v>19.129480000000001</v>
      </c>
    </row>
    <row r="25" spans="1:16" x14ac:dyDescent="0.2">
      <c r="A25" s="1">
        <v>22098</v>
      </c>
      <c r="B25">
        <v>23.1099</v>
      </c>
      <c r="D25">
        <f t="shared" si="0"/>
        <v>20.275970000000001</v>
      </c>
      <c r="O25" s="59">
        <v>21732</v>
      </c>
      <c r="P25">
        <v>18.98348</v>
      </c>
    </row>
    <row r="26" spans="1:16" x14ac:dyDescent="0.2">
      <c r="A26" s="1">
        <v>22129</v>
      </c>
      <c r="B26">
        <v>23.083100000000002</v>
      </c>
      <c r="D26">
        <f t="shared" si="0"/>
        <v>20.259080000000001</v>
      </c>
      <c r="O26" s="59">
        <v>21763</v>
      </c>
      <c r="P26">
        <v>18.843520000000002</v>
      </c>
    </row>
    <row r="27" spans="1:16" x14ac:dyDescent="0.2">
      <c r="A27" s="1">
        <v>22160</v>
      </c>
      <c r="B27">
        <v>22.8415</v>
      </c>
      <c r="D27">
        <f t="shared" si="0"/>
        <v>20.293859999999999</v>
      </c>
      <c r="O27" s="59">
        <v>21794</v>
      </c>
      <c r="P27">
        <v>18.936309999999999</v>
      </c>
    </row>
    <row r="28" spans="1:16" x14ac:dyDescent="0.2">
      <c r="A28" s="1">
        <v>22190</v>
      </c>
      <c r="B28">
        <v>22.814699999999998</v>
      </c>
      <c r="D28">
        <f t="shared" si="0"/>
        <v>20.37612</v>
      </c>
      <c r="O28" s="59">
        <v>21824</v>
      </c>
      <c r="P28">
        <v>19.108969999999999</v>
      </c>
    </row>
    <row r="29" spans="1:16" x14ac:dyDescent="0.2">
      <c r="A29" s="1">
        <v>22221</v>
      </c>
      <c r="B29">
        <v>22.492599999999999</v>
      </c>
      <c r="D29">
        <f t="shared" si="0"/>
        <v>20.270779999999998</v>
      </c>
      <c r="O29" s="59">
        <v>21855</v>
      </c>
      <c r="P29">
        <v>19.198080000000001</v>
      </c>
    </row>
    <row r="30" spans="1:16" x14ac:dyDescent="0.2">
      <c r="A30" s="1">
        <v>22251</v>
      </c>
      <c r="B30">
        <v>22.063099999999999</v>
      </c>
      <c r="D30">
        <f t="shared" si="0"/>
        <v>20.1785</v>
      </c>
      <c r="O30" s="59">
        <v>21885</v>
      </c>
      <c r="P30">
        <v>19.852070000000001</v>
      </c>
    </row>
    <row r="31" spans="1:16" x14ac:dyDescent="0.2">
      <c r="A31" s="1">
        <v>22282</v>
      </c>
      <c r="B31">
        <v>22.09</v>
      </c>
      <c r="C31">
        <f>100*LN(B31/B7)</f>
        <v>0.73196158589869165</v>
      </c>
      <c r="D31">
        <f t="shared" si="0"/>
        <v>20.28481</v>
      </c>
      <c r="E31">
        <f>100*LN(D31/D7)</f>
        <v>11.731629280079371</v>
      </c>
      <c r="F31">
        <v>8.0725352744206607</v>
      </c>
      <c r="O31" s="59">
        <v>21916</v>
      </c>
      <c r="P31">
        <v>20.170929999999998</v>
      </c>
    </row>
    <row r="32" spans="1:16" x14ac:dyDescent="0.2">
      <c r="A32" s="1">
        <v>22313</v>
      </c>
      <c r="B32">
        <v>22.063099999999999</v>
      </c>
      <c r="C32">
        <f t="shared" ref="C32:E95" si="1">100*LN(B32/B8)</f>
        <v>-1.3295559584846959</v>
      </c>
      <c r="D32">
        <f t="shared" si="0"/>
        <v>20.35952</v>
      </c>
      <c r="E32">
        <f t="shared" si="1"/>
        <v>10.604500524821468</v>
      </c>
      <c r="F32">
        <v>8.2593143684485302</v>
      </c>
      <c r="O32" s="59">
        <v>21947</v>
      </c>
      <c r="P32">
        <v>20.18242</v>
      </c>
    </row>
    <row r="33" spans="1:16" x14ac:dyDescent="0.2">
      <c r="A33" s="1">
        <v>22341</v>
      </c>
      <c r="B33">
        <v>22.197299999999998</v>
      </c>
      <c r="C33">
        <f t="shared" si="1"/>
        <v>-2.1534864611821192</v>
      </c>
      <c r="D33">
        <f t="shared" si="0"/>
        <v>20.500440000000001</v>
      </c>
      <c r="E33">
        <f t="shared" si="1"/>
        <v>10.431533923237678</v>
      </c>
      <c r="F33">
        <v>8.6114797335950897</v>
      </c>
      <c r="O33" s="59">
        <v>21976</v>
      </c>
      <c r="P33">
        <v>20.192519999999998</v>
      </c>
    </row>
    <row r="34" spans="1:16" x14ac:dyDescent="0.2">
      <c r="A34" s="1">
        <v>22372</v>
      </c>
      <c r="B34">
        <v>22.653600000000001</v>
      </c>
      <c r="C34">
        <f t="shared" si="1"/>
        <v>-2.226330134298546</v>
      </c>
      <c r="D34">
        <f t="shared" si="0"/>
        <v>20.724019999999999</v>
      </c>
      <c r="E34">
        <f t="shared" si="1"/>
        <v>9.6714464517579994</v>
      </c>
      <c r="F34">
        <v>7.8978191681211003</v>
      </c>
      <c r="O34" s="59">
        <v>22007</v>
      </c>
      <c r="P34">
        <v>20.197220000000002</v>
      </c>
    </row>
    <row r="35" spans="1:16" x14ac:dyDescent="0.2">
      <c r="A35" s="1">
        <v>22402</v>
      </c>
      <c r="B35">
        <v>23.002500000000001</v>
      </c>
      <c r="C35">
        <f t="shared" si="1"/>
        <v>-2.1929288952769443</v>
      </c>
      <c r="D35">
        <f t="shared" si="0"/>
        <v>20.808730000000001</v>
      </c>
      <c r="E35">
        <f t="shared" si="1"/>
        <v>8.7356352910389319</v>
      </c>
      <c r="F35">
        <v>6.9407197331580202</v>
      </c>
      <c r="O35" s="59">
        <v>22037</v>
      </c>
      <c r="P35">
        <v>20.208110000000001</v>
      </c>
    </row>
    <row r="36" spans="1:16" x14ac:dyDescent="0.2">
      <c r="A36" s="1">
        <v>22433</v>
      </c>
      <c r="B36">
        <v>23.3246</v>
      </c>
      <c r="C36">
        <f t="shared" si="1"/>
        <v>-0.91670153725483261</v>
      </c>
      <c r="D36">
        <f t="shared" si="0"/>
        <v>21.031749999999999</v>
      </c>
      <c r="E36">
        <f t="shared" si="1"/>
        <v>9.4802600061269295</v>
      </c>
      <c r="F36">
        <v>6.8719411598465303</v>
      </c>
      <c r="O36" s="59">
        <v>22068</v>
      </c>
      <c r="P36">
        <v>20.152650000000001</v>
      </c>
    </row>
    <row r="37" spans="1:16" x14ac:dyDescent="0.2">
      <c r="A37" s="1">
        <v>22463</v>
      </c>
      <c r="B37">
        <v>23.593</v>
      </c>
      <c r="C37">
        <f t="shared" si="1"/>
        <v>2.6512922187071353</v>
      </c>
      <c r="D37">
        <f t="shared" si="0"/>
        <v>21.308630000000001</v>
      </c>
      <c r="E37">
        <f t="shared" si="1"/>
        <v>11.554302770698868</v>
      </c>
      <c r="F37">
        <v>6.6719237137963301</v>
      </c>
      <c r="O37" s="59">
        <v>22098</v>
      </c>
      <c r="P37">
        <v>20.275970000000001</v>
      </c>
    </row>
    <row r="38" spans="1:16" x14ac:dyDescent="0.2">
      <c r="A38" s="1">
        <v>22494</v>
      </c>
      <c r="B38">
        <v>23.8078</v>
      </c>
      <c r="C38">
        <f t="shared" si="1"/>
        <v>7.0042598217659275</v>
      </c>
      <c r="D38">
        <f t="shared" si="0"/>
        <v>21.370270000000001</v>
      </c>
      <c r="E38">
        <f t="shared" si="1"/>
        <v>12.583161557114003</v>
      </c>
      <c r="F38">
        <v>4.9264193466373003</v>
      </c>
      <c r="O38" s="59">
        <v>22129</v>
      </c>
      <c r="P38">
        <v>20.259080000000001</v>
      </c>
    </row>
    <row r="39" spans="1:16" x14ac:dyDescent="0.2">
      <c r="A39" s="1">
        <v>22525</v>
      </c>
      <c r="B39">
        <v>23.780899999999999</v>
      </c>
      <c r="C39">
        <f t="shared" si="1"/>
        <v>7.0120161103198182</v>
      </c>
      <c r="D39">
        <f t="shared" si="0"/>
        <v>21.403110000000002</v>
      </c>
      <c r="E39">
        <f t="shared" si="1"/>
        <v>12.245499556029744</v>
      </c>
      <c r="F39">
        <v>4.5838138778072803</v>
      </c>
      <c r="O39" s="59">
        <v>22160</v>
      </c>
      <c r="P39">
        <v>20.293859999999999</v>
      </c>
    </row>
    <row r="40" spans="1:16" x14ac:dyDescent="0.2">
      <c r="A40" s="1">
        <v>22555</v>
      </c>
      <c r="B40">
        <v>24.237200000000001</v>
      </c>
      <c r="C40">
        <f t="shared" si="1"/>
        <v>9.641900814739591</v>
      </c>
      <c r="D40">
        <f t="shared" si="0"/>
        <v>21.65081</v>
      </c>
      <c r="E40">
        <f t="shared" si="1"/>
        <v>12.488500882641809</v>
      </c>
      <c r="F40">
        <v>3.1506586309402098</v>
      </c>
      <c r="O40" s="59">
        <v>22190</v>
      </c>
      <c r="P40">
        <v>20.37612</v>
      </c>
    </row>
    <row r="41" spans="1:16" x14ac:dyDescent="0.2">
      <c r="A41" s="1">
        <v>22586</v>
      </c>
      <c r="B41">
        <v>24.613</v>
      </c>
      <c r="C41">
        <f t="shared" si="1"/>
        <v>10.572624295125408</v>
      </c>
      <c r="D41">
        <f t="shared" si="0"/>
        <v>21.85324</v>
      </c>
      <c r="E41">
        <f t="shared" si="1"/>
        <v>12.953892026810806</v>
      </c>
      <c r="F41">
        <v>3.0228533269838098</v>
      </c>
      <c r="O41" s="59">
        <v>22221</v>
      </c>
      <c r="P41">
        <v>20.270779999999998</v>
      </c>
    </row>
    <row r="42" spans="1:16" x14ac:dyDescent="0.2">
      <c r="A42" s="1">
        <v>22616</v>
      </c>
      <c r="B42">
        <v>24.8277</v>
      </c>
      <c r="C42">
        <f t="shared" si="1"/>
        <v>5.4427770719308022</v>
      </c>
      <c r="D42">
        <f t="shared" si="0"/>
        <v>22.127220000000001</v>
      </c>
      <c r="E42">
        <f t="shared" si="1"/>
        <v>10.850024103135851</v>
      </c>
      <c r="F42">
        <v>4.1884926502445703</v>
      </c>
      <c r="O42" s="59">
        <v>22251</v>
      </c>
      <c r="P42">
        <v>20.1785</v>
      </c>
    </row>
    <row r="43" spans="1:16" x14ac:dyDescent="0.2">
      <c r="A43" s="1">
        <v>22647</v>
      </c>
      <c r="B43">
        <v>24.613</v>
      </c>
      <c r="C43">
        <f t="shared" si="1"/>
        <v>1.9827167474588132</v>
      </c>
      <c r="D43">
        <f t="shared" si="0"/>
        <v>22.151299999999999</v>
      </c>
      <c r="E43">
        <f t="shared" si="1"/>
        <v>9.3653726529346955</v>
      </c>
      <c r="F43">
        <v>4.90911005950987</v>
      </c>
      <c r="O43" s="59">
        <v>22282</v>
      </c>
      <c r="P43">
        <v>20.28481</v>
      </c>
    </row>
    <row r="44" spans="1:16" x14ac:dyDescent="0.2">
      <c r="A44" s="1">
        <v>22678</v>
      </c>
      <c r="B44">
        <v>25.015599999999999</v>
      </c>
      <c r="C44">
        <f t="shared" si="1"/>
        <v>4.4989571661574139</v>
      </c>
      <c r="D44">
        <f t="shared" si="0"/>
        <v>22.348490000000002</v>
      </c>
      <c r="E44">
        <f t="shared" si="1"/>
        <v>10.194682880681599</v>
      </c>
      <c r="F44">
        <v>4.1346948858850601</v>
      </c>
      <c r="O44" s="59">
        <v>22313</v>
      </c>
      <c r="P44">
        <v>20.35952</v>
      </c>
    </row>
    <row r="45" spans="1:16" x14ac:dyDescent="0.2">
      <c r="A45" s="1">
        <v>22706</v>
      </c>
      <c r="B45">
        <v>25.149799999999999</v>
      </c>
      <c r="C45">
        <f t="shared" si="1"/>
        <v>5.9358018592055837</v>
      </c>
      <c r="D45">
        <f t="shared" si="0"/>
        <v>22.463090000000001</v>
      </c>
      <c r="E45">
        <f t="shared" si="1"/>
        <v>10.656127896303811</v>
      </c>
      <c r="F45">
        <v>3.6803671865863099</v>
      </c>
      <c r="O45" s="59">
        <v>22341</v>
      </c>
      <c r="P45">
        <v>20.500440000000001</v>
      </c>
    </row>
    <row r="46" spans="1:16" x14ac:dyDescent="0.2">
      <c r="A46" s="1">
        <v>22737</v>
      </c>
      <c r="B46">
        <v>25.203499999999998</v>
      </c>
      <c r="C46">
        <f t="shared" si="1"/>
        <v>6.9450679134949</v>
      </c>
      <c r="D46">
        <f t="shared" si="0"/>
        <v>22.409310000000001</v>
      </c>
      <c r="E46">
        <f t="shared" si="1"/>
        <v>10.393152633908487</v>
      </c>
      <c r="F46">
        <v>2.7741363697131498</v>
      </c>
      <c r="O46" s="59">
        <v>22372</v>
      </c>
      <c r="P46">
        <v>20.724019999999999</v>
      </c>
    </row>
    <row r="47" spans="1:16" x14ac:dyDescent="0.2">
      <c r="A47" s="1">
        <v>22767</v>
      </c>
      <c r="B47">
        <v>25.176600000000001</v>
      </c>
      <c r="C47">
        <f t="shared" si="1"/>
        <v>6.9523266405210657</v>
      </c>
      <c r="D47">
        <f t="shared" si="0"/>
        <v>22.582540000000002</v>
      </c>
      <c r="E47">
        <f t="shared" si="1"/>
        <v>11.109303234128889</v>
      </c>
      <c r="F47">
        <v>3.4856606206640199</v>
      </c>
      <c r="O47" s="59">
        <v>22402</v>
      </c>
      <c r="P47">
        <v>20.808730000000001</v>
      </c>
    </row>
    <row r="48" spans="1:16" x14ac:dyDescent="0.2">
      <c r="A48" s="1">
        <v>22798</v>
      </c>
      <c r="B48">
        <v>25.123000000000001</v>
      </c>
      <c r="C48">
        <f t="shared" si="1"/>
        <v>8.0045361287958325</v>
      </c>
      <c r="D48">
        <f t="shared" si="0"/>
        <v>22.51707</v>
      </c>
      <c r="E48">
        <f t="shared" si="1"/>
        <v>11.093789484178632</v>
      </c>
      <c r="F48">
        <v>2.7995213334768199</v>
      </c>
      <c r="O48" s="59">
        <v>22433</v>
      </c>
      <c r="P48">
        <v>21.031749999999999</v>
      </c>
    </row>
    <row r="49" spans="1:16" x14ac:dyDescent="0.2">
      <c r="A49" s="1">
        <v>22828</v>
      </c>
      <c r="B49">
        <v>25.3645</v>
      </c>
      <c r="C49">
        <f t="shared" si="1"/>
        <v>9.3089461476697046</v>
      </c>
      <c r="D49">
        <f t="shared" si="0"/>
        <v>22.697220000000002</v>
      </c>
      <c r="E49">
        <f t="shared" si="1"/>
        <v>11.28060090000773</v>
      </c>
      <c r="F49">
        <v>2.1549672509978599</v>
      </c>
      <c r="O49" s="59">
        <v>22463</v>
      </c>
      <c r="P49">
        <v>21.308630000000001</v>
      </c>
    </row>
    <row r="50" spans="1:16" x14ac:dyDescent="0.2">
      <c r="A50" s="1">
        <v>22859</v>
      </c>
      <c r="B50">
        <v>25.391400000000001</v>
      </c>
      <c r="C50">
        <f t="shared" si="1"/>
        <v>9.530978597026964</v>
      </c>
      <c r="D50">
        <f t="shared" si="0"/>
        <v>22.860900000000001</v>
      </c>
      <c r="E50">
        <f t="shared" si="1"/>
        <v>12.082493955517171</v>
      </c>
      <c r="F50">
        <v>2.8153479676083002</v>
      </c>
      <c r="O50" s="59">
        <v>22494</v>
      </c>
      <c r="P50">
        <v>21.370270000000001</v>
      </c>
    </row>
    <row r="51" spans="1:16" x14ac:dyDescent="0.2">
      <c r="A51" s="1">
        <v>22890</v>
      </c>
      <c r="B51">
        <v>25.552399999999999</v>
      </c>
      <c r="C51">
        <f t="shared" si="1"/>
        <v>11.21521888149965</v>
      </c>
      <c r="D51">
        <f t="shared" si="0"/>
        <v>22.83672</v>
      </c>
      <c r="E51">
        <f t="shared" si="1"/>
        <v>11.805138952707702</v>
      </c>
      <c r="F51">
        <v>1.4645427013422101</v>
      </c>
      <c r="O51" s="59">
        <v>22525</v>
      </c>
      <c r="P51">
        <v>21.403110000000002</v>
      </c>
    </row>
    <row r="52" spans="1:16" x14ac:dyDescent="0.2">
      <c r="A52" s="1">
        <v>22920</v>
      </c>
      <c r="B52">
        <v>25.5793</v>
      </c>
      <c r="C52">
        <f t="shared" si="1"/>
        <v>11.437836559826229</v>
      </c>
      <c r="D52">
        <f t="shared" si="0"/>
        <v>22.804300000000001</v>
      </c>
      <c r="E52">
        <f t="shared" si="1"/>
        <v>11.258548772821898</v>
      </c>
      <c r="F52">
        <v>0.77606718107490602</v>
      </c>
      <c r="O52" s="59">
        <v>22555</v>
      </c>
      <c r="P52">
        <v>21.65081</v>
      </c>
    </row>
    <row r="53" spans="1:16" x14ac:dyDescent="0.2">
      <c r="A53" s="1">
        <v>22951</v>
      </c>
      <c r="B53">
        <v>25.686599999999999</v>
      </c>
      <c r="C53">
        <f t="shared" si="1"/>
        <v>13.278308892063695</v>
      </c>
      <c r="D53">
        <f t="shared" si="0"/>
        <v>22.978819999999999</v>
      </c>
      <c r="E53">
        <f t="shared" si="1"/>
        <v>12.539248186644878</v>
      </c>
      <c r="F53">
        <v>0.88374187637822399</v>
      </c>
      <c r="O53" s="59">
        <v>22586</v>
      </c>
      <c r="P53">
        <v>21.85324</v>
      </c>
    </row>
    <row r="54" spans="1:16" x14ac:dyDescent="0.2">
      <c r="A54" s="1">
        <v>22981</v>
      </c>
      <c r="B54">
        <v>25.686599999999999</v>
      </c>
      <c r="C54">
        <f t="shared" si="1"/>
        <v>15.206292535516299</v>
      </c>
      <c r="D54">
        <f t="shared" si="0"/>
        <v>22.90204</v>
      </c>
      <c r="E54">
        <f t="shared" si="1"/>
        <v>12.660830842001117</v>
      </c>
      <c r="F54">
        <v>-0.22347552315088301</v>
      </c>
      <c r="O54" s="59">
        <v>22616</v>
      </c>
      <c r="P54">
        <v>22.127220000000001</v>
      </c>
    </row>
    <row r="55" spans="1:16" x14ac:dyDescent="0.2">
      <c r="A55" s="1">
        <v>23012</v>
      </c>
      <c r="B55">
        <v>25.874500000000001</v>
      </c>
      <c r="C55">
        <f t="shared" si="1"/>
        <v>15.813291029530527</v>
      </c>
      <c r="D55">
        <f t="shared" si="0"/>
        <v>22.974329999999998</v>
      </c>
      <c r="E55">
        <f t="shared" si="1"/>
        <v>12.450517559622037</v>
      </c>
      <c r="F55">
        <v>-0.82065918692000595</v>
      </c>
      <c r="O55" s="59">
        <v>22647</v>
      </c>
      <c r="P55">
        <v>22.151299999999999</v>
      </c>
    </row>
    <row r="56" spans="1:16" x14ac:dyDescent="0.2">
      <c r="A56" s="1">
        <v>23043</v>
      </c>
      <c r="B56">
        <v>26.169799999999999</v>
      </c>
      <c r="C56">
        <f t="shared" si="1"/>
        <v>17.069954438314841</v>
      </c>
      <c r="D56">
        <f t="shared" si="0"/>
        <v>23.08765</v>
      </c>
      <c r="E56">
        <f t="shared" si="1"/>
        <v>12.574922676054554</v>
      </c>
      <c r="F56">
        <v>-1.4971882763202899</v>
      </c>
      <c r="O56" s="59">
        <v>22678</v>
      </c>
      <c r="P56">
        <v>22.348490000000002</v>
      </c>
    </row>
    <row r="57" spans="1:16" x14ac:dyDescent="0.2">
      <c r="A57" s="1">
        <v>23071</v>
      </c>
      <c r="B57">
        <v>26.3308</v>
      </c>
      <c r="C57">
        <f t="shared" si="1"/>
        <v>17.076869677940302</v>
      </c>
      <c r="D57">
        <f t="shared" si="0"/>
        <v>23.137650000000001</v>
      </c>
      <c r="E57">
        <f t="shared" si="1"/>
        <v>12.10148115321123</v>
      </c>
      <c r="F57">
        <v>-1.9750372333513699</v>
      </c>
      <c r="O57" s="59">
        <v>22706</v>
      </c>
      <c r="P57">
        <v>22.463090000000001</v>
      </c>
    </row>
    <row r="58" spans="1:16" x14ac:dyDescent="0.2">
      <c r="A58" s="1">
        <v>23102</v>
      </c>
      <c r="B58">
        <v>26.572399999999998</v>
      </c>
      <c r="C58">
        <f t="shared" si="1"/>
        <v>15.955430343269644</v>
      </c>
      <c r="D58">
        <f t="shared" si="0"/>
        <v>23.578469999999999</v>
      </c>
      <c r="E58">
        <f t="shared" si="1"/>
        <v>12.904059349115121</v>
      </c>
      <c r="F58">
        <v>-0.45770986183433898</v>
      </c>
      <c r="O58" s="59">
        <v>22737</v>
      </c>
      <c r="P58">
        <v>22.409310000000001</v>
      </c>
    </row>
    <row r="59" spans="1:16" x14ac:dyDescent="0.2">
      <c r="A59" s="1">
        <v>23132</v>
      </c>
      <c r="B59">
        <v>26.894500000000001</v>
      </c>
      <c r="C59">
        <f t="shared" si="1"/>
        <v>15.631889906187846</v>
      </c>
      <c r="D59">
        <f t="shared" si="0"/>
        <v>23.885750000000002</v>
      </c>
      <c r="E59">
        <f t="shared" si="1"/>
        <v>13.790943661799762</v>
      </c>
      <c r="F59">
        <v>0.63538288588175396</v>
      </c>
      <c r="O59" s="59">
        <v>22767</v>
      </c>
      <c r="P59">
        <v>22.582540000000002</v>
      </c>
    </row>
    <row r="60" spans="1:16" x14ac:dyDescent="0.2">
      <c r="A60" s="1">
        <v>23163</v>
      </c>
      <c r="B60">
        <v>26.975000000000001</v>
      </c>
      <c r="C60">
        <f t="shared" si="1"/>
        <v>14.540191353961546</v>
      </c>
      <c r="D60">
        <f t="shared" si="0"/>
        <v>23.968430000000001</v>
      </c>
      <c r="E60">
        <f t="shared" si="1"/>
        <v>13.070434705331124</v>
      </c>
      <c r="F60">
        <v>0.61066782635320804</v>
      </c>
      <c r="O60" s="59">
        <v>22798</v>
      </c>
      <c r="P60">
        <v>22.51707</v>
      </c>
    </row>
    <row r="61" spans="1:16" x14ac:dyDescent="0.2">
      <c r="A61" s="1">
        <v>23193</v>
      </c>
      <c r="B61">
        <v>26.867599999999999</v>
      </c>
      <c r="C61">
        <f t="shared" si="1"/>
        <v>12.997104183059013</v>
      </c>
      <c r="D61">
        <f t="shared" si="0"/>
        <v>24.100069999999999</v>
      </c>
      <c r="E61">
        <f t="shared" si="1"/>
        <v>12.310259007897733</v>
      </c>
      <c r="F61">
        <v>0.83397847019420901</v>
      </c>
      <c r="O61" s="59">
        <v>22828</v>
      </c>
      <c r="P61">
        <v>22.697220000000002</v>
      </c>
    </row>
    <row r="62" spans="1:16" x14ac:dyDescent="0.2">
      <c r="A62" s="1">
        <v>23224</v>
      </c>
      <c r="B62">
        <v>26.921299999999999</v>
      </c>
      <c r="C62">
        <f t="shared" si="1"/>
        <v>12.290453676606454</v>
      </c>
      <c r="D62">
        <f t="shared" si="0"/>
        <v>24.372160000000001</v>
      </c>
      <c r="E62">
        <f t="shared" si="1"/>
        <v>13.144079348961689</v>
      </c>
      <c r="F62">
        <v>2.1181823854904902</v>
      </c>
      <c r="O62" s="59">
        <v>22859</v>
      </c>
      <c r="P62">
        <v>22.860900000000001</v>
      </c>
    </row>
    <row r="63" spans="1:16" x14ac:dyDescent="0.2">
      <c r="A63" s="1">
        <v>23255</v>
      </c>
      <c r="B63">
        <v>27.189699999999998</v>
      </c>
      <c r="C63">
        <f t="shared" si="1"/>
        <v>13.395548763867119</v>
      </c>
      <c r="D63">
        <f t="shared" si="0"/>
        <v>24.425419999999999</v>
      </c>
      <c r="E63">
        <f t="shared" si="1"/>
        <v>13.208815470577401</v>
      </c>
      <c r="F63">
        <v>1.4785863452886201</v>
      </c>
      <c r="O63" s="59">
        <v>22890</v>
      </c>
      <c r="P63">
        <v>22.83672</v>
      </c>
    </row>
    <row r="64" spans="1:16" x14ac:dyDescent="0.2">
      <c r="A64" s="1">
        <v>23285</v>
      </c>
      <c r="B64">
        <v>27.377600000000001</v>
      </c>
      <c r="C64">
        <f t="shared" si="1"/>
        <v>12.183651781758337</v>
      </c>
      <c r="D64">
        <f t="shared" si="0"/>
        <v>24.670339999999999</v>
      </c>
      <c r="E64">
        <f t="shared" si="1"/>
        <v>13.055884522410304</v>
      </c>
      <c r="F64">
        <v>2.0980577281860899</v>
      </c>
      <c r="O64" s="59">
        <v>22920</v>
      </c>
      <c r="P64">
        <v>22.804300000000001</v>
      </c>
    </row>
    <row r="65" spans="1:16" x14ac:dyDescent="0.2">
      <c r="A65" s="1">
        <v>23316</v>
      </c>
      <c r="B65">
        <v>27.511800000000001</v>
      </c>
      <c r="C65">
        <f t="shared" si="1"/>
        <v>11.134024490888901</v>
      </c>
      <c r="D65">
        <f t="shared" si="0"/>
        <v>24.82912</v>
      </c>
      <c r="E65">
        <f t="shared" si="1"/>
        <v>12.766796359172595</v>
      </c>
      <c r="F65">
        <v>2.4779493419196998</v>
      </c>
      <c r="O65" s="59">
        <v>22951</v>
      </c>
      <c r="P65">
        <v>22.978819999999999</v>
      </c>
    </row>
    <row r="66" spans="1:16" x14ac:dyDescent="0.2">
      <c r="A66" s="1">
        <v>23346</v>
      </c>
      <c r="B66">
        <v>27.458100000000002</v>
      </c>
      <c r="C66">
        <f t="shared" si="1"/>
        <v>10.070124104817504</v>
      </c>
      <c r="D66">
        <f t="shared" si="0"/>
        <v>24.780670000000001</v>
      </c>
      <c r="E66">
        <f t="shared" si="1"/>
        <v>11.325538892587062</v>
      </c>
      <c r="F66">
        <v>1.71476860349678</v>
      </c>
      <c r="O66" s="59">
        <v>22981</v>
      </c>
      <c r="P66">
        <v>22.90204</v>
      </c>
    </row>
    <row r="67" spans="1:16" x14ac:dyDescent="0.2">
      <c r="A67" s="1">
        <v>23377</v>
      </c>
      <c r="B67">
        <v>27.6997</v>
      </c>
      <c r="C67">
        <f t="shared" si="1"/>
        <v>11.814682417018515</v>
      </c>
      <c r="D67">
        <f t="shared" si="0"/>
        <v>25.20992</v>
      </c>
      <c r="E67">
        <f t="shared" si="1"/>
        <v>12.934138233705106</v>
      </c>
      <c r="F67">
        <v>2.2114739966666699</v>
      </c>
      <c r="O67" s="59">
        <v>23012</v>
      </c>
      <c r="P67">
        <v>22.974329999999998</v>
      </c>
    </row>
    <row r="68" spans="1:16" x14ac:dyDescent="0.2">
      <c r="A68" s="1">
        <v>23408</v>
      </c>
      <c r="B68">
        <v>27.887599999999999</v>
      </c>
      <c r="C68">
        <f t="shared" si="1"/>
        <v>10.868251532701672</v>
      </c>
      <c r="D68">
        <f t="shared" si="0"/>
        <v>25.382930000000002</v>
      </c>
      <c r="E68">
        <f t="shared" si="1"/>
        <v>12.731814359947743</v>
      </c>
      <c r="F68">
        <v>2.6123576925129202</v>
      </c>
      <c r="O68" s="59">
        <v>23043</v>
      </c>
      <c r="P68">
        <v>23.08765</v>
      </c>
    </row>
    <row r="69" spans="1:16" x14ac:dyDescent="0.2">
      <c r="A69" s="1">
        <v>23437</v>
      </c>
      <c r="B69">
        <v>27.887599999999999</v>
      </c>
      <c r="C69">
        <f t="shared" si="1"/>
        <v>10.333220136032347</v>
      </c>
      <c r="D69">
        <f t="shared" si="0"/>
        <v>25.322009999999999</v>
      </c>
      <c r="E69">
        <f t="shared" si="1"/>
        <v>11.980046024787814</v>
      </c>
      <c r="F69">
        <v>2.2015915174076501</v>
      </c>
      <c r="O69" s="59">
        <v>23071</v>
      </c>
      <c r="P69">
        <v>23.137650000000001</v>
      </c>
    </row>
    <row r="70" spans="1:16" x14ac:dyDescent="0.2">
      <c r="A70" s="1">
        <v>23468</v>
      </c>
      <c r="B70">
        <v>28.343900000000001</v>
      </c>
      <c r="C70">
        <f t="shared" si="1"/>
        <v>11.742896571130455</v>
      </c>
      <c r="D70">
        <f t="shared" si="0"/>
        <v>25.568919999999999</v>
      </c>
      <c r="E70">
        <f t="shared" si="1"/>
        <v>13.190105390175924</v>
      </c>
      <c r="F70">
        <v>2.5131938558845799</v>
      </c>
      <c r="O70" s="59">
        <v>23102</v>
      </c>
      <c r="P70">
        <v>23.578469999999999</v>
      </c>
    </row>
    <row r="71" spans="1:16" x14ac:dyDescent="0.2">
      <c r="A71" s="1">
        <v>23498</v>
      </c>
      <c r="B71">
        <v>28.504899999999999</v>
      </c>
      <c r="C71">
        <f t="shared" si="1"/>
        <v>12.416101062164193</v>
      </c>
      <c r="D71">
        <f t="shared" si="0"/>
        <v>25.666789999999999</v>
      </c>
      <c r="E71">
        <f t="shared" si="1"/>
        <v>12.802089704546841</v>
      </c>
      <c r="F71">
        <v>1.6961113993405701</v>
      </c>
      <c r="O71" s="59">
        <v>23132</v>
      </c>
      <c r="P71">
        <v>23.885750000000002</v>
      </c>
    </row>
    <row r="72" spans="1:16" x14ac:dyDescent="0.2">
      <c r="A72" s="1">
        <v>23529</v>
      </c>
      <c r="B72">
        <v>28.5854</v>
      </c>
      <c r="C72">
        <f t="shared" si="1"/>
        <v>12.911233675040224</v>
      </c>
      <c r="D72">
        <f t="shared" ref="D72:D135" si="2">P84</f>
        <v>25.773389999999999</v>
      </c>
      <c r="E72">
        <f t="shared" si="1"/>
        <v>13.506887608958461</v>
      </c>
      <c r="F72">
        <v>2.08533661868031</v>
      </c>
      <c r="O72" s="59">
        <v>23163</v>
      </c>
      <c r="P72">
        <v>23.968430000000001</v>
      </c>
    </row>
    <row r="73" spans="1:16" x14ac:dyDescent="0.2">
      <c r="A73" s="1">
        <v>23559</v>
      </c>
      <c r="B73">
        <v>28.773299999999999</v>
      </c>
      <c r="C73">
        <f t="shared" si="1"/>
        <v>12.609731517851195</v>
      </c>
      <c r="D73">
        <f t="shared" si="2"/>
        <v>25.902909999999999</v>
      </c>
      <c r="E73">
        <f t="shared" si="1"/>
        <v>13.211286757915893</v>
      </c>
      <c r="F73">
        <v>1.9818981187817399</v>
      </c>
      <c r="O73" s="59">
        <v>23193</v>
      </c>
      <c r="P73">
        <v>24.100069999999999</v>
      </c>
    </row>
    <row r="74" spans="1:16" x14ac:dyDescent="0.2">
      <c r="A74" s="1">
        <v>23590</v>
      </c>
      <c r="B74">
        <v>28.961200000000002</v>
      </c>
      <c r="C74">
        <f t="shared" si="1"/>
        <v>13.154646910786798</v>
      </c>
      <c r="D74">
        <f t="shared" si="2"/>
        <v>25.931609999999999</v>
      </c>
      <c r="E74">
        <f t="shared" si="1"/>
        <v>12.603466019559184</v>
      </c>
      <c r="F74">
        <v>1.0267756481777699</v>
      </c>
      <c r="O74" s="59">
        <v>23224</v>
      </c>
      <c r="P74">
        <v>24.372160000000001</v>
      </c>
    </row>
    <row r="75" spans="1:16" x14ac:dyDescent="0.2">
      <c r="A75" s="1">
        <v>23621</v>
      </c>
      <c r="B75">
        <v>29.0686</v>
      </c>
      <c r="C75">
        <f t="shared" si="1"/>
        <v>12.892730809431169</v>
      </c>
      <c r="D75">
        <f t="shared" si="2"/>
        <v>26.160329999999998</v>
      </c>
      <c r="E75">
        <f t="shared" si="1"/>
        <v>13.587437441887634</v>
      </c>
      <c r="F75">
        <v>2.1776792497097399</v>
      </c>
      <c r="O75" s="59">
        <v>23255</v>
      </c>
      <c r="P75">
        <v>24.425419999999999</v>
      </c>
    </row>
    <row r="76" spans="1:16" x14ac:dyDescent="0.2">
      <c r="A76" s="1">
        <v>23651</v>
      </c>
      <c r="B76">
        <v>28.665900000000001</v>
      </c>
      <c r="C76">
        <f t="shared" si="1"/>
        <v>11.392483239446179</v>
      </c>
      <c r="D76">
        <f t="shared" si="2"/>
        <v>26.099440000000001</v>
      </c>
      <c r="E76">
        <f t="shared" si="1"/>
        <v>13.496474349022785</v>
      </c>
      <c r="F76">
        <v>3.0428986918188201</v>
      </c>
      <c r="O76" s="59">
        <v>23285</v>
      </c>
      <c r="P76">
        <v>24.670339999999999</v>
      </c>
    </row>
    <row r="77" spans="1:16" x14ac:dyDescent="0.2">
      <c r="A77" s="1">
        <v>23682</v>
      </c>
      <c r="B77">
        <v>29.5517</v>
      </c>
      <c r="C77">
        <f t="shared" si="1"/>
        <v>14.01718166618611</v>
      </c>
      <c r="D77">
        <f t="shared" si="2"/>
        <v>26.464469999999999</v>
      </c>
      <c r="E77">
        <f t="shared" si="1"/>
        <v>14.123015655631555</v>
      </c>
      <c r="F77">
        <v>1.99658890643585</v>
      </c>
      <c r="O77" s="59">
        <v>23316</v>
      </c>
      <c r="P77">
        <v>24.82912</v>
      </c>
    </row>
    <row r="78" spans="1:16" x14ac:dyDescent="0.2">
      <c r="A78" s="1">
        <v>23712</v>
      </c>
      <c r="B78">
        <v>29.900600000000001</v>
      </c>
      <c r="C78">
        <f t="shared" si="1"/>
        <v>15.190909193862501</v>
      </c>
      <c r="D78">
        <f t="shared" si="2"/>
        <v>26.722100000000001</v>
      </c>
      <c r="E78">
        <f t="shared" si="1"/>
        <v>15.42649488325887</v>
      </c>
      <c r="F78">
        <v>2.5519930923401599</v>
      </c>
      <c r="O78" s="59">
        <v>23346</v>
      </c>
      <c r="P78">
        <v>24.780670000000001</v>
      </c>
    </row>
    <row r="79" spans="1:16" x14ac:dyDescent="0.2">
      <c r="A79" s="1">
        <v>23743</v>
      </c>
      <c r="B79">
        <v>30.2227</v>
      </c>
      <c r="C79">
        <f t="shared" si="1"/>
        <v>15.533536993101807</v>
      </c>
      <c r="D79">
        <f t="shared" si="2"/>
        <v>26.96904</v>
      </c>
      <c r="E79">
        <f t="shared" si="1"/>
        <v>16.031203572867039</v>
      </c>
      <c r="F79">
        <v>2.9383280126196301</v>
      </c>
      <c r="O79" s="59">
        <v>23377</v>
      </c>
      <c r="P79">
        <v>25.20992</v>
      </c>
    </row>
    <row r="80" spans="1:16" x14ac:dyDescent="0.2">
      <c r="A80" s="1">
        <v>23774</v>
      </c>
      <c r="B80">
        <v>30.410599999999999</v>
      </c>
      <c r="C80">
        <f t="shared" si="1"/>
        <v>15.018515767219432</v>
      </c>
      <c r="D80">
        <f t="shared" si="2"/>
        <v>26.990549999999999</v>
      </c>
      <c r="E80">
        <f t="shared" si="1"/>
        <v>15.618896221358272</v>
      </c>
      <c r="F80">
        <v>2.8542693490877702</v>
      </c>
      <c r="O80" s="59">
        <v>23408</v>
      </c>
      <c r="P80">
        <v>25.382930000000002</v>
      </c>
    </row>
    <row r="81" spans="1:16" x14ac:dyDescent="0.2">
      <c r="A81" s="1">
        <v>23802</v>
      </c>
      <c r="B81">
        <v>30.813199999999998</v>
      </c>
      <c r="C81">
        <f t="shared" si="1"/>
        <v>15.720381295809013</v>
      </c>
      <c r="D81">
        <f t="shared" si="2"/>
        <v>27.092569999999998</v>
      </c>
      <c r="E81">
        <f t="shared" si="1"/>
        <v>15.779835969178976</v>
      </c>
      <c r="F81">
        <v>2.56787522360248</v>
      </c>
      <c r="O81" s="59">
        <v>23437</v>
      </c>
      <c r="P81">
        <v>25.322009999999999</v>
      </c>
    </row>
    <row r="82" spans="1:16" x14ac:dyDescent="0.2">
      <c r="A82" s="1">
        <v>23833</v>
      </c>
      <c r="B82">
        <v>30.947399999999998</v>
      </c>
      <c r="C82">
        <f t="shared" si="1"/>
        <v>15.241590601042523</v>
      </c>
      <c r="D82">
        <f t="shared" si="2"/>
        <v>27.214410000000001</v>
      </c>
      <c r="E82">
        <f t="shared" si="1"/>
        <v>14.341260492226102</v>
      </c>
      <c r="F82">
        <v>1.4344569143461601</v>
      </c>
      <c r="O82" s="59">
        <v>23468</v>
      </c>
      <c r="P82">
        <v>25.568919999999999</v>
      </c>
    </row>
    <row r="83" spans="1:16" x14ac:dyDescent="0.2">
      <c r="A83" s="1">
        <v>23863</v>
      </c>
      <c r="B83">
        <v>31.189</v>
      </c>
      <c r="C83">
        <f t="shared" si="1"/>
        <v>14.814366381127966</v>
      </c>
      <c r="D83">
        <f t="shared" si="2"/>
        <v>27.38391</v>
      </c>
      <c r="E83">
        <f t="shared" si="1"/>
        <v>13.66735678222922</v>
      </c>
      <c r="F83">
        <v>1.0328444878827401</v>
      </c>
      <c r="O83" s="59">
        <v>23498</v>
      </c>
      <c r="P83">
        <v>25.666789999999999</v>
      </c>
    </row>
    <row r="84" spans="1:16" x14ac:dyDescent="0.2">
      <c r="A84" s="1">
        <v>23894</v>
      </c>
      <c r="B84">
        <v>31.430499999999999</v>
      </c>
      <c r="C84">
        <f t="shared" si="1"/>
        <v>15.286824790654254</v>
      </c>
      <c r="D84">
        <f t="shared" si="2"/>
        <v>27.503489999999999</v>
      </c>
      <c r="E84">
        <f t="shared" si="1"/>
        <v>13.757535794982875</v>
      </c>
      <c r="F84">
        <v>0.82190221108735895</v>
      </c>
      <c r="O84" s="59">
        <v>23529</v>
      </c>
      <c r="P84">
        <v>25.773389999999999</v>
      </c>
    </row>
    <row r="85" spans="1:16" x14ac:dyDescent="0.2">
      <c r="A85" s="1">
        <v>23924</v>
      </c>
      <c r="B85">
        <v>31.7258</v>
      </c>
      <c r="C85">
        <f t="shared" si="1"/>
        <v>16.620913029341693</v>
      </c>
      <c r="D85">
        <f t="shared" si="2"/>
        <v>27.722159999999999</v>
      </c>
      <c r="E85">
        <f t="shared" si="1"/>
        <v>14.001734830715076</v>
      </c>
      <c r="F85">
        <v>0.21582033953077101</v>
      </c>
      <c r="O85" s="59">
        <v>23559</v>
      </c>
      <c r="P85">
        <v>25.902909999999999</v>
      </c>
    </row>
    <row r="86" spans="1:16" x14ac:dyDescent="0.2">
      <c r="A86" s="1">
        <v>23955</v>
      </c>
      <c r="B86">
        <v>31.86</v>
      </c>
      <c r="C86">
        <f t="shared" si="1"/>
        <v>16.84335096380758</v>
      </c>
      <c r="D86">
        <f t="shared" si="2"/>
        <v>27.76031</v>
      </c>
      <c r="E86">
        <f t="shared" si="1"/>
        <v>13.016580544797357</v>
      </c>
      <c r="F86">
        <v>-0.91110472710478296</v>
      </c>
      <c r="O86" s="59">
        <v>23590</v>
      </c>
      <c r="P86">
        <v>25.931609999999999</v>
      </c>
    </row>
    <row r="87" spans="1:16" x14ac:dyDescent="0.2">
      <c r="A87" s="1">
        <v>23986</v>
      </c>
      <c r="B87">
        <v>31.9405</v>
      </c>
      <c r="C87">
        <f t="shared" si="1"/>
        <v>16.103657190092488</v>
      </c>
      <c r="D87">
        <f t="shared" si="2"/>
        <v>27.922609999999999</v>
      </c>
      <c r="E87">
        <f t="shared" si="1"/>
        <v>13.381236162299517</v>
      </c>
      <c r="F87">
        <v>-7.5005409326344405E-2</v>
      </c>
      <c r="O87" s="59">
        <v>23621</v>
      </c>
      <c r="P87">
        <v>26.160329999999998</v>
      </c>
    </row>
    <row r="88" spans="1:16" x14ac:dyDescent="0.2">
      <c r="A88" s="1">
        <v>24016</v>
      </c>
      <c r="B88">
        <v>32.262599999999999</v>
      </c>
      <c r="C88">
        <f t="shared" si="1"/>
        <v>16.418350381816825</v>
      </c>
      <c r="D88">
        <f t="shared" si="2"/>
        <v>28.125209999999999</v>
      </c>
      <c r="E88">
        <f t="shared" si="1"/>
        <v>13.10646147957179</v>
      </c>
      <c r="F88">
        <v>-0.55034974014183502</v>
      </c>
      <c r="O88" s="59">
        <v>23651</v>
      </c>
      <c r="P88">
        <v>26.099440000000001</v>
      </c>
    </row>
    <row r="89" spans="1:16" x14ac:dyDescent="0.2">
      <c r="A89" s="1">
        <v>24047</v>
      </c>
      <c r="B89">
        <v>32.396799999999999</v>
      </c>
      <c r="C89">
        <f t="shared" si="1"/>
        <v>16.344464894011981</v>
      </c>
      <c r="D89">
        <f t="shared" si="2"/>
        <v>28.269310000000001</v>
      </c>
      <c r="E89">
        <f t="shared" si="1"/>
        <v>12.975960601527909</v>
      </c>
      <c r="F89">
        <v>-0.63375971572909195</v>
      </c>
      <c r="O89" s="59">
        <v>23682</v>
      </c>
      <c r="P89">
        <v>26.464469999999999</v>
      </c>
    </row>
    <row r="90" spans="1:16" x14ac:dyDescent="0.2">
      <c r="A90" s="1">
        <v>24077</v>
      </c>
      <c r="B90">
        <v>32.799399999999999</v>
      </c>
      <c r="C90">
        <f t="shared" si="1"/>
        <v>17.774901614522612</v>
      </c>
      <c r="D90">
        <f t="shared" si="2"/>
        <v>28.536010000000001</v>
      </c>
      <c r="E90">
        <f t="shared" si="1"/>
        <v>14.11028847217721</v>
      </c>
      <c r="F90">
        <v>-0.41112044453243302</v>
      </c>
      <c r="O90" s="59">
        <v>23712</v>
      </c>
      <c r="P90">
        <v>26.722100000000001</v>
      </c>
    </row>
    <row r="91" spans="1:16" x14ac:dyDescent="0.2">
      <c r="A91" s="1">
        <v>24108</v>
      </c>
      <c r="B91">
        <v>33.121499999999997</v>
      </c>
      <c r="C91">
        <f t="shared" si="1"/>
        <v>17.876103553684221</v>
      </c>
      <c r="D91">
        <f t="shared" si="2"/>
        <v>28.691279999999999</v>
      </c>
      <c r="E91">
        <f t="shared" si="1"/>
        <v>12.935567599555755</v>
      </c>
      <c r="F91">
        <v>-1.65034235367996</v>
      </c>
      <c r="O91" s="59">
        <v>23743</v>
      </c>
      <c r="P91">
        <v>26.96904</v>
      </c>
    </row>
    <row r="92" spans="1:16" x14ac:dyDescent="0.2">
      <c r="A92" s="1">
        <v>24139</v>
      </c>
      <c r="B92">
        <v>33.336300000000001</v>
      </c>
      <c r="C92">
        <f t="shared" si="1"/>
        <v>17.846474777154686</v>
      </c>
      <c r="D92">
        <f t="shared" si="2"/>
        <v>28.837700000000002</v>
      </c>
      <c r="E92">
        <f t="shared" si="1"/>
        <v>12.760665803435952</v>
      </c>
      <c r="F92">
        <v>-1.80636026218872</v>
      </c>
      <c r="O92" s="59">
        <v>23774</v>
      </c>
      <c r="P92">
        <v>26.990549999999999</v>
      </c>
    </row>
    <row r="93" spans="1:16" x14ac:dyDescent="0.2">
      <c r="A93" s="1">
        <v>24167</v>
      </c>
      <c r="B93">
        <v>33.792499999999997</v>
      </c>
      <c r="C93">
        <f t="shared" si="1"/>
        <v>19.20567387876758</v>
      </c>
      <c r="D93">
        <f t="shared" si="2"/>
        <v>29.307739999999999</v>
      </c>
      <c r="E93">
        <f t="shared" si="1"/>
        <v>14.617766694893072</v>
      </c>
      <c r="F93">
        <v>-0.81554468607087605</v>
      </c>
      <c r="O93" s="59">
        <v>23802</v>
      </c>
      <c r="P93">
        <v>27.092569999999998</v>
      </c>
    </row>
    <row r="94" spans="1:16" x14ac:dyDescent="0.2">
      <c r="A94" s="1">
        <v>24198</v>
      </c>
      <c r="B94">
        <v>33.846200000000003</v>
      </c>
      <c r="C94">
        <f t="shared" si="1"/>
        <v>17.741489361280184</v>
      </c>
      <c r="D94">
        <f t="shared" si="2"/>
        <v>29.2317</v>
      </c>
      <c r="E94">
        <f t="shared" si="1"/>
        <v>13.387618544260091</v>
      </c>
      <c r="F94">
        <v>-1.1124950827103901</v>
      </c>
      <c r="O94" s="59">
        <v>23833</v>
      </c>
      <c r="P94">
        <v>27.214410000000001</v>
      </c>
    </row>
    <row r="95" spans="1:16" x14ac:dyDescent="0.2">
      <c r="A95" s="1">
        <v>24228</v>
      </c>
      <c r="B95">
        <v>34.168300000000002</v>
      </c>
      <c r="C95">
        <f t="shared" si="1"/>
        <v>18.122231132485755</v>
      </c>
      <c r="D95">
        <f t="shared" si="2"/>
        <v>29.44312</v>
      </c>
      <c r="E95">
        <f t="shared" si="1"/>
        <v>13.726232813741154</v>
      </c>
      <c r="F95">
        <v>-1.01654651469069</v>
      </c>
      <c r="O95" s="59">
        <v>23863</v>
      </c>
      <c r="P95">
        <v>27.38391</v>
      </c>
    </row>
    <row r="96" spans="1:16" x14ac:dyDescent="0.2">
      <c r="A96" s="1">
        <v>24259</v>
      </c>
      <c r="B96">
        <v>34.329300000000003</v>
      </c>
      <c r="C96">
        <f t="shared" ref="C96:E159" si="3">100*LN(B96/B72)</f>
        <v>18.310311896137126</v>
      </c>
      <c r="D96">
        <f t="shared" si="2"/>
        <v>29.62433</v>
      </c>
      <c r="E96">
        <f t="shared" si="3"/>
        <v>13.925341884124975</v>
      </c>
      <c r="F96">
        <v>-0.93731069127734101</v>
      </c>
      <c r="O96" s="59">
        <v>23894</v>
      </c>
      <c r="P96">
        <v>27.503489999999999</v>
      </c>
    </row>
    <row r="97" spans="1:16" x14ac:dyDescent="0.2">
      <c r="A97" s="1">
        <v>24289</v>
      </c>
      <c r="B97">
        <v>34.517200000000003</v>
      </c>
      <c r="C97">
        <f t="shared" si="3"/>
        <v>18.200987672580503</v>
      </c>
      <c r="D97">
        <f t="shared" si="2"/>
        <v>29.708770000000001</v>
      </c>
      <c r="E97">
        <f t="shared" si="3"/>
        <v>13.7086970809079</v>
      </c>
      <c r="F97">
        <v>-1.0842777119877001</v>
      </c>
      <c r="O97" s="59">
        <v>23924</v>
      </c>
      <c r="P97">
        <v>27.722159999999999</v>
      </c>
    </row>
    <row r="98" spans="1:16" x14ac:dyDescent="0.2">
      <c r="A98" s="1">
        <v>24320</v>
      </c>
      <c r="B98">
        <v>34.5441</v>
      </c>
      <c r="C98">
        <f t="shared" si="3"/>
        <v>17.62797655038548</v>
      </c>
      <c r="D98">
        <f t="shared" si="2"/>
        <v>29.808859999999999</v>
      </c>
      <c r="E98">
        <f t="shared" si="3"/>
        <v>13.93429768921091</v>
      </c>
      <c r="F98" s="60">
        <v>-0.49346856267424499</v>
      </c>
      <c r="O98" s="59">
        <v>23955</v>
      </c>
      <c r="P98">
        <v>27.76031</v>
      </c>
    </row>
    <row r="99" spans="1:16" x14ac:dyDescent="0.2">
      <c r="A99" s="1">
        <v>24351</v>
      </c>
      <c r="B99">
        <v>34.866199999999999</v>
      </c>
      <c r="C99">
        <f t="shared" si="3"/>
        <v>18.185932475556825</v>
      </c>
      <c r="D99">
        <f t="shared" si="2"/>
        <v>30.04326</v>
      </c>
      <c r="E99">
        <f t="shared" si="3"/>
        <v>13.839420179022408</v>
      </c>
      <c r="F99">
        <v>-0.943959189216525</v>
      </c>
      <c r="O99" s="59">
        <v>23986</v>
      </c>
      <c r="P99">
        <v>27.922609999999999</v>
      </c>
    </row>
    <row r="100" spans="1:16" x14ac:dyDescent="0.2">
      <c r="A100" s="1">
        <v>24381</v>
      </c>
      <c r="B100">
        <v>35.107700000000001</v>
      </c>
      <c r="C100">
        <f t="shared" si="3"/>
        <v>20.271221659068779</v>
      </c>
      <c r="D100">
        <f t="shared" si="2"/>
        <v>30.095580000000002</v>
      </c>
      <c r="E100">
        <f t="shared" si="3"/>
        <v>14.246445895862667</v>
      </c>
      <c r="F100">
        <v>-1.8659921713826499</v>
      </c>
      <c r="O100" s="59">
        <v>24016</v>
      </c>
      <c r="P100">
        <v>28.125209999999999</v>
      </c>
    </row>
    <row r="101" spans="1:16" x14ac:dyDescent="0.2">
      <c r="A101" s="1">
        <v>24412</v>
      </c>
      <c r="B101">
        <v>34.866100000000003</v>
      </c>
      <c r="C101">
        <f t="shared" si="3"/>
        <v>16.537373863241221</v>
      </c>
      <c r="D101">
        <f t="shared" si="2"/>
        <v>30.020050000000001</v>
      </c>
      <c r="E101">
        <f t="shared" si="3"/>
        <v>12.606241310083421</v>
      </c>
      <c r="F101">
        <v>-1.1264295047598301</v>
      </c>
      <c r="O101" s="59">
        <v>24047</v>
      </c>
      <c r="P101">
        <v>28.269310000000001</v>
      </c>
    </row>
    <row r="102" spans="1:16" x14ac:dyDescent="0.2">
      <c r="A102" s="1">
        <v>24442</v>
      </c>
      <c r="B102">
        <v>34.9467</v>
      </c>
      <c r="C102">
        <f t="shared" si="3"/>
        <v>15.594549653611972</v>
      </c>
      <c r="D102">
        <f t="shared" si="2"/>
        <v>30.193909999999999</v>
      </c>
      <c r="E102">
        <f t="shared" si="3"/>
        <v>12.214931002189168</v>
      </c>
      <c r="F102">
        <v>-0.91683096579462398</v>
      </c>
      <c r="O102" s="59">
        <v>24077</v>
      </c>
      <c r="P102">
        <v>28.536010000000001</v>
      </c>
    </row>
    <row r="103" spans="1:16" x14ac:dyDescent="0.2">
      <c r="A103" s="1">
        <v>24473</v>
      </c>
      <c r="B103">
        <v>35.111499999999999</v>
      </c>
      <c r="C103">
        <f t="shared" si="3"/>
        <v>14.993541448037265</v>
      </c>
      <c r="D103">
        <f t="shared" si="2"/>
        <v>30.241689999999998</v>
      </c>
      <c r="E103">
        <f t="shared" si="3"/>
        <v>11.453189458069565</v>
      </c>
      <c r="F103">
        <v>-1.2955200323323099</v>
      </c>
      <c r="O103" s="59">
        <v>24108</v>
      </c>
      <c r="P103">
        <v>28.691279999999999</v>
      </c>
    </row>
    <row r="104" spans="1:16" x14ac:dyDescent="0.2">
      <c r="A104" s="1">
        <v>24504</v>
      </c>
      <c r="B104">
        <v>34.713299999999997</v>
      </c>
      <c r="C104">
        <f t="shared" si="3"/>
        <v>13.233166697386888</v>
      </c>
      <c r="D104">
        <f t="shared" si="2"/>
        <v>30.045559999999998</v>
      </c>
      <c r="E104">
        <f t="shared" si="3"/>
        <v>10.722809158076286</v>
      </c>
      <c r="F104">
        <v>-0.90392578654724098</v>
      </c>
      <c r="O104" s="59">
        <v>24139</v>
      </c>
      <c r="P104">
        <v>28.837700000000002</v>
      </c>
    </row>
    <row r="105" spans="1:16" x14ac:dyDescent="0.2">
      <c r="A105" s="1">
        <v>24532</v>
      </c>
      <c r="B105">
        <v>34.517600000000002</v>
      </c>
      <c r="C105">
        <f t="shared" si="3"/>
        <v>11.352616928756849</v>
      </c>
      <c r="D105">
        <f t="shared" si="2"/>
        <v>30.026330000000002</v>
      </c>
      <c r="E105">
        <f t="shared" si="3"/>
        <v>10.281514285207713</v>
      </c>
      <c r="F105">
        <v>-0.146652582322155</v>
      </c>
      <c r="O105" s="59">
        <v>24167</v>
      </c>
      <c r="P105">
        <v>29.307739999999999</v>
      </c>
    </row>
    <row r="106" spans="1:16" x14ac:dyDescent="0.2">
      <c r="A106" s="1">
        <v>24563</v>
      </c>
      <c r="B106">
        <v>34.843200000000003</v>
      </c>
      <c r="C106">
        <f t="shared" si="3"/>
        <v>11.856900707671979</v>
      </c>
      <c r="D106">
        <f t="shared" si="2"/>
        <v>30.247800000000002</v>
      </c>
      <c r="E106">
        <f t="shared" si="3"/>
        <v>10.567684212921902</v>
      </c>
      <c r="F106">
        <v>-0.18188784324302401</v>
      </c>
      <c r="O106" s="59">
        <v>24198</v>
      </c>
      <c r="P106">
        <v>29.2317</v>
      </c>
    </row>
    <row r="107" spans="1:16" x14ac:dyDescent="0.2">
      <c r="A107" s="1">
        <v>24593</v>
      </c>
      <c r="B107">
        <v>34.539200000000001</v>
      </c>
      <c r="C107">
        <f t="shared" si="3"/>
        <v>10.202944235093833</v>
      </c>
      <c r="D107">
        <f t="shared" si="2"/>
        <v>30.132079999999998</v>
      </c>
      <c r="E107">
        <f t="shared" si="3"/>
        <v>9.563477031288409</v>
      </c>
      <c r="F107">
        <v>-0.13194614901218099</v>
      </c>
      <c r="O107" s="59">
        <v>24228</v>
      </c>
      <c r="P107">
        <v>29.44312</v>
      </c>
    </row>
    <row r="108" spans="1:16" x14ac:dyDescent="0.2">
      <c r="A108" s="1">
        <v>24624</v>
      </c>
      <c r="B108">
        <v>34.5349</v>
      </c>
      <c r="C108">
        <f t="shared" si="3"/>
        <v>9.4191647872856894</v>
      </c>
      <c r="D108">
        <f t="shared" si="2"/>
        <v>30.356210000000001</v>
      </c>
      <c r="E108">
        <f t="shared" si="3"/>
        <v>9.8688203714078302</v>
      </c>
      <c r="F108">
        <v>0.67293889128506901</v>
      </c>
      <c r="O108" s="59">
        <v>24259</v>
      </c>
      <c r="P108">
        <v>29.62433</v>
      </c>
    </row>
    <row r="109" spans="1:16" x14ac:dyDescent="0.2">
      <c r="A109" s="1">
        <v>24654</v>
      </c>
      <c r="B109">
        <v>34.456200000000003</v>
      </c>
      <c r="C109">
        <f t="shared" si="3"/>
        <v>8.2558722250675451</v>
      </c>
      <c r="D109">
        <f t="shared" si="2"/>
        <v>30.377379999999999</v>
      </c>
      <c r="E109">
        <f t="shared" si="3"/>
        <v>9.1466159136813125</v>
      </c>
      <c r="F109">
        <v>0.69215874968444702</v>
      </c>
      <c r="O109" s="59">
        <v>24289</v>
      </c>
      <c r="P109">
        <v>29.708770000000001</v>
      </c>
    </row>
    <row r="110" spans="1:16" x14ac:dyDescent="0.2">
      <c r="A110" s="1">
        <v>24685</v>
      </c>
      <c r="B110">
        <v>35.116399999999999</v>
      </c>
      <c r="C110">
        <f t="shared" si="3"/>
        <v>9.7316953336184842</v>
      </c>
      <c r="D110">
        <f t="shared" si="2"/>
        <v>30.6799</v>
      </c>
      <c r="E110">
        <f t="shared" si="3"/>
        <v>10.000041431810565</v>
      </c>
      <c r="F110">
        <v>0.60496865961569002</v>
      </c>
      <c r="O110" s="59">
        <v>24320</v>
      </c>
      <c r="P110">
        <v>29.808859999999999</v>
      </c>
    </row>
    <row r="111" spans="1:16" x14ac:dyDescent="0.2">
      <c r="A111" s="1">
        <v>24716</v>
      </c>
      <c r="B111">
        <v>35.059399999999997</v>
      </c>
      <c r="C111">
        <f t="shared" si="3"/>
        <v>9.3168968810721697</v>
      </c>
      <c r="D111">
        <f t="shared" si="2"/>
        <v>30.850269999999998</v>
      </c>
      <c r="E111">
        <f t="shared" si="3"/>
        <v>9.9708747438611489</v>
      </c>
      <c r="F111">
        <v>0.84017369668035302</v>
      </c>
      <c r="O111" s="59">
        <v>24351</v>
      </c>
      <c r="P111">
        <v>30.04326</v>
      </c>
    </row>
    <row r="112" spans="1:16" x14ac:dyDescent="0.2">
      <c r="A112" s="1">
        <v>24746</v>
      </c>
      <c r="B112">
        <v>35.344900000000003</v>
      </c>
      <c r="C112">
        <f t="shared" si="3"/>
        <v>9.1245445750686542</v>
      </c>
      <c r="D112">
        <f t="shared" si="2"/>
        <v>31.029869999999999</v>
      </c>
      <c r="E112">
        <f t="shared" si="3"/>
        <v>9.8283961794099426</v>
      </c>
      <c r="F112">
        <v>0.82029084100591598</v>
      </c>
      <c r="O112" s="59">
        <v>24381</v>
      </c>
      <c r="P112">
        <v>30.095580000000002</v>
      </c>
    </row>
    <row r="113" spans="1:16" x14ac:dyDescent="0.2">
      <c r="A113" s="1">
        <v>24777</v>
      </c>
      <c r="B113">
        <v>35.8504</v>
      </c>
      <c r="C113">
        <f t="shared" si="3"/>
        <v>10.129507209594104</v>
      </c>
      <c r="D113">
        <f t="shared" si="2"/>
        <v>31.41703</v>
      </c>
      <c r="E113">
        <f t="shared" si="3"/>
        <v>10.557333867135837</v>
      </c>
      <c r="F113">
        <v>0.908715768496275</v>
      </c>
      <c r="O113" s="59">
        <v>24412</v>
      </c>
      <c r="P113">
        <v>30.020050000000001</v>
      </c>
    </row>
    <row r="114" spans="1:16" x14ac:dyDescent="0.2">
      <c r="A114" s="1">
        <v>24807</v>
      </c>
      <c r="B114">
        <v>36.236499999999999</v>
      </c>
      <c r="C114">
        <f t="shared" si="3"/>
        <v>9.9656675604483986</v>
      </c>
      <c r="D114">
        <f t="shared" si="2"/>
        <v>31.874780000000001</v>
      </c>
      <c r="E114">
        <f t="shared" si="3"/>
        <v>11.064830300291948</v>
      </c>
      <c r="F114">
        <v>1.52063537139758</v>
      </c>
      <c r="O114" s="59">
        <v>24442</v>
      </c>
      <c r="P114">
        <v>30.193909999999999</v>
      </c>
    </row>
    <row r="115" spans="1:16" x14ac:dyDescent="0.2">
      <c r="A115" s="1">
        <v>24838</v>
      </c>
      <c r="B115">
        <v>36.197499999999998</v>
      </c>
      <c r="C115">
        <f t="shared" si="3"/>
        <v>8.8807437326862857</v>
      </c>
      <c r="D115">
        <f t="shared" si="2"/>
        <v>31.595669999999998</v>
      </c>
      <c r="E115">
        <f t="shared" si="3"/>
        <v>9.6426842041144525</v>
      </c>
      <c r="F115">
        <v>0.78996529095035795</v>
      </c>
      <c r="O115" s="59">
        <v>24473</v>
      </c>
      <c r="P115">
        <v>30.241689999999998</v>
      </c>
    </row>
    <row r="116" spans="1:16" x14ac:dyDescent="0.2">
      <c r="A116" s="1">
        <v>24869</v>
      </c>
      <c r="B116">
        <v>36.327199999999998</v>
      </c>
      <c r="C116">
        <f t="shared" si="3"/>
        <v>8.5919878612305052</v>
      </c>
      <c r="D116">
        <f t="shared" si="2"/>
        <v>31.793140000000001</v>
      </c>
      <c r="E116">
        <f t="shared" si="3"/>
        <v>9.7566984354299553</v>
      </c>
      <c r="F116">
        <v>1.0880180275753499</v>
      </c>
      <c r="O116" s="59">
        <v>24504</v>
      </c>
      <c r="P116">
        <v>30.045559999999998</v>
      </c>
    </row>
    <row r="117" spans="1:16" x14ac:dyDescent="0.2">
      <c r="A117" s="1">
        <v>24898</v>
      </c>
      <c r="B117">
        <v>36.440600000000003</v>
      </c>
      <c r="C117">
        <f t="shared" si="3"/>
        <v>7.5444653302970979</v>
      </c>
      <c r="D117">
        <f t="shared" si="2"/>
        <v>31.98873</v>
      </c>
      <c r="E117">
        <f t="shared" si="3"/>
        <v>8.7532008306715721</v>
      </c>
      <c r="F117">
        <v>0.75215872952035001</v>
      </c>
      <c r="O117" s="59">
        <v>24532</v>
      </c>
      <c r="P117">
        <v>30.026330000000002</v>
      </c>
    </row>
    <row r="118" spans="1:16" x14ac:dyDescent="0.2">
      <c r="A118" s="1">
        <v>24929</v>
      </c>
      <c r="B118">
        <v>36.493400000000001</v>
      </c>
      <c r="C118">
        <f t="shared" si="3"/>
        <v>7.5304689234179492</v>
      </c>
      <c r="D118">
        <f t="shared" si="2"/>
        <v>32.138379999999998</v>
      </c>
      <c r="E118">
        <f t="shared" si="3"/>
        <v>9.4797217701410954</v>
      </c>
      <c r="F118">
        <v>1.4876002761275899</v>
      </c>
      <c r="O118" s="59">
        <v>24563</v>
      </c>
      <c r="P118">
        <v>30.247800000000002</v>
      </c>
    </row>
    <row r="119" spans="1:16" x14ac:dyDescent="0.2">
      <c r="A119" s="1">
        <v>24959</v>
      </c>
      <c r="B119">
        <v>36.902700000000003</v>
      </c>
      <c r="C119">
        <f t="shared" si="3"/>
        <v>7.6986405455556284</v>
      </c>
      <c r="D119">
        <f t="shared" si="2"/>
        <v>31.874220000000001</v>
      </c>
      <c r="E119">
        <f t="shared" si="3"/>
        <v>7.9337266084699323</v>
      </c>
      <c r="F119">
        <v>-0.16557904102423701</v>
      </c>
      <c r="O119" s="59">
        <v>24593</v>
      </c>
      <c r="P119">
        <v>30.132079999999998</v>
      </c>
    </row>
    <row r="120" spans="1:16" x14ac:dyDescent="0.2">
      <c r="A120" s="1">
        <v>24990</v>
      </c>
      <c r="B120">
        <v>37.0383</v>
      </c>
      <c r="C120">
        <f t="shared" si="3"/>
        <v>7.5953295463859138</v>
      </c>
      <c r="D120">
        <f t="shared" si="2"/>
        <v>32.373469999999998</v>
      </c>
      <c r="E120">
        <f t="shared" si="3"/>
        <v>8.874327704992254</v>
      </c>
      <c r="F120">
        <v>0.84086730415351796</v>
      </c>
      <c r="O120" s="59">
        <v>24624</v>
      </c>
      <c r="P120">
        <v>30.356210000000001</v>
      </c>
    </row>
    <row r="121" spans="1:16" x14ac:dyDescent="0.2">
      <c r="A121" s="1">
        <v>25020</v>
      </c>
      <c r="B121">
        <v>36.981499999999997</v>
      </c>
      <c r="C121">
        <f t="shared" si="3"/>
        <v>6.8960037075712712</v>
      </c>
      <c r="D121">
        <f t="shared" si="2"/>
        <v>32.821719999999999</v>
      </c>
      <c r="E121">
        <f t="shared" si="3"/>
        <v>9.9648202942050617</v>
      </c>
      <c r="F121">
        <v>2.3770750963770402</v>
      </c>
      <c r="O121" s="59">
        <v>24654</v>
      </c>
      <c r="P121">
        <v>30.377379999999999</v>
      </c>
    </row>
    <row r="122" spans="1:16" x14ac:dyDescent="0.2">
      <c r="A122" s="1">
        <v>25051</v>
      </c>
      <c r="B122">
        <v>37.084699999999998</v>
      </c>
      <c r="C122">
        <f t="shared" si="3"/>
        <v>7.0967717004742203</v>
      </c>
      <c r="D122">
        <f t="shared" si="2"/>
        <v>33.220700000000001</v>
      </c>
      <c r="E122">
        <f t="shared" si="3"/>
        <v>10.836751084860843</v>
      </c>
      <c r="F122">
        <v>3.1210464370189599</v>
      </c>
      <c r="O122" s="59">
        <v>24685</v>
      </c>
      <c r="P122">
        <v>30.6799</v>
      </c>
    </row>
    <row r="123" spans="1:16" x14ac:dyDescent="0.2">
      <c r="A123" s="1">
        <v>25082</v>
      </c>
      <c r="B123">
        <v>37.225099999999998</v>
      </c>
      <c r="C123">
        <f t="shared" si="3"/>
        <v>6.5465386381235096</v>
      </c>
      <c r="D123">
        <f t="shared" si="2"/>
        <v>33.235750000000003</v>
      </c>
      <c r="E123">
        <f t="shared" si="3"/>
        <v>10.0987760831753</v>
      </c>
      <c r="F123">
        <v>2.7337623849625001</v>
      </c>
      <c r="O123" s="59">
        <v>24716</v>
      </c>
      <c r="P123">
        <v>30.850269999999998</v>
      </c>
    </row>
    <row r="124" spans="1:16" x14ac:dyDescent="0.2">
      <c r="A124" s="1">
        <v>25112</v>
      </c>
      <c r="B124">
        <v>37.298999999999999</v>
      </c>
      <c r="C124">
        <f t="shared" si="3"/>
        <v>6.0546037006503042</v>
      </c>
      <c r="D124">
        <f t="shared" si="2"/>
        <v>33.50132</v>
      </c>
      <c r="E124">
        <f t="shared" si="3"/>
        <v>10.72065239214229</v>
      </c>
      <c r="F124">
        <v>3.6691733429097</v>
      </c>
      <c r="O124" s="59">
        <v>24746</v>
      </c>
      <c r="P124">
        <v>31.029869999999999</v>
      </c>
    </row>
    <row r="125" spans="1:16" x14ac:dyDescent="0.2">
      <c r="A125" s="1">
        <v>25143</v>
      </c>
      <c r="B125">
        <v>37.781500000000001</v>
      </c>
      <c r="C125">
        <f t="shared" si="3"/>
        <v>8.0304554391464809</v>
      </c>
      <c r="D125">
        <f t="shared" si="2"/>
        <v>33.924790000000002</v>
      </c>
      <c r="E125">
        <f t="shared" si="3"/>
        <v>12.228052381627302</v>
      </c>
      <c r="F125">
        <v>3.9172645656820402</v>
      </c>
      <c r="O125" s="59">
        <v>24777</v>
      </c>
      <c r="P125">
        <v>31.41703</v>
      </c>
    </row>
    <row r="126" spans="1:16" x14ac:dyDescent="0.2">
      <c r="A126" s="1">
        <v>25173</v>
      </c>
      <c r="B126">
        <v>37.900799999999997</v>
      </c>
      <c r="C126">
        <f t="shared" si="3"/>
        <v>8.1148176423970302</v>
      </c>
      <c r="D126">
        <f t="shared" si="2"/>
        <v>34.100949999999997</v>
      </c>
      <c r="E126">
        <f t="shared" si="3"/>
        <v>12.168499472249177</v>
      </c>
      <c r="F126">
        <v>3.8039434200308802</v>
      </c>
      <c r="O126" s="59">
        <v>24807</v>
      </c>
      <c r="P126">
        <v>31.874780000000001</v>
      </c>
    </row>
    <row r="127" spans="1:16" x14ac:dyDescent="0.2">
      <c r="A127" s="1">
        <v>25204</v>
      </c>
      <c r="B127">
        <v>38.130099999999999</v>
      </c>
      <c r="C127">
        <f t="shared" si="3"/>
        <v>8.2475284334182533</v>
      </c>
      <c r="D127">
        <f t="shared" si="2"/>
        <v>34.385779999999997</v>
      </c>
      <c r="E127">
        <f t="shared" si="3"/>
        <v>12.842167083139264</v>
      </c>
      <c r="F127">
        <v>4.3930278300883696</v>
      </c>
      <c r="O127" s="59">
        <v>24838</v>
      </c>
      <c r="P127">
        <v>31.595669999999998</v>
      </c>
    </row>
    <row r="128" spans="1:16" x14ac:dyDescent="0.2">
      <c r="A128" s="1">
        <v>25235</v>
      </c>
      <c r="B128">
        <v>38.374099999999999</v>
      </c>
      <c r="C128">
        <f t="shared" si="3"/>
        <v>10.025985404325171</v>
      </c>
      <c r="D128">
        <f t="shared" si="2"/>
        <v>34.431240000000003</v>
      </c>
      <c r="E128">
        <f t="shared" si="3"/>
        <v>13.624939548421553</v>
      </c>
      <c r="F128">
        <v>4.0423010563914703</v>
      </c>
      <c r="O128" s="59">
        <v>24869</v>
      </c>
      <c r="P128">
        <v>31.793140000000001</v>
      </c>
    </row>
    <row r="129" spans="1:16" x14ac:dyDescent="0.2">
      <c r="A129" s="1">
        <v>25263</v>
      </c>
      <c r="B129">
        <v>38.674999999999997</v>
      </c>
      <c r="C129">
        <f t="shared" si="3"/>
        <v>11.372405757396512</v>
      </c>
      <c r="D129">
        <f t="shared" si="2"/>
        <v>34.779620000000001</v>
      </c>
      <c r="E129">
        <f t="shared" si="3"/>
        <v>14.695691964237318</v>
      </c>
      <c r="F129">
        <v>4.2549126802624002</v>
      </c>
      <c r="O129" s="59">
        <v>24898</v>
      </c>
      <c r="P129">
        <v>31.98873</v>
      </c>
    </row>
    <row r="130" spans="1:16" x14ac:dyDescent="0.2">
      <c r="A130" s="1">
        <v>25294</v>
      </c>
      <c r="B130">
        <v>38.532699999999998</v>
      </c>
      <c r="C130">
        <f t="shared" si="3"/>
        <v>10.064923523238697</v>
      </c>
      <c r="D130">
        <f t="shared" si="2"/>
        <v>35.015309999999999</v>
      </c>
      <c r="E130">
        <f t="shared" si="3"/>
        <v>14.636193985748843</v>
      </c>
      <c r="F130">
        <v>5.0287382922701704</v>
      </c>
      <c r="O130" s="59">
        <v>24929</v>
      </c>
      <c r="P130">
        <v>32.138379999999998</v>
      </c>
    </row>
    <row r="131" spans="1:16" x14ac:dyDescent="0.2">
      <c r="A131" s="1">
        <v>25324</v>
      </c>
      <c r="B131">
        <v>38.387099999999997</v>
      </c>
      <c r="C131">
        <f t="shared" si="3"/>
        <v>10.562655475556305</v>
      </c>
      <c r="D131">
        <f t="shared" si="2"/>
        <v>35.152529999999999</v>
      </c>
      <c r="E131">
        <f t="shared" si="3"/>
        <v>15.410620796217737</v>
      </c>
      <c r="F131">
        <v>5.4859357227055598</v>
      </c>
      <c r="O131" s="59">
        <v>24959</v>
      </c>
      <c r="P131">
        <v>31.874220000000001</v>
      </c>
    </row>
    <row r="132" spans="1:16" x14ac:dyDescent="0.2">
      <c r="A132" s="1">
        <v>25355</v>
      </c>
      <c r="B132">
        <v>38.762099999999997</v>
      </c>
      <c r="C132">
        <f t="shared" si="3"/>
        <v>11.54725581978713</v>
      </c>
      <c r="D132">
        <f t="shared" si="2"/>
        <v>35.388500000000001</v>
      </c>
      <c r="E132">
        <f t="shared" si="3"/>
        <v>15.338579917939452</v>
      </c>
      <c r="F132">
        <v>4.7863599844310203</v>
      </c>
      <c r="O132" s="59">
        <v>24990</v>
      </c>
      <c r="P132">
        <v>32.373469999999998</v>
      </c>
    </row>
    <row r="133" spans="1:16" x14ac:dyDescent="0.2">
      <c r="A133" s="1">
        <v>25385</v>
      </c>
      <c r="B133">
        <v>38.966700000000003</v>
      </c>
      <c r="C133">
        <f t="shared" si="3"/>
        <v>12.301848300228151</v>
      </c>
      <c r="D133">
        <f t="shared" si="2"/>
        <v>35.639789999999998</v>
      </c>
      <c r="E133">
        <f t="shared" si="3"/>
        <v>15.976445782868664</v>
      </c>
      <c r="F133">
        <v>4.9432864563826397</v>
      </c>
      <c r="O133" s="59">
        <v>25020</v>
      </c>
      <c r="P133">
        <v>32.821719999999999</v>
      </c>
    </row>
    <row r="134" spans="1:16" x14ac:dyDescent="0.2">
      <c r="A134" s="1">
        <v>25416</v>
      </c>
      <c r="B134">
        <v>39.0563</v>
      </c>
      <c r="C134">
        <f t="shared" si="3"/>
        <v>10.633593708118076</v>
      </c>
      <c r="D134">
        <f t="shared" si="2"/>
        <v>35.708260000000003</v>
      </c>
      <c r="E134">
        <f t="shared" si="3"/>
        <v>15.177431753078144</v>
      </c>
      <c r="F134">
        <v>5.2075342039496597</v>
      </c>
      <c r="O134" s="59">
        <v>25051</v>
      </c>
      <c r="P134">
        <v>33.220700000000001</v>
      </c>
    </row>
    <row r="135" spans="1:16" x14ac:dyDescent="0.2">
      <c r="A135" s="1">
        <v>25447</v>
      </c>
      <c r="B135">
        <v>39.047499999999999</v>
      </c>
      <c r="C135">
        <f t="shared" si="3"/>
        <v>10.773508792277056</v>
      </c>
      <c r="D135">
        <f t="shared" si="2"/>
        <v>35.620429999999999</v>
      </c>
      <c r="E135">
        <f t="shared" si="3"/>
        <v>14.377384731935722</v>
      </c>
      <c r="F135">
        <v>4.31831233164535</v>
      </c>
      <c r="O135" s="59">
        <v>25082</v>
      </c>
      <c r="P135">
        <v>33.235750000000003</v>
      </c>
    </row>
    <row r="136" spans="1:16" x14ac:dyDescent="0.2">
      <c r="A136" s="1">
        <v>25477</v>
      </c>
      <c r="B136">
        <v>39.058900000000001</v>
      </c>
      <c r="C136">
        <f t="shared" si="3"/>
        <v>9.9916652885202826</v>
      </c>
      <c r="D136">
        <f t="shared" ref="D136:D199" si="4">P148</f>
        <v>35.765790000000003</v>
      </c>
      <c r="E136">
        <f t="shared" si="3"/>
        <v>14.204156099306161</v>
      </c>
      <c r="F136">
        <v>4.6433915232665699</v>
      </c>
      <c r="O136" s="59">
        <v>25112</v>
      </c>
      <c r="P136">
        <v>33.50132</v>
      </c>
    </row>
    <row r="137" spans="1:16" x14ac:dyDescent="0.2">
      <c r="A137" s="1">
        <v>25508</v>
      </c>
      <c r="B137">
        <v>38.690800000000003</v>
      </c>
      <c r="C137">
        <f t="shared" si="3"/>
        <v>7.6247121091717469</v>
      </c>
      <c r="D137">
        <f t="shared" si="4"/>
        <v>35.686819999999997</v>
      </c>
      <c r="E137">
        <f t="shared" si="3"/>
        <v>12.743133036410157</v>
      </c>
      <c r="F137">
        <v>4.6909456676516097</v>
      </c>
      <c r="O137" s="59">
        <v>25143</v>
      </c>
      <c r="P137">
        <v>33.924790000000002</v>
      </c>
    </row>
    <row r="138" spans="1:16" x14ac:dyDescent="0.2">
      <c r="A138" s="1">
        <v>25538</v>
      </c>
      <c r="B138">
        <v>38.5869</v>
      </c>
      <c r="C138">
        <f t="shared" si="3"/>
        <v>6.2845942486274105</v>
      </c>
      <c r="D138">
        <f t="shared" si="4"/>
        <v>35.751609999999999</v>
      </c>
      <c r="E138">
        <f t="shared" si="3"/>
        <v>11.47802015970208</v>
      </c>
      <c r="F138">
        <v>4.2799566764837804</v>
      </c>
      <c r="O138" s="59">
        <v>25173</v>
      </c>
      <c r="P138">
        <v>34.100949999999997</v>
      </c>
    </row>
    <row r="139" spans="1:16" x14ac:dyDescent="0.2">
      <c r="A139" s="1">
        <v>25569</v>
      </c>
      <c r="B139">
        <v>37.872399999999999</v>
      </c>
      <c r="C139">
        <f t="shared" si="3"/>
        <v>4.5232558935103331</v>
      </c>
      <c r="D139">
        <f t="shared" si="4"/>
        <v>35.867959999999997</v>
      </c>
      <c r="E139">
        <f t="shared" si="3"/>
        <v>12.682433200141643</v>
      </c>
      <c r="F139">
        <v>6.6069584157507704</v>
      </c>
      <c r="O139" s="59">
        <v>25204</v>
      </c>
      <c r="P139">
        <v>34.385779999999997</v>
      </c>
    </row>
    <row r="140" spans="1:16" x14ac:dyDescent="0.2">
      <c r="A140" s="1">
        <v>25600</v>
      </c>
      <c r="B140">
        <v>37.8474</v>
      </c>
      <c r="C140">
        <f t="shared" si="3"/>
        <v>4.0995513345941603</v>
      </c>
      <c r="D140">
        <f t="shared" si="4"/>
        <v>36.165300000000002</v>
      </c>
      <c r="E140">
        <f t="shared" si="3"/>
        <v>12.8849552335907</v>
      </c>
      <c r="F140">
        <v>7.0795284739510604</v>
      </c>
      <c r="O140" s="59">
        <v>25235</v>
      </c>
      <c r="P140">
        <v>34.431240000000003</v>
      </c>
    </row>
    <row r="141" spans="1:16" x14ac:dyDescent="0.2">
      <c r="A141" s="1">
        <v>25628</v>
      </c>
      <c r="B141">
        <v>37.798299999999998</v>
      </c>
      <c r="C141">
        <f t="shared" si="3"/>
        <v>3.6580590390411629</v>
      </c>
      <c r="D141">
        <f t="shared" si="4"/>
        <v>36.199579999999997</v>
      </c>
      <c r="E141">
        <f t="shared" si="3"/>
        <v>12.366386328733054</v>
      </c>
      <c r="F141">
        <v>6.8423446132855599</v>
      </c>
      <c r="O141" s="59">
        <v>25263</v>
      </c>
      <c r="P141">
        <v>34.779620000000001</v>
      </c>
    </row>
    <row r="142" spans="1:16" x14ac:dyDescent="0.2">
      <c r="A142" s="1">
        <v>25659</v>
      </c>
      <c r="B142">
        <v>37.701099999999997</v>
      </c>
      <c r="C142">
        <f t="shared" si="3"/>
        <v>3.2557849426752932</v>
      </c>
      <c r="D142">
        <f t="shared" si="4"/>
        <v>36.252929999999999</v>
      </c>
      <c r="E142">
        <f t="shared" si="3"/>
        <v>12.046925106189766</v>
      </c>
      <c r="F142">
        <v>6.7792727195586702</v>
      </c>
      <c r="O142" s="59">
        <v>25294</v>
      </c>
      <c r="P142">
        <v>35.015309999999999</v>
      </c>
    </row>
    <row r="143" spans="1:16" x14ac:dyDescent="0.2">
      <c r="A143" s="1">
        <v>25689</v>
      </c>
      <c r="B143">
        <v>37.657200000000003</v>
      </c>
      <c r="C143">
        <f t="shared" si="3"/>
        <v>2.0239451921229032</v>
      </c>
      <c r="D143">
        <f t="shared" si="4"/>
        <v>36.279870000000003</v>
      </c>
      <c r="E143">
        <f t="shared" si="3"/>
        <v>12.94655094081156</v>
      </c>
      <c r="F143">
        <v>8.4640114041416101</v>
      </c>
      <c r="O143" s="59">
        <v>25324</v>
      </c>
      <c r="P143">
        <v>35.152529999999999</v>
      </c>
    </row>
    <row r="144" spans="1:16" x14ac:dyDescent="0.2">
      <c r="A144" s="1">
        <v>25720</v>
      </c>
      <c r="B144">
        <v>37.535400000000003</v>
      </c>
      <c r="C144">
        <f t="shared" si="3"/>
        <v>1.3331975292161347</v>
      </c>
      <c r="D144">
        <f t="shared" si="4"/>
        <v>36.239289999999997</v>
      </c>
      <c r="E144">
        <f t="shared" si="3"/>
        <v>11.280462915566519</v>
      </c>
      <c r="F144">
        <v>7.2381712889962504</v>
      </c>
      <c r="O144" s="59">
        <v>25355</v>
      </c>
      <c r="P144">
        <v>35.388500000000001</v>
      </c>
    </row>
    <row r="145" spans="1:16" x14ac:dyDescent="0.2">
      <c r="A145" s="1">
        <v>25750</v>
      </c>
      <c r="B145">
        <v>37.627499999999998</v>
      </c>
      <c r="C145">
        <f t="shared" si="3"/>
        <v>1.7317378441838476</v>
      </c>
      <c r="D145">
        <f t="shared" si="4"/>
        <v>36.476840000000003</v>
      </c>
      <c r="E145">
        <f t="shared" si="3"/>
        <v>10.558704728953835</v>
      </c>
      <c r="F145">
        <v>6.2624034974048</v>
      </c>
      <c r="O145" s="59">
        <v>25385</v>
      </c>
      <c r="P145">
        <v>35.639789999999998</v>
      </c>
    </row>
    <row r="146" spans="1:16" x14ac:dyDescent="0.2">
      <c r="A146" s="1">
        <v>25781</v>
      </c>
      <c r="B146">
        <v>37.560400000000001</v>
      </c>
      <c r="C146">
        <f t="shared" si="3"/>
        <v>1.2745818278883807</v>
      </c>
      <c r="D146">
        <f t="shared" si="4"/>
        <v>36.287140000000001</v>
      </c>
      <c r="E146">
        <f t="shared" si="3"/>
        <v>8.8290232923188405</v>
      </c>
      <c r="F146">
        <v>4.8240903680018796</v>
      </c>
      <c r="O146" s="59">
        <v>25416</v>
      </c>
      <c r="P146">
        <v>35.708260000000003</v>
      </c>
    </row>
    <row r="147" spans="1:16" x14ac:dyDescent="0.2">
      <c r="A147" s="1">
        <v>25812</v>
      </c>
      <c r="B147">
        <v>37.301499999999997</v>
      </c>
      <c r="C147">
        <f t="shared" si="3"/>
        <v>0.20502753852476649</v>
      </c>
      <c r="D147">
        <f t="shared" si="4"/>
        <v>36.254809999999999</v>
      </c>
      <c r="E147">
        <f t="shared" si="3"/>
        <v>8.6945958343052929</v>
      </c>
      <c r="F147">
        <v>5.37134315313945</v>
      </c>
      <c r="O147" s="59">
        <v>25447</v>
      </c>
      <c r="P147">
        <v>35.620429999999999</v>
      </c>
    </row>
    <row r="148" spans="1:16" x14ac:dyDescent="0.2">
      <c r="A148" s="1">
        <v>25842</v>
      </c>
      <c r="B148">
        <v>36.555300000000003</v>
      </c>
      <c r="C148">
        <f t="shared" si="3"/>
        <v>-2.0140334115652885</v>
      </c>
      <c r="D148">
        <f t="shared" si="4"/>
        <v>36.119340000000001</v>
      </c>
      <c r="E148">
        <f t="shared" si="3"/>
        <v>7.5243614916774577</v>
      </c>
      <c r="F148">
        <v>5.6154269286696001</v>
      </c>
      <c r="O148" s="59">
        <v>25477</v>
      </c>
      <c r="P148">
        <v>35.765790000000003</v>
      </c>
    </row>
    <row r="149" spans="1:16" x14ac:dyDescent="0.2">
      <c r="A149" s="1">
        <v>25873</v>
      </c>
      <c r="B149">
        <v>36.3339</v>
      </c>
      <c r="C149">
        <f t="shared" si="3"/>
        <v>-3.9068375062361014</v>
      </c>
      <c r="D149">
        <f t="shared" si="4"/>
        <v>35.99727</v>
      </c>
      <c r="E149">
        <f t="shared" si="3"/>
        <v>5.9297086670786365</v>
      </c>
      <c r="F149">
        <v>5.2271524691998801</v>
      </c>
      <c r="O149" s="59">
        <v>25508</v>
      </c>
      <c r="P149">
        <v>35.686819999999997</v>
      </c>
    </row>
    <row r="150" spans="1:16" x14ac:dyDescent="0.2">
      <c r="A150" s="1">
        <v>25903</v>
      </c>
      <c r="B150">
        <v>37.168399999999998</v>
      </c>
      <c r="C150">
        <f t="shared" si="3"/>
        <v>-1.9513282129121881</v>
      </c>
      <c r="D150">
        <f t="shared" si="4"/>
        <v>36.523029999999999</v>
      </c>
      <c r="E150">
        <f t="shared" si="3"/>
        <v>6.8617777382730285</v>
      </c>
      <c r="F150">
        <v>4.9128780268132202</v>
      </c>
      <c r="O150" s="59">
        <v>25538</v>
      </c>
      <c r="P150">
        <v>35.751609999999999</v>
      </c>
    </row>
    <row r="151" spans="1:16" x14ac:dyDescent="0.2">
      <c r="A151" s="1">
        <v>25934</v>
      </c>
      <c r="B151">
        <v>37.454300000000003</v>
      </c>
      <c r="C151">
        <f t="shared" si="3"/>
        <v>-1.7882473341280518</v>
      </c>
      <c r="D151">
        <f t="shared" si="4"/>
        <v>36.797530000000002</v>
      </c>
      <c r="E151">
        <f t="shared" si="3"/>
        <v>6.7787616532515971</v>
      </c>
      <c r="F151">
        <v>4.7259223714789798</v>
      </c>
      <c r="O151" s="59">
        <v>25569</v>
      </c>
      <c r="P151">
        <v>35.867959999999997</v>
      </c>
    </row>
    <row r="152" spans="1:16" x14ac:dyDescent="0.2">
      <c r="A152" s="1">
        <v>25965</v>
      </c>
      <c r="B152">
        <v>37.382899999999999</v>
      </c>
      <c r="C152">
        <f t="shared" si="3"/>
        <v>-2.6169372251055076</v>
      </c>
      <c r="D152">
        <f t="shared" si="4"/>
        <v>36.528730000000003</v>
      </c>
      <c r="E152">
        <f t="shared" si="3"/>
        <v>5.9134782452031835</v>
      </c>
      <c r="F152">
        <v>4.3888043237532104</v>
      </c>
      <c r="O152" s="59">
        <v>25600</v>
      </c>
      <c r="P152">
        <v>36.165300000000002</v>
      </c>
    </row>
    <row r="153" spans="1:16" x14ac:dyDescent="0.2">
      <c r="A153" s="1">
        <v>25993</v>
      </c>
      <c r="B153">
        <v>37.342399999999998</v>
      </c>
      <c r="C153">
        <f t="shared" si="3"/>
        <v>-3.5063986174310093</v>
      </c>
      <c r="D153">
        <f t="shared" si="4"/>
        <v>36.495040000000003</v>
      </c>
      <c r="E153">
        <f t="shared" si="3"/>
        <v>4.8144777896535134</v>
      </c>
      <c r="F153">
        <v>3.8567019347942901</v>
      </c>
      <c r="O153" s="59">
        <v>25628</v>
      </c>
      <c r="P153">
        <v>36.199579999999997</v>
      </c>
    </row>
    <row r="154" spans="1:16" x14ac:dyDescent="0.2">
      <c r="A154" s="1">
        <v>26024</v>
      </c>
      <c r="B154">
        <v>37.552100000000003</v>
      </c>
      <c r="C154">
        <f t="shared" si="3"/>
        <v>-2.57779293698044</v>
      </c>
      <c r="D154">
        <f t="shared" si="4"/>
        <v>36.664870000000001</v>
      </c>
      <c r="E154">
        <f t="shared" si="3"/>
        <v>4.6033681506911996</v>
      </c>
      <c r="F154">
        <v>3.0537456244923802</v>
      </c>
      <c r="O154" s="59">
        <v>25659</v>
      </c>
      <c r="P154">
        <v>36.252929999999999</v>
      </c>
    </row>
    <row r="155" spans="1:16" x14ac:dyDescent="0.2">
      <c r="A155" s="1">
        <v>26054</v>
      </c>
      <c r="B155">
        <v>37.742600000000003</v>
      </c>
      <c r="C155">
        <f t="shared" si="3"/>
        <v>-1.6932035664774705</v>
      </c>
      <c r="D155">
        <f t="shared" si="4"/>
        <v>36.628680000000003</v>
      </c>
      <c r="E155">
        <f t="shared" si="3"/>
        <v>4.1134947198538647</v>
      </c>
      <c r="F155">
        <v>2.0000793092022402</v>
      </c>
      <c r="O155" s="59">
        <v>25689</v>
      </c>
      <c r="P155">
        <v>36.279870000000003</v>
      </c>
    </row>
    <row r="156" spans="1:16" x14ac:dyDescent="0.2">
      <c r="A156" s="1">
        <v>26085</v>
      </c>
      <c r="B156">
        <v>37.9009</v>
      </c>
      <c r="C156">
        <f t="shared" si="3"/>
        <v>-2.2468106613189947</v>
      </c>
      <c r="D156">
        <f t="shared" si="4"/>
        <v>36.942729999999997</v>
      </c>
      <c r="E156">
        <f t="shared" si="3"/>
        <v>4.2981967063229298</v>
      </c>
      <c r="F156">
        <v>2.5376226825011798</v>
      </c>
      <c r="O156" s="59">
        <v>25720</v>
      </c>
      <c r="P156">
        <v>36.239289999999997</v>
      </c>
    </row>
    <row r="157" spans="1:16" x14ac:dyDescent="0.2">
      <c r="A157" s="1">
        <v>26115</v>
      </c>
      <c r="B157">
        <v>37.790900000000001</v>
      </c>
      <c r="C157">
        <f t="shared" si="3"/>
        <v>-3.0639102339442892</v>
      </c>
      <c r="D157">
        <f t="shared" si="4"/>
        <v>37.047260000000001</v>
      </c>
      <c r="E157">
        <f t="shared" si="3"/>
        <v>3.8731684561939344</v>
      </c>
      <c r="F157">
        <v>2.6333727055807299</v>
      </c>
      <c r="O157" s="59">
        <v>25750</v>
      </c>
      <c r="P157">
        <v>36.476840000000003</v>
      </c>
    </row>
    <row r="158" spans="1:16" x14ac:dyDescent="0.2">
      <c r="A158" s="1">
        <v>26146</v>
      </c>
      <c r="B158">
        <v>37.571599999999997</v>
      </c>
      <c r="C158">
        <f t="shared" si="3"/>
        <v>-3.875574904958365</v>
      </c>
      <c r="D158">
        <f t="shared" si="4"/>
        <v>36.907179999999997</v>
      </c>
      <c r="E158">
        <f t="shared" si="3"/>
        <v>3.302407749194578</v>
      </c>
      <c r="F158">
        <v>2.5799263378002699</v>
      </c>
      <c r="O158" s="59">
        <v>25781</v>
      </c>
      <c r="P158">
        <v>36.287140000000001</v>
      </c>
    </row>
    <row r="159" spans="1:16" x14ac:dyDescent="0.2">
      <c r="A159" s="1">
        <v>26177</v>
      </c>
      <c r="B159">
        <v>38.182200000000002</v>
      </c>
      <c r="C159">
        <f t="shared" si="3"/>
        <v>-2.2409415320696646</v>
      </c>
      <c r="D159">
        <f t="shared" si="4"/>
        <v>37.312530000000002</v>
      </c>
      <c r="E159">
        <f t="shared" si="3"/>
        <v>4.6409845514210941</v>
      </c>
      <c r="F159">
        <v>2.8766698391369898</v>
      </c>
      <c r="O159" s="59">
        <v>25812</v>
      </c>
      <c r="P159">
        <v>36.254809999999999</v>
      </c>
    </row>
    <row r="160" spans="1:16" x14ac:dyDescent="0.2">
      <c r="A160" s="1">
        <v>26207</v>
      </c>
      <c r="B160">
        <v>38.468000000000004</v>
      </c>
      <c r="C160">
        <f t="shared" ref="C160:E223" si="5">100*LN(B160/B136)</f>
        <v>-1.5244036399391168</v>
      </c>
      <c r="D160">
        <f t="shared" si="4"/>
        <v>37.458210000000001</v>
      </c>
      <c r="E160">
        <f t="shared" si="5"/>
        <v>4.6234061620443123</v>
      </c>
      <c r="F160">
        <v>2.40240614724084</v>
      </c>
      <c r="O160" s="59">
        <v>25842</v>
      </c>
      <c r="P160">
        <v>36.119340000000001</v>
      </c>
    </row>
    <row r="161" spans="1:16" x14ac:dyDescent="0.2">
      <c r="A161" s="1">
        <v>26238</v>
      </c>
      <c r="B161">
        <v>38.631300000000003</v>
      </c>
      <c r="C161">
        <f t="shared" si="5"/>
        <v>-0.15390169626581762</v>
      </c>
      <c r="D161">
        <f t="shared" si="4"/>
        <v>37.525950000000002</v>
      </c>
      <c r="E161">
        <f t="shared" si="5"/>
        <v>5.0251260710790318</v>
      </c>
      <c r="F161">
        <v>1.9306368766687301</v>
      </c>
      <c r="O161" s="59">
        <v>25873</v>
      </c>
      <c r="P161">
        <v>35.99727</v>
      </c>
    </row>
    <row r="162" spans="1:16" x14ac:dyDescent="0.2">
      <c r="A162" s="1">
        <v>26268</v>
      </c>
      <c r="B162">
        <v>39.077199999999998</v>
      </c>
      <c r="C162">
        <f t="shared" si="5"/>
        <v>1.2626336075392353</v>
      </c>
      <c r="D162">
        <f t="shared" si="4"/>
        <v>37.624400000000001</v>
      </c>
      <c r="E162">
        <f t="shared" si="5"/>
        <v>5.1057473007025811</v>
      </c>
      <c r="F162">
        <v>1.10842957297503</v>
      </c>
      <c r="O162" s="59">
        <v>25903</v>
      </c>
      <c r="P162">
        <v>36.523029999999999</v>
      </c>
    </row>
    <row r="163" spans="1:16" x14ac:dyDescent="0.2">
      <c r="A163" s="1">
        <v>26299</v>
      </c>
      <c r="B163">
        <v>40.015700000000002</v>
      </c>
      <c r="C163">
        <f t="shared" si="5"/>
        <v>5.5049262497418194</v>
      </c>
      <c r="D163">
        <f t="shared" si="4"/>
        <v>38.138820000000003</v>
      </c>
      <c r="E163">
        <f t="shared" si="5"/>
        <v>6.1388243157572848</v>
      </c>
      <c r="F163">
        <v>-0.56231790172257001</v>
      </c>
      <c r="O163" s="59">
        <v>25934</v>
      </c>
      <c r="P163">
        <v>36.797530000000002</v>
      </c>
    </row>
    <row r="164" spans="1:16" x14ac:dyDescent="0.2">
      <c r="A164" s="1">
        <v>26330</v>
      </c>
      <c r="B164">
        <v>40.395499999999998</v>
      </c>
      <c r="C164">
        <f t="shared" si="5"/>
        <v>6.5156107306630382</v>
      </c>
      <c r="D164">
        <f t="shared" si="4"/>
        <v>37.963169999999998</v>
      </c>
      <c r="E164">
        <f t="shared" si="5"/>
        <v>4.8516383631858568</v>
      </c>
      <c r="F164">
        <v>-2.4936634358015399</v>
      </c>
      <c r="O164" s="59">
        <v>25965</v>
      </c>
      <c r="P164">
        <v>36.528730000000003</v>
      </c>
    </row>
    <row r="165" spans="1:16" x14ac:dyDescent="0.2">
      <c r="A165" s="1">
        <v>26359</v>
      </c>
      <c r="B165">
        <v>40.694000000000003</v>
      </c>
      <c r="C165">
        <f t="shared" si="5"/>
        <v>7.3816533364483101</v>
      </c>
      <c r="D165">
        <f t="shared" si="4"/>
        <v>38.585949999999997</v>
      </c>
      <c r="E165">
        <f t="shared" si="5"/>
        <v>6.3840704018697796</v>
      </c>
      <c r="F165">
        <v>-1.51320350295416</v>
      </c>
      <c r="O165" s="59">
        <v>25993</v>
      </c>
      <c r="P165">
        <v>36.495040000000003</v>
      </c>
    </row>
    <row r="166" spans="1:16" x14ac:dyDescent="0.2">
      <c r="A166" s="1">
        <v>26390</v>
      </c>
      <c r="B166">
        <v>41.116399999999999</v>
      </c>
      <c r="C166">
        <f t="shared" si="5"/>
        <v>8.6717796929035131</v>
      </c>
      <c r="D166">
        <f t="shared" si="4"/>
        <v>39.153019999999998</v>
      </c>
      <c r="E166">
        <f t="shared" si="5"/>
        <v>7.6957353049392747</v>
      </c>
      <c r="F166">
        <v>-1.0238004129007601</v>
      </c>
      <c r="O166" s="59">
        <v>26024</v>
      </c>
      <c r="P166">
        <v>36.664870000000001</v>
      </c>
    </row>
    <row r="167" spans="1:16" x14ac:dyDescent="0.2">
      <c r="A167" s="1">
        <v>26420</v>
      </c>
      <c r="B167">
        <v>41.095199999999998</v>
      </c>
      <c r="C167">
        <f t="shared" si="5"/>
        <v>8.7367155338163549</v>
      </c>
      <c r="D167">
        <f t="shared" si="4"/>
        <v>39.173299999999998</v>
      </c>
      <c r="E167">
        <f t="shared" si="5"/>
        <v>7.6732350279096817</v>
      </c>
      <c r="F167">
        <v>-1.08768753705427</v>
      </c>
      <c r="O167" s="59">
        <v>26054</v>
      </c>
      <c r="P167">
        <v>36.628680000000003</v>
      </c>
    </row>
    <row r="168" spans="1:16" x14ac:dyDescent="0.2">
      <c r="A168" s="1">
        <v>26451</v>
      </c>
      <c r="B168">
        <v>41.203400000000002</v>
      </c>
      <c r="C168">
        <f t="shared" si="5"/>
        <v>9.3236289533807462</v>
      </c>
      <c r="D168">
        <f t="shared" si="4"/>
        <v>39.354680000000002</v>
      </c>
      <c r="E168">
        <f t="shared" si="5"/>
        <v>8.2471011075757765</v>
      </c>
      <c r="F168">
        <v>-0.88789062425726695</v>
      </c>
      <c r="O168" s="59">
        <v>26085</v>
      </c>
      <c r="P168">
        <v>36.942729999999997</v>
      </c>
    </row>
    <row r="169" spans="1:16" x14ac:dyDescent="0.2">
      <c r="A169" s="1">
        <v>26481</v>
      </c>
      <c r="B169">
        <v>41.187899999999999</v>
      </c>
      <c r="C169">
        <f t="shared" si="5"/>
        <v>9.040935785555746</v>
      </c>
      <c r="D169">
        <f t="shared" si="4"/>
        <v>39.32761</v>
      </c>
      <c r="E169">
        <f t="shared" si="5"/>
        <v>7.5249278088452609</v>
      </c>
      <c r="F169">
        <v>-1.4298894816269401</v>
      </c>
      <c r="O169" s="59">
        <v>26115</v>
      </c>
      <c r="P169">
        <v>37.047260000000001</v>
      </c>
    </row>
    <row r="170" spans="1:16" x14ac:dyDescent="0.2">
      <c r="A170" s="1">
        <v>26512</v>
      </c>
      <c r="B170">
        <v>41.735199999999999</v>
      </c>
      <c r="C170">
        <f t="shared" si="5"/>
        <v>10.539459352148823</v>
      </c>
      <c r="D170">
        <f t="shared" si="4"/>
        <v>39.794649999999997</v>
      </c>
      <c r="E170">
        <f t="shared" si="5"/>
        <v>9.2269072614456071</v>
      </c>
      <c r="F170">
        <v>-0.68299376680683999</v>
      </c>
      <c r="O170" s="59">
        <v>26146</v>
      </c>
      <c r="P170">
        <v>36.907179999999997</v>
      </c>
    </row>
    <row r="171" spans="1:16" x14ac:dyDescent="0.2">
      <c r="A171" s="1">
        <v>26543</v>
      </c>
      <c r="B171">
        <v>42.054699999999997</v>
      </c>
      <c r="C171">
        <f t="shared" si="5"/>
        <v>11.993761155492153</v>
      </c>
      <c r="D171">
        <f t="shared" si="4"/>
        <v>40.078539999999997</v>
      </c>
      <c r="E171">
        <f t="shared" si="5"/>
        <v>10.026896681405365</v>
      </c>
      <c r="F171">
        <v>-0.80990335763935095</v>
      </c>
      <c r="O171" s="59">
        <v>26177</v>
      </c>
      <c r="P171">
        <v>37.312530000000002</v>
      </c>
    </row>
    <row r="172" spans="1:16" x14ac:dyDescent="0.2">
      <c r="A172" s="1">
        <v>26573</v>
      </c>
      <c r="B172">
        <v>42.632100000000001</v>
      </c>
      <c r="C172">
        <f t="shared" si="5"/>
        <v>15.378130812431817</v>
      </c>
      <c r="D172">
        <f t="shared" si="4"/>
        <v>40.673209999999997</v>
      </c>
      <c r="E172">
        <f t="shared" si="5"/>
        <v>11.874118880461785</v>
      </c>
      <c r="F172">
        <v>-1.1197085751409499</v>
      </c>
      <c r="O172" s="59">
        <v>26207</v>
      </c>
      <c r="P172">
        <v>37.458210000000001</v>
      </c>
    </row>
    <row r="173" spans="1:16" x14ac:dyDescent="0.2">
      <c r="A173" s="1">
        <v>26604</v>
      </c>
      <c r="B173">
        <v>43.118400000000001</v>
      </c>
      <c r="C173">
        <f t="shared" si="5"/>
        <v>17.119863039122713</v>
      </c>
      <c r="D173">
        <f t="shared" si="4"/>
        <v>41.052100000000003</v>
      </c>
      <c r="E173">
        <f t="shared" si="5"/>
        <v>13.139888946812883</v>
      </c>
      <c r="F173">
        <v>-0.96403124399298401</v>
      </c>
      <c r="O173" s="59">
        <v>26238</v>
      </c>
      <c r="P173">
        <v>37.525950000000002</v>
      </c>
    </row>
    <row r="174" spans="1:16" x14ac:dyDescent="0.2">
      <c r="A174" s="1">
        <v>26634</v>
      </c>
      <c r="B174">
        <v>43.613900000000001</v>
      </c>
      <c r="C174">
        <f t="shared" si="5"/>
        <v>15.9916968970273</v>
      </c>
      <c r="D174">
        <f t="shared" si="4"/>
        <v>41.989899999999999</v>
      </c>
      <c r="E174">
        <f t="shared" si="5"/>
        <v>13.948609265218009</v>
      </c>
      <c r="F174">
        <v>0.56372557235337195</v>
      </c>
      <c r="O174" s="59">
        <v>26268</v>
      </c>
      <c r="P174">
        <v>37.624400000000001</v>
      </c>
    </row>
    <row r="175" spans="1:16" x14ac:dyDescent="0.2">
      <c r="A175" s="1">
        <v>26665</v>
      </c>
      <c r="B175">
        <v>43.900100000000002</v>
      </c>
      <c r="C175">
        <f t="shared" si="5"/>
        <v>15.879507485123531</v>
      </c>
      <c r="D175">
        <f t="shared" si="4"/>
        <v>41.880710000000001</v>
      </c>
      <c r="E175">
        <f t="shared" si="5"/>
        <v>12.939461570120114</v>
      </c>
      <c r="F175">
        <v>-0.37391822637410299</v>
      </c>
      <c r="O175" s="59">
        <v>26299</v>
      </c>
      <c r="P175">
        <v>38.138820000000003</v>
      </c>
    </row>
    <row r="176" spans="1:16" x14ac:dyDescent="0.2">
      <c r="A176" s="1">
        <v>26696</v>
      </c>
      <c r="B176">
        <v>44.563000000000002</v>
      </c>
      <c r="C176">
        <f t="shared" si="5"/>
        <v>17.569053769536634</v>
      </c>
      <c r="D176">
        <f t="shared" si="4"/>
        <v>42.307969999999997</v>
      </c>
      <c r="E176">
        <f t="shared" si="5"/>
        <v>14.687641012275913</v>
      </c>
      <c r="F176">
        <v>0.297429181079501</v>
      </c>
      <c r="O176" s="59">
        <v>26330</v>
      </c>
      <c r="P176">
        <v>37.963169999999998</v>
      </c>
    </row>
    <row r="177" spans="1:16" x14ac:dyDescent="0.2">
      <c r="A177" s="1">
        <v>26724</v>
      </c>
      <c r="B177">
        <v>44.584400000000002</v>
      </c>
      <c r="C177">
        <f t="shared" si="5"/>
        <v>17.725461177062769</v>
      </c>
      <c r="D177">
        <f t="shared" si="4"/>
        <v>42.564120000000003</v>
      </c>
      <c r="E177">
        <f t="shared" si="5"/>
        <v>15.383528391586434</v>
      </c>
      <c r="F177">
        <v>0.89363032507085005</v>
      </c>
      <c r="O177" s="59">
        <v>26359</v>
      </c>
      <c r="P177">
        <v>38.585949999999997</v>
      </c>
    </row>
    <row r="178" spans="1:16" x14ac:dyDescent="0.2">
      <c r="A178" s="1">
        <v>26755</v>
      </c>
      <c r="B178">
        <v>44.510300000000001</v>
      </c>
      <c r="C178">
        <f t="shared" si="5"/>
        <v>16.999132098433126</v>
      </c>
      <c r="D178">
        <f t="shared" si="4"/>
        <v>42.566040000000001</v>
      </c>
      <c r="E178">
        <f t="shared" si="5"/>
        <v>14.923767633354828</v>
      </c>
      <c r="F178">
        <v>0.89679527996393604</v>
      </c>
      <c r="O178" s="59">
        <v>26390</v>
      </c>
      <c r="P178">
        <v>39.153019999999998</v>
      </c>
    </row>
    <row r="179" spans="1:16" x14ac:dyDescent="0.2">
      <c r="A179" s="1">
        <v>26785</v>
      </c>
      <c r="B179">
        <v>44.794899999999998</v>
      </c>
      <c r="C179">
        <f t="shared" si="5"/>
        <v>17.130486366577795</v>
      </c>
      <c r="D179">
        <f t="shared" si="4"/>
        <v>43.086790000000001</v>
      </c>
      <c r="E179">
        <f t="shared" si="5"/>
        <v>16.238491350494911</v>
      </c>
      <c r="F179">
        <v>2.1278003784487298</v>
      </c>
      <c r="O179" s="59">
        <v>26420</v>
      </c>
      <c r="P179">
        <v>39.173299999999998</v>
      </c>
    </row>
    <row r="180" spans="1:16" x14ac:dyDescent="0.2">
      <c r="A180" s="1">
        <v>26816</v>
      </c>
      <c r="B180">
        <v>44.824100000000001</v>
      </c>
      <c r="C180">
        <f t="shared" si="5"/>
        <v>16.77710826999224</v>
      </c>
      <c r="D180">
        <f t="shared" si="4"/>
        <v>43.235909999999997</v>
      </c>
      <c r="E180">
        <f t="shared" si="5"/>
        <v>15.730252428526267</v>
      </c>
      <c r="F180">
        <v>1.8447869300353299</v>
      </c>
      <c r="O180" s="59">
        <v>26451</v>
      </c>
      <c r="P180">
        <v>39.354680000000002</v>
      </c>
    </row>
    <row r="181" spans="1:16" x14ac:dyDescent="0.2">
      <c r="A181" s="1">
        <v>26846</v>
      </c>
      <c r="B181">
        <v>45.015999999999998</v>
      </c>
      <c r="C181">
        <f t="shared" si="5"/>
        <v>17.494964922888041</v>
      </c>
      <c r="D181">
        <f t="shared" si="4"/>
        <v>43.187109999999997</v>
      </c>
      <c r="E181">
        <f t="shared" si="5"/>
        <v>15.33476762050803</v>
      </c>
      <c r="F181">
        <v>0.99177630695345598</v>
      </c>
      <c r="O181" s="59">
        <v>26481</v>
      </c>
      <c r="P181">
        <v>39.32761</v>
      </c>
    </row>
    <row r="182" spans="1:16" x14ac:dyDescent="0.2">
      <c r="A182" s="1">
        <v>26877</v>
      </c>
      <c r="B182">
        <v>44.934699999999999</v>
      </c>
      <c r="C182">
        <f t="shared" si="5"/>
        <v>17.896187892813977</v>
      </c>
      <c r="D182">
        <f t="shared" si="4"/>
        <v>43.61835</v>
      </c>
      <c r="E182">
        <f t="shared" si="5"/>
        <v>16.707182130897042</v>
      </c>
      <c r="F182">
        <v>2.1084714256566399</v>
      </c>
      <c r="O182" s="59">
        <v>26512</v>
      </c>
      <c r="P182">
        <v>39.794649999999997</v>
      </c>
    </row>
    <row r="183" spans="1:16" x14ac:dyDescent="0.2">
      <c r="A183" s="1">
        <v>26908</v>
      </c>
      <c r="B183">
        <v>45.344000000000001</v>
      </c>
      <c r="C183">
        <f t="shared" si="5"/>
        <v>17.190842507922611</v>
      </c>
      <c r="D183">
        <f t="shared" si="4"/>
        <v>43.748080000000002</v>
      </c>
      <c r="E183">
        <f t="shared" si="5"/>
        <v>15.911853095373345</v>
      </c>
      <c r="F183">
        <v>1.76269415294417</v>
      </c>
      <c r="O183" s="59">
        <v>26543</v>
      </c>
      <c r="P183">
        <v>40.078539999999997</v>
      </c>
    </row>
    <row r="184" spans="1:16" x14ac:dyDescent="0.2">
      <c r="A184" s="1">
        <v>26938</v>
      </c>
      <c r="B184">
        <v>45.656300000000002</v>
      </c>
      <c r="C184">
        <f t="shared" si="5"/>
        <v>17.131487724045275</v>
      </c>
      <c r="D184">
        <f t="shared" si="4"/>
        <v>43.927509999999998</v>
      </c>
      <c r="E184">
        <f t="shared" si="5"/>
        <v>15.931486372673326</v>
      </c>
      <c r="F184">
        <v>1.82015718819752</v>
      </c>
      <c r="O184" s="59">
        <v>26573</v>
      </c>
      <c r="P184">
        <v>40.673209999999997</v>
      </c>
    </row>
    <row r="185" spans="1:16" x14ac:dyDescent="0.2">
      <c r="A185" s="1">
        <v>26969</v>
      </c>
      <c r="B185">
        <v>45.883400000000002</v>
      </c>
      <c r="C185">
        <f t="shared" si="5"/>
        <v>17.204056716629911</v>
      </c>
      <c r="D185">
        <f t="shared" si="4"/>
        <v>44.104680000000002</v>
      </c>
      <c r="E185">
        <f t="shared" si="5"/>
        <v>16.153320561642545</v>
      </c>
      <c r="F185">
        <v>1.9957395384610801</v>
      </c>
      <c r="O185" s="59">
        <v>26604</v>
      </c>
      <c r="P185">
        <v>41.052100000000003</v>
      </c>
    </row>
    <row r="186" spans="1:16" x14ac:dyDescent="0.2">
      <c r="A186" s="1">
        <v>26999</v>
      </c>
      <c r="B186">
        <v>45.771900000000002</v>
      </c>
      <c r="C186">
        <f t="shared" si="5"/>
        <v>15.813118900530998</v>
      </c>
      <c r="D186">
        <f t="shared" si="4"/>
        <v>44.02957</v>
      </c>
      <c r="E186">
        <f t="shared" si="5"/>
        <v>15.720867755335078</v>
      </c>
      <c r="F186">
        <v>2.4498007201060501</v>
      </c>
      <c r="O186" s="59">
        <v>26634</v>
      </c>
      <c r="P186">
        <v>41.989899999999999</v>
      </c>
    </row>
    <row r="187" spans="1:16" x14ac:dyDescent="0.2">
      <c r="A187" s="1">
        <v>27030</v>
      </c>
      <c r="B187">
        <v>45.441499999999998</v>
      </c>
      <c r="C187">
        <f t="shared" si="5"/>
        <v>12.715390732547846</v>
      </c>
      <c r="D187">
        <f t="shared" si="4"/>
        <v>44.125749999999996</v>
      </c>
      <c r="E187">
        <f t="shared" si="5"/>
        <v>14.581085122957576</v>
      </c>
      <c r="F187">
        <v>3.2843545993621701</v>
      </c>
      <c r="O187" s="59">
        <v>26665</v>
      </c>
      <c r="P187">
        <v>41.880710000000001</v>
      </c>
    </row>
    <row r="188" spans="1:16" x14ac:dyDescent="0.2">
      <c r="A188" s="1">
        <v>27061</v>
      </c>
      <c r="B188">
        <v>45.308799999999998</v>
      </c>
      <c r="C188">
        <f t="shared" si="5"/>
        <v>11.478288148392078</v>
      </c>
      <c r="D188">
        <f t="shared" si="4"/>
        <v>43.927309999999999</v>
      </c>
      <c r="E188">
        <f t="shared" si="5"/>
        <v>14.591974311996344</v>
      </c>
      <c r="F188">
        <v>4.0837109071080002</v>
      </c>
      <c r="O188" s="59">
        <v>26696</v>
      </c>
      <c r="P188">
        <v>42.307969999999997</v>
      </c>
    </row>
    <row r="189" spans="1:16" x14ac:dyDescent="0.2">
      <c r="A189" s="1">
        <v>27089</v>
      </c>
      <c r="B189">
        <v>45.313499999999998</v>
      </c>
      <c r="C189">
        <f t="shared" si="5"/>
        <v>10.752433990318353</v>
      </c>
      <c r="D189">
        <f t="shared" si="4"/>
        <v>43.89911</v>
      </c>
      <c r="E189">
        <f t="shared" si="5"/>
        <v>12.900582595392706</v>
      </c>
      <c r="F189">
        <v>2.85494222182033</v>
      </c>
      <c r="O189" s="59">
        <v>26724</v>
      </c>
      <c r="P189">
        <v>42.564120000000003</v>
      </c>
    </row>
    <row r="190" spans="1:16" x14ac:dyDescent="0.2">
      <c r="A190" s="1">
        <v>27120</v>
      </c>
      <c r="B190">
        <v>45.186</v>
      </c>
      <c r="C190">
        <f t="shared" si="5"/>
        <v>9.4380235671098021</v>
      </c>
      <c r="D190">
        <f t="shared" si="4"/>
        <v>43.91048</v>
      </c>
      <c r="E190">
        <f t="shared" si="5"/>
        <v>11.467545729466275</v>
      </c>
      <c r="F190">
        <v>2.2596446100780301</v>
      </c>
      <c r="O190" s="59">
        <v>26755</v>
      </c>
      <c r="P190">
        <v>42.566040000000001</v>
      </c>
    </row>
    <row r="191" spans="1:16" x14ac:dyDescent="0.2">
      <c r="A191" s="1">
        <v>27150</v>
      </c>
      <c r="B191">
        <v>45.515300000000003</v>
      </c>
      <c r="C191">
        <f t="shared" si="5"/>
        <v>10.215720680845534</v>
      </c>
      <c r="D191">
        <f t="shared" si="4"/>
        <v>44.127929999999999</v>
      </c>
      <c r="E191">
        <f t="shared" si="5"/>
        <v>11.909752303705924</v>
      </c>
      <c r="F191">
        <v>2.2061860581393402</v>
      </c>
      <c r="O191" s="59">
        <v>26785</v>
      </c>
      <c r="P191">
        <v>43.086790000000001</v>
      </c>
    </row>
    <row r="192" spans="1:16" x14ac:dyDescent="0.2">
      <c r="A192" s="1">
        <v>27181</v>
      </c>
      <c r="B192">
        <v>45.472000000000001</v>
      </c>
      <c r="C192">
        <f t="shared" si="5"/>
        <v>9.8575974692305106</v>
      </c>
      <c r="D192">
        <f t="shared" si="4"/>
        <v>43.998089999999998</v>
      </c>
      <c r="E192">
        <f t="shared" si="5"/>
        <v>11.153132343801099</v>
      </c>
      <c r="F192">
        <v>1.6778158654101001</v>
      </c>
      <c r="O192" s="59">
        <v>26816</v>
      </c>
      <c r="P192">
        <v>43.235909999999997</v>
      </c>
    </row>
    <row r="193" spans="1:16" x14ac:dyDescent="0.2">
      <c r="A193" s="1">
        <v>27211</v>
      </c>
      <c r="B193">
        <v>45.470799999999997</v>
      </c>
      <c r="C193">
        <f t="shared" si="5"/>
        <v>9.8925837800241965</v>
      </c>
      <c r="D193">
        <f t="shared" si="4"/>
        <v>43.593850000000003</v>
      </c>
      <c r="E193">
        <f t="shared" si="5"/>
        <v>10.298926862432497</v>
      </c>
      <c r="F193">
        <v>0.80131186607895999</v>
      </c>
      <c r="O193" s="59">
        <v>26846</v>
      </c>
      <c r="P193">
        <v>43.187109999999997</v>
      </c>
    </row>
    <row r="194" spans="1:16" x14ac:dyDescent="0.2">
      <c r="A194" s="1">
        <v>27242</v>
      </c>
      <c r="B194">
        <v>45.033099999999997</v>
      </c>
      <c r="C194">
        <f t="shared" si="5"/>
        <v>7.605287750536327</v>
      </c>
      <c r="D194">
        <f t="shared" si="4"/>
        <v>43.529490000000003</v>
      </c>
      <c r="E194">
        <f t="shared" si="5"/>
        <v>8.9706158293303915</v>
      </c>
      <c r="F194">
        <v>0.93080856790020605</v>
      </c>
      <c r="O194" s="59">
        <v>26877</v>
      </c>
      <c r="P194">
        <v>43.61835</v>
      </c>
    </row>
    <row r="195" spans="1:16" x14ac:dyDescent="0.2">
      <c r="A195" s="1">
        <v>27273</v>
      </c>
      <c r="B195">
        <v>45.065800000000003</v>
      </c>
      <c r="C195">
        <f t="shared" si="5"/>
        <v>6.9152492113287041</v>
      </c>
      <c r="D195">
        <f t="shared" si="4"/>
        <v>43.026719999999997</v>
      </c>
      <c r="E195">
        <f t="shared" si="5"/>
        <v>7.098028908883661</v>
      </c>
      <c r="F195">
        <v>-0.50198240666789595</v>
      </c>
      <c r="O195" s="59">
        <v>26908</v>
      </c>
      <c r="P195">
        <v>43.748080000000002</v>
      </c>
    </row>
    <row r="196" spans="1:16" x14ac:dyDescent="0.2">
      <c r="A196" s="1">
        <v>27303</v>
      </c>
      <c r="B196">
        <v>44.896900000000002</v>
      </c>
      <c r="C196">
        <f t="shared" si="5"/>
        <v>5.1761259400844324</v>
      </c>
      <c r="D196">
        <f t="shared" si="4"/>
        <v>42.58267</v>
      </c>
      <c r="E196">
        <f t="shared" si="5"/>
        <v>4.5877718233753209</v>
      </c>
      <c r="F196">
        <v>-1.9038095733882301</v>
      </c>
      <c r="O196" s="59">
        <v>26938</v>
      </c>
      <c r="P196">
        <v>43.927509999999998</v>
      </c>
    </row>
    <row r="197" spans="1:16" x14ac:dyDescent="0.2">
      <c r="A197" s="1">
        <v>27334</v>
      </c>
      <c r="B197">
        <v>43.415900000000001</v>
      </c>
      <c r="C197">
        <f t="shared" si="5"/>
        <v>0.687591329921307</v>
      </c>
      <c r="D197">
        <f t="shared" si="4"/>
        <v>41.762619999999998</v>
      </c>
      <c r="E197">
        <f t="shared" si="5"/>
        <v>1.7159689354534065</v>
      </c>
      <c r="F197">
        <v>-1.91484569550766</v>
      </c>
      <c r="O197" s="59">
        <v>26969</v>
      </c>
      <c r="P197">
        <v>44.104680000000002</v>
      </c>
    </row>
    <row r="198" spans="1:16" x14ac:dyDescent="0.2">
      <c r="A198" s="1">
        <v>27364</v>
      </c>
      <c r="B198">
        <v>41.892400000000002</v>
      </c>
      <c r="C198">
        <f t="shared" si="5"/>
        <v>-4.0271480658406942</v>
      </c>
      <c r="D198">
        <f t="shared" si="4"/>
        <v>40.561959999999999</v>
      </c>
      <c r="E198">
        <f t="shared" si="5"/>
        <v>-3.4598431587069851</v>
      </c>
      <c r="F198">
        <v>-4.0857194419642902</v>
      </c>
      <c r="O198" s="59">
        <v>26999</v>
      </c>
      <c r="P198">
        <v>44.02957</v>
      </c>
    </row>
    <row r="199" spans="1:16" x14ac:dyDescent="0.2">
      <c r="A199" s="1">
        <v>27395</v>
      </c>
      <c r="B199">
        <v>41.311100000000003</v>
      </c>
      <c r="C199">
        <f t="shared" si="5"/>
        <v>-6.0785368993578563</v>
      </c>
      <c r="D199">
        <f t="shared" si="4"/>
        <v>40.073239999999998</v>
      </c>
      <c r="E199">
        <f t="shared" si="5"/>
        <v>-4.411655918144004</v>
      </c>
      <c r="F199">
        <v>-3.7300798791596601</v>
      </c>
      <c r="O199" s="59">
        <v>27030</v>
      </c>
      <c r="P199">
        <v>44.125749999999996</v>
      </c>
    </row>
    <row r="200" spans="1:16" x14ac:dyDescent="0.2">
      <c r="A200" s="1">
        <v>27426</v>
      </c>
      <c r="B200">
        <v>40.356200000000001</v>
      </c>
      <c r="C200">
        <f t="shared" si="5"/>
        <v>-9.9158879881513524</v>
      </c>
      <c r="D200">
        <f t="shared" ref="D200:D263" si="6">P212</f>
        <v>39.660980000000002</v>
      </c>
      <c r="E200">
        <f t="shared" si="5"/>
        <v>-6.4607651558140713</v>
      </c>
      <c r="F200">
        <v>-3.3334540569978302</v>
      </c>
      <c r="O200" s="59">
        <v>27061</v>
      </c>
      <c r="P200">
        <v>43.927309999999999</v>
      </c>
    </row>
    <row r="201" spans="1:16" x14ac:dyDescent="0.2">
      <c r="A201" s="1">
        <v>27454</v>
      </c>
      <c r="B201">
        <v>39.928400000000003</v>
      </c>
      <c r="C201">
        <f t="shared" si="5"/>
        <v>-11.029617190586084</v>
      </c>
      <c r="D201">
        <f t="shared" si="6"/>
        <v>39.349629999999998</v>
      </c>
      <c r="E201">
        <f t="shared" si="5"/>
        <v>-7.8525072835632894</v>
      </c>
      <c r="F201">
        <v>-4.01536106861621</v>
      </c>
      <c r="O201" s="59">
        <v>27089</v>
      </c>
      <c r="P201">
        <v>43.89911</v>
      </c>
    </row>
    <row r="202" spans="1:16" x14ac:dyDescent="0.2">
      <c r="A202" s="1">
        <v>27485</v>
      </c>
      <c r="B202">
        <v>39.982500000000002</v>
      </c>
      <c r="C202">
        <f t="shared" si="5"/>
        <v>-10.727876468057392</v>
      </c>
      <c r="D202">
        <f t="shared" si="6"/>
        <v>39.36544</v>
      </c>
      <c r="E202">
        <f t="shared" si="5"/>
        <v>-7.8168478241462322</v>
      </c>
      <c r="F202">
        <v>-4.1720160048928401</v>
      </c>
      <c r="O202" s="59">
        <v>27120</v>
      </c>
      <c r="P202">
        <v>43.91048</v>
      </c>
    </row>
    <row r="203" spans="1:16" x14ac:dyDescent="0.2">
      <c r="A203" s="1">
        <v>27515</v>
      </c>
      <c r="B203">
        <v>39.889299999999999</v>
      </c>
      <c r="C203">
        <f t="shared" si="5"/>
        <v>-11.598617614940778</v>
      </c>
      <c r="D203">
        <f t="shared" si="6"/>
        <v>39.108080000000001</v>
      </c>
      <c r="E203">
        <f t="shared" si="5"/>
        <v>-9.688735835172503</v>
      </c>
      <c r="F203">
        <v>-5.4889372992616901</v>
      </c>
      <c r="O203" s="59">
        <v>27150</v>
      </c>
      <c r="P203">
        <v>44.127929999999999</v>
      </c>
    </row>
    <row r="204" spans="1:16" x14ac:dyDescent="0.2">
      <c r="A204" s="1">
        <v>27546</v>
      </c>
      <c r="B204">
        <v>40.159500000000001</v>
      </c>
      <c r="C204">
        <f t="shared" si="5"/>
        <v>-10.988691610143523</v>
      </c>
      <c r="D204">
        <f t="shared" si="6"/>
        <v>39.415390000000002</v>
      </c>
      <c r="E204">
        <f t="shared" si="5"/>
        <v>-9.2515050780067067</v>
      </c>
      <c r="F204">
        <v>-5.4404427740285399</v>
      </c>
      <c r="O204" s="59">
        <v>27181</v>
      </c>
      <c r="P204">
        <v>43.998089999999998</v>
      </c>
    </row>
    <row r="205" spans="1:16" x14ac:dyDescent="0.2">
      <c r="A205" s="1">
        <v>27576</v>
      </c>
      <c r="B205">
        <v>40.590899999999998</v>
      </c>
      <c r="C205">
        <f t="shared" si="5"/>
        <v>-10.347407857698553</v>
      </c>
      <c r="D205">
        <f t="shared" si="6"/>
        <v>39.45966</v>
      </c>
      <c r="E205">
        <f t="shared" si="5"/>
        <v>-9.0263186859352142</v>
      </c>
      <c r="F205">
        <v>-5.6239784703938698</v>
      </c>
      <c r="O205" s="59">
        <v>27211</v>
      </c>
      <c r="P205">
        <v>43.593850000000003</v>
      </c>
    </row>
    <row r="206" spans="1:16" x14ac:dyDescent="0.2">
      <c r="A206" s="1">
        <v>27607</v>
      </c>
      <c r="B206">
        <v>40.958399999999997</v>
      </c>
      <c r="C206">
        <f t="shared" si="5"/>
        <v>-9.2653407309531275</v>
      </c>
      <c r="D206">
        <f t="shared" si="6"/>
        <v>39.632629999999999</v>
      </c>
      <c r="E206">
        <f t="shared" si="5"/>
        <v>-9.5825164506911076</v>
      </c>
      <c r="F206">
        <v>-6.8698315349650096</v>
      </c>
      <c r="O206" s="59">
        <v>27242</v>
      </c>
      <c r="P206">
        <v>43.529490000000003</v>
      </c>
    </row>
    <row r="207" spans="1:16" x14ac:dyDescent="0.2">
      <c r="A207" s="1">
        <v>27638</v>
      </c>
      <c r="B207">
        <v>41.473199999999999</v>
      </c>
      <c r="C207">
        <f t="shared" si="5"/>
        <v>-8.9230428011889771</v>
      </c>
      <c r="D207">
        <f t="shared" si="6"/>
        <v>40.017699999999998</v>
      </c>
      <c r="E207">
        <f t="shared" si="5"/>
        <v>-8.9125869886648541</v>
      </c>
      <c r="F207">
        <v>-6.4180656000974698</v>
      </c>
      <c r="O207" s="59">
        <v>27273</v>
      </c>
      <c r="P207">
        <v>43.026719999999997</v>
      </c>
    </row>
    <row r="208" spans="1:16" x14ac:dyDescent="0.2">
      <c r="A208" s="1">
        <v>27668</v>
      </c>
      <c r="B208">
        <v>41.641800000000003</v>
      </c>
      <c r="C208">
        <f t="shared" si="5"/>
        <v>-9.203713361250248</v>
      </c>
      <c r="D208">
        <f t="shared" si="6"/>
        <v>40.422409999999999</v>
      </c>
      <c r="E208">
        <f t="shared" si="5"/>
        <v>-8.3156441151134519</v>
      </c>
      <c r="F208">
        <v>-5.6422373926926097</v>
      </c>
      <c r="O208" s="59">
        <v>27303</v>
      </c>
      <c r="P208">
        <v>42.58267</v>
      </c>
    </row>
    <row r="209" spans="1:16" x14ac:dyDescent="0.2">
      <c r="A209" s="1">
        <v>27699</v>
      </c>
      <c r="B209">
        <v>41.750700000000002</v>
      </c>
      <c r="C209">
        <f t="shared" si="5"/>
        <v>-9.4387178256483164</v>
      </c>
      <c r="D209">
        <f t="shared" si="6"/>
        <v>40.619210000000002</v>
      </c>
      <c r="E209">
        <f t="shared" si="5"/>
        <v>-8.2324791855591517</v>
      </c>
      <c r="F209">
        <v>-5.40929240812443</v>
      </c>
      <c r="O209" s="59">
        <v>27334</v>
      </c>
      <c r="P209">
        <v>41.762619999999998</v>
      </c>
    </row>
    <row r="210" spans="1:16" x14ac:dyDescent="0.2">
      <c r="A210" s="1">
        <v>27729</v>
      </c>
      <c r="B210">
        <v>42.2684</v>
      </c>
      <c r="C210">
        <f t="shared" si="5"/>
        <v>-7.9630603753445106</v>
      </c>
      <c r="D210">
        <f t="shared" si="6"/>
        <v>40.929389999999998</v>
      </c>
      <c r="E210">
        <f t="shared" si="5"/>
        <v>-7.3013066751900872</v>
      </c>
      <c r="F210">
        <v>-5.4186299210952198</v>
      </c>
      <c r="O210" s="59">
        <v>27364</v>
      </c>
      <c r="P210">
        <v>40.561959999999999</v>
      </c>
    </row>
    <row r="211" spans="1:16" x14ac:dyDescent="0.2">
      <c r="A211" s="1">
        <v>27760</v>
      </c>
      <c r="B211">
        <v>42.884999999999998</v>
      </c>
      <c r="C211">
        <f t="shared" si="5"/>
        <v>-5.79036699890547</v>
      </c>
      <c r="D211">
        <f t="shared" si="6"/>
        <v>41.389009999999999</v>
      </c>
      <c r="E211">
        <f t="shared" si="5"/>
        <v>-6.402812562253918</v>
      </c>
      <c r="F211">
        <v>-5.90490155963069</v>
      </c>
      <c r="O211" s="59">
        <v>27395</v>
      </c>
      <c r="P211">
        <v>40.073239999999998</v>
      </c>
    </row>
    <row r="212" spans="1:16" x14ac:dyDescent="0.2">
      <c r="A212" s="1">
        <v>27791</v>
      </c>
      <c r="B212">
        <v>43.295699999999997</v>
      </c>
      <c r="C212">
        <f t="shared" si="5"/>
        <v>-4.5447951190706268</v>
      </c>
      <c r="D212">
        <f t="shared" si="6"/>
        <v>41.840170000000001</v>
      </c>
      <c r="E212">
        <f t="shared" si="5"/>
        <v>-4.8679339485880933</v>
      </c>
      <c r="F212">
        <v>-5.1638879712827803</v>
      </c>
      <c r="O212" s="59">
        <v>27426</v>
      </c>
      <c r="P212">
        <v>39.660980000000002</v>
      </c>
    </row>
    <row r="213" spans="1:16" x14ac:dyDescent="0.2">
      <c r="A213" s="1">
        <v>27820</v>
      </c>
      <c r="B213">
        <v>43.339500000000001</v>
      </c>
      <c r="C213">
        <f t="shared" si="5"/>
        <v>-4.4540541981893398</v>
      </c>
      <c r="D213">
        <f t="shared" si="6"/>
        <v>41.971240000000002</v>
      </c>
      <c r="E213">
        <f t="shared" si="5"/>
        <v>-4.4909424705008929</v>
      </c>
      <c r="F213">
        <v>-4.8447302037600997</v>
      </c>
      <c r="O213" s="59">
        <v>27454</v>
      </c>
      <c r="P213">
        <v>39.349629999999998</v>
      </c>
    </row>
    <row r="214" spans="1:16" x14ac:dyDescent="0.2">
      <c r="A214" s="1">
        <v>27851</v>
      </c>
      <c r="B214">
        <v>43.587800000000001</v>
      </c>
      <c r="C214">
        <f t="shared" si="5"/>
        <v>-3.6010009661987641</v>
      </c>
      <c r="D214">
        <f t="shared" si="6"/>
        <v>42.454349999999998</v>
      </c>
      <c r="E214">
        <f t="shared" si="5"/>
        <v>-3.372363495903353</v>
      </c>
      <c r="F214">
        <v>-4.2698445602531203</v>
      </c>
      <c r="O214" s="59">
        <v>27485</v>
      </c>
      <c r="P214">
        <v>39.36544</v>
      </c>
    </row>
    <row r="215" spans="1:16" x14ac:dyDescent="0.2">
      <c r="A215" s="1">
        <v>27881</v>
      </c>
      <c r="B215">
        <v>43.786200000000001</v>
      </c>
      <c r="C215">
        <f t="shared" si="5"/>
        <v>-3.8729833924445138</v>
      </c>
      <c r="D215">
        <f t="shared" si="6"/>
        <v>42.869030000000002</v>
      </c>
      <c r="E215">
        <f t="shared" si="5"/>
        <v>-2.8943261506684963</v>
      </c>
      <c r="F215">
        <v>-3.6184592625669798</v>
      </c>
      <c r="O215" s="59">
        <v>27515</v>
      </c>
      <c r="P215">
        <v>39.108080000000001</v>
      </c>
    </row>
    <row r="216" spans="1:16" x14ac:dyDescent="0.2">
      <c r="A216" s="1">
        <v>27912</v>
      </c>
      <c r="B216">
        <v>43.784300000000002</v>
      </c>
      <c r="C216">
        <f t="shared" si="5"/>
        <v>-3.7821446278530955</v>
      </c>
      <c r="D216">
        <f t="shared" si="6"/>
        <v>42.861550000000001</v>
      </c>
      <c r="E216">
        <f t="shared" si="5"/>
        <v>-2.6171070237913807</v>
      </c>
      <c r="F216">
        <v>-3.3991362062636199</v>
      </c>
      <c r="O216" s="59">
        <v>27546</v>
      </c>
      <c r="P216">
        <v>39.415390000000002</v>
      </c>
    </row>
    <row r="217" spans="1:16" x14ac:dyDescent="0.2">
      <c r="A217" s="1">
        <v>27942</v>
      </c>
      <c r="B217">
        <v>44.042299999999997</v>
      </c>
      <c r="C217">
        <f t="shared" si="5"/>
        <v>-3.1919825959618868</v>
      </c>
      <c r="D217">
        <f t="shared" si="6"/>
        <v>43.07038</v>
      </c>
      <c r="E217">
        <f t="shared" si="5"/>
        <v>-1.2080563486291538</v>
      </c>
      <c r="F217">
        <v>-2.36622520140646</v>
      </c>
      <c r="O217" s="59">
        <v>27576</v>
      </c>
      <c r="P217">
        <v>39.45966</v>
      </c>
    </row>
    <row r="218" spans="1:16" x14ac:dyDescent="0.2">
      <c r="A218" s="1">
        <v>27973</v>
      </c>
      <c r="B218">
        <v>44.347099999999998</v>
      </c>
      <c r="C218">
        <f t="shared" si="5"/>
        <v>-1.5350457271354143</v>
      </c>
      <c r="D218">
        <f t="shared" si="6"/>
        <v>43.109610000000004</v>
      </c>
      <c r="E218">
        <f t="shared" si="5"/>
        <v>-0.96926973444721831</v>
      </c>
      <c r="F218">
        <v>-3.1834870164301301</v>
      </c>
      <c r="O218" s="59">
        <v>27607</v>
      </c>
      <c r="P218">
        <v>39.632629999999999</v>
      </c>
    </row>
    <row r="219" spans="1:16" x14ac:dyDescent="0.2">
      <c r="A219" s="1">
        <v>28004</v>
      </c>
      <c r="B219">
        <v>44.477400000000003</v>
      </c>
      <c r="C219">
        <f t="shared" si="5"/>
        <v>-1.3142448990149829</v>
      </c>
      <c r="D219">
        <f t="shared" si="6"/>
        <v>43.54618</v>
      </c>
      <c r="E219">
        <f t="shared" si="5"/>
        <v>1.2000666125245036</v>
      </c>
      <c r="F219">
        <v>-1.1548780393860301</v>
      </c>
      <c r="O219" s="59">
        <v>27638</v>
      </c>
      <c r="P219">
        <v>40.017699999999998</v>
      </c>
    </row>
    <row r="220" spans="1:16" x14ac:dyDescent="0.2">
      <c r="A220" s="1">
        <v>28034</v>
      </c>
      <c r="B220">
        <v>44.4925</v>
      </c>
      <c r="C220">
        <f t="shared" si="5"/>
        <v>-0.90481144064161989</v>
      </c>
      <c r="D220">
        <f t="shared" si="6"/>
        <v>43.592219999999998</v>
      </c>
      <c r="E220">
        <f t="shared" si="5"/>
        <v>2.3431331070675863</v>
      </c>
      <c r="F220">
        <v>-0.27276388980517002</v>
      </c>
      <c r="O220" s="59">
        <v>27668</v>
      </c>
      <c r="P220">
        <v>40.422409999999999</v>
      </c>
    </row>
    <row r="221" spans="1:16" x14ac:dyDescent="0.2">
      <c r="A221" s="1">
        <v>28065</v>
      </c>
      <c r="B221">
        <v>45.144199999999998</v>
      </c>
      <c r="C221">
        <f t="shared" si="5"/>
        <v>3.903607746448559</v>
      </c>
      <c r="D221">
        <f t="shared" si="6"/>
        <v>44.03595</v>
      </c>
      <c r="E221">
        <f t="shared" si="5"/>
        <v>5.3004664702920872</v>
      </c>
      <c r="F221">
        <v>-0.38007567311764501</v>
      </c>
      <c r="O221" s="59">
        <v>27699</v>
      </c>
      <c r="P221">
        <v>40.619210000000002</v>
      </c>
    </row>
    <row r="222" spans="1:16" x14ac:dyDescent="0.2">
      <c r="A222" s="1">
        <v>28095</v>
      </c>
      <c r="B222">
        <v>45.613500000000002</v>
      </c>
      <c r="C222">
        <f t="shared" si="5"/>
        <v>8.5099299109216666</v>
      </c>
      <c r="D222">
        <f t="shared" si="6"/>
        <v>44.202730000000003</v>
      </c>
      <c r="E222">
        <f t="shared" si="5"/>
        <v>8.5955870295387182</v>
      </c>
      <c r="F222">
        <v>-2.07937570288745E-2</v>
      </c>
      <c r="O222" s="59">
        <v>27729</v>
      </c>
      <c r="P222">
        <v>40.929389999999998</v>
      </c>
    </row>
    <row r="223" spans="1:16" x14ac:dyDescent="0.2">
      <c r="A223" s="1">
        <v>28126</v>
      </c>
      <c r="B223">
        <v>45.364600000000003</v>
      </c>
      <c r="C223">
        <f t="shared" si="5"/>
        <v>9.3600836223218895</v>
      </c>
      <c r="D223">
        <f t="shared" si="6"/>
        <v>44.399749999999997</v>
      </c>
      <c r="E223">
        <f t="shared" si="5"/>
        <v>10.252505891488616</v>
      </c>
      <c r="F223">
        <v>1.0942797806914699</v>
      </c>
      <c r="O223" s="59">
        <v>27760</v>
      </c>
      <c r="P223">
        <v>41.389009999999999</v>
      </c>
    </row>
    <row r="224" spans="1:16" x14ac:dyDescent="0.2">
      <c r="A224" s="1">
        <v>28157</v>
      </c>
      <c r="B224">
        <v>46.055</v>
      </c>
      <c r="C224">
        <f t="shared" ref="C224:E287" si="7">100*LN(B224/B200)</f>
        <v>13.209129601379008</v>
      </c>
      <c r="D224">
        <f t="shared" si="6"/>
        <v>44.431049999999999</v>
      </c>
      <c r="E224">
        <f t="shared" si="7"/>
        <v>11.357071652752884</v>
      </c>
      <c r="F224">
        <v>-0.25434325497399601</v>
      </c>
      <c r="O224" s="59">
        <v>27791</v>
      </c>
      <c r="P224">
        <v>41.840170000000001</v>
      </c>
    </row>
    <row r="225" spans="1:16" x14ac:dyDescent="0.2">
      <c r="A225" s="1">
        <v>28185</v>
      </c>
      <c r="B225">
        <v>46.628599999999999</v>
      </c>
      <c r="C225">
        <f t="shared" si="7"/>
        <v>15.512623662996244</v>
      </c>
      <c r="D225">
        <f t="shared" si="6"/>
        <v>44.688920000000003</v>
      </c>
      <c r="E225">
        <f t="shared" si="7"/>
        <v>12.723902414936935</v>
      </c>
      <c r="F225">
        <v>-0.35564404008227701</v>
      </c>
      <c r="O225" s="59">
        <v>27820</v>
      </c>
      <c r="P225">
        <v>41.971240000000002</v>
      </c>
    </row>
    <row r="226" spans="1:16" x14ac:dyDescent="0.2">
      <c r="A226" s="1">
        <v>28216</v>
      </c>
      <c r="B226">
        <v>47.050800000000002</v>
      </c>
      <c r="C226">
        <f t="shared" si="7"/>
        <v>16.27860106920452</v>
      </c>
      <c r="D226">
        <f t="shared" si="6"/>
        <v>44.666130000000003</v>
      </c>
      <c r="E226">
        <f t="shared" si="7"/>
        <v>12.632722226939539</v>
      </c>
      <c r="F226">
        <v>-0.93501979131867197</v>
      </c>
      <c r="O226" s="59">
        <v>27851</v>
      </c>
      <c r="P226">
        <v>42.454349999999998</v>
      </c>
    </row>
    <row r="227" spans="1:16" x14ac:dyDescent="0.2">
      <c r="A227" s="1">
        <v>28246</v>
      </c>
      <c r="B227">
        <v>47.450899999999997</v>
      </c>
      <c r="C227">
        <f t="shared" si="7"/>
        <v>17.358737470446105</v>
      </c>
      <c r="D227">
        <f t="shared" si="6"/>
        <v>44.818150000000003</v>
      </c>
      <c r="E227">
        <f t="shared" si="7"/>
        <v>13.628409604632189</v>
      </c>
      <c r="F227">
        <v>-0.62775717109193396</v>
      </c>
      <c r="O227" s="59">
        <v>27881</v>
      </c>
      <c r="P227">
        <v>42.869030000000002</v>
      </c>
    </row>
    <row r="228" spans="1:16" x14ac:dyDescent="0.2">
      <c r="A228" s="1">
        <v>28277</v>
      </c>
      <c r="B228">
        <v>47.800800000000002</v>
      </c>
      <c r="C228">
        <f t="shared" si="7"/>
        <v>17.418335065226572</v>
      </c>
      <c r="D228">
        <f t="shared" si="6"/>
        <v>44.836280000000002</v>
      </c>
      <c r="E228">
        <f t="shared" si="7"/>
        <v>12.886128394800537</v>
      </c>
      <c r="F228">
        <v>-1.40802290125725</v>
      </c>
      <c r="O228" s="59">
        <v>27912</v>
      </c>
      <c r="P228">
        <v>42.861550000000001</v>
      </c>
    </row>
    <row r="229" spans="1:16" x14ac:dyDescent="0.2">
      <c r="A229" s="1">
        <v>28307</v>
      </c>
      <c r="B229">
        <v>47.882199999999997</v>
      </c>
      <c r="C229">
        <f t="shared" si="7"/>
        <v>16.519992428403661</v>
      </c>
      <c r="D229">
        <f t="shared" si="6"/>
        <v>44.609050000000003</v>
      </c>
      <c r="E229">
        <f t="shared" si="7"/>
        <v>12.265786900277734</v>
      </c>
      <c r="F229">
        <v>-1.4558058633225801</v>
      </c>
      <c r="O229" s="59">
        <v>27942</v>
      </c>
      <c r="P229">
        <v>43.07038</v>
      </c>
    </row>
    <row r="230" spans="1:16" x14ac:dyDescent="0.2">
      <c r="A230" s="1">
        <v>28338</v>
      </c>
      <c r="B230">
        <v>47.892200000000003</v>
      </c>
      <c r="C230">
        <f t="shared" si="7"/>
        <v>15.639573444039259</v>
      </c>
      <c r="D230">
        <f t="shared" si="6"/>
        <v>44.895209999999999</v>
      </c>
      <c r="E230">
        <f t="shared" si="7"/>
        <v>12.46783386767364</v>
      </c>
      <c r="F230">
        <v>-0.69262400064941199</v>
      </c>
      <c r="O230" s="59">
        <v>27973</v>
      </c>
      <c r="P230">
        <v>43.109610000000004</v>
      </c>
    </row>
    <row r="231" spans="1:16" x14ac:dyDescent="0.2">
      <c r="A231" s="1">
        <v>28369</v>
      </c>
      <c r="B231">
        <v>48.118400000000001</v>
      </c>
      <c r="C231">
        <f t="shared" si="7"/>
        <v>14.861720484948371</v>
      </c>
      <c r="D231">
        <f t="shared" si="6"/>
        <v>45.028599999999997</v>
      </c>
      <c r="E231">
        <f t="shared" si="7"/>
        <v>11.797598720629288</v>
      </c>
      <c r="F231">
        <v>-0.86709469965193398</v>
      </c>
      <c r="O231" s="59">
        <v>28004</v>
      </c>
      <c r="P231">
        <v>43.54618</v>
      </c>
    </row>
    <row r="232" spans="1:16" x14ac:dyDescent="0.2">
      <c r="A232" s="1">
        <v>28399</v>
      </c>
      <c r="B232">
        <v>48.230699999999999</v>
      </c>
      <c r="C232">
        <f t="shared" si="7"/>
        <v>14.689127728546952</v>
      </c>
      <c r="D232">
        <f t="shared" si="6"/>
        <v>44.999859999999998</v>
      </c>
      <c r="E232">
        <f t="shared" si="7"/>
        <v>10.727504450779078</v>
      </c>
      <c r="F232">
        <v>-1.8271870099629299</v>
      </c>
      <c r="O232" s="59">
        <v>28034</v>
      </c>
      <c r="P232">
        <v>43.592219999999998</v>
      </c>
    </row>
    <row r="233" spans="1:16" x14ac:dyDescent="0.2">
      <c r="A233" s="1">
        <v>28430</v>
      </c>
      <c r="B233">
        <v>48.262300000000003</v>
      </c>
      <c r="C233">
        <f t="shared" si="7"/>
        <v>14.493449995424971</v>
      </c>
      <c r="D233">
        <f t="shared" si="6"/>
        <v>45.011220000000002</v>
      </c>
      <c r="E233">
        <f t="shared" si="7"/>
        <v>10.267068460966378</v>
      </c>
      <c r="F233">
        <v>-2.1629078322198101</v>
      </c>
      <c r="O233" s="59">
        <v>28065</v>
      </c>
      <c r="P233">
        <v>44.03595</v>
      </c>
    </row>
    <row r="234" spans="1:16" x14ac:dyDescent="0.2">
      <c r="A234" s="1">
        <v>28460</v>
      </c>
      <c r="B234">
        <v>48.330300000000001</v>
      </c>
      <c r="C234">
        <f t="shared" si="7"/>
        <v>13.401893120449735</v>
      </c>
      <c r="D234">
        <f t="shared" si="6"/>
        <v>45.374969999999998</v>
      </c>
      <c r="E234">
        <f t="shared" si="7"/>
        <v>10.311224452828787</v>
      </c>
      <c r="F234">
        <v>-1.4230482514721201</v>
      </c>
      <c r="O234" s="59">
        <v>28095</v>
      </c>
      <c r="P234">
        <v>44.202730000000003</v>
      </c>
    </row>
    <row r="235" spans="1:16" x14ac:dyDescent="0.2">
      <c r="A235" s="1">
        <v>28491</v>
      </c>
      <c r="B235">
        <v>47.671999999999997</v>
      </c>
      <c r="C235">
        <f t="shared" si="7"/>
        <v>10.582210900229292</v>
      </c>
      <c r="D235">
        <f t="shared" si="6"/>
        <v>45.28913</v>
      </c>
      <c r="E235">
        <f t="shared" si="7"/>
        <v>9.0051661191477308</v>
      </c>
      <c r="F235">
        <v>-0.93198260188631599</v>
      </c>
      <c r="O235" s="59">
        <v>28126</v>
      </c>
      <c r="P235">
        <v>44.399749999999997</v>
      </c>
    </row>
    <row r="236" spans="1:16" x14ac:dyDescent="0.2">
      <c r="A236" s="1">
        <v>28522</v>
      </c>
      <c r="B236">
        <v>47.916400000000003</v>
      </c>
      <c r="C236">
        <f t="shared" si="7"/>
        <v>10.14045028586648</v>
      </c>
      <c r="D236">
        <f t="shared" si="6"/>
        <v>45.133670000000002</v>
      </c>
      <c r="E236">
        <f t="shared" si="7"/>
        <v>7.5771648315932429</v>
      </c>
      <c r="F236">
        <v>-2.0784278396698199</v>
      </c>
      <c r="O236" s="59">
        <v>28157</v>
      </c>
      <c r="P236">
        <v>44.431049999999999</v>
      </c>
    </row>
    <row r="237" spans="1:16" x14ac:dyDescent="0.2">
      <c r="A237" s="1">
        <v>28550</v>
      </c>
      <c r="B237">
        <v>48.819200000000002</v>
      </c>
      <c r="C237">
        <f t="shared" si="7"/>
        <v>11.905921874879752</v>
      </c>
      <c r="D237">
        <f t="shared" si="6"/>
        <v>45.484670000000001</v>
      </c>
      <c r="E237">
        <f t="shared" si="7"/>
        <v>8.0390724286559383</v>
      </c>
      <c r="F237">
        <v>-2.7417432521835301</v>
      </c>
      <c r="O237" s="59">
        <v>28185</v>
      </c>
      <c r="P237">
        <v>44.688920000000003</v>
      </c>
    </row>
    <row r="238" spans="1:16" x14ac:dyDescent="0.2">
      <c r="A238" s="1">
        <v>28581</v>
      </c>
      <c r="B238">
        <v>49.839300000000001</v>
      </c>
      <c r="C238">
        <f t="shared" si="7"/>
        <v>13.402653475146428</v>
      </c>
      <c r="D238">
        <f t="shared" si="6"/>
        <v>46.526989999999998</v>
      </c>
      <c r="E238">
        <f t="shared" si="7"/>
        <v>9.1603193310897204</v>
      </c>
      <c r="F238">
        <v>-2.5744379857880499</v>
      </c>
      <c r="O238" s="59">
        <v>28216</v>
      </c>
      <c r="P238">
        <v>44.666130000000003</v>
      </c>
    </row>
    <row r="239" spans="1:16" x14ac:dyDescent="0.2">
      <c r="A239" s="1">
        <v>28611</v>
      </c>
      <c r="B239">
        <v>50.010599999999997</v>
      </c>
      <c r="C239">
        <f t="shared" si="7"/>
        <v>13.291628371457737</v>
      </c>
      <c r="D239">
        <f t="shared" si="6"/>
        <v>46.19706</v>
      </c>
      <c r="E239">
        <f t="shared" si="7"/>
        <v>7.4766505890645707</v>
      </c>
      <c r="F239">
        <v>-4.1873448929213604</v>
      </c>
      <c r="O239" s="59">
        <v>28246</v>
      </c>
      <c r="P239">
        <v>44.818150000000003</v>
      </c>
    </row>
    <row r="240" spans="1:16" x14ac:dyDescent="0.2">
      <c r="A240" s="1">
        <v>28642</v>
      </c>
      <c r="B240">
        <v>50.355600000000003</v>
      </c>
      <c r="C240">
        <f t="shared" si="7"/>
        <v>13.983452879361637</v>
      </c>
      <c r="D240">
        <f t="shared" si="6"/>
        <v>46.451059999999998</v>
      </c>
      <c r="E240">
        <f t="shared" si="7"/>
        <v>8.0424131589047345</v>
      </c>
      <c r="F240">
        <v>-4.0625165560272603</v>
      </c>
      <c r="O240" s="59">
        <v>28277</v>
      </c>
      <c r="P240">
        <v>44.836280000000002</v>
      </c>
    </row>
    <row r="241" spans="1:16" x14ac:dyDescent="0.2">
      <c r="A241" s="1">
        <v>28672</v>
      </c>
      <c r="B241">
        <v>50.337200000000003</v>
      </c>
      <c r="C241">
        <f t="shared" si="7"/>
        <v>13.359383064770988</v>
      </c>
      <c r="D241">
        <f t="shared" si="6"/>
        <v>46.605260000000001</v>
      </c>
      <c r="E241">
        <f t="shared" si="7"/>
        <v>7.8877888424489759</v>
      </c>
      <c r="F241">
        <v>-3.81939008000283</v>
      </c>
      <c r="O241" s="59">
        <v>28307</v>
      </c>
      <c r="P241">
        <v>44.609050000000003</v>
      </c>
    </row>
    <row r="242" spans="1:16" x14ac:dyDescent="0.2">
      <c r="A242" s="1">
        <v>28703</v>
      </c>
      <c r="B242">
        <v>50.521799999999999</v>
      </c>
      <c r="C242">
        <f t="shared" si="7"/>
        <v>13.035760863514234</v>
      </c>
      <c r="D242">
        <f t="shared" si="6"/>
        <v>46.900239999999997</v>
      </c>
      <c r="E242">
        <f t="shared" si="7"/>
        <v>8.4276850616719976</v>
      </c>
      <c r="F242">
        <v>-3.0732333061912298</v>
      </c>
      <c r="O242" s="59">
        <v>28338</v>
      </c>
      <c r="P242">
        <v>44.895209999999999</v>
      </c>
    </row>
    <row r="243" spans="1:16" x14ac:dyDescent="0.2">
      <c r="A243" s="1">
        <v>28734</v>
      </c>
      <c r="B243">
        <v>50.663600000000002</v>
      </c>
      <c r="C243">
        <f t="shared" si="7"/>
        <v>13.0226509034126</v>
      </c>
      <c r="D243">
        <f t="shared" si="6"/>
        <v>47.256210000000003</v>
      </c>
      <c r="E243">
        <f t="shared" si="7"/>
        <v>8.1762089693704567</v>
      </c>
      <c r="F243">
        <v>-3.3163537684277999</v>
      </c>
      <c r="O243" s="59">
        <v>28369</v>
      </c>
      <c r="P243">
        <v>45.028599999999997</v>
      </c>
    </row>
    <row r="244" spans="1:16" x14ac:dyDescent="0.2">
      <c r="A244" s="1">
        <v>28764</v>
      </c>
      <c r="B244">
        <v>51.072800000000001</v>
      </c>
      <c r="C244">
        <f t="shared" si="7"/>
        <v>13.793143022305919</v>
      </c>
      <c r="D244">
        <f t="shared" si="6"/>
        <v>47.410089999999997</v>
      </c>
      <c r="E244">
        <f t="shared" si="7"/>
        <v>8.3956381180270316</v>
      </c>
      <c r="F244">
        <v>-3.5879976403104101</v>
      </c>
      <c r="O244" s="59">
        <v>28399</v>
      </c>
      <c r="P244">
        <v>44.999859999999998</v>
      </c>
    </row>
    <row r="245" spans="1:16" x14ac:dyDescent="0.2">
      <c r="A245" s="1">
        <v>28795</v>
      </c>
      <c r="B245">
        <v>51.445</v>
      </c>
      <c r="C245">
        <f t="shared" si="7"/>
        <v>13.065146490316003</v>
      </c>
      <c r="D245">
        <f t="shared" si="6"/>
        <v>47.709699999999998</v>
      </c>
      <c r="E245">
        <f t="shared" si="7"/>
        <v>8.0128385745439257</v>
      </c>
      <c r="F245">
        <v>-3.5068087194450599</v>
      </c>
      <c r="O245" s="59">
        <v>28430</v>
      </c>
      <c r="P245">
        <v>45.011220000000002</v>
      </c>
    </row>
    <row r="246" spans="1:16" x14ac:dyDescent="0.2">
      <c r="A246" s="1">
        <v>28825</v>
      </c>
      <c r="B246">
        <v>51.7376</v>
      </c>
      <c r="C246">
        <f t="shared" si="7"/>
        <v>12.598106457001423</v>
      </c>
      <c r="D246">
        <f t="shared" si="6"/>
        <v>48.442590000000003</v>
      </c>
      <c r="E246">
        <f t="shared" si="7"/>
        <v>9.159283358143643</v>
      </c>
      <c r="F246">
        <v>-2.0626960532158298</v>
      </c>
      <c r="O246" s="59">
        <v>28460</v>
      </c>
      <c r="P246">
        <v>45.374969999999998</v>
      </c>
    </row>
    <row r="247" spans="1:16" x14ac:dyDescent="0.2">
      <c r="A247" s="1">
        <v>28856</v>
      </c>
      <c r="B247">
        <v>51.392600000000002</v>
      </c>
      <c r="C247">
        <f t="shared" si="7"/>
        <v>12.476212801251165</v>
      </c>
      <c r="D247">
        <f t="shared" si="6"/>
        <v>47.553100000000001</v>
      </c>
      <c r="E247">
        <f t="shared" si="7"/>
        <v>6.8613142606703388</v>
      </c>
      <c r="F247">
        <v>-4.2829762468658004</v>
      </c>
      <c r="O247" s="59">
        <v>28491</v>
      </c>
      <c r="P247">
        <v>45.28913</v>
      </c>
    </row>
    <row r="248" spans="1:16" x14ac:dyDescent="0.2">
      <c r="A248" s="1">
        <v>28887</v>
      </c>
      <c r="B248">
        <v>51.683700000000002</v>
      </c>
      <c r="C248">
        <f t="shared" si="7"/>
        <v>11.530611689863335</v>
      </c>
      <c r="D248">
        <f t="shared" si="6"/>
        <v>48.014449999999997</v>
      </c>
      <c r="E248">
        <f t="shared" si="7"/>
        <v>7.7563457921416017</v>
      </c>
      <c r="F248">
        <v>-2.7852660101605999</v>
      </c>
      <c r="O248" s="59">
        <v>28522</v>
      </c>
      <c r="P248">
        <v>45.133670000000002</v>
      </c>
    </row>
    <row r="249" spans="1:16" x14ac:dyDescent="0.2">
      <c r="A249" s="1">
        <v>28915</v>
      </c>
      <c r="B249">
        <v>51.856900000000003</v>
      </c>
      <c r="C249">
        <f t="shared" si="7"/>
        <v>10.627391522343011</v>
      </c>
      <c r="D249">
        <f t="shared" si="6"/>
        <v>48.24409</v>
      </c>
      <c r="E249">
        <f t="shared" si="7"/>
        <v>7.6547737063062584</v>
      </c>
      <c r="F249">
        <v>-2.3111708753147799</v>
      </c>
      <c r="O249" s="59">
        <v>28550</v>
      </c>
      <c r="P249">
        <v>45.484670000000001</v>
      </c>
    </row>
    <row r="250" spans="1:16" x14ac:dyDescent="0.2">
      <c r="A250" s="1">
        <v>28946</v>
      </c>
      <c r="B250">
        <v>51.294499999999999</v>
      </c>
      <c r="C250">
        <f t="shared" si="7"/>
        <v>8.6355664878488057</v>
      </c>
      <c r="D250">
        <f t="shared" si="6"/>
        <v>48.3018</v>
      </c>
      <c r="E250">
        <f t="shared" si="7"/>
        <v>7.8253330759623054</v>
      </c>
      <c r="F250">
        <v>-0.87112216188859504</v>
      </c>
      <c r="O250" s="59">
        <v>28581</v>
      </c>
      <c r="P250">
        <v>46.526989999999998</v>
      </c>
    </row>
    <row r="251" spans="1:16" x14ac:dyDescent="0.2">
      <c r="A251" s="1">
        <v>28976</v>
      </c>
      <c r="B251">
        <v>51.691899999999997</v>
      </c>
      <c r="C251">
        <f t="shared" si="7"/>
        <v>8.5605603915654047</v>
      </c>
      <c r="D251">
        <f t="shared" si="6"/>
        <v>48.656480000000002</v>
      </c>
      <c r="E251">
        <f t="shared" si="7"/>
        <v>8.2171804757357751</v>
      </c>
      <c r="F251">
        <v>-0.43146963943344102</v>
      </c>
      <c r="O251" s="59">
        <v>28611</v>
      </c>
      <c r="P251">
        <v>46.19706</v>
      </c>
    </row>
    <row r="252" spans="1:16" x14ac:dyDescent="0.2">
      <c r="A252" s="1">
        <v>29007</v>
      </c>
      <c r="B252">
        <v>51.685000000000002</v>
      </c>
      <c r="C252">
        <f t="shared" si="7"/>
        <v>7.8125228261416213</v>
      </c>
      <c r="D252">
        <f t="shared" si="6"/>
        <v>48.856630000000003</v>
      </c>
      <c r="E252">
        <f t="shared" si="7"/>
        <v>8.5872457755113487</v>
      </c>
      <c r="F252">
        <v>0.41535727529831901</v>
      </c>
      <c r="O252" s="59">
        <v>28642</v>
      </c>
      <c r="P252">
        <v>46.451059999999998</v>
      </c>
    </row>
    <row r="253" spans="1:16" x14ac:dyDescent="0.2">
      <c r="A253" s="1">
        <v>29037</v>
      </c>
      <c r="B253">
        <v>51.600499999999997</v>
      </c>
      <c r="C253">
        <f t="shared" si="7"/>
        <v>7.4787534525021684</v>
      </c>
      <c r="D253">
        <f t="shared" si="6"/>
        <v>48.969990000000003</v>
      </c>
      <c r="E253">
        <f t="shared" si="7"/>
        <v>9.3270908267746506</v>
      </c>
      <c r="F253">
        <v>1.3679301790857099</v>
      </c>
      <c r="O253" s="59">
        <v>28672</v>
      </c>
      <c r="P253">
        <v>46.605260000000001</v>
      </c>
    </row>
    <row r="254" spans="1:16" x14ac:dyDescent="0.2">
      <c r="A254" s="1">
        <v>29068</v>
      </c>
      <c r="B254">
        <v>51.259500000000003</v>
      </c>
      <c r="C254">
        <f t="shared" si="7"/>
        <v>6.794831478536369</v>
      </c>
      <c r="D254">
        <f t="shared" si="6"/>
        <v>49.126100000000001</v>
      </c>
      <c r="E254">
        <f t="shared" si="7"/>
        <v>9.0059354253383397</v>
      </c>
      <c r="F254">
        <v>1.4826723302238001</v>
      </c>
      <c r="O254" s="59">
        <v>28703</v>
      </c>
      <c r="P254">
        <v>46.900239999999997</v>
      </c>
    </row>
    <row r="255" spans="1:16" x14ac:dyDescent="0.2">
      <c r="A255" s="1">
        <v>29099</v>
      </c>
      <c r="B255">
        <v>51.322899999999997</v>
      </c>
      <c r="C255">
        <f t="shared" si="7"/>
        <v>6.4472405988988308</v>
      </c>
      <c r="D255">
        <f t="shared" si="6"/>
        <v>49.020589999999999</v>
      </c>
      <c r="E255">
        <f t="shared" si="7"/>
        <v>8.4942570485272437</v>
      </c>
      <c r="F255">
        <v>1.1925309421333601</v>
      </c>
      <c r="O255" s="59">
        <v>28734</v>
      </c>
      <c r="P255">
        <v>47.256210000000003</v>
      </c>
    </row>
    <row r="256" spans="1:16" x14ac:dyDescent="0.2">
      <c r="A256" s="1">
        <v>29129</v>
      </c>
      <c r="B256">
        <v>51.594999999999999</v>
      </c>
      <c r="C256">
        <f t="shared" si="7"/>
        <v>6.7429020804022413</v>
      </c>
      <c r="D256">
        <f t="shared" si="6"/>
        <v>49.241840000000003</v>
      </c>
      <c r="E256">
        <f t="shared" si="7"/>
        <v>9.0084289957218964</v>
      </c>
      <c r="F256">
        <v>1.5182630947934801</v>
      </c>
      <c r="O256" s="59">
        <v>28764</v>
      </c>
      <c r="P256">
        <v>47.410089999999997</v>
      </c>
    </row>
    <row r="257" spans="1:16" x14ac:dyDescent="0.2">
      <c r="A257" s="1">
        <v>29160</v>
      </c>
      <c r="B257">
        <v>51.549599999999998</v>
      </c>
      <c r="C257">
        <f t="shared" si="7"/>
        <v>6.5893733398401748</v>
      </c>
      <c r="D257">
        <f t="shared" si="6"/>
        <v>49.47119</v>
      </c>
      <c r="E257">
        <f t="shared" si="7"/>
        <v>9.4478687907855328</v>
      </c>
      <c r="F257">
        <v>2.0555544059700499</v>
      </c>
      <c r="O257" s="59">
        <v>28795</v>
      </c>
      <c r="P257">
        <v>47.709699999999998</v>
      </c>
    </row>
    <row r="258" spans="1:16" x14ac:dyDescent="0.2">
      <c r="A258" s="1">
        <v>29190</v>
      </c>
      <c r="B258">
        <v>51.598999999999997</v>
      </c>
      <c r="C258">
        <f t="shared" si="7"/>
        <v>6.5443599292393584</v>
      </c>
      <c r="D258">
        <f t="shared" si="6"/>
        <v>49.640689999999999</v>
      </c>
      <c r="E258">
        <f t="shared" si="7"/>
        <v>8.9850228892609874</v>
      </c>
      <c r="F258">
        <v>1.62139779377096</v>
      </c>
      <c r="O258" s="59">
        <v>28825</v>
      </c>
      <c r="P258">
        <v>48.442590000000003</v>
      </c>
    </row>
    <row r="259" spans="1:16" x14ac:dyDescent="0.2">
      <c r="A259" s="42">
        <v>29221</v>
      </c>
      <c r="B259" s="43">
        <v>51.822699999999998</v>
      </c>
      <c r="C259">
        <f t="shared" si="7"/>
        <v>8.3484053766916482</v>
      </c>
      <c r="D259">
        <f t="shared" si="6"/>
        <v>49.815550000000002</v>
      </c>
      <c r="E259">
        <f t="shared" si="7"/>
        <v>9.5260136441931653</v>
      </c>
      <c r="F259">
        <v>1.01258049108585</v>
      </c>
      <c r="O259" s="59">
        <v>28856</v>
      </c>
      <c r="P259">
        <v>47.553100000000001</v>
      </c>
    </row>
    <row r="260" spans="1:16" x14ac:dyDescent="0.2">
      <c r="A260" s="1">
        <v>29252</v>
      </c>
      <c r="B260">
        <v>51.8523</v>
      </c>
      <c r="C260">
        <f t="shared" si="7"/>
        <v>7.8941466642341558</v>
      </c>
      <c r="D260">
        <f t="shared" si="6"/>
        <v>49.991300000000003</v>
      </c>
      <c r="E260">
        <f t="shared" si="7"/>
        <v>10.222045912652991</v>
      </c>
      <c r="F260">
        <v>1.99813447011149</v>
      </c>
      <c r="O260" s="59">
        <v>28887</v>
      </c>
      <c r="P260">
        <v>48.014449999999997</v>
      </c>
    </row>
    <row r="261" spans="1:16" x14ac:dyDescent="0.2">
      <c r="A261" s="1">
        <v>29281</v>
      </c>
      <c r="B261">
        <v>51.686900000000001</v>
      </c>
      <c r="C261">
        <f t="shared" si="7"/>
        <v>5.7080686390244475</v>
      </c>
      <c r="D261">
        <f t="shared" si="6"/>
        <v>50.015659999999997</v>
      </c>
      <c r="E261">
        <f t="shared" si="7"/>
        <v>9.4960810282614858</v>
      </c>
      <c r="F261">
        <v>2.6654660433975601</v>
      </c>
      <c r="O261" s="59">
        <v>28915</v>
      </c>
      <c r="P261">
        <v>48.24409</v>
      </c>
    </row>
    <row r="262" spans="1:16" x14ac:dyDescent="0.2">
      <c r="A262" s="1">
        <v>29312</v>
      </c>
      <c r="B262">
        <v>50.641300000000001</v>
      </c>
      <c r="C262">
        <f t="shared" si="7"/>
        <v>1.5963619475672604</v>
      </c>
      <c r="D262">
        <f t="shared" si="6"/>
        <v>49.377110000000002</v>
      </c>
      <c r="E262">
        <f t="shared" si="7"/>
        <v>5.9454382168985891</v>
      </c>
      <c r="F262">
        <v>1.73541878856317</v>
      </c>
      <c r="O262" s="59">
        <v>28946</v>
      </c>
      <c r="P262">
        <v>48.3018</v>
      </c>
    </row>
    <row r="263" spans="1:16" x14ac:dyDescent="0.2">
      <c r="A263" s="1">
        <v>29342</v>
      </c>
      <c r="B263">
        <v>49.4133</v>
      </c>
      <c r="C263">
        <f t="shared" si="7"/>
        <v>-1.2015364232313741</v>
      </c>
      <c r="D263">
        <f t="shared" si="6"/>
        <v>48.744500000000002</v>
      </c>
      <c r="E263">
        <f t="shared" si="7"/>
        <v>5.3676210867145393</v>
      </c>
      <c r="F263">
        <v>2.94084170671514</v>
      </c>
      <c r="O263" s="59">
        <v>28976</v>
      </c>
      <c r="P263">
        <v>48.656480000000002</v>
      </c>
    </row>
    <row r="264" spans="1:16" x14ac:dyDescent="0.2">
      <c r="A264" s="1">
        <v>29373</v>
      </c>
      <c r="B264">
        <v>48.8003</v>
      </c>
      <c r="C264">
        <f t="shared" si="7"/>
        <v>-3.1373374048586409</v>
      </c>
      <c r="D264">
        <f t="shared" ref="D264:D327" si="8">P276</f>
        <v>48.589689999999997</v>
      </c>
      <c r="E264">
        <f t="shared" si="7"/>
        <v>4.501208324761377</v>
      </c>
      <c r="F264">
        <v>3.3082113694572199</v>
      </c>
      <c r="O264" s="59">
        <v>29007</v>
      </c>
      <c r="P264">
        <v>48.856630000000003</v>
      </c>
    </row>
    <row r="265" spans="1:16" x14ac:dyDescent="0.2">
      <c r="A265" s="1">
        <v>29403</v>
      </c>
      <c r="B265">
        <v>48.481900000000003</v>
      </c>
      <c r="C265">
        <f t="shared" si="7"/>
        <v>-3.755383397603365</v>
      </c>
      <c r="D265">
        <f t="shared" si="8"/>
        <v>48.331539999999997</v>
      </c>
      <c r="E265">
        <f t="shared" si="7"/>
        <v>3.6370939317721902</v>
      </c>
      <c r="F265">
        <v>2.8380084843736202</v>
      </c>
      <c r="O265" s="59">
        <v>29037</v>
      </c>
      <c r="P265">
        <v>48.969990000000003</v>
      </c>
    </row>
    <row r="266" spans="1:16" x14ac:dyDescent="0.2">
      <c r="A266" s="1">
        <v>29434</v>
      </c>
      <c r="B266">
        <v>48.612499999999997</v>
      </c>
      <c r="C266">
        <f t="shared" si="7"/>
        <v>-3.8524226819392542</v>
      </c>
      <c r="D266">
        <f t="shared" si="8"/>
        <v>48.287430000000001</v>
      </c>
      <c r="E266">
        <f t="shared" si="7"/>
        <v>2.9148485630888872</v>
      </c>
      <c r="F266">
        <v>2.1776110864316101</v>
      </c>
      <c r="O266" s="59">
        <v>29068</v>
      </c>
      <c r="P266">
        <v>49.126100000000001</v>
      </c>
    </row>
    <row r="267" spans="1:16" x14ac:dyDescent="0.2">
      <c r="A267" s="1">
        <v>29465</v>
      </c>
      <c r="B267">
        <v>49.407299999999999</v>
      </c>
      <c r="C267">
        <f t="shared" si="7"/>
        <v>-2.510951747475239</v>
      </c>
      <c r="D267">
        <f t="shared" si="8"/>
        <v>48.242899999999999</v>
      </c>
      <c r="E267">
        <f t="shared" si="7"/>
        <v>2.0664592823063628</v>
      </c>
      <c r="F267">
        <v>0.47423553447964401</v>
      </c>
      <c r="O267" s="59">
        <v>29099</v>
      </c>
      <c r="P267">
        <v>49.020589999999999</v>
      </c>
    </row>
    <row r="268" spans="1:16" x14ac:dyDescent="0.2">
      <c r="A268" s="1">
        <v>29495</v>
      </c>
      <c r="B268">
        <v>50.020299999999999</v>
      </c>
      <c r="C268">
        <f t="shared" si="7"/>
        <v>-2.0823142832615882</v>
      </c>
      <c r="D268">
        <f t="shared" si="8"/>
        <v>48.521850000000001</v>
      </c>
      <c r="E268">
        <f t="shared" si="7"/>
        <v>2.3179136709822723</v>
      </c>
      <c r="F268">
        <v>0.45249790912141502</v>
      </c>
      <c r="O268" s="59">
        <v>29129</v>
      </c>
      <c r="P268">
        <v>49.241840000000003</v>
      </c>
    </row>
    <row r="269" spans="1:16" x14ac:dyDescent="0.2">
      <c r="A269" s="1">
        <v>29526</v>
      </c>
      <c r="B269">
        <v>50.892299999999999</v>
      </c>
      <c r="C269">
        <f t="shared" si="7"/>
        <v>-1.0801640728570534</v>
      </c>
      <c r="D269">
        <f t="shared" si="8"/>
        <v>48.96902</v>
      </c>
      <c r="E269">
        <f t="shared" si="7"/>
        <v>2.6053121743271888</v>
      </c>
      <c r="F269">
        <v>0.101176147204435</v>
      </c>
      <c r="O269" s="59">
        <v>29160</v>
      </c>
      <c r="P269">
        <v>49.47119</v>
      </c>
    </row>
    <row r="270" spans="1:16" x14ac:dyDescent="0.2">
      <c r="A270" s="1">
        <v>29556</v>
      </c>
      <c r="B270">
        <v>51.188600000000001</v>
      </c>
      <c r="C270">
        <f t="shared" si="7"/>
        <v>-1.0667938903121494</v>
      </c>
      <c r="D270">
        <f t="shared" si="8"/>
        <v>48.983820000000001</v>
      </c>
      <c r="E270">
        <f t="shared" si="7"/>
        <v>1.111065403601174</v>
      </c>
      <c r="F270">
        <v>-1.40159210664353</v>
      </c>
      <c r="O270" s="59">
        <v>29190</v>
      </c>
      <c r="P270">
        <v>49.640689999999999</v>
      </c>
    </row>
    <row r="271" spans="1:16" x14ac:dyDescent="0.2">
      <c r="A271" s="1">
        <v>29587</v>
      </c>
      <c r="B271">
        <v>50.908499999999997</v>
      </c>
      <c r="C271">
        <f t="shared" si="7"/>
        <v>-0.94642895044075726</v>
      </c>
      <c r="D271">
        <f t="shared" si="8"/>
        <v>48.845440000000004</v>
      </c>
      <c r="E271">
        <f t="shared" si="7"/>
        <v>2.6814045752738984</v>
      </c>
      <c r="F271">
        <v>9.2032490436942699E-2</v>
      </c>
      <c r="O271" s="59">
        <v>29221</v>
      </c>
      <c r="P271">
        <v>49.815550000000002</v>
      </c>
    </row>
    <row r="272" spans="1:16" x14ac:dyDescent="0.2">
      <c r="A272" s="1">
        <v>29618</v>
      </c>
      <c r="B272">
        <v>50.658499999999997</v>
      </c>
      <c r="C272">
        <f t="shared" si="7"/>
        <v>-2.0035416362762981</v>
      </c>
      <c r="D272">
        <f t="shared" si="8"/>
        <v>49.082419999999999</v>
      </c>
      <c r="E272">
        <f t="shared" si="7"/>
        <v>2.1998918610004674</v>
      </c>
      <c r="F272">
        <v>0.28427036603071199</v>
      </c>
      <c r="O272" s="59">
        <v>29252</v>
      </c>
      <c r="P272">
        <v>49.991300000000003</v>
      </c>
    </row>
    <row r="273" spans="1:16" x14ac:dyDescent="0.2">
      <c r="A273" s="1">
        <v>29646</v>
      </c>
      <c r="B273">
        <v>50.9285</v>
      </c>
      <c r="C273">
        <f t="shared" si="7"/>
        <v>-1.8065313729469494</v>
      </c>
      <c r="D273">
        <f t="shared" si="8"/>
        <v>48.90804</v>
      </c>
      <c r="E273">
        <f t="shared" si="7"/>
        <v>1.3668466907505794</v>
      </c>
      <c r="F273">
        <v>-0.67433926139201705</v>
      </c>
      <c r="O273" s="59">
        <v>29281</v>
      </c>
      <c r="P273">
        <v>50.015659999999997</v>
      </c>
    </row>
    <row r="274" spans="1:16" x14ac:dyDescent="0.2">
      <c r="A274" s="1">
        <v>29677</v>
      </c>
      <c r="B274">
        <v>50.7029</v>
      </c>
      <c r="C274">
        <f t="shared" si="7"/>
        <v>-1.1600425781051682</v>
      </c>
      <c r="D274">
        <f t="shared" si="8"/>
        <v>48.848390000000002</v>
      </c>
      <c r="E274">
        <f t="shared" si="7"/>
        <v>1.1252592865991444</v>
      </c>
      <c r="F274">
        <v>-1.3279661882977301</v>
      </c>
      <c r="O274" s="59">
        <v>29312</v>
      </c>
      <c r="P274">
        <v>49.377110000000002</v>
      </c>
    </row>
    <row r="275" spans="1:16" x14ac:dyDescent="0.2">
      <c r="A275" s="1">
        <v>29707</v>
      </c>
      <c r="B275">
        <v>51.022799999999997</v>
      </c>
      <c r="C275">
        <f t="shared" si="7"/>
        <v>-1.3028504478916481</v>
      </c>
      <c r="D275">
        <f t="shared" si="8"/>
        <v>48.889569999999999</v>
      </c>
      <c r="E275">
        <f t="shared" si="7"/>
        <v>0.4779085234945124</v>
      </c>
      <c r="F275">
        <v>-1.8842983807817599</v>
      </c>
      <c r="O275" s="59">
        <v>29342</v>
      </c>
      <c r="P275">
        <v>48.744500000000002</v>
      </c>
    </row>
    <row r="276" spans="1:16" x14ac:dyDescent="0.2">
      <c r="A276" s="1">
        <v>29738</v>
      </c>
      <c r="B276">
        <v>51.255200000000002</v>
      </c>
      <c r="C276">
        <f t="shared" si="7"/>
        <v>-0.83505277343605289</v>
      </c>
      <c r="D276">
        <f t="shared" si="8"/>
        <v>49.105690000000003</v>
      </c>
      <c r="E276">
        <f t="shared" si="7"/>
        <v>0.50848231570903613</v>
      </c>
      <c r="F276">
        <v>-2.1518753559221402</v>
      </c>
      <c r="O276" s="59">
        <v>29373</v>
      </c>
      <c r="P276">
        <v>48.589689999999997</v>
      </c>
    </row>
    <row r="277" spans="1:16" x14ac:dyDescent="0.2">
      <c r="A277" s="1">
        <v>29768</v>
      </c>
      <c r="B277">
        <v>51.5854</v>
      </c>
      <c r="C277">
        <f t="shared" si="7"/>
        <v>-2.9267564866483697E-2</v>
      </c>
      <c r="D277">
        <f t="shared" si="8"/>
        <v>49.410440000000001</v>
      </c>
      <c r="E277">
        <f t="shared" si="7"/>
        <v>0.89540763904039156</v>
      </c>
      <c r="F277">
        <v>-2.2785170974043698</v>
      </c>
      <c r="O277" s="59">
        <v>29403</v>
      </c>
      <c r="P277">
        <v>48.331539999999997</v>
      </c>
    </row>
    <row r="278" spans="1:16" x14ac:dyDescent="0.2">
      <c r="A278" s="1">
        <v>29799</v>
      </c>
      <c r="B278">
        <v>51.576799999999999</v>
      </c>
      <c r="C278">
        <f t="shared" si="7"/>
        <v>0.61709922844038723</v>
      </c>
      <c r="D278">
        <f t="shared" si="8"/>
        <v>49.127949999999998</v>
      </c>
      <c r="E278">
        <f t="shared" si="7"/>
        <v>3.7657480790196881E-3</v>
      </c>
      <c r="F278">
        <v>-3.58212075335625</v>
      </c>
      <c r="O278" s="59">
        <v>29434</v>
      </c>
      <c r="P278">
        <v>48.287430000000001</v>
      </c>
    </row>
    <row r="279" spans="1:16" x14ac:dyDescent="0.2">
      <c r="A279" s="1">
        <v>29830</v>
      </c>
      <c r="B279">
        <v>51.253599999999999</v>
      </c>
      <c r="C279">
        <f t="shared" si="7"/>
        <v>-0.13511868808830671</v>
      </c>
      <c r="D279">
        <f t="shared" si="8"/>
        <v>49.284840000000003</v>
      </c>
      <c r="E279">
        <f t="shared" si="7"/>
        <v>0.53761147570231083</v>
      </c>
      <c r="F279">
        <v>-2.5688490652670701</v>
      </c>
      <c r="O279" s="59">
        <v>29465</v>
      </c>
      <c r="P279">
        <v>48.242899999999999</v>
      </c>
    </row>
    <row r="280" spans="1:16" x14ac:dyDescent="0.2">
      <c r="A280" s="1">
        <v>29860</v>
      </c>
      <c r="B280">
        <v>50.899799999999999</v>
      </c>
      <c r="C280">
        <f t="shared" si="7"/>
        <v>-1.3565774292004655</v>
      </c>
      <c r="D280">
        <f t="shared" si="8"/>
        <v>49.30048</v>
      </c>
      <c r="E280">
        <f t="shared" si="7"/>
        <v>0.11901486979753778</v>
      </c>
      <c r="F280">
        <v>-2.20894915163188</v>
      </c>
      <c r="O280" s="59">
        <v>29495</v>
      </c>
      <c r="P280">
        <v>48.521850000000001</v>
      </c>
    </row>
    <row r="281" spans="1:16" x14ac:dyDescent="0.2">
      <c r="A281" s="1">
        <v>29891</v>
      </c>
      <c r="B281">
        <v>50.332299999999996</v>
      </c>
      <c r="C281">
        <f t="shared" si="7"/>
        <v>-2.3897432841275306</v>
      </c>
      <c r="D281">
        <f t="shared" si="8"/>
        <v>49.087879999999998</v>
      </c>
      <c r="E281">
        <f t="shared" si="7"/>
        <v>-0.7778318780624659</v>
      </c>
      <c r="F281">
        <v>-2.44730781867964</v>
      </c>
      <c r="O281" s="59">
        <v>29526</v>
      </c>
      <c r="P281">
        <v>48.96902</v>
      </c>
    </row>
    <row r="282" spans="1:16" x14ac:dyDescent="0.2">
      <c r="A282" s="1">
        <v>29921</v>
      </c>
      <c r="B282">
        <v>49.776800000000001</v>
      </c>
      <c r="C282">
        <f t="shared" si="7"/>
        <v>-3.5953280426064604</v>
      </c>
      <c r="D282">
        <f t="shared" si="8"/>
        <v>48.724229999999999</v>
      </c>
      <c r="E282">
        <f t="shared" si="7"/>
        <v>-1.8634418027510327</v>
      </c>
      <c r="F282">
        <v>-2.76453850375677</v>
      </c>
      <c r="O282" s="59">
        <v>29556</v>
      </c>
      <c r="P282">
        <v>48.983820000000001</v>
      </c>
    </row>
    <row r="283" spans="1:16" x14ac:dyDescent="0.2">
      <c r="A283" s="1">
        <v>29952</v>
      </c>
      <c r="B283">
        <v>48.802700000000002</v>
      </c>
      <c r="C283">
        <f t="shared" si="7"/>
        <v>-6.0042638014170286</v>
      </c>
      <c r="D283">
        <f t="shared" si="8"/>
        <v>48.50826</v>
      </c>
      <c r="E283">
        <f t="shared" si="7"/>
        <v>-2.6593091566209814</v>
      </c>
      <c r="F283">
        <v>-2.0250710644649002</v>
      </c>
      <c r="O283" s="59">
        <v>29587</v>
      </c>
      <c r="P283">
        <v>48.845440000000004</v>
      </c>
    </row>
    <row r="284" spans="1:16" x14ac:dyDescent="0.2">
      <c r="A284" s="1">
        <v>29983</v>
      </c>
      <c r="B284">
        <v>49.753100000000003</v>
      </c>
      <c r="C284">
        <f t="shared" si="7"/>
        <v>-4.1326519197708178</v>
      </c>
      <c r="D284">
        <f t="shared" si="8"/>
        <v>48.707389999999997</v>
      </c>
      <c r="E284">
        <f t="shared" si="7"/>
        <v>-2.6018226332134646</v>
      </c>
      <c r="F284">
        <v>-3.1604560526647401</v>
      </c>
      <c r="O284" s="59">
        <v>29618</v>
      </c>
      <c r="P284">
        <v>49.082419999999999</v>
      </c>
    </row>
    <row r="285" spans="1:16" x14ac:dyDescent="0.2">
      <c r="A285" s="1">
        <v>30011</v>
      </c>
      <c r="B285">
        <v>49.384</v>
      </c>
      <c r="C285">
        <f t="shared" si="7"/>
        <v>-4.5577879402448493</v>
      </c>
      <c r="D285">
        <f t="shared" si="8"/>
        <v>48.738370000000003</v>
      </c>
      <c r="E285">
        <f t="shared" si="7"/>
        <v>-2.5869551510914564</v>
      </c>
      <c r="F285">
        <v>-2.8746282010409598</v>
      </c>
      <c r="O285" s="59">
        <v>29646</v>
      </c>
      <c r="P285">
        <v>48.90804</v>
      </c>
    </row>
    <row r="286" spans="1:16" x14ac:dyDescent="0.2">
      <c r="A286" s="1">
        <v>30042</v>
      </c>
      <c r="B286">
        <v>48.949599999999997</v>
      </c>
      <c r="C286">
        <f t="shared" si="7"/>
        <v>-3.3976251572964618</v>
      </c>
      <c r="D286">
        <f t="shared" si="8"/>
        <v>48.595739999999999</v>
      </c>
      <c r="E286">
        <f t="shared" si="7"/>
        <v>-1.5951083741826355</v>
      </c>
      <c r="F286">
        <v>-2.6222109753300602</v>
      </c>
      <c r="O286" s="59">
        <v>29677</v>
      </c>
      <c r="P286">
        <v>48.848390000000002</v>
      </c>
    </row>
    <row r="287" spans="1:16" x14ac:dyDescent="0.2">
      <c r="A287" s="1">
        <v>30072</v>
      </c>
      <c r="B287">
        <v>48.648800000000001</v>
      </c>
      <c r="C287">
        <f t="shared" si="7"/>
        <v>-1.5592476380704505</v>
      </c>
      <c r="D287">
        <f t="shared" si="8"/>
        <v>48.335929999999998</v>
      </c>
      <c r="E287">
        <f t="shared" si="7"/>
        <v>-0.84171941190170785</v>
      </c>
      <c r="F287">
        <v>-3.0405116105942298</v>
      </c>
      <c r="O287" s="59">
        <v>29707</v>
      </c>
      <c r="P287">
        <v>48.889569999999999</v>
      </c>
    </row>
    <row r="288" spans="1:16" x14ac:dyDescent="0.2">
      <c r="A288" s="1">
        <v>30103</v>
      </c>
      <c r="B288">
        <v>48.489600000000003</v>
      </c>
      <c r="C288">
        <f t="shared" ref="C288:E351" si="9">100*LN(B288/B264)</f>
        <v>-0.63871184214829602</v>
      </c>
      <c r="D288">
        <f t="shared" si="8"/>
        <v>48.062019999999997</v>
      </c>
      <c r="E288">
        <f t="shared" si="9"/>
        <v>-1.0919108264003921</v>
      </c>
      <c r="F288">
        <v>-3.8774063567091699</v>
      </c>
      <c r="O288" s="59">
        <v>29738</v>
      </c>
      <c r="P288">
        <v>49.105690000000003</v>
      </c>
    </row>
    <row r="289" spans="1:16" x14ac:dyDescent="0.2">
      <c r="A289" s="1">
        <v>30133</v>
      </c>
      <c r="B289">
        <v>48.3322</v>
      </c>
      <c r="C289">
        <f t="shared" si="9"/>
        <v>-0.30925272105498575</v>
      </c>
      <c r="D289">
        <f t="shared" si="8"/>
        <v>47.847999999999999</v>
      </c>
      <c r="E289">
        <f t="shared" si="9"/>
        <v>-1.0055029873582952</v>
      </c>
      <c r="F289">
        <v>-4.0009792321216704</v>
      </c>
      <c r="O289" s="59">
        <v>29768</v>
      </c>
      <c r="P289">
        <v>49.410440000000001</v>
      </c>
    </row>
    <row r="290" spans="1:16" x14ac:dyDescent="0.2">
      <c r="A290" s="1">
        <v>30164</v>
      </c>
      <c r="B290">
        <v>47.933500000000002</v>
      </c>
      <c r="C290">
        <f t="shared" si="9"/>
        <v>-1.4066065817613498</v>
      </c>
      <c r="D290">
        <f t="shared" si="8"/>
        <v>47.622950000000003</v>
      </c>
      <c r="E290">
        <f t="shared" si="9"/>
        <v>-1.3856490439822018</v>
      </c>
      <c r="F290">
        <v>-3.6817269935252499</v>
      </c>
      <c r="O290" s="59">
        <v>29799</v>
      </c>
      <c r="P290">
        <v>49.127949999999998</v>
      </c>
    </row>
    <row r="291" spans="1:16" x14ac:dyDescent="0.2">
      <c r="A291" s="1">
        <v>30195</v>
      </c>
      <c r="B291">
        <v>47.781599999999997</v>
      </c>
      <c r="C291">
        <f t="shared" si="9"/>
        <v>-3.3457558404274232</v>
      </c>
      <c r="D291">
        <f t="shared" si="8"/>
        <v>47.736429999999999</v>
      </c>
      <c r="E291">
        <f t="shared" si="9"/>
        <v>-1.0553828642400975</v>
      </c>
      <c r="F291">
        <v>-2.1155443656473198</v>
      </c>
      <c r="O291" s="59">
        <v>29830</v>
      </c>
      <c r="P291">
        <v>49.284840000000003</v>
      </c>
    </row>
    <row r="292" spans="1:16" x14ac:dyDescent="0.2">
      <c r="A292" s="1">
        <v>30225</v>
      </c>
      <c r="B292">
        <v>47.356400000000001</v>
      </c>
      <c r="C292">
        <f t="shared" si="9"/>
        <v>-5.4726948859383819</v>
      </c>
      <c r="D292">
        <f t="shared" si="8"/>
        <v>47.084099999999999</v>
      </c>
      <c r="E292">
        <f t="shared" si="9"/>
        <v>-3.0078847544020895</v>
      </c>
      <c r="F292">
        <v>-2.7124420185106599</v>
      </c>
      <c r="O292" s="59">
        <v>29860</v>
      </c>
      <c r="P292">
        <v>49.30048</v>
      </c>
    </row>
    <row r="293" spans="1:16" x14ac:dyDescent="0.2">
      <c r="A293" s="1">
        <v>30256</v>
      </c>
      <c r="B293">
        <v>47.172499999999999</v>
      </c>
      <c r="C293">
        <f t="shared" si="9"/>
        <v>-7.5900539419471018</v>
      </c>
      <c r="D293">
        <f t="shared" si="8"/>
        <v>47.00177</v>
      </c>
      <c r="E293">
        <f t="shared" si="9"/>
        <v>-4.1002592686156092</v>
      </c>
      <c r="F293">
        <v>-2.4553181013617702</v>
      </c>
      <c r="O293" s="59">
        <v>29891</v>
      </c>
      <c r="P293">
        <v>49.087879999999998</v>
      </c>
    </row>
    <row r="294" spans="1:16" x14ac:dyDescent="0.2">
      <c r="A294" s="1">
        <v>30286</v>
      </c>
      <c r="B294">
        <v>46.831600000000002</v>
      </c>
      <c r="C294">
        <f t="shared" si="9"/>
        <v>-8.8958662259257011</v>
      </c>
      <c r="D294">
        <f t="shared" si="8"/>
        <v>46.831600000000002</v>
      </c>
      <c r="E294">
        <f t="shared" si="9"/>
        <v>-4.4931850754999791</v>
      </c>
      <c r="F294">
        <v>-2.0159846715249299</v>
      </c>
      <c r="O294" s="59">
        <v>29921</v>
      </c>
      <c r="P294">
        <v>48.724229999999999</v>
      </c>
    </row>
    <row r="295" spans="1:16" x14ac:dyDescent="0.2">
      <c r="A295" s="1">
        <v>30317</v>
      </c>
      <c r="B295">
        <v>47.7196</v>
      </c>
      <c r="C295">
        <f t="shared" si="9"/>
        <v>-6.4687688755692543</v>
      </c>
      <c r="D295">
        <f t="shared" si="8"/>
        <v>47.397150000000003</v>
      </c>
      <c r="E295">
        <f t="shared" si="9"/>
        <v>-3.0098926840061586</v>
      </c>
      <c r="F295">
        <v>-2.0796023613712902</v>
      </c>
      <c r="O295" s="59">
        <v>29952</v>
      </c>
      <c r="P295">
        <v>48.50826</v>
      </c>
    </row>
    <row r="296" spans="1:16" x14ac:dyDescent="0.2">
      <c r="A296" s="1">
        <v>30348</v>
      </c>
      <c r="B296">
        <v>47.430999999999997</v>
      </c>
      <c r="C296">
        <f t="shared" si="9"/>
        <v>-6.5831011606539107</v>
      </c>
      <c r="D296">
        <f t="shared" si="8"/>
        <v>47.122320000000002</v>
      </c>
      <c r="E296">
        <f t="shared" si="9"/>
        <v>-4.0754151756123376</v>
      </c>
      <c r="F296">
        <v>-3.0722551910840799</v>
      </c>
      <c r="O296" s="59">
        <v>29983</v>
      </c>
      <c r="P296">
        <v>48.707389999999997</v>
      </c>
    </row>
    <row r="297" spans="1:16" x14ac:dyDescent="0.2">
      <c r="A297" s="1">
        <v>30376</v>
      </c>
      <c r="B297">
        <v>47.814</v>
      </c>
      <c r="C297">
        <f t="shared" si="9"/>
        <v>-6.3104204629843546</v>
      </c>
      <c r="D297">
        <f t="shared" si="8"/>
        <v>47.46125</v>
      </c>
      <c r="E297">
        <f t="shared" si="9"/>
        <v>-3.0028211514122454</v>
      </c>
      <c r="F297">
        <v>-2.1734541623099699</v>
      </c>
      <c r="O297" s="59">
        <v>30011</v>
      </c>
      <c r="P297">
        <v>48.738370000000003</v>
      </c>
    </row>
    <row r="298" spans="1:16" x14ac:dyDescent="0.2">
      <c r="A298" s="1">
        <v>30407</v>
      </c>
      <c r="B298">
        <v>48.395099999999999</v>
      </c>
      <c r="C298">
        <f t="shared" si="9"/>
        <v>-4.6584539244287102</v>
      </c>
      <c r="D298">
        <f t="shared" si="8"/>
        <v>47.795279999999998</v>
      </c>
      <c r="E298">
        <f t="shared" si="9"/>
        <v>-2.1794530058913391</v>
      </c>
      <c r="F298">
        <v>-2.4029666083583598</v>
      </c>
      <c r="O298" s="59">
        <v>30042</v>
      </c>
      <c r="P298">
        <v>48.595739999999999</v>
      </c>
    </row>
    <row r="299" spans="1:16" x14ac:dyDescent="0.2">
      <c r="A299" s="1">
        <v>30437</v>
      </c>
      <c r="B299">
        <v>48.731699999999996</v>
      </c>
      <c r="C299">
        <f t="shared" si="9"/>
        <v>-4.5942849292803078</v>
      </c>
      <c r="D299">
        <f t="shared" si="8"/>
        <v>47.956159999999997</v>
      </c>
      <c r="E299">
        <f t="shared" si="9"/>
        <v>-1.9276821065688614</v>
      </c>
      <c r="F299">
        <v>-2.1920938073449401</v>
      </c>
      <c r="O299" s="59">
        <v>30072</v>
      </c>
      <c r="P299">
        <v>48.335929999999998</v>
      </c>
    </row>
    <row r="300" spans="1:16" x14ac:dyDescent="0.2">
      <c r="A300" s="1">
        <v>30468</v>
      </c>
      <c r="B300">
        <v>49.009300000000003</v>
      </c>
      <c r="C300">
        <f t="shared" si="9"/>
        <v>-4.4807000266060255</v>
      </c>
      <c r="D300">
        <f t="shared" si="8"/>
        <v>48.25271</v>
      </c>
      <c r="E300">
        <f t="shared" si="9"/>
        <v>-1.7522922022400098</v>
      </c>
      <c r="F300">
        <v>-2.08909722020495</v>
      </c>
      <c r="O300" s="59">
        <v>30103</v>
      </c>
      <c r="P300">
        <v>48.062019999999997</v>
      </c>
    </row>
    <row r="301" spans="1:16" x14ac:dyDescent="0.2">
      <c r="A301" s="1">
        <v>30498</v>
      </c>
      <c r="B301">
        <v>49.754300000000001</v>
      </c>
      <c r="C301">
        <f t="shared" si="9"/>
        <v>-3.6141794684023889</v>
      </c>
      <c r="D301">
        <f t="shared" si="8"/>
        <v>48.384399999999999</v>
      </c>
      <c r="E301">
        <f t="shared" si="9"/>
        <v>-2.0984290179290062</v>
      </c>
      <c r="F301">
        <v>-2.9875107662577198</v>
      </c>
      <c r="O301" s="59">
        <v>30133</v>
      </c>
      <c r="P301">
        <v>47.847999999999999</v>
      </c>
    </row>
    <row r="302" spans="1:16" x14ac:dyDescent="0.2">
      <c r="A302" s="1">
        <v>30529</v>
      </c>
      <c r="B302">
        <v>50.308599999999998</v>
      </c>
      <c r="C302">
        <f t="shared" si="9"/>
        <v>-2.4895922332104927</v>
      </c>
      <c r="D302">
        <f t="shared" si="8"/>
        <v>48.852400000000003</v>
      </c>
      <c r="E302">
        <f t="shared" si="9"/>
        <v>-0.56246120053099413</v>
      </c>
      <c r="F302">
        <v>-2.1682984311145299</v>
      </c>
      <c r="O302" s="59">
        <v>30164</v>
      </c>
      <c r="P302">
        <v>47.622950000000003</v>
      </c>
    </row>
    <row r="303" spans="1:16" x14ac:dyDescent="0.2">
      <c r="A303" s="1">
        <v>30560</v>
      </c>
      <c r="B303">
        <v>51.078699999999998</v>
      </c>
      <c r="C303">
        <f t="shared" si="9"/>
        <v>-0.34182788875742781</v>
      </c>
      <c r="D303">
        <f t="shared" si="8"/>
        <v>49.355849999999997</v>
      </c>
      <c r="E303">
        <f t="shared" si="9"/>
        <v>0.14397711992206039</v>
      </c>
      <c r="F303">
        <v>-2.83073734736913</v>
      </c>
      <c r="O303" s="59">
        <v>30195</v>
      </c>
      <c r="P303">
        <v>47.736429999999999</v>
      </c>
    </row>
    <row r="304" spans="1:16" x14ac:dyDescent="0.2">
      <c r="A304" s="1">
        <v>30590</v>
      </c>
      <c r="B304">
        <v>51.492600000000003</v>
      </c>
      <c r="C304">
        <f t="shared" si="9"/>
        <v>1.1579113749329744</v>
      </c>
      <c r="D304">
        <f t="shared" si="8"/>
        <v>49.540480000000002</v>
      </c>
      <c r="E304">
        <f t="shared" si="9"/>
        <v>0.48562958447996385</v>
      </c>
      <c r="F304">
        <v>-3.4449434467360698</v>
      </c>
      <c r="O304" s="59">
        <v>30225</v>
      </c>
      <c r="P304">
        <v>47.084099999999999</v>
      </c>
    </row>
    <row r="305" spans="1:16" x14ac:dyDescent="0.2">
      <c r="A305" s="1">
        <v>30621</v>
      </c>
      <c r="B305">
        <v>51.667700000000004</v>
      </c>
      <c r="C305">
        <f t="shared" si="9"/>
        <v>2.61858099163888</v>
      </c>
      <c r="D305">
        <f t="shared" si="8"/>
        <v>49.890920000000001</v>
      </c>
      <c r="E305">
        <f t="shared" si="9"/>
        <v>1.6226861119679155</v>
      </c>
      <c r="F305">
        <v>-3.23884444927076</v>
      </c>
      <c r="O305" s="59">
        <v>30256</v>
      </c>
      <c r="P305">
        <v>47.00177</v>
      </c>
    </row>
    <row r="306" spans="1:16" x14ac:dyDescent="0.2">
      <c r="A306" s="1">
        <v>30651</v>
      </c>
      <c r="B306">
        <v>51.9253</v>
      </c>
      <c r="C306">
        <f t="shared" si="9"/>
        <v>4.2257135280580442</v>
      </c>
      <c r="D306">
        <f t="shared" si="8"/>
        <v>50.2986</v>
      </c>
      <c r="E306">
        <f t="shared" si="9"/>
        <v>3.1800801423489156</v>
      </c>
      <c r="F306">
        <v>-2.7057560661763498</v>
      </c>
      <c r="O306" s="59">
        <v>30286</v>
      </c>
      <c r="P306">
        <v>46.831600000000002</v>
      </c>
    </row>
    <row r="307" spans="1:16" x14ac:dyDescent="0.2">
      <c r="A307" s="1">
        <v>30682</v>
      </c>
      <c r="B307">
        <v>52.963200000000001</v>
      </c>
      <c r="C307">
        <f t="shared" si="9"/>
        <v>8.1811693566660484</v>
      </c>
      <c r="D307">
        <f t="shared" si="8"/>
        <v>50.739400000000003</v>
      </c>
      <c r="E307">
        <f t="shared" si="9"/>
        <v>4.4968636390265031</v>
      </c>
      <c r="F307">
        <v>-3.90998166517433</v>
      </c>
      <c r="O307" s="59">
        <v>30317</v>
      </c>
      <c r="P307">
        <v>47.397150000000003</v>
      </c>
    </row>
    <row r="308" spans="1:16" x14ac:dyDescent="0.2">
      <c r="A308" s="1">
        <v>30713</v>
      </c>
      <c r="B308">
        <v>53.2164</v>
      </c>
      <c r="C308">
        <f t="shared" si="9"/>
        <v>6.7293846297541897</v>
      </c>
      <c r="D308">
        <f t="shared" si="8"/>
        <v>51.004759999999997</v>
      </c>
      <c r="E308">
        <f t="shared" si="9"/>
        <v>4.6088197746119279</v>
      </c>
      <c r="F308">
        <v>-2.8727307817612999</v>
      </c>
      <c r="O308" s="59">
        <v>30348</v>
      </c>
      <c r="P308">
        <v>47.122320000000002</v>
      </c>
    </row>
    <row r="309" spans="1:16" x14ac:dyDescent="0.2">
      <c r="A309" s="1">
        <v>30742</v>
      </c>
      <c r="B309">
        <v>53.4651</v>
      </c>
      <c r="C309">
        <f t="shared" si="9"/>
        <v>7.9402619497769198</v>
      </c>
      <c r="D309">
        <f t="shared" si="8"/>
        <v>50.919649999999997</v>
      </c>
      <c r="E309">
        <f t="shared" si="9"/>
        <v>4.3782295258131532</v>
      </c>
      <c r="F309">
        <v>-3.8750734835321898</v>
      </c>
      <c r="O309" s="59">
        <v>30376</v>
      </c>
      <c r="P309">
        <v>47.46125</v>
      </c>
    </row>
    <row r="310" spans="1:16" x14ac:dyDescent="0.2">
      <c r="A310" s="1">
        <v>30773</v>
      </c>
      <c r="B310">
        <v>53.808599999999998</v>
      </c>
      <c r="C310">
        <f t="shared" si="9"/>
        <v>9.4642108354541659</v>
      </c>
      <c r="D310">
        <f t="shared" si="8"/>
        <v>50.998869999999997</v>
      </c>
      <c r="E310">
        <f t="shared" si="9"/>
        <v>4.8267602872517807</v>
      </c>
      <c r="F310">
        <v>-4.3978312837022102</v>
      </c>
      <c r="O310" s="59">
        <v>30407</v>
      </c>
      <c r="P310">
        <v>47.795279999999998</v>
      </c>
    </row>
    <row r="311" spans="1:16" x14ac:dyDescent="0.2">
      <c r="A311" s="1">
        <v>30803</v>
      </c>
      <c r="B311">
        <v>54.059899999999999</v>
      </c>
      <c r="C311">
        <f t="shared" si="9"/>
        <v>10.546554870376506</v>
      </c>
      <c r="D311">
        <f t="shared" si="8"/>
        <v>51.621510000000001</v>
      </c>
      <c r="E311">
        <f t="shared" si="9"/>
        <v>6.5763269643142541</v>
      </c>
      <c r="F311">
        <v>-3.3380963922650899</v>
      </c>
      <c r="O311" s="59">
        <v>30437</v>
      </c>
      <c r="P311">
        <v>47.956159999999997</v>
      </c>
    </row>
    <row r="312" spans="1:16" x14ac:dyDescent="0.2">
      <c r="A312" s="1">
        <v>30834</v>
      </c>
      <c r="B312">
        <v>54.248199999999997</v>
      </c>
      <c r="C312">
        <f t="shared" si="9"/>
        <v>11.222047018690114</v>
      </c>
      <c r="D312">
        <f t="shared" si="8"/>
        <v>51.330829999999999</v>
      </c>
      <c r="E312">
        <f t="shared" si="9"/>
        <v>6.5799286102748251</v>
      </c>
      <c r="F312">
        <v>-3.7650195525187802</v>
      </c>
      <c r="O312" s="59">
        <v>30468</v>
      </c>
      <c r="P312">
        <v>48.25271</v>
      </c>
    </row>
    <row r="313" spans="1:16" x14ac:dyDescent="0.2">
      <c r="A313" s="1">
        <v>30864</v>
      </c>
      <c r="B313">
        <v>54.427900000000001</v>
      </c>
      <c r="C313">
        <f t="shared" si="9"/>
        <v>11.877888483560628</v>
      </c>
      <c r="D313">
        <f t="shared" si="8"/>
        <v>51.912140000000001</v>
      </c>
      <c r="E313">
        <f t="shared" si="9"/>
        <v>8.1523354444603875</v>
      </c>
      <c r="F313">
        <v>-2.6106131608623802</v>
      </c>
      <c r="O313" s="59">
        <v>30498</v>
      </c>
      <c r="P313">
        <v>48.384399999999999</v>
      </c>
    </row>
    <row r="314" spans="1:16" x14ac:dyDescent="0.2">
      <c r="A314" s="1">
        <v>30895</v>
      </c>
      <c r="B314">
        <v>54.4617</v>
      </c>
      <c r="C314">
        <f t="shared" si="9"/>
        <v>12.7683068665227</v>
      </c>
      <c r="D314">
        <f t="shared" si="8"/>
        <v>52.300179999999997</v>
      </c>
      <c r="E314">
        <f t="shared" si="9"/>
        <v>9.3685024846558598</v>
      </c>
      <c r="F314">
        <v>-1.9619541284150599</v>
      </c>
      <c r="O314" s="59">
        <v>30529</v>
      </c>
      <c r="P314">
        <v>48.852400000000003</v>
      </c>
    </row>
    <row r="315" spans="1:16" x14ac:dyDescent="0.2">
      <c r="A315" s="1">
        <v>30926</v>
      </c>
      <c r="B315">
        <v>54.377299999999998</v>
      </c>
      <c r="C315">
        <f t="shared" si="9"/>
        <v>12.930615921329242</v>
      </c>
      <c r="D315">
        <f t="shared" si="8"/>
        <v>52.22195</v>
      </c>
      <c r="E315">
        <f t="shared" si="9"/>
        <v>8.9808066532475959</v>
      </c>
      <c r="F315">
        <v>-2.4530976056681899</v>
      </c>
      <c r="O315" s="59">
        <v>30560</v>
      </c>
      <c r="P315">
        <v>49.355849999999997</v>
      </c>
    </row>
    <row r="316" spans="1:16" x14ac:dyDescent="0.2">
      <c r="A316" s="1">
        <v>30956</v>
      </c>
      <c r="B316">
        <v>54.305999999999997</v>
      </c>
      <c r="C316">
        <f t="shared" si="9"/>
        <v>13.693274390002555</v>
      </c>
      <c r="D316">
        <f t="shared" si="8"/>
        <v>52.347999999999999</v>
      </c>
      <c r="E316">
        <f t="shared" si="9"/>
        <v>10.597836778152246</v>
      </c>
      <c r="F316">
        <v>-1.3221477240633099</v>
      </c>
      <c r="O316" s="59">
        <v>30590</v>
      </c>
      <c r="P316">
        <v>49.540480000000002</v>
      </c>
    </row>
    <row r="317" spans="1:16" x14ac:dyDescent="0.2">
      <c r="A317" s="1">
        <v>30987</v>
      </c>
      <c r="B317">
        <v>54.5139</v>
      </c>
      <c r="C317">
        <f t="shared" si="9"/>
        <v>14.464461934235667</v>
      </c>
      <c r="D317">
        <f t="shared" si="8"/>
        <v>52.42436</v>
      </c>
      <c r="E317">
        <f t="shared" si="9"/>
        <v>10.918610822197323</v>
      </c>
      <c r="F317">
        <v>-1.49288993076397</v>
      </c>
      <c r="O317" s="59">
        <v>30621</v>
      </c>
      <c r="P317">
        <v>49.890920000000001</v>
      </c>
    </row>
    <row r="318" spans="1:16" x14ac:dyDescent="0.2">
      <c r="A318" s="1">
        <v>31017</v>
      </c>
      <c r="B318">
        <v>54.571300000000001</v>
      </c>
      <c r="C318">
        <f t="shared" si="9"/>
        <v>15.294991478292189</v>
      </c>
      <c r="D318">
        <f t="shared" si="8"/>
        <v>52.719349999999999</v>
      </c>
      <c r="E318">
        <f t="shared" si="9"/>
        <v>11.842437208682512</v>
      </c>
      <c r="F318">
        <v>-1.09840140738716</v>
      </c>
      <c r="O318" s="59">
        <v>30651</v>
      </c>
      <c r="P318">
        <v>50.2986</v>
      </c>
    </row>
    <row r="319" spans="1:16" x14ac:dyDescent="0.2">
      <c r="A319" s="1">
        <v>31048</v>
      </c>
      <c r="B319">
        <v>54.437100000000001</v>
      </c>
      <c r="C319">
        <f t="shared" si="9"/>
        <v>13.170369174481012</v>
      </c>
      <c r="D319">
        <f t="shared" si="8"/>
        <v>52.844009999999997</v>
      </c>
      <c r="E319">
        <f t="shared" si="9"/>
        <v>10.87822659412552</v>
      </c>
      <c r="F319">
        <v>-0.70848436154380501</v>
      </c>
      <c r="O319" s="59">
        <v>30682</v>
      </c>
      <c r="P319">
        <v>50.739400000000003</v>
      </c>
    </row>
    <row r="320" spans="1:16" x14ac:dyDescent="0.2">
      <c r="A320" s="1">
        <v>31079</v>
      </c>
      <c r="B320">
        <v>54.666400000000003</v>
      </c>
      <c r="C320">
        <f t="shared" si="9"/>
        <v>14.197323772588025</v>
      </c>
      <c r="D320">
        <f t="shared" si="8"/>
        <v>53.0092</v>
      </c>
      <c r="E320">
        <f t="shared" si="9"/>
        <v>11.771870926917739</v>
      </c>
      <c r="F320">
        <v>-0.469369360184277</v>
      </c>
      <c r="O320" s="59">
        <v>30713</v>
      </c>
      <c r="P320">
        <v>51.004759999999997</v>
      </c>
    </row>
    <row r="321" spans="1:16" x14ac:dyDescent="0.2">
      <c r="A321" s="1">
        <v>31107</v>
      </c>
      <c r="B321">
        <v>54.7455</v>
      </c>
      <c r="C321">
        <f t="shared" si="9"/>
        <v>13.537668989419268</v>
      </c>
      <c r="D321">
        <f t="shared" si="8"/>
        <v>53.283329999999999</v>
      </c>
      <c r="E321">
        <f t="shared" si="9"/>
        <v>11.5709935649495</v>
      </c>
      <c r="F321">
        <v>-0.24981586899097299</v>
      </c>
      <c r="O321" s="59">
        <v>30742</v>
      </c>
      <c r="P321">
        <v>50.919649999999997</v>
      </c>
    </row>
    <row r="322" spans="1:16" x14ac:dyDescent="0.2">
      <c r="A322" s="1">
        <v>31138</v>
      </c>
      <c r="B322">
        <v>54.604199999999999</v>
      </c>
      <c r="C322">
        <f t="shared" si="9"/>
        <v>12.071223394127104</v>
      </c>
      <c r="D322">
        <f t="shared" si="8"/>
        <v>53.098439999999997</v>
      </c>
      <c r="E322">
        <f t="shared" si="9"/>
        <v>10.522065943331215</v>
      </c>
      <c r="F322">
        <v>-0.36410463667926302</v>
      </c>
      <c r="O322" s="59">
        <v>30773</v>
      </c>
      <c r="P322">
        <v>50.998869999999997</v>
      </c>
    </row>
    <row r="323" spans="1:16" x14ac:dyDescent="0.2">
      <c r="A323" s="1">
        <v>31168</v>
      </c>
      <c r="B323">
        <v>54.678199999999997</v>
      </c>
      <c r="C323">
        <f t="shared" si="9"/>
        <v>11.513535015959093</v>
      </c>
      <c r="D323">
        <f t="shared" si="8"/>
        <v>53.583889999999997</v>
      </c>
      <c r="E323">
        <f t="shared" si="9"/>
        <v>11.096120296661045</v>
      </c>
      <c r="F323">
        <v>0.56539231054278505</v>
      </c>
      <c r="O323" s="59">
        <v>30803</v>
      </c>
      <c r="P323">
        <v>51.621510000000001</v>
      </c>
    </row>
    <row r="324" spans="1:16" x14ac:dyDescent="0.2">
      <c r="A324" s="1">
        <v>31199</v>
      </c>
      <c r="B324">
        <v>54.715899999999998</v>
      </c>
      <c r="C324">
        <f t="shared" si="9"/>
        <v>11.014426758652249</v>
      </c>
      <c r="D324">
        <f t="shared" si="8"/>
        <v>53.542560000000002</v>
      </c>
      <c r="E324">
        <f t="shared" si="9"/>
        <v>10.402485965622304</v>
      </c>
      <c r="F324">
        <v>0.189864544676972</v>
      </c>
      <c r="O324" s="59">
        <v>30834</v>
      </c>
      <c r="P324">
        <v>51.330829999999999</v>
      </c>
    </row>
    <row r="325" spans="1:16" x14ac:dyDescent="0.2">
      <c r="A325" s="1">
        <v>31229</v>
      </c>
      <c r="B325">
        <v>54.338999999999999</v>
      </c>
      <c r="C325">
        <f t="shared" si="9"/>
        <v>8.8145309148527424</v>
      </c>
      <c r="D325">
        <f t="shared" si="8"/>
        <v>53.595880000000001</v>
      </c>
      <c r="E325">
        <f t="shared" si="9"/>
        <v>10.229475173213556</v>
      </c>
      <c r="F325">
        <v>1.4189569851763799</v>
      </c>
      <c r="O325" s="59">
        <v>30864</v>
      </c>
      <c r="P325">
        <v>51.912140000000001</v>
      </c>
    </row>
    <row r="326" spans="1:16" x14ac:dyDescent="0.2">
      <c r="A326" s="1">
        <v>31260</v>
      </c>
      <c r="B326">
        <v>54.570700000000002</v>
      </c>
      <c r="C326">
        <f t="shared" si="9"/>
        <v>8.1321072030451038</v>
      </c>
      <c r="D326">
        <f t="shared" si="8"/>
        <v>53.683480000000003</v>
      </c>
      <c r="E326">
        <f t="shared" si="9"/>
        <v>9.4301811904433492</v>
      </c>
      <c r="F326">
        <v>1.05460564128506</v>
      </c>
      <c r="O326" s="59">
        <v>30895</v>
      </c>
      <c r="P326">
        <v>52.300179999999997</v>
      </c>
    </row>
    <row r="327" spans="1:16" x14ac:dyDescent="0.2">
      <c r="A327" s="1">
        <v>31291</v>
      </c>
      <c r="B327">
        <v>54.813499999999998</v>
      </c>
      <c r="C327">
        <f t="shared" si="9"/>
        <v>7.0568933413269797</v>
      </c>
      <c r="D327">
        <f t="shared" si="8"/>
        <v>53.77346</v>
      </c>
      <c r="E327">
        <f t="shared" si="9"/>
        <v>8.5723737013366943</v>
      </c>
      <c r="F327">
        <v>0.88208552330606604</v>
      </c>
      <c r="O327" s="59">
        <v>30926</v>
      </c>
      <c r="P327">
        <v>52.22195</v>
      </c>
    </row>
    <row r="328" spans="1:16" x14ac:dyDescent="0.2">
      <c r="A328" s="1">
        <v>31321</v>
      </c>
      <c r="B328">
        <v>54.5916</v>
      </c>
      <c r="C328">
        <f t="shared" si="9"/>
        <v>5.844191673647706</v>
      </c>
      <c r="D328">
        <f t="shared" ref="D328:D391" si="10">P340</f>
        <v>53.881509999999999</v>
      </c>
      <c r="E328">
        <f t="shared" si="9"/>
        <v>8.3997263236377417</v>
      </c>
      <c r="F328">
        <v>1.48235334632533</v>
      </c>
      <c r="O328" s="59">
        <v>30956</v>
      </c>
      <c r="P328">
        <v>52.347999999999999</v>
      </c>
    </row>
    <row r="329" spans="1:16" x14ac:dyDescent="0.2">
      <c r="A329" s="1">
        <v>31352</v>
      </c>
      <c r="B329">
        <v>54.771900000000002</v>
      </c>
      <c r="C329">
        <f t="shared" si="9"/>
        <v>5.8344460666797486</v>
      </c>
      <c r="D329">
        <f t="shared" si="10"/>
        <v>54.198779999999999</v>
      </c>
      <c r="E329">
        <f t="shared" si="9"/>
        <v>8.2819376694998716</v>
      </c>
      <c r="F329">
        <v>1.3707760522797101</v>
      </c>
      <c r="O329" s="59">
        <v>30987</v>
      </c>
      <c r="P329">
        <v>52.42436</v>
      </c>
    </row>
    <row r="330" spans="1:16" x14ac:dyDescent="0.2">
      <c r="A330" s="1">
        <v>31382</v>
      </c>
      <c r="B330">
        <v>55.341200000000001</v>
      </c>
      <c r="C330">
        <f t="shared" si="9"/>
        <v>6.3711510948844223</v>
      </c>
      <c r="D330">
        <f t="shared" si="10"/>
        <v>54.096069999999997</v>
      </c>
      <c r="E330">
        <f t="shared" si="9"/>
        <v>7.2784296244191831</v>
      </c>
      <c r="F330">
        <v>2.5199149491983E-2</v>
      </c>
      <c r="O330" s="59">
        <v>31017</v>
      </c>
      <c r="P330">
        <v>52.719349999999999</v>
      </c>
    </row>
    <row r="331" spans="1:16" x14ac:dyDescent="0.2">
      <c r="A331" s="1">
        <v>31413</v>
      </c>
      <c r="B331">
        <v>55.606200000000001</v>
      </c>
      <c r="C331">
        <f t="shared" si="9"/>
        <v>4.8697373066953125</v>
      </c>
      <c r="D331">
        <f t="shared" si="10"/>
        <v>54.409689999999998</v>
      </c>
      <c r="E331">
        <f t="shared" si="9"/>
        <v>6.9839533888448493</v>
      </c>
      <c r="F331">
        <v>0.68764873544387894</v>
      </c>
      <c r="O331" s="59">
        <v>31048</v>
      </c>
      <c r="P331">
        <v>52.844009999999997</v>
      </c>
    </row>
    <row r="332" spans="1:16" x14ac:dyDescent="0.2">
      <c r="A332" s="1">
        <v>31444</v>
      </c>
      <c r="B332">
        <v>55.209099999999999</v>
      </c>
      <c r="C332">
        <f t="shared" si="9"/>
        <v>3.6761175249760956</v>
      </c>
      <c r="D332">
        <f t="shared" si="10"/>
        <v>54.23668</v>
      </c>
      <c r="E332">
        <f t="shared" si="9"/>
        <v>6.143847061686337</v>
      </c>
      <c r="F332">
        <v>0.60829577232252197</v>
      </c>
      <c r="O332" s="59">
        <v>31079</v>
      </c>
      <c r="P332">
        <v>53.0092</v>
      </c>
    </row>
    <row r="333" spans="1:16" x14ac:dyDescent="0.2">
      <c r="A333" s="1">
        <v>31472</v>
      </c>
      <c r="B333">
        <v>54.851900000000001</v>
      </c>
      <c r="C333">
        <f t="shared" si="9"/>
        <v>2.560772145900077</v>
      </c>
      <c r="D333">
        <f t="shared" si="10"/>
        <v>54.149360000000001</v>
      </c>
      <c r="E333">
        <f t="shared" si="9"/>
        <v>6.1497254217435557</v>
      </c>
      <c r="F333">
        <v>1.32503931883863</v>
      </c>
      <c r="O333" s="59">
        <v>31107</v>
      </c>
      <c r="P333">
        <v>53.283329999999999</v>
      </c>
    </row>
    <row r="334" spans="1:16" x14ac:dyDescent="0.2">
      <c r="A334" s="1">
        <v>31503</v>
      </c>
      <c r="B334">
        <v>54.883899999999997</v>
      </c>
      <c r="C334">
        <f t="shared" si="9"/>
        <v>1.9786739338638906</v>
      </c>
      <c r="D334">
        <f t="shared" si="10"/>
        <v>54.473750000000003</v>
      </c>
      <c r="E334">
        <f t="shared" si="9"/>
        <v>6.5915458645654583</v>
      </c>
      <c r="F334">
        <v>2.1378599576838599</v>
      </c>
      <c r="O334" s="59">
        <v>31138</v>
      </c>
      <c r="P334">
        <v>53.098439999999997</v>
      </c>
    </row>
    <row r="335" spans="1:16" x14ac:dyDescent="0.2">
      <c r="A335" s="1">
        <v>31533</v>
      </c>
      <c r="B335">
        <v>54.992699999999999</v>
      </c>
      <c r="C335">
        <f t="shared" si="9"/>
        <v>1.7107758100631403</v>
      </c>
      <c r="D335">
        <f t="shared" si="10"/>
        <v>54.132719999999999</v>
      </c>
      <c r="E335">
        <f t="shared" si="9"/>
        <v>4.7500362855572824</v>
      </c>
      <c r="F335">
        <v>0.467095202188957</v>
      </c>
      <c r="O335" s="59">
        <v>31168</v>
      </c>
      <c r="P335">
        <v>53.583889999999997</v>
      </c>
    </row>
    <row r="336" spans="1:16" x14ac:dyDescent="0.2">
      <c r="A336" s="1">
        <v>31564</v>
      </c>
      <c r="B336">
        <v>54.816499999999998</v>
      </c>
      <c r="C336">
        <f t="shared" si="9"/>
        <v>1.0421431377903736</v>
      </c>
      <c r="D336">
        <f t="shared" si="10"/>
        <v>54.4163</v>
      </c>
      <c r="E336">
        <f t="shared" si="9"/>
        <v>5.8372195011387813</v>
      </c>
      <c r="F336">
        <v>1.9804313363127199</v>
      </c>
      <c r="O336" s="59">
        <v>31199</v>
      </c>
      <c r="P336">
        <v>53.542560000000002</v>
      </c>
    </row>
    <row r="337" spans="1:16" x14ac:dyDescent="0.2">
      <c r="A337" s="1">
        <v>31594</v>
      </c>
      <c r="B337">
        <v>55.167499999999997</v>
      </c>
      <c r="C337">
        <f t="shared" si="9"/>
        <v>1.3497121737804649</v>
      </c>
      <c r="D337">
        <f t="shared" si="10"/>
        <v>54.712130000000002</v>
      </c>
      <c r="E337">
        <f t="shared" si="9"/>
        <v>5.2532765684486433</v>
      </c>
      <c r="F337">
        <v>1.2004593308304801</v>
      </c>
      <c r="O337" s="59">
        <v>31229</v>
      </c>
      <c r="P337">
        <v>53.595880000000001</v>
      </c>
    </row>
    <row r="338" spans="1:16" x14ac:dyDescent="0.2">
      <c r="A338" s="1">
        <v>31625</v>
      </c>
      <c r="B338">
        <v>55.045699999999997</v>
      </c>
      <c r="C338">
        <f t="shared" si="9"/>
        <v>1.0666046980045798</v>
      </c>
      <c r="D338">
        <f t="shared" si="10"/>
        <v>54.431100000000001</v>
      </c>
      <c r="E338">
        <f t="shared" si="9"/>
        <v>3.9935868937667309</v>
      </c>
      <c r="F338">
        <v>0.121208158231078</v>
      </c>
      <c r="O338" s="59">
        <v>31260</v>
      </c>
      <c r="P338">
        <v>53.683480000000003</v>
      </c>
    </row>
    <row r="339" spans="1:16" x14ac:dyDescent="0.2">
      <c r="A339" s="1">
        <v>31656</v>
      </c>
      <c r="B339">
        <v>55.150300000000001</v>
      </c>
      <c r="C339">
        <f t="shared" si="9"/>
        <v>1.4115398029746766</v>
      </c>
      <c r="D339">
        <f t="shared" si="10"/>
        <v>54.88353</v>
      </c>
      <c r="E339">
        <f t="shared" si="9"/>
        <v>4.9710398918142022</v>
      </c>
      <c r="F339">
        <v>0.87881682606348199</v>
      </c>
      <c r="O339" s="59">
        <v>31291</v>
      </c>
      <c r="P339">
        <v>53.77346</v>
      </c>
    </row>
    <row r="340" spans="1:16" x14ac:dyDescent="0.2">
      <c r="A340" s="1">
        <v>31686</v>
      </c>
      <c r="B340">
        <v>55.396799999999999</v>
      </c>
      <c r="C340">
        <f t="shared" si="9"/>
        <v>1.9887112279024228</v>
      </c>
      <c r="D340">
        <f t="shared" si="10"/>
        <v>55.022260000000003</v>
      </c>
      <c r="E340">
        <f t="shared" si="9"/>
        <v>4.9824098431973312</v>
      </c>
      <c r="F340">
        <v>0.522326668069931</v>
      </c>
      <c r="O340" s="59">
        <v>31321</v>
      </c>
      <c r="P340">
        <v>53.881509999999999</v>
      </c>
    </row>
    <row r="341" spans="1:16" x14ac:dyDescent="0.2">
      <c r="A341" s="1">
        <v>31717</v>
      </c>
      <c r="B341">
        <v>55.659300000000002</v>
      </c>
      <c r="C341">
        <f t="shared" si="9"/>
        <v>2.0793464640123078</v>
      </c>
      <c r="D341">
        <f t="shared" si="10"/>
        <v>54.996259999999999</v>
      </c>
      <c r="E341">
        <f t="shared" si="9"/>
        <v>4.7893814122970335</v>
      </c>
      <c r="F341">
        <v>0.27153188490927699</v>
      </c>
      <c r="O341" s="59">
        <v>31352</v>
      </c>
      <c r="P341">
        <v>54.198779999999999</v>
      </c>
    </row>
    <row r="342" spans="1:16" x14ac:dyDescent="0.2">
      <c r="A342" s="1">
        <v>31747</v>
      </c>
      <c r="B342">
        <v>56.133299999999998</v>
      </c>
      <c r="C342">
        <f t="shared" si="9"/>
        <v>2.8221115788168287</v>
      </c>
      <c r="D342">
        <f t="shared" si="10"/>
        <v>55.36692</v>
      </c>
      <c r="E342">
        <f t="shared" si="9"/>
        <v>4.8999742666117712</v>
      </c>
      <c r="F342">
        <v>-9.1276479079532194E-2</v>
      </c>
      <c r="O342" s="59">
        <v>31382</v>
      </c>
      <c r="P342">
        <v>54.096069999999997</v>
      </c>
    </row>
    <row r="343" spans="1:16" x14ac:dyDescent="0.2">
      <c r="A343" s="1">
        <v>31778</v>
      </c>
      <c r="B343">
        <v>55.9679</v>
      </c>
      <c r="C343">
        <f t="shared" si="9"/>
        <v>2.7732405389596875</v>
      </c>
      <c r="D343">
        <f t="shared" si="10"/>
        <v>54.7378</v>
      </c>
      <c r="E343">
        <f t="shared" si="9"/>
        <v>3.5210146563522517</v>
      </c>
      <c r="F343">
        <v>-1.43908814109535</v>
      </c>
      <c r="O343" s="59">
        <v>31413</v>
      </c>
      <c r="P343">
        <v>54.409689999999998</v>
      </c>
    </row>
    <row r="344" spans="1:16" x14ac:dyDescent="0.2">
      <c r="A344" s="1">
        <v>31809</v>
      </c>
      <c r="B344">
        <v>56.677500000000002</v>
      </c>
      <c r="C344">
        <f t="shared" si="9"/>
        <v>3.6128045485437079</v>
      </c>
      <c r="D344">
        <f t="shared" si="10"/>
        <v>55.975000000000001</v>
      </c>
      <c r="E344">
        <f t="shared" si="9"/>
        <v>5.4439679091152735</v>
      </c>
      <c r="F344">
        <v>-5.1230866254113203E-2</v>
      </c>
      <c r="O344" s="59">
        <v>31444</v>
      </c>
      <c r="P344">
        <v>54.23668</v>
      </c>
    </row>
    <row r="345" spans="1:16" x14ac:dyDescent="0.2">
      <c r="A345" s="1">
        <v>31837</v>
      </c>
      <c r="B345">
        <v>56.764200000000002</v>
      </c>
      <c r="C345">
        <f t="shared" si="9"/>
        <v>3.6210671788101214</v>
      </c>
      <c r="D345">
        <f t="shared" si="10"/>
        <v>55.844900000000003</v>
      </c>
      <c r="E345">
        <f t="shared" si="9"/>
        <v>4.695468104149052</v>
      </c>
      <c r="F345">
        <v>-0.80499685707122004</v>
      </c>
      <c r="O345" s="59">
        <v>31472</v>
      </c>
      <c r="P345">
        <v>54.149360000000001</v>
      </c>
    </row>
    <row r="346" spans="1:16" x14ac:dyDescent="0.2">
      <c r="A346" s="1">
        <v>31868</v>
      </c>
      <c r="B346">
        <v>57.116900000000001</v>
      </c>
      <c r="C346">
        <f t="shared" si="9"/>
        <v>4.4989241980528751</v>
      </c>
      <c r="D346">
        <f t="shared" si="10"/>
        <v>56.161839999999998</v>
      </c>
      <c r="E346">
        <f t="shared" si="9"/>
        <v>5.6089973428344289</v>
      </c>
      <c r="F346">
        <v>-0.45096963896578002</v>
      </c>
      <c r="O346" s="59">
        <v>31503</v>
      </c>
      <c r="P346">
        <v>54.473750000000003</v>
      </c>
    </row>
    <row r="347" spans="1:16" x14ac:dyDescent="0.2">
      <c r="A347" s="1">
        <v>31898</v>
      </c>
      <c r="B347">
        <v>57.493499999999997</v>
      </c>
      <c r="C347">
        <f t="shared" si="9"/>
        <v>5.0206805421527685</v>
      </c>
      <c r="D347">
        <f t="shared" si="10"/>
        <v>56.404899999999998</v>
      </c>
      <c r="E347">
        <f t="shared" si="9"/>
        <v>5.130757096469388</v>
      </c>
      <c r="F347">
        <v>-1.26175120256322</v>
      </c>
      <c r="O347" s="59">
        <v>31533</v>
      </c>
      <c r="P347">
        <v>54.132719999999999</v>
      </c>
    </row>
    <row r="348" spans="1:16" x14ac:dyDescent="0.2">
      <c r="A348" s="1">
        <v>31929</v>
      </c>
      <c r="B348">
        <v>57.770699999999998</v>
      </c>
      <c r="C348">
        <f t="shared" si="9"/>
        <v>5.4327383128966105</v>
      </c>
      <c r="D348">
        <f t="shared" si="10"/>
        <v>56.569569999999999</v>
      </c>
      <c r="E348">
        <f t="shared" si="9"/>
        <v>5.4994356457037386</v>
      </c>
      <c r="F348">
        <v>-1.155697602424</v>
      </c>
      <c r="O348" s="59">
        <v>31564</v>
      </c>
      <c r="P348">
        <v>54.4163</v>
      </c>
    </row>
    <row r="349" spans="1:16" x14ac:dyDescent="0.2">
      <c r="A349" s="1">
        <v>31959</v>
      </c>
      <c r="B349">
        <v>58.152299999999997</v>
      </c>
      <c r="C349">
        <f t="shared" si="9"/>
        <v>6.7823229884071035</v>
      </c>
      <c r="D349">
        <f t="shared" si="10"/>
        <v>56.704039999999999</v>
      </c>
      <c r="E349">
        <f t="shared" si="9"/>
        <v>5.6373260949176833</v>
      </c>
      <c r="F349">
        <v>-1.87796471517703</v>
      </c>
      <c r="O349" s="59">
        <v>31594</v>
      </c>
      <c r="P349">
        <v>54.712130000000002</v>
      </c>
    </row>
    <row r="350" spans="1:16" x14ac:dyDescent="0.2">
      <c r="A350" s="1">
        <v>31990</v>
      </c>
      <c r="B350">
        <v>58.619599999999998</v>
      </c>
      <c r="C350">
        <f t="shared" si="9"/>
        <v>7.1572002972976776</v>
      </c>
      <c r="D350">
        <f t="shared" si="10"/>
        <v>56.920569999999998</v>
      </c>
      <c r="E350">
        <f t="shared" si="9"/>
        <v>5.8551468050173447</v>
      </c>
      <c r="F350">
        <v>-1.8990719939421601</v>
      </c>
      <c r="O350" s="59">
        <v>31625</v>
      </c>
      <c r="P350">
        <v>54.431100000000001</v>
      </c>
    </row>
    <row r="351" spans="1:16" x14ac:dyDescent="0.2">
      <c r="A351" s="1">
        <v>32021</v>
      </c>
      <c r="B351">
        <v>58.773699999999998</v>
      </c>
      <c r="C351">
        <f t="shared" si="9"/>
        <v>6.9757961954302043</v>
      </c>
      <c r="D351">
        <f t="shared" si="10"/>
        <v>57.321739999999998</v>
      </c>
      <c r="E351">
        <f t="shared" si="9"/>
        <v>6.3899921495101291</v>
      </c>
      <c r="F351">
        <v>-1.24860877556321</v>
      </c>
      <c r="O351" s="59">
        <v>31656</v>
      </c>
      <c r="P351">
        <v>54.88353</v>
      </c>
    </row>
    <row r="352" spans="1:16" x14ac:dyDescent="0.2">
      <c r="A352" s="1">
        <v>32051</v>
      </c>
      <c r="B352">
        <v>59.635399999999997</v>
      </c>
      <c r="C352">
        <f t="shared" ref="C352:E415" si="11">100*LN(B352/B328)</f>
        <v>8.8369332717102864</v>
      </c>
      <c r="D352">
        <f t="shared" si="10"/>
        <v>58.016030000000001</v>
      </c>
      <c r="E352">
        <f t="shared" si="11"/>
        <v>7.3931975280297904</v>
      </c>
      <c r="F352">
        <v>-1.4315987952254501</v>
      </c>
      <c r="O352" s="59">
        <v>31686</v>
      </c>
      <c r="P352">
        <v>55.022260000000003</v>
      </c>
    </row>
    <row r="353" spans="1:16" x14ac:dyDescent="0.2">
      <c r="A353" s="1">
        <v>32082</v>
      </c>
      <c r="B353">
        <v>59.9604</v>
      </c>
      <c r="C353">
        <f t="shared" si="11"/>
        <v>9.0507055608284084</v>
      </c>
      <c r="D353">
        <f t="shared" si="10"/>
        <v>58.333440000000003</v>
      </c>
      <c r="E353">
        <f t="shared" si="11"/>
        <v>7.3517114857989325</v>
      </c>
      <c r="F353">
        <v>-1.60933256905199</v>
      </c>
      <c r="O353" s="59">
        <v>31717</v>
      </c>
      <c r="P353">
        <v>54.996259999999999</v>
      </c>
    </row>
    <row r="354" spans="1:16" x14ac:dyDescent="0.2">
      <c r="A354" s="1">
        <v>32112</v>
      </c>
      <c r="B354">
        <v>60.253300000000003</v>
      </c>
      <c r="C354">
        <f t="shared" si="11"/>
        <v>8.5039684396953241</v>
      </c>
      <c r="D354">
        <f t="shared" si="10"/>
        <v>58.501609999999999</v>
      </c>
      <c r="E354">
        <f t="shared" si="11"/>
        <v>7.8292735266074134</v>
      </c>
      <c r="F354">
        <v>-0.78330771750678496</v>
      </c>
      <c r="O354" s="59">
        <v>31747</v>
      </c>
      <c r="P354">
        <v>55.36692</v>
      </c>
    </row>
    <row r="355" spans="1:16" x14ac:dyDescent="0.2">
      <c r="A355" s="1">
        <v>32143</v>
      </c>
      <c r="B355">
        <v>60.283200000000001</v>
      </c>
      <c r="C355">
        <f t="shared" si="11"/>
        <v>8.0758752118797421</v>
      </c>
      <c r="D355">
        <f t="shared" si="10"/>
        <v>58.993429999999996</v>
      </c>
      <c r="E355">
        <f t="shared" si="11"/>
        <v>8.0883818773461229</v>
      </c>
      <c r="F355">
        <v>-0.25135422187006101</v>
      </c>
      <c r="O355" s="59">
        <v>31778</v>
      </c>
      <c r="P355">
        <v>54.7378</v>
      </c>
    </row>
    <row r="356" spans="1:16" x14ac:dyDescent="0.2">
      <c r="A356" s="1">
        <v>32174</v>
      </c>
      <c r="B356">
        <v>60.528599999999997</v>
      </c>
      <c r="C356">
        <f t="shared" si="11"/>
        <v>9.1988185840777899</v>
      </c>
      <c r="D356">
        <f t="shared" si="10"/>
        <v>59.251939999999998</v>
      </c>
      <c r="E356">
        <f t="shared" si="11"/>
        <v>8.8441089776008663</v>
      </c>
      <c r="F356">
        <v>-0.21133488692501801</v>
      </c>
      <c r="O356" s="59">
        <v>31809</v>
      </c>
      <c r="P356">
        <v>55.975000000000001</v>
      </c>
    </row>
    <row r="357" spans="1:16" x14ac:dyDescent="0.2">
      <c r="A357" s="1">
        <v>32203</v>
      </c>
      <c r="B357">
        <v>60.666899999999998</v>
      </c>
      <c r="C357">
        <f t="shared" si="11"/>
        <v>10.076141850677063</v>
      </c>
      <c r="D357">
        <f t="shared" si="10"/>
        <v>59.396830000000001</v>
      </c>
      <c r="E357">
        <f t="shared" si="11"/>
        <v>9.2494703585245954</v>
      </c>
      <c r="F357">
        <v>-0.36513533943633503</v>
      </c>
      <c r="O357" s="59">
        <v>31837</v>
      </c>
      <c r="P357">
        <v>55.844900000000003</v>
      </c>
    </row>
    <row r="358" spans="1:16" x14ac:dyDescent="0.2">
      <c r="A358" s="1">
        <v>32234</v>
      </c>
      <c r="B358">
        <v>60.987900000000003</v>
      </c>
      <c r="C358">
        <f t="shared" si="11"/>
        <v>10.545543880886161</v>
      </c>
      <c r="D358">
        <f t="shared" si="10"/>
        <v>59.494579999999999</v>
      </c>
      <c r="E358">
        <f t="shared" si="11"/>
        <v>8.816628170367288</v>
      </c>
      <c r="F358">
        <v>-1.09715083196153</v>
      </c>
      <c r="O358" s="59">
        <v>31868</v>
      </c>
      <c r="P358">
        <v>56.161839999999998</v>
      </c>
    </row>
    <row r="359" spans="1:16" x14ac:dyDescent="0.2">
      <c r="A359" s="1">
        <v>32264</v>
      </c>
      <c r="B359">
        <v>60.917999999999999</v>
      </c>
      <c r="C359">
        <f t="shared" si="11"/>
        <v>10.232824839644103</v>
      </c>
      <c r="D359">
        <f t="shared" si="10"/>
        <v>59.54889</v>
      </c>
      <c r="E359">
        <f t="shared" si="11"/>
        <v>9.5358846883076023</v>
      </c>
      <c r="F359">
        <v>-0.17858288731084401</v>
      </c>
      <c r="O359" s="59">
        <v>31898</v>
      </c>
      <c r="P359">
        <v>56.404899999999998</v>
      </c>
    </row>
    <row r="360" spans="1:16" x14ac:dyDescent="0.2">
      <c r="A360" s="1">
        <v>32295</v>
      </c>
      <c r="B360">
        <v>61.076500000000003</v>
      </c>
      <c r="C360">
        <f t="shared" si="11"/>
        <v>10.813593328495548</v>
      </c>
      <c r="D360">
        <f t="shared" si="10"/>
        <v>59.885019999999997</v>
      </c>
      <c r="E360">
        <f t="shared" si="11"/>
        <v>9.5762649038833878</v>
      </c>
      <c r="F360">
        <v>-0.50835536906683598</v>
      </c>
      <c r="O360" s="59">
        <v>31929</v>
      </c>
      <c r="P360">
        <v>56.569569999999999</v>
      </c>
    </row>
    <row r="361" spans="1:16" x14ac:dyDescent="0.2">
      <c r="A361" s="1">
        <v>32325</v>
      </c>
      <c r="B361">
        <v>61.106299999999997</v>
      </c>
      <c r="C361">
        <f t="shared" si="11"/>
        <v>10.22409587433169</v>
      </c>
      <c r="D361">
        <f t="shared" si="10"/>
        <v>59.770510000000002</v>
      </c>
      <c r="E361">
        <f t="shared" si="11"/>
        <v>8.8426955637130114</v>
      </c>
      <c r="F361">
        <v>-0.86620860377451003</v>
      </c>
      <c r="O361" s="59">
        <v>31959</v>
      </c>
      <c r="P361">
        <v>56.704039999999999</v>
      </c>
    </row>
    <row r="362" spans="1:16" x14ac:dyDescent="0.2">
      <c r="A362" s="1">
        <v>32356</v>
      </c>
      <c r="B362">
        <v>61.390500000000003</v>
      </c>
      <c r="C362">
        <f t="shared" si="11"/>
        <v>10.909135074567834</v>
      </c>
      <c r="D362">
        <f t="shared" si="10"/>
        <v>60.24456</v>
      </c>
      <c r="E362">
        <f t="shared" si="11"/>
        <v>10.147659615268189</v>
      </c>
      <c r="F362">
        <v>2.1458352874113001E-3</v>
      </c>
      <c r="O362" s="59">
        <v>31990</v>
      </c>
      <c r="P362">
        <v>56.920569999999998</v>
      </c>
    </row>
    <row r="363" spans="1:16" x14ac:dyDescent="0.2">
      <c r="A363" s="1">
        <v>32387</v>
      </c>
      <c r="B363">
        <v>61.213200000000001</v>
      </c>
      <c r="C363">
        <f t="shared" si="11"/>
        <v>10.43006671412514</v>
      </c>
      <c r="D363">
        <f t="shared" si="10"/>
        <v>60.490200000000002</v>
      </c>
      <c r="E363">
        <f t="shared" si="11"/>
        <v>9.7268064938499066</v>
      </c>
      <c r="F363">
        <v>-0.11337315341540399</v>
      </c>
      <c r="O363" s="59">
        <v>32021</v>
      </c>
      <c r="P363">
        <v>57.321739999999998</v>
      </c>
    </row>
    <row r="364" spans="1:16" x14ac:dyDescent="0.2">
      <c r="A364" s="1">
        <v>32417</v>
      </c>
      <c r="B364">
        <v>61.502099999999999</v>
      </c>
      <c r="C364">
        <f t="shared" si="11"/>
        <v>10.45494902188495</v>
      </c>
      <c r="D364">
        <f t="shared" si="10"/>
        <v>60.498629999999999</v>
      </c>
      <c r="E364">
        <f t="shared" si="11"/>
        <v>9.4882889527095511</v>
      </c>
      <c r="F364">
        <v>-0.36774943043757002</v>
      </c>
      <c r="O364" s="59">
        <v>32051</v>
      </c>
      <c r="P364">
        <v>58.016030000000001</v>
      </c>
    </row>
    <row r="365" spans="1:16" x14ac:dyDescent="0.2">
      <c r="A365" s="1">
        <v>32448</v>
      </c>
      <c r="B365">
        <v>61.612200000000001</v>
      </c>
      <c r="C365">
        <f t="shared" si="11"/>
        <v>10.161072321561633</v>
      </c>
      <c r="D365">
        <f t="shared" si="10"/>
        <v>60.89434</v>
      </c>
      <c r="E365">
        <f t="shared" si="11"/>
        <v>10.187504823170265</v>
      </c>
      <c r="F365">
        <v>0.51876870103726203</v>
      </c>
      <c r="O365" s="59">
        <v>32082</v>
      </c>
      <c r="P365">
        <v>58.333440000000003</v>
      </c>
    </row>
    <row r="366" spans="1:16" x14ac:dyDescent="0.2">
      <c r="A366" s="1">
        <v>32478</v>
      </c>
      <c r="B366">
        <v>61.893599999999999</v>
      </c>
      <c r="C366">
        <f t="shared" si="11"/>
        <v>9.7687562460798851</v>
      </c>
      <c r="D366">
        <f t="shared" si="10"/>
        <v>61.43759</v>
      </c>
      <c r="E366">
        <f t="shared" si="11"/>
        <v>10.403955931210435</v>
      </c>
      <c r="F366">
        <v>0.98526239369208202</v>
      </c>
      <c r="O366" s="59">
        <v>32112</v>
      </c>
      <c r="P366">
        <v>58.501609999999999</v>
      </c>
    </row>
    <row r="367" spans="1:16" x14ac:dyDescent="0.2">
      <c r="A367" s="1">
        <v>32509</v>
      </c>
      <c r="B367">
        <v>62.071399999999997</v>
      </c>
      <c r="C367">
        <f t="shared" si="11"/>
        <v>10.350702325151499</v>
      </c>
      <c r="D367">
        <f t="shared" si="10"/>
        <v>61.430070000000001</v>
      </c>
      <c r="E367">
        <f t="shared" si="11"/>
        <v>11.534494186771568</v>
      </c>
      <c r="F367">
        <v>1.74489741660163</v>
      </c>
      <c r="O367" s="59">
        <v>32143</v>
      </c>
      <c r="P367">
        <v>58.993429999999996</v>
      </c>
    </row>
    <row r="368" spans="1:16" x14ac:dyDescent="0.2">
      <c r="A368" s="1">
        <v>32540</v>
      </c>
      <c r="B368">
        <v>61.805999999999997</v>
      </c>
      <c r="C368">
        <f t="shared" si="11"/>
        <v>8.6623140548763704</v>
      </c>
      <c r="D368">
        <f t="shared" si="10"/>
        <v>61.16666</v>
      </c>
      <c r="E368">
        <f t="shared" si="11"/>
        <v>8.8697107349865085</v>
      </c>
      <c r="F368">
        <v>0.15620793985935999</v>
      </c>
      <c r="O368" s="59">
        <v>32174</v>
      </c>
      <c r="P368">
        <v>59.251939999999998</v>
      </c>
    </row>
    <row r="369" spans="1:16" x14ac:dyDescent="0.2">
      <c r="A369" s="1">
        <v>32568</v>
      </c>
      <c r="B369">
        <v>61.960999999999999</v>
      </c>
      <c r="C369">
        <f t="shared" si="11"/>
        <v>8.7599309537271512</v>
      </c>
      <c r="D369">
        <f t="shared" si="10"/>
        <v>61.666080000000001</v>
      </c>
      <c r="E369">
        <f t="shared" si="11"/>
        <v>9.9155817530867267</v>
      </c>
      <c r="F369">
        <v>1.1398628439799301</v>
      </c>
      <c r="O369" s="59">
        <v>32203</v>
      </c>
      <c r="P369">
        <v>59.396830000000001</v>
      </c>
    </row>
    <row r="370" spans="1:16" x14ac:dyDescent="0.2">
      <c r="A370" s="1">
        <v>32599</v>
      </c>
      <c r="B370">
        <v>62.016599999999997</v>
      </c>
      <c r="C370">
        <f t="shared" si="11"/>
        <v>8.2302046294216744</v>
      </c>
      <c r="D370">
        <f t="shared" si="10"/>
        <v>62.058599999999998</v>
      </c>
      <c r="E370">
        <f t="shared" si="11"/>
        <v>9.9841577238122916</v>
      </c>
      <c r="F370">
        <v>1.5460597976043799</v>
      </c>
      <c r="O370" s="59">
        <v>32234</v>
      </c>
      <c r="P370">
        <v>59.494579999999999</v>
      </c>
    </row>
    <row r="371" spans="1:16" x14ac:dyDescent="0.2">
      <c r="A371" s="1">
        <v>32629</v>
      </c>
      <c r="B371">
        <v>61.563099999999999</v>
      </c>
      <c r="C371">
        <f t="shared" si="11"/>
        <v>6.839076714255893</v>
      </c>
      <c r="D371">
        <f t="shared" si="10"/>
        <v>61.599159999999998</v>
      </c>
      <c r="E371">
        <f t="shared" si="11"/>
        <v>8.8092199920023599</v>
      </c>
      <c r="F371">
        <v>1.25775720426508</v>
      </c>
      <c r="O371" s="59">
        <v>32264</v>
      </c>
      <c r="P371">
        <v>59.54889</v>
      </c>
    </row>
    <row r="372" spans="1:16" x14ac:dyDescent="0.2">
      <c r="A372" s="1">
        <v>32660</v>
      </c>
      <c r="B372">
        <v>61.602899999999998</v>
      </c>
      <c r="C372">
        <f t="shared" si="11"/>
        <v>6.4227220617905587</v>
      </c>
      <c r="D372">
        <f t="shared" si="10"/>
        <v>62.248100000000001</v>
      </c>
      <c r="E372">
        <f t="shared" si="11"/>
        <v>9.5656804666530775</v>
      </c>
      <c r="F372">
        <v>2.2795812454962001</v>
      </c>
      <c r="O372" s="59">
        <v>32295</v>
      </c>
      <c r="P372">
        <v>59.885019999999997</v>
      </c>
    </row>
    <row r="373" spans="1:16" x14ac:dyDescent="0.2">
      <c r="A373" s="1">
        <v>32690</v>
      </c>
      <c r="B373">
        <v>61.010199999999998</v>
      </c>
      <c r="C373">
        <f t="shared" si="11"/>
        <v>4.7975632246550344</v>
      </c>
      <c r="D373">
        <f t="shared" si="10"/>
        <v>61.864139999999999</v>
      </c>
      <c r="E373">
        <f t="shared" si="11"/>
        <v>8.7095229932778366</v>
      </c>
      <c r="F373">
        <v>2.4592184782605799</v>
      </c>
      <c r="O373" s="59">
        <v>32325</v>
      </c>
      <c r="P373">
        <v>59.770510000000002</v>
      </c>
    </row>
    <row r="374" spans="1:16" x14ac:dyDescent="0.2">
      <c r="A374" s="1">
        <v>32721</v>
      </c>
      <c r="B374">
        <v>61.562100000000001</v>
      </c>
      <c r="C374">
        <f t="shared" si="11"/>
        <v>4.8977309799494249</v>
      </c>
      <c r="D374">
        <f t="shared" si="10"/>
        <v>62.127679999999998</v>
      </c>
      <c r="E374">
        <f t="shared" si="11"/>
        <v>8.7534835093012973</v>
      </c>
      <c r="F374">
        <v>2.4393370927458902</v>
      </c>
      <c r="O374" s="59">
        <v>32356</v>
      </c>
      <c r="P374">
        <v>60.24456</v>
      </c>
    </row>
    <row r="375" spans="1:16" x14ac:dyDescent="0.2">
      <c r="A375" s="1">
        <v>32752</v>
      </c>
      <c r="B375">
        <v>61.384300000000003</v>
      </c>
      <c r="C375">
        <f t="shared" si="11"/>
        <v>4.3459626196494945</v>
      </c>
      <c r="D375">
        <f t="shared" si="10"/>
        <v>62.092080000000003</v>
      </c>
      <c r="E375">
        <f t="shared" si="11"/>
        <v>7.9938486178152051</v>
      </c>
      <c r="F375">
        <v>2.03137167160711</v>
      </c>
      <c r="O375" s="59">
        <v>32387</v>
      </c>
      <c r="P375">
        <v>60.490200000000002</v>
      </c>
    </row>
    <row r="376" spans="1:16" x14ac:dyDescent="0.2">
      <c r="A376" s="1">
        <v>32782</v>
      </c>
      <c r="B376">
        <v>61.310299999999998</v>
      </c>
      <c r="C376">
        <f t="shared" si="11"/>
        <v>2.7698497449920803</v>
      </c>
      <c r="D376">
        <f t="shared" si="10"/>
        <v>62.005710000000001</v>
      </c>
      <c r="E376">
        <f t="shared" si="11"/>
        <v>6.6507125907599356</v>
      </c>
      <c r="F376">
        <v>1.69277091588053</v>
      </c>
      <c r="O376" s="59">
        <v>32417</v>
      </c>
      <c r="P376">
        <v>60.498629999999999</v>
      </c>
    </row>
    <row r="377" spans="1:16" x14ac:dyDescent="0.2">
      <c r="A377" s="1">
        <v>32813</v>
      </c>
      <c r="B377">
        <v>61.514600000000002</v>
      </c>
      <c r="C377">
        <f t="shared" si="11"/>
        <v>2.5590200685699798</v>
      </c>
      <c r="D377">
        <f t="shared" si="10"/>
        <v>62.286499999999997</v>
      </c>
      <c r="E377">
        <f t="shared" si="11"/>
        <v>6.5569195067894492</v>
      </c>
      <c r="F377">
        <v>1.7333500898148699</v>
      </c>
      <c r="O377" s="59">
        <v>32448</v>
      </c>
      <c r="P377">
        <v>60.89434</v>
      </c>
    </row>
    <row r="378" spans="1:16" x14ac:dyDescent="0.2">
      <c r="A378" s="1">
        <v>32843</v>
      </c>
      <c r="B378">
        <v>61.876800000000003</v>
      </c>
      <c r="C378">
        <f t="shared" si="11"/>
        <v>2.6587968719735562</v>
      </c>
      <c r="D378">
        <f t="shared" si="10"/>
        <v>62.767719999999997</v>
      </c>
      <c r="E378">
        <f t="shared" si="11"/>
        <v>7.0386653358838895</v>
      </c>
      <c r="F378">
        <v>2.1515031904905202</v>
      </c>
      <c r="O378" s="59">
        <v>32478</v>
      </c>
      <c r="P378">
        <v>61.43759</v>
      </c>
    </row>
    <row r="379" spans="1:16" x14ac:dyDescent="0.2">
      <c r="A379" s="1">
        <v>32874</v>
      </c>
      <c r="B379">
        <v>61.488199999999999</v>
      </c>
      <c r="C379">
        <f t="shared" si="11"/>
        <v>1.9791828534550266</v>
      </c>
      <c r="D379">
        <f t="shared" si="10"/>
        <v>62.518689999999999</v>
      </c>
      <c r="E379">
        <f t="shared" si="11"/>
        <v>5.8039470265822981</v>
      </c>
      <c r="F379">
        <v>1.34993676024627</v>
      </c>
      <c r="O379" s="59">
        <v>32509</v>
      </c>
      <c r="P379">
        <v>61.430070000000001</v>
      </c>
    </row>
    <row r="380" spans="1:16" x14ac:dyDescent="0.2">
      <c r="A380" s="1">
        <v>32905</v>
      </c>
      <c r="B380">
        <v>62.067799999999998</v>
      </c>
      <c r="C380">
        <f t="shared" si="11"/>
        <v>2.5111355334512586</v>
      </c>
      <c r="D380">
        <f t="shared" si="10"/>
        <v>62.772950000000002</v>
      </c>
      <c r="E380">
        <f t="shared" si="11"/>
        <v>5.7725726102946986</v>
      </c>
      <c r="F380">
        <v>0.97952239364340699</v>
      </c>
      <c r="O380" s="59">
        <v>32540</v>
      </c>
      <c r="P380">
        <v>61.16666</v>
      </c>
    </row>
    <row r="381" spans="1:16" x14ac:dyDescent="0.2">
      <c r="A381" s="1">
        <v>32933</v>
      </c>
      <c r="B381">
        <v>62.398800000000001</v>
      </c>
      <c r="C381">
        <f t="shared" si="11"/>
        <v>2.8147799866102297</v>
      </c>
      <c r="D381">
        <f t="shared" si="10"/>
        <v>63.038029999999999</v>
      </c>
      <c r="E381">
        <f t="shared" si="11"/>
        <v>5.9497337120169229</v>
      </c>
      <c r="F381">
        <v>0.96315575482753502</v>
      </c>
      <c r="O381" s="59">
        <v>32568</v>
      </c>
      <c r="P381">
        <v>61.666080000000001</v>
      </c>
    </row>
    <row r="382" spans="1:16" x14ac:dyDescent="0.2">
      <c r="A382" s="1">
        <v>32964</v>
      </c>
      <c r="B382">
        <v>62.335700000000003</v>
      </c>
      <c r="C382">
        <f t="shared" si="11"/>
        <v>2.1858811538655769</v>
      </c>
      <c r="D382">
        <f t="shared" si="10"/>
        <v>62.392319999999998</v>
      </c>
      <c r="E382">
        <f t="shared" si="11"/>
        <v>4.7556974912277656</v>
      </c>
      <c r="F382">
        <v>0.169948097461464</v>
      </c>
      <c r="O382" s="59">
        <v>32599</v>
      </c>
      <c r="P382">
        <v>62.058599999999998</v>
      </c>
    </row>
    <row r="383" spans="1:16" x14ac:dyDescent="0.2">
      <c r="A383" s="1">
        <v>32994</v>
      </c>
      <c r="B383">
        <v>62.436399999999999</v>
      </c>
      <c r="C383">
        <f t="shared" si="11"/>
        <v>2.4619741088821887</v>
      </c>
      <c r="D383">
        <f t="shared" si="10"/>
        <v>63.092370000000003</v>
      </c>
      <c r="E383">
        <f t="shared" si="11"/>
        <v>5.7802187230845981</v>
      </c>
      <c r="F383">
        <v>1.0185015318203201</v>
      </c>
      <c r="O383" s="59">
        <v>32629</v>
      </c>
      <c r="P383">
        <v>61.599159999999998</v>
      </c>
    </row>
    <row r="384" spans="1:16" x14ac:dyDescent="0.2">
      <c r="A384" s="1">
        <v>33025</v>
      </c>
      <c r="B384">
        <v>62.639200000000002</v>
      </c>
      <c r="C384">
        <f t="shared" si="11"/>
        <v>2.5264103399444453</v>
      </c>
      <c r="D384">
        <f t="shared" si="10"/>
        <v>63.31662</v>
      </c>
      <c r="E384">
        <f t="shared" si="11"/>
        <v>5.5721463556327793</v>
      </c>
      <c r="F384">
        <v>0.769360744014846</v>
      </c>
      <c r="O384" s="59">
        <v>32660</v>
      </c>
      <c r="P384">
        <v>62.248100000000001</v>
      </c>
    </row>
    <row r="385" spans="1:16" x14ac:dyDescent="0.2">
      <c r="A385" s="1">
        <v>33055</v>
      </c>
      <c r="B385">
        <v>62.568300000000001</v>
      </c>
      <c r="C385">
        <f t="shared" si="11"/>
        <v>2.3643789552675565</v>
      </c>
      <c r="D385">
        <f t="shared" si="10"/>
        <v>63.307160000000003</v>
      </c>
      <c r="E385">
        <f t="shared" si="11"/>
        <v>5.7486039409252854</v>
      </c>
      <c r="F385">
        <v>1.0490890045277199</v>
      </c>
      <c r="O385" s="59">
        <v>32690</v>
      </c>
      <c r="P385">
        <v>61.864139999999999</v>
      </c>
    </row>
    <row r="386" spans="1:16" x14ac:dyDescent="0.2">
      <c r="A386" s="1">
        <v>33086</v>
      </c>
      <c r="B386">
        <v>62.731400000000001</v>
      </c>
      <c r="C386">
        <f t="shared" si="11"/>
        <v>2.1607019674646257</v>
      </c>
      <c r="D386">
        <f t="shared" si="10"/>
        <v>63.65352</v>
      </c>
      <c r="E386">
        <f t="shared" si="11"/>
        <v>5.5042348071580509</v>
      </c>
      <c r="F386">
        <v>0.93453336398879305</v>
      </c>
      <c r="O386" s="59">
        <v>32721</v>
      </c>
      <c r="P386">
        <v>62.127679999999998</v>
      </c>
    </row>
    <row r="387" spans="1:16" x14ac:dyDescent="0.2">
      <c r="A387" s="1">
        <v>33117</v>
      </c>
      <c r="B387">
        <v>62.860799999999998</v>
      </c>
      <c r="C387">
        <f t="shared" si="11"/>
        <v>2.655990544682914</v>
      </c>
      <c r="D387">
        <f t="shared" si="10"/>
        <v>63.781280000000002</v>
      </c>
      <c r="E387">
        <f t="shared" si="11"/>
        <v>5.2978361922693438</v>
      </c>
      <c r="F387">
        <v>0.412462658523919</v>
      </c>
      <c r="O387" s="59">
        <v>32752</v>
      </c>
      <c r="P387">
        <v>62.092080000000003</v>
      </c>
    </row>
    <row r="388" spans="1:16" x14ac:dyDescent="0.2">
      <c r="A388" s="1">
        <v>33147</v>
      </c>
      <c r="B388">
        <v>62.377899999999997</v>
      </c>
      <c r="C388">
        <f t="shared" si="11"/>
        <v>1.4139725405926737</v>
      </c>
      <c r="D388">
        <f t="shared" si="10"/>
        <v>63.738419999999998</v>
      </c>
      <c r="E388">
        <f t="shared" si="11"/>
        <v>5.2166800327583775</v>
      </c>
      <c r="F388">
        <v>1.12290646191532</v>
      </c>
      <c r="O388" s="59">
        <v>32782</v>
      </c>
      <c r="P388">
        <v>62.005710000000001</v>
      </c>
    </row>
    <row r="389" spans="1:16" x14ac:dyDescent="0.2">
      <c r="A389" s="1">
        <v>33178</v>
      </c>
      <c r="B389">
        <v>61.637</v>
      </c>
      <c r="C389">
        <f t="shared" si="11"/>
        <v>4.0243669467561409E-2</v>
      </c>
      <c r="D389">
        <f t="shared" si="10"/>
        <v>63.43197</v>
      </c>
      <c r="E389">
        <f t="shared" si="11"/>
        <v>4.0827761870508867</v>
      </c>
      <c r="F389">
        <v>0.86454847749623698</v>
      </c>
      <c r="O389" s="59">
        <v>32813</v>
      </c>
      <c r="P389">
        <v>62.286499999999997</v>
      </c>
    </row>
    <row r="390" spans="1:16" x14ac:dyDescent="0.2">
      <c r="A390" s="1">
        <v>33208</v>
      </c>
      <c r="B390">
        <v>61.219799999999999</v>
      </c>
      <c r="C390">
        <f t="shared" si="11"/>
        <v>-1.0946115170820876</v>
      </c>
      <c r="D390">
        <f t="shared" si="10"/>
        <v>63.300690000000003</v>
      </c>
      <c r="E390">
        <f t="shared" si="11"/>
        <v>2.9874366754985027</v>
      </c>
      <c r="F390">
        <v>0.49250872416647401</v>
      </c>
      <c r="O390" s="59">
        <v>32843</v>
      </c>
      <c r="P390">
        <v>62.767719999999997</v>
      </c>
    </row>
    <row r="391" spans="1:16" x14ac:dyDescent="0.2">
      <c r="A391" s="1">
        <v>33239</v>
      </c>
      <c r="B391">
        <v>60.941200000000002</v>
      </c>
      <c r="C391">
        <f t="shared" si="11"/>
        <v>-1.8375870487309092</v>
      </c>
      <c r="D391">
        <f t="shared" si="10"/>
        <v>63.428980000000003</v>
      </c>
      <c r="E391">
        <f t="shared" si="11"/>
        <v>3.2021400114036584</v>
      </c>
      <c r="F391">
        <v>1.1807473883942401</v>
      </c>
      <c r="O391" s="59">
        <v>32874</v>
      </c>
      <c r="P391">
        <v>62.518689999999999</v>
      </c>
    </row>
    <row r="392" spans="1:16" x14ac:dyDescent="0.2">
      <c r="A392" s="1">
        <v>33270</v>
      </c>
      <c r="B392">
        <v>60.539299999999997</v>
      </c>
      <c r="C392">
        <f t="shared" si="11"/>
        <v>-2.0707706206123735</v>
      </c>
      <c r="D392">
        <f t="shared" ref="D392:D455" si="12">P404</f>
        <v>62.983730000000001</v>
      </c>
      <c r="E392">
        <f t="shared" si="11"/>
        <v>2.9274169235296368</v>
      </c>
      <c r="F392">
        <v>1.05464381112036</v>
      </c>
      <c r="O392" s="59">
        <v>32905</v>
      </c>
      <c r="P392">
        <v>62.772950000000002</v>
      </c>
    </row>
    <row r="393" spans="1:16" x14ac:dyDescent="0.2">
      <c r="A393" s="1">
        <v>33298</v>
      </c>
      <c r="B393">
        <v>60.214399999999998</v>
      </c>
      <c r="C393">
        <f t="shared" si="11"/>
        <v>-2.8593628495043197</v>
      </c>
      <c r="D393">
        <f t="shared" si="12"/>
        <v>62.733409999999999</v>
      </c>
      <c r="E393">
        <f t="shared" si="11"/>
        <v>1.7160137735119489</v>
      </c>
      <c r="F393">
        <v>0.34584978337794098</v>
      </c>
      <c r="O393" s="59">
        <v>32933</v>
      </c>
      <c r="P393">
        <v>63.038029999999999</v>
      </c>
    </row>
    <row r="394" spans="1:16" x14ac:dyDescent="0.2">
      <c r="A394" s="1">
        <v>33329</v>
      </c>
      <c r="B394">
        <v>60.345199999999998</v>
      </c>
      <c r="C394">
        <f t="shared" si="11"/>
        <v>-2.7320682803485909</v>
      </c>
      <c r="D394">
        <f t="shared" si="12"/>
        <v>63.189390000000003</v>
      </c>
      <c r="E394">
        <f t="shared" si="11"/>
        <v>1.805730736086486</v>
      </c>
      <c r="F394">
        <v>0.35443557296328498</v>
      </c>
      <c r="O394" s="59">
        <v>32964</v>
      </c>
      <c r="P394">
        <v>62.392319999999998</v>
      </c>
    </row>
    <row r="395" spans="1:16" x14ac:dyDescent="0.2">
      <c r="A395" s="1">
        <v>33359</v>
      </c>
      <c r="B395">
        <v>60.944899999999997</v>
      </c>
      <c r="C395">
        <f t="shared" si="11"/>
        <v>-1.0092487794947156</v>
      </c>
      <c r="D395">
        <f t="shared" si="12"/>
        <v>63.47475</v>
      </c>
      <c r="E395">
        <f t="shared" si="11"/>
        <v>2.9993954941636845</v>
      </c>
      <c r="F395">
        <v>0.45006161670421402</v>
      </c>
      <c r="O395" s="59">
        <v>32994</v>
      </c>
      <c r="P395">
        <v>63.092370000000003</v>
      </c>
    </row>
    <row r="396" spans="1:16" x14ac:dyDescent="0.2">
      <c r="A396" s="1">
        <v>33390</v>
      </c>
      <c r="B396">
        <v>61.510899999999999</v>
      </c>
      <c r="C396">
        <f t="shared" si="11"/>
        <v>-0.14945524729954682</v>
      </c>
      <c r="D396">
        <f t="shared" si="12"/>
        <v>63.57452</v>
      </c>
      <c r="E396">
        <f t="shared" si="11"/>
        <v>2.1084748351392899</v>
      </c>
      <c r="F396">
        <v>-0.98884830284081504</v>
      </c>
      <c r="O396" s="59">
        <v>33025</v>
      </c>
      <c r="P396">
        <v>63.31662</v>
      </c>
    </row>
    <row r="397" spans="1:16" x14ac:dyDescent="0.2">
      <c r="A397" s="1">
        <v>33420</v>
      </c>
      <c r="B397">
        <v>61.5154</v>
      </c>
      <c r="C397">
        <f t="shared" si="11"/>
        <v>0.8246486660550596</v>
      </c>
      <c r="D397">
        <f t="shared" si="12"/>
        <v>63.656730000000003</v>
      </c>
      <c r="E397">
        <f t="shared" si="11"/>
        <v>2.8564363566633695</v>
      </c>
      <c r="F397">
        <v>-0.86173174316240797</v>
      </c>
      <c r="O397" s="59">
        <v>33055</v>
      </c>
      <c r="P397">
        <v>63.307160000000003</v>
      </c>
    </row>
    <row r="398" spans="1:16" x14ac:dyDescent="0.2">
      <c r="A398" s="1">
        <v>33451</v>
      </c>
      <c r="B398">
        <v>61.599699999999999</v>
      </c>
      <c r="C398">
        <f t="shared" si="11"/>
        <v>6.1057894847475973E-2</v>
      </c>
      <c r="D398">
        <f t="shared" si="12"/>
        <v>63.62811</v>
      </c>
      <c r="E398">
        <f t="shared" si="11"/>
        <v>2.3863731513923745</v>
      </c>
      <c r="F398">
        <v>-0.84512050188440901</v>
      </c>
      <c r="O398" s="59">
        <v>33086</v>
      </c>
      <c r="P398">
        <v>63.65352</v>
      </c>
    </row>
    <row r="399" spans="1:16" x14ac:dyDescent="0.2">
      <c r="A399" s="1">
        <v>33482</v>
      </c>
      <c r="B399">
        <v>62.131300000000003</v>
      </c>
      <c r="C399">
        <f t="shared" si="11"/>
        <v>1.2095785595546007</v>
      </c>
      <c r="D399">
        <f t="shared" si="12"/>
        <v>63.817039999999999</v>
      </c>
      <c r="E399">
        <f t="shared" si="11"/>
        <v>2.7401794755377544</v>
      </c>
      <c r="F399">
        <v>-1.2233236262577001</v>
      </c>
      <c r="O399" s="59">
        <v>33117</v>
      </c>
      <c r="P399">
        <v>63.781280000000002</v>
      </c>
    </row>
    <row r="400" spans="1:16" x14ac:dyDescent="0.2">
      <c r="A400" s="1">
        <v>33512</v>
      </c>
      <c r="B400">
        <v>61.992100000000001</v>
      </c>
      <c r="C400">
        <f t="shared" si="11"/>
        <v>1.1059102643213814</v>
      </c>
      <c r="D400">
        <f t="shared" si="12"/>
        <v>63.996630000000003</v>
      </c>
      <c r="E400">
        <f t="shared" si="11"/>
        <v>3.1603948144645413</v>
      </c>
      <c r="F400">
        <v>-0.73703531753546303</v>
      </c>
      <c r="O400" s="59">
        <v>33147</v>
      </c>
      <c r="P400">
        <v>63.738419999999998</v>
      </c>
    </row>
    <row r="401" spans="1:16" x14ac:dyDescent="0.2">
      <c r="A401" s="1">
        <v>33543</v>
      </c>
      <c r="B401">
        <v>61.932899999999997</v>
      </c>
      <c r="C401">
        <f t="shared" si="11"/>
        <v>0.67769959045087513</v>
      </c>
      <c r="D401">
        <f t="shared" si="12"/>
        <v>64.01737</v>
      </c>
      <c r="E401">
        <f t="shared" si="11"/>
        <v>2.7409743892602694</v>
      </c>
      <c r="F401">
        <v>-0.88353574271072699</v>
      </c>
      <c r="O401" s="59">
        <v>33178</v>
      </c>
      <c r="P401">
        <v>63.43197</v>
      </c>
    </row>
    <row r="402" spans="1:16" x14ac:dyDescent="0.2">
      <c r="A402" s="1">
        <v>33573</v>
      </c>
      <c r="B402">
        <v>61.696800000000003</v>
      </c>
      <c r="C402">
        <f t="shared" si="11"/>
        <v>-0.29132456658216233</v>
      </c>
      <c r="D402">
        <f t="shared" si="12"/>
        <v>63.506169999999997</v>
      </c>
      <c r="E402">
        <f t="shared" si="11"/>
        <v>1.1696137947264273</v>
      </c>
      <c r="F402">
        <v>-1.8372889560068</v>
      </c>
      <c r="O402" s="59">
        <v>33208</v>
      </c>
      <c r="P402">
        <v>63.300690000000003</v>
      </c>
    </row>
    <row r="403" spans="1:16" x14ac:dyDescent="0.2">
      <c r="A403" s="1">
        <v>33604</v>
      </c>
      <c r="B403">
        <v>61.316200000000002</v>
      </c>
      <c r="C403">
        <f t="shared" si="11"/>
        <v>-0.28012043944680542</v>
      </c>
      <c r="D403">
        <f t="shared" si="12"/>
        <v>63.777470000000001</v>
      </c>
      <c r="E403">
        <f t="shared" si="11"/>
        <v>1.9934441148923887</v>
      </c>
      <c r="F403">
        <v>-1.0205995850710301</v>
      </c>
      <c r="O403" s="59">
        <v>33239</v>
      </c>
      <c r="P403">
        <v>63.428980000000003</v>
      </c>
    </row>
    <row r="404" spans="1:16" x14ac:dyDescent="0.2">
      <c r="A404" s="1">
        <v>33635</v>
      </c>
      <c r="B404">
        <v>61.762500000000003</v>
      </c>
      <c r="C404">
        <f t="shared" si="11"/>
        <v>-0.49309517718310664</v>
      </c>
      <c r="D404">
        <f t="shared" si="12"/>
        <v>64.219200000000001</v>
      </c>
      <c r="E404">
        <f t="shared" si="11"/>
        <v>2.2777983207134005</v>
      </c>
      <c r="F404">
        <v>-0.60050596623791797</v>
      </c>
      <c r="O404" s="59">
        <v>33270</v>
      </c>
      <c r="P404">
        <v>62.983730000000001</v>
      </c>
    </row>
    <row r="405" spans="1:16" x14ac:dyDescent="0.2">
      <c r="A405" s="1">
        <v>33664</v>
      </c>
      <c r="B405">
        <v>62.3018</v>
      </c>
      <c r="C405">
        <f t="shared" si="11"/>
        <v>-0.15557265893503611</v>
      </c>
      <c r="D405">
        <f t="shared" si="12"/>
        <v>64.160769999999999</v>
      </c>
      <c r="E405">
        <f t="shared" si="11"/>
        <v>1.7653769671795199</v>
      </c>
      <c r="F405">
        <v>-1.3280472393490499</v>
      </c>
      <c r="O405" s="59">
        <v>33298</v>
      </c>
      <c r="P405">
        <v>62.733409999999999</v>
      </c>
    </row>
    <row r="406" spans="1:16" x14ac:dyDescent="0.2">
      <c r="A406" s="1">
        <v>33695</v>
      </c>
      <c r="B406">
        <v>62.734999999999999</v>
      </c>
      <c r="C406">
        <f t="shared" si="11"/>
        <v>0.63852102315106463</v>
      </c>
      <c r="D406">
        <f t="shared" si="12"/>
        <v>64.293139999999994</v>
      </c>
      <c r="E406">
        <f t="shared" si="11"/>
        <v>3.0010747271549407</v>
      </c>
      <c r="F406">
        <v>-0.59846495173511205</v>
      </c>
      <c r="O406" s="59">
        <v>33329</v>
      </c>
      <c r="P406">
        <v>63.189390000000003</v>
      </c>
    </row>
    <row r="407" spans="1:16" x14ac:dyDescent="0.2">
      <c r="A407" s="1">
        <v>33725</v>
      </c>
      <c r="B407">
        <v>62.947699999999998</v>
      </c>
      <c r="C407">
        <f t="shared" si="11"/>
        <v>0.81557842528288738</v>
      </c>
      <c r="D407">
        <f t="shared" si="12"/>
        <v>64.102890000000002</v>
      </c>
      <c r="E407">
        <f t="shared" si="11"/>
        <v>1.5889605653778818</v>
      </c>
      <c r="F407">
        <v>-2.1234266186126001</v>
      </c>
      <c r="O407" s="59">
        <v>33359</v>
      </c>
      <c r="P407">
        <v>63.47475</v>
      </c>
    </row>
    <row r="408" spans="1:16" x14ac:dyDescent="0.2">
      <c r="A408" s="1">
        <v>33756</v>
      </c>
      <c r="B408">
        <v>62.933300000000003</v>
      </c>
      <c r="C408">
        <f t="shared" si="11"/>
        <v>0.46841551732223746</v>
      </c>
      <c r="D408">
        <f t="shared" si="12"/>
        <v>64.191689999999994</v>
      </c>
      <c r="E408">
        <f t="shared" si="11"/>
        <v>1.3725909136404899</v>
      </c>
      <c r="F408">
        <v>-2.1185320495840401</v>
      </c>
      <c r="O408" s="59">
        <v>33390</v>
      </c>
      <c r="P408">
        <v>63.57452</v>
      </c>
    </row>
    <row r="409" spans="1:16" x14ac:dyDescent="0.2">
      <c r="A409" s="1">
        <v>33786</v>
      </c>
      <c r="B409">
        <v>63.496600000000001</v>
      </c>
      <c r="C409">
        <f t="shared" si="11"/>
        <v>1.4727601086974227</v>
      </c>
      <c r="D409">
        <f t="shared" si="12"/>
        <v>64.492429999999999</v>
      </c>
      <c r="E409">
        <f t="shared" si="11"/>
        <v>1.8549417655179263</v>
      </c>
      <c r="F409">
        <v>-2.27630005149335</v>
      </c>
      <c r="O409" s="59">
        <v>33420</v>
      </c>
      <c r="P409">
        <v>63.656730000000003</v>
      </c>
    </row>
    <row r="410" spans="1:16" x14ac:dyDescent="0.2">
      <c r="A410" s="1">
        <v>33817</v>
      </c>
      <c r="B410">
        <v>63.193300000000001</v>
      </c>
      <c r="C410">
        <f t="shared" si="11"/>
        <v>0.73361631449955012</v>
      </c>
      <c r="D410">
        <f t="shared" si="12"/>
        <v>64.070449999999994</v>
      </c>
      <c r="E410">
        <f t="shared" si="11"/>
        <v>0.65286332847529072</v>
      </c>
      <c r="F410">
        <v>-3.0072853181870798</v>
      </c>
      <c r="O410" s="59">
        <v>33451</v>
      </c>
      <c r="P410">
        <v>63.62811</v>
      </c>
    </row>
    <row r="411" spans="1:16" x14ac:dyDescent="0.2">
      <c r="A411" s="1">
        <v>33848</v>
      </c>
      <c r="B411">
        <v>63.337400000000002</v>
      </c>
      <c r="C411">
        <f t="shared" si="11"/>
        <v>0.75532339746057942</v>
      </c>
      <c r="D411">
        <f t="shared" si="12"/>
        <v>64.415989999999994</v>
      </c>
      <c r="E411">
        <f t="shared" si="11"/>
        <v>0.99021638487593622</v>
      </c>
      <c r="F411">
        <v>-2.6837672668239501</v>
      </c>
      <c r="O411" s="59">
        <v>33482</v>
      </c>
      <c r="P411">
        <v>63.817039999999999</v>
      </c>
    </row>
    <row r="412" spans="1:16" x14ac:dyDescent="0.2">
      <c r="A412" s="1">
        <v>33878</v>
      </c>
      <c r="B412">
        <v>63.825099999999999</v>
      </c>
      <c r="C412">
        <f t="shared" si="11"/>
        <v>2.2935483933606298</v>
      </c>
      <c r="D412">
        <f t="shared" si="12"/>
        <v>64.52534</v>
      </c>
      <c r="E412">
        <f t="shared" si="11"/>
        <v>1.2270494386382649</v>
      </c>
      <c r="F412">
        <v>-3.42732165089777</v>
      </c>
      <c r="O412" s="59">
        <v>33512</v>
      </c>
      <c r="P412">
        <v>63.996630000000003</v>
      </c>
    </row>
    <row r="413" spans="1:16" x14ac:dyDescent="0.2">
      <c r="A413" s="1">
        <v>33909</v>
      </c>
      <c r="B413">
        <v>64.0929</v>
      </c>
      <c r="C413">
        <f t="shared" si="11"/>
        <v>3.90712537887108</v>
      </c>
      <c r="D413">
        <f t="shared" si="12"/>
        <v>64.485429999999994</v>
      </c>
      <c r="E413">
        <f t="shared" si="11"/>
        <v>1.6471313788959194</v>
      </c>
      <c r="F413">
        <v>-4.0356527269084701</v>
      </c>
      <c r="O413" s="59">
        <v>33543</v>
      </c>
      <c r="P413">
        <v>64.01737</v>
      </c>
    </row>
    <row r="414" spans="1:16" x14ac:dyDescent="0.2">
      <c r="A414" s="1">
        <v>33939</v>
      </c>
      <c r="B414">
        <v>64.135900000000007</v>
      </c>
      <c r="C414">
        <f t="shared" si="11"/>
        <v>4.6533602947016517</v>
      </c>
      <c r="D414">
        <f t="shared" si="12"/>
        <v>64.116140000000001</v>
      </c>
      <c r="E414">
        <f t="shared" si="11"/>
        <v>1.2799896738925827</v>
      </c>
      <c r="F414">
        <v>-4.8784071279710899</v>
      </c>
      <c r="O414" s="59">
        <v>33573</v>
      </c>
      <c r="P414">
        <v>63.506169999999997</v>
      </c>
    </row>
    <row r="415" spans="1:16" x14ac:dyDescent="0.2">
      <c r="A415" s="1">
        <v>33970</v>
      </c>
      <c r="B415">
        <v>64.441999999999993</v>
      </c>
      <c r="C415">
        <f t="shared" si="11"/>
        <v>5.5856129586838978</v>
      </c>
      <c r="D415">
        <f t="shared" si="12"/>
        <v>64.612930000000006</v>
      </c>
      <c r="E415">
        <f t="shared" si="11"/>
        <v>1.8493690761411681</v>
      </c>
      <c r="F415">
        <v>-4.90319880190156</v>
      </c>
      <c r="O415" s="59">
        <v>33604</v>
      </c>
      <c r="P415">
        <v>63.777470000000001</v>
      </c>
    </row>
    <row r="416" spans="1:16" x14ac:dyDescent="0.2">
      <c r="A416" s="1">
        <v>34001</v>
      </c>
      <c r="B416">
        <v>64.6798</v>
      </c>
      <c r="C416">
        <f t="shared" ref="C416:E479" si="13">100*LN(B416/B392)</f>
        <v>6.6156201634688454</v>
      </c>
      <c r="D416">
        <f t="shared" si="12"/>
        <v>65.0715</v>
      </c>
      <c r="E416">
        <f t="shared" si="13"/>
        <v>3.2610226268957856</v>
      </c>
      <c r="F416">
        <v>-4.1480201661792497</v>
      </c>
      <c r="O416" s="59">
        <v>33635</v>
      </c>
      <c r="P416">
        <v>64.219200000000001</v>
      </c>
    </row>
    <row r="417" spans="1:16" x14ac:dyDescent="0.2">
      <c r="A417" s="1">
        <v>34029</v>
      </c>
      <c r="B417">
        <v>64.650000000000006</v>
      </c>
      <c r="C417">
        <f t="shared" si="13"/>
        <v>7.1076578849678214</v>
      </c>
      <c r="D417">
        <f t="shared" si="12"/>
        <v>65.014880000000005</v>
      </c>
      <c r="E417">
        <f t="shared" si="13"/>
        <v>3.5722006187103554</v>
      </c>
      <c r="F417">
        <v>-4.1504423321286197</v>
      </c>
      <c r="O417" s="59">
        <v>33664</v>
      </c>
      <c r="P417">
        <v>64.160769999999999</v>
      </c>
    </row>
    <row r="418" spans="1:16" x14ac:dyDescent="0.2">
      <c r="A418" s="1">
        <v>34060</v>
      </c>
      <c r="B418">
        <v>64.843900000000005</v>
      </c>
      <c r="C418">
        <f t="shared" si="13"/>
        <v>7.1901434774794808</v>
      </c>
      <c r="D418">
        <f t="shared" si="12"/>
        <v>65.199529999999996</v>
      </c>
      <c r="E418">
        <f t="shared" si="13"/>
        <v>3.131585300507385</v>
      </c>
      <c r="F418">
        <v>-4.6436298280799404</v>
      </c>
      <c r="O418" s="59">
        <v>33695</v>
      </c>
      <c r="P418">
        <v>64.293139999999994</v>
      </c>
    </row>
    <row r="419" spans="1:16" x14ac:dyDescent="0.2">
      <c r="A419" s="1">
        <v>34090</v>
      </c>
      <c r="B419">
        <v>64.606899999999996</v>
      </c>
      <c r="C419">
        <f t="shared" si="13"/>
        <v>5.8351038947402563</v>
      </c>
      <c r="D419">
        <f t="shared" si="12"/>
        <v>65.387119999999996</v>
      </c>
      <c r="E419">
        <f t="shared" si="13"/>
        <v>2.9683108147028388</v>
      </c>
      <c r="F419">
        <v>-3.9432700682835602</v>
      </c>
      <c r="O419" s="59">
        <v>33725</v>
      </c>
      <c r="P419">
        <v>64.102890000000002</v>
      </c>
    </row>
    <row r="420" spans="1:16" x14ac:dyDescent="0.2">
      <c r="A420" s="1">
        <v>34121</v>
      </c>
      <c r="B420">
        <v>64.721800000000002</v>
      </c>
      <c r="C420">
        <f t="shared" si="13"/>
        <v>5.0883689596781263</v>
      </c>
      <c r="D420">
        <f t="shared" si="12"/>
        <v>65.157420000000002</v>
      </c>
      <c r="E420">
        <f t="shared" si="13"/>
        <v>2.4593426964437453</v>
      </c>
      <c r="F420">
        <v>-3.9763068041968199</v>
      </c>
      <c r="O420" s="59">
        <v>33756</v>
      </c>
      <c r="P420">
        <v>64.191689999999994</v>
      </c>
    </row>
    <row r="421" spans="1:16" x14ac:dyDescent="0.2">
      <c r="A421" s="1">
        <v>34151</v>
      </c>
      <c r="B421">
        <v>64.908799999999999</v>
      </c>
      <c r="C421">
        <f t="shared" si="13"/>
        <v>5.3695657768392007</v>
      </c>
      <c r="D421">
        <f t="shared" si="12"/>
        <v>65.166439999999994</v>
      </c>
      <c r="E421">
        <f t="shared" si="13"/>
        <v>2.3439558591005696</v>
      </c>
      <c r="F421">
        <v>-4.2709143844106103</v>
      </c>
      <c r="O421" s="59">
        <v>33786</v>
      </c>
      <c r="P421">
        <v>64.492429999999999</v>
      </c>
    </row>
    <row r="422" spans="1:16" x14ac:dyDescent="0.2">
      <c r="A422" s="1">
        <v>34182</v>
      </c>
      <c r="B422">
        <v>64.868899999999996</v>
      </c>
      <c r="C422">
        <f t="shared" si="13"/>
        <v>5.1711309692542855</v>
      </c>
      <c r="D422">
        <f t="shared" si="12"/>
        <v>65.088549999999998</v>
      </c>
      <c r="E422">
        <f t="shared" si="13"/>
        <v>2.2693296655459512</v>
      </c>
      <c r="F422">
        <v>-4.2190681864758099</v>
      </c>
      <c r="O422" s="59">
        <v>33817</v>
      </c>
      <c r="P422">
        <v>64.070449999999994</v>
      </c>
    </row>
    <row r="423" spans="1:16" x14ac:dyDescent="0.2">
      <c r="A423" s="1">
        <v>34213</v>
      </c>
      <c r="B423">
        <v>65.1755</v>
      </c>
      <c r="C423">
        <f t="shared" si="13"/>
        <v>4.7833743717372066</v>
      </c>
      <c r="D423">
        <f t="shared" si="12"/>
        <v>65.330889999999997</v>
      </c>
      <c r="E423">
        <f t="shared" si="13"/>
        <v>2.3444732574412837</v>
      </c>
      <c r="F423">
        <v>-3.8967879947070001</v>
      </c>
      <c r="O423" s="59">
        <v>33848</v>
      </c>
      <c r="P423">
        <v>64.415989999999994</v>
      </c>
    </row>
    <row r="424" spans="1:16" x14ac:dyDescent="0.2">
      <c r="A424" s="1">
        <v>34243</v>
      </c>
      <c r="B424">
        <v>65.674400000000006</v>
      </c>
      <c r="C424">
        <f t="shared" si="13"/>
        <v>5.7702242061693951</v>
      </c>
      <c r="D424">
        <f t="shared" si="12"/>
        <v>65.333449999999999</v>
      </c>
      <c r="E424">
        <f t="shared" si="13"/>
        <v>2.0673730551816023</v>
      </c>
      <c r="F424">
        <v>-4.8028567695976401</v>
      </c>
      <c r="O424" s="59">
        <v>33878</v>
      </c>
      <c r="P424">
        <v>64.52534</v>
      </c>
    </row>
    <row r="425" spans="1:16" x14ac:dyDescent="0.2">
      <c r="A425" s="1">
        <v>34274</v>
      </c>
      <c r="B425">
        <v>65.941400000000002</v>
      </c>
      <c r="C425">
        <f t="shared" si="13"/>
        <v>6.2714927924277104</v>
      </c>
      <c r="D425">
        <f t="shared" si="12"/>
        <v>65.527630000000002</v>
      </c>
      <c r="E425">
        <f t="shared" si="13"/>
        <v>2.3317432970485577</v>
      </c>
      <c r="F425">
        <v>-4.8579699751383902</v>
      </c>
      <c r="O425" s="59">
        <v>33909</v>
      </c>
      <c r="P425">
        <v>64.485429999999994</v>
      </c>
    </row>
    <row r="426" spans="1:16" x14ac:dyDescent="0.2">
      <c r="A426" s="1">
        <v>34304</v>
      </c>
      <c r="B426">
        <v>66.282300000000006</v>
      </c>
      <c r="C426">
        <f t="shared" si="13"/>
        <v>7.1690827514646376</v>
      </c>
      <c r="D426">
        <f t="shared" si="12"/>
        <v>65.910409999999999</v>
      </c>
      <c r="E426">
        <f t="shared" si="13"/>
        <v>3.7159329116405111</v>
      </c>
      <c r="F426">
        <v>-4.0458591669664603</v>
      </c>
      <c r="O426" s="59">
        <v>33939</v>
      </c>
      <c r="P426">
        <v>64.116140000000001</v>
      </c>
    </row>
    <row r="427" spans="1:16" x14ac:dyDescent="0.2">
      <c r="A427" s="1">
        <v>34335</v>
      </c>
      <c r="B427">
        <v>66.552700000000002</v>
      </c>
      <c r="C427">
        <f t="shared" si="13"/>
        <v>8.1950032927471472</v>
      </c>
      <c r="D427">
        <f t="shared" si="12"/>
        <v>65.884119999999996</v>
      </c>
      <c r="E427">
        <f t="shared" si="13"/>
        <v>3.2497448114076724</v>
      </c>
      <c r="F427">
        <v>-5.1659175499175198</v>
      </c>
      <c r="O427" s="59">
        <v>33970</v>
      </c>
      <c r="P427">
        <v>64.612930000000006</v>
      </c>
    </row>
    <row r="428" spans="1:16" x14ac:dyDescent="0.2">
      <c r="A428" s="1">
        <v>34366</v>
      </c>
      <c r="B428">
        <v>66.5732</v>
      </c>
      <c r="C428">
        <f t="shared" si="13"/>
        <v>7.500570998649934</v>
      </c>
      <c r="D428">
        <f t="shared" si="12"/>
        <v>66.101510000000005</v>
      </c>
      <c r="E428">
        <f t="shared" si="13"/>
        <v>2.8889359366880742</v>
      </c>
      <c r="F428">
        <v>-5.0841301201253097</v>
      </c>
      <c r="O428" s="59">
        <v>34001</v>
      </c>
      <c r="P428">
        <v>65.0715</v>
      </c>
    </row>
    <row r="429" spans="1:16" x14ac:dyDescent="0.2">
      <c r="A429" s="1">
        <v>34394</v>
      </c>
      <c r="B429">
        <v>67.255099999999999</v>
      </c>
      <c r="C429">
        <f t="shared" si="13"/>
        <v>7.6502534205851305</v>
      </c>
      <c r="D429">
        <f t="shared" si="12"/>
        <v>66.620170000000002</v>
      </c>
      <c r="E429">
        <f t="shared" si="13"/>
        <v>3.7615419815400792</v>
      </c>
      <c r="F429">
        <v>-4.3069241411825301</v>
      </c>
      <c r="O429" s="59">
        <v>34029</v>
      </c>
      <c r="P429">
        <v>65.014880000000005</v>
      </c>
    </row>
    <row r="430" spans="1:16" x14ac:dyDescent="0.2">
      <c r="A430" s="1">
        <v>34425</v>
      </c>
      <c r="B430">
        <v>67.612899999999996</v>
      </c>
      <c r="C430">
        <f t="shared" si="13"/>
        <v>7.4879287634198697</v>
      </c>
      <c r="D430">
        <f t="shared" si="12"/>
        <v>67.051519999999996</v>
      </c>
      <c r="E430">
        <f t="shared" si="13"/>
        <v>4.200834097098169</v>
      </c>
      <c r="F430">
        <v>-3.7641744331732698</v>
      </c>
      <c r="O430" s="59">
        <v>34060</v>
      </c>
      <c r="P430">
        <v>65.199529999999996</v>
      </c>
    </row>
    <row r="431" spans="1:16" x14ac:dyDescent="0.2">
      <c r="A431" s="1">
        <v>34455</v>
      </c>
      <c r="B431">
        <v>67.994100000000003</v>
      </c>
      <c r="C431">
        <f t="shared" si="13"/>
        <v>7.7116713817158118</v>
      </c>
      <c r="D431">
        <f t="shared" si="12"/>
        <v>67.399140000000003</v>
      </c>
      <c r="E431">
        <f t="shared" si="13"/>
        <v>5.0142809479217236</v>
      </c>
      <c r="F431">
        <v>-3.0933299021198</v>
      </c>
      <c r="O431" s="59">
        <v>34090</v>
      </c>
      <c r="P431">
        <v>65.387119999999996</v>
      </c>
    </row>
    <row r="432" spans="1:16" x14ac:dyDescent="0.2">
      <c r="A432" s="1">
        <v>34486</v>
      </c>
      <c r="B432">
        <v>68.452699999999993</v>
      </c>
      <c r="C432">
        <f t="shared" si="13"/>
        <v>8.4067560424652363</v>
      </c>
      <c r="D432">
        <f t="shared" si="12"/>
        <v>67.903859999999995</v>
      </c>
      <c r="E432">
        <f t="shared" si="13"/>
        <v>5.6219118189583588</v>
      </c>
      <c r="F432">
        <v>-2.9287111202705098</v>
      </c>
      <c r="O432" s="59">
        <v>34121</v>
      </c>
      <c r="P432">
        <v>65.157420000000002</v>
      </c>
    </row>
    <row r="433" spans="1:16" x14ac:dyDescent="0.2">
      <c r="A433" s="1">
        <v>34516</v>
      </c>
      <c r="B433">
        <v>68.567400000000006</v>
      </c>
      <c r="C433">
        <f t="shared" si="13"/>
        <v>7.683084196270924</v>
      </c>
      <c r="D433">
        <f t="shared" si="12"/>
        <v>68.061660000000003</v>
      </c>
      <c r="E433">
        <f t="shared" si="13"/>
        <v>5.3866206446316571</v>
      </c>
      <c r="F433">
        <v>-2.7027701670127802</v>
      </c>
      <c r="O433" s="59">
        <v>34151</v>
      </c>
      <c r="P433">
        <v>65.166439999999994</v>
      </c>
    </row>
    <row r="434" spans="1:16" x14ac:dyDescent="0.2">
      <c r="A434" s="1">
        <v>34547</v>
      </c>
      <c r="B434">
        <v>68.952500000000001</v>
      </c>
      <c r="C434">
        <f t="shared" si="13"/>
        <v>8.7219578865240326</v>
      </c>
      <c r="D434">
        <f t="shared" si="12"/>
        <v>68.771000000000001</v>
      </c>
      <c r="E434">
        <f t="shared" si="13"/>
        <v>7.0798885256155826</v>
      </c>
      <c r="F434">
        <v>-1.67162825526324</v>
      </c>
      <c r="O434" s="59">
        <v>34182</v>
      </c>
      <c r="P434">
        <v>65.088549999999998</v>
      </c>
    </row>
    <row r="435" spans="1:16" x14ac:dyDescent="0.2">
      <c r="A435" s="1">
        <v>34578</v>
      </c>
      <c r="B435">
        <v>69.196600000000004</v>
      </c>
      <c r="C435">
        <f t="shared" si="13"/>
        <v>8.8475736511299647</v>
      </c>
      <c r="D435">
        <f t="shared" si="12"/>
        <v>69.021960000000007</v>
      </c>
      <c r="E435">
        <f t="shared" si="13"/>
        <v>6.9062820616142204</v>
      </c>
      <c r="F435">
        <v>-1.9252959049609699</v>
      </c>
      <c r="O435" s="59">
        <v>34213</v>
      </c>
      <c r="P435">
        <v>65.330889999999997</v>
      </c>
    </row>
    <row r="436" spans="1:16" x14ac:dyDescent="0.2">
      <c r="A436" s="1">
        <v>34608</v>
      </c>
      <c r="B436">
        <v>69.779499999999999</v>
      </c>
      <c r="C436">
        <f t="shared" si="13"/>
        <v>8.9193740445562106</v>
      </c>
      <c r="D436">
        <f t="shared" si="12"/>
        <v>69.534499999999994</v>
      </c>
      <c r="E436">
        <f t="shared" si="13"/>
        <v>7.476501741502477</v>
      </c>
      <c r="F436">
        <v>-1.40083819379479</v>
      </c>
      <c r="O436" s="59">
        <v>34243</v>
      </c>
      <c r="P436">
        <v>65.333449999999999</v>
      </c>
    </row>
    <row r="437" spans="1:16" x14ac:dyDescent="0.2">
      <c r="A437" s="1">
        <v>34639</v>
      </c>
      <c r="B437">
        <v>70.211100000000002</v>
      </c>
      <c r="C437">
        <f t="shared" si="13"/>
        <v>9.1172824829075054</v>
      </c>
      <c r="D437">
        <f t="shared" si="12"/>
        <v>70.139189999999999</v>
      </c>
      <c r="E437">
        <f t="shared" si="13"/>
        <v>8.4042389501905035</v>
      </c>
      <c r="F437">
        <v>-0.59923789490012802</v>
      </c>
      <c r="O437" s="59">
        <v>34274</v>
      </c>
      <c r="P437">
        <v>65.527630000000002</v>
      </c>
    </row>
    <row r="438" spans="1:16" x14ac:dyDescent="0.2">
      <c r="A438" s="1">
        <v>34669</v>
      </c>
      <c r="B438">
        <v>70.932500000000005</v>
      </c>
      <c r="C438">
        <f t="shared" si="13"/>
        <v>10.072445105736231</v>
      </c>
      <c r="D438">
        <f t="shared" si="12"/>
        <v>70.929060000000007</v>
      </c>
      <c r="E438">
        <f t="shared" si="13"/>
        <v>10.098409632013283</v>
      </c>
      <c r="F438">
        <v>0.486160048170307</v>
      </c>
      <c r="O438" s="59">
        <v>34304</v>
      </c>
      <c r="P438">
        <v>65.910409999999999</v>
      </c>
    </row>
    <row r="439" spans="1:16" x14ac:dyDescent="0.2">
      <c r="A439" s="1">
        <v>34700</v>
      </c>
      <c r="B439">
        <v>71.077299999999994</v>
      </c>
      <c r="C439">
        <f t="shared" si="13"/>
        <v>9.8002422746026436</v>
      </c>
      <c r="D439">
        <f t="shared" si="12"/>
        <v>70.683120000000002</v>
      </c>
      <c r="E439">
        <f t="shared" si="13"/>
        <v>8.979224353282147</v>
      </c>
      <c r="F439">
        <v>-0.45953679850510898</v>
      </c>
      <c r="O439" s="59">
        <v>34335</v>
      </c>
      <c r="P439">
        <v>65.884119999999996</v>
      </c>
    </row>
    <row r="440" spans="1:16" x14ac:dyDescent="0.2">
      <c r="A440" s="1">
        <v>34731</v>
      </c>
      <c r="B440">
        <v>71.010099999999994</v>
      </c>
      <c r="C440">
        <f t="shared" si="13"/>
        <v>9.3373177887193375</v>
      </c>
      <c r="D440">
        <f t="shared" si="12"/>
        <v>70.823220000000006</v>
      </c>
      <c r="E440">
        <f t="shared" si="13"/>
        <v>8.4700247693305002</v>
      </c>
      <c r="F440">
        <v>-0.67369154054027403</v>
      </c>
      <c r="O440" s="59">
        <v>34366</v>
      </c>
      <c r="P440">
        <v>66.101510000000005</v>
      </c>
    </row>
    <row r="441" spans="1:16" x14ac:dyDescent="0.2">
      <c r="A441" s="1">
        <v>34759</v>
      </c>
      <c r="B441">
        <v>71.113500000000002</v>
      </c>
      <c r="C441">
        <f t="shared" si="13"/>
        <v>9.5289086985374301</v>
      </c>
      <c r="D441">
        <f t="shared" si="12"/>
        <v>70.779039999999995</v>
      </c>
      <c r="E441">
        <f t="shared" si="13"/>
        <v>8.4946744898232609</v>
      </c>
      <c r="F441">
        <v>-0.77115225325548098</v>
      </c>
      <c r="O441" s="59">
        <v>34394</v>
      </c>
      <c r="P441">
        <v>66.620170000000002</v>
      </c>
    </row>
    <row r="442" spans="1:16" x14ac:dyDescent="0.2">
      <c r="A442" s="1">
        <v>34790</v>
      </c>
      <c r="B442">
        <v>71.092500000000001</v>
      </c>
      <c r="C442">
        <f t="shared" si="13"/>
        <v>9.1999002897760729</v>
      </c>
      <c r="D442">
        <f t="shared" si="12"/>
        <v>71.098240000000004</v>
      </c>
      <c r="E442">
        <f t="shared" si="13"/>
        <v>8.6610322317353141</v>
      </c>
      <c r="F442">
        <v>-0.39510105805908302</v>
      </c>
      <c r="O442" s="59">
        <v>34425</v>
      </c>
      <c r="P442">
        <v>67.051519999999996</v>
      </c>
    </row>
    <row r="443" spans="1:16" x14ac:dyDescent="0.2">
      <c r="A443" s="1">
        <v>34820</v>
      </c>
      <c r="B443">
        <v>71.303600000000003</v>
      </c>
      <c r="C443">
        <f t="shared" si="13"/>
        <v>9.8625600799056201</v>
      </c>
      <c r="D443">
        <f t="shared" si="12"/>
        <v>70.819339999999997</v>
      </c>
      <c r="E443">
        <f t="shared" si="13"/>
        <v>7.9806830067505867</v>
      </c>
      <c r="F443">
        <v>-1.49779638686186</v>
      </c>
      <c r="O443" s="59">
        <v>34455</v>
      </c>
      <c r="P443">
        <v>67.399140000000003</v>
      </c>
    </row>
    <row r="444" spans="1:16" x14ac:dyDescent="0.2">
      <c r="A444" s="1">
        <v>34851</v>
      </c>
      <c r="B444">
        <v>71.586799999999997</v>
      </c>
      <c r="C444">
        <f t="shared" si="13"/>
        <v>10.081261495155253</v>
      </c>
      <c r="D444">
        <f t="shared" si="12"/>
        <v>71.170810000000003</v>
      </c>
      <c r="E444">
        <f t="shared" si="13"/>
        <v>8.827657433987266</v>
      </c>
      <c r="F444">
        <v>-0.79021127248807199</v>
      </c>
      <c r="O444" s="59">
        <v>34486</v>
      </c>
      <c r="P444">
        <v>67.903859999999995</v>
      </c>
    </row>
    <row r="445" spans="1:16" x14ac:dyDescent="0.2">
      <c r="A445" s="1">
        <v>34881</v>
      </c>
      <c r="B445">
        <v>71.294600000000003</v>
      </c>
      <c r="C445">
        <f t="shared" si="13"/>
        <v>9.3837380488270767</v>
      </c>
      <c r="D445">
        <f t="shared" si="12"/>
        <v>71.090500000000006</v>
      </c>
      <c r="E445">
        <f t="shared" si="13"/>
        <v>8.7009100764288352</v>
      </c>
      <c r="F445">
        <v>-0.47239217831068497</v>
      </c>
      <c r="O445" s="59">
        <v>34516</v>
      </c>
      <c r="P445">
        <v>68.061660000000003</v>
      </c>
    </row>
    <row r="446" spans="1:16" x14ac:dyDescent="0.2">
      <c r="A446" s="1">
        <v>34912</v>
      </c>
      <c r="B446">
        <v>72.245999999999995</v>
      </c>
      <c r="C446">
        <f t="shared" si="13"/>
        <v>10.770865204784926</v>
      </c>
      <c r="D446">
        <f t="shared" si="12"/>
        <v>71.538480000000007</v>
      </c>
      <c r="E446">
        <f t="shared" si="13"/>
        <v>9.4486836261526559</v>
      </c>
      <c r="F446">
        <v>-0.60870388072035597</v>
      </c>
      <c r="O446" s="59">
        <v>34547</v>
      </c>
      <c r="P446">
        <v>68.771000000000001</v>
      </c>
    </row>
    <row r="447" spans="1:16" x14ac:dyDescent="0.2">
      <c r="A447" s="1">
        <v>34943</v>
      </c>
      <c r="B447">
        <v>72.514899999999997</v>
      </c>
      <c r="C447">
        <f t="shared" si="13"/>
        <v>10.670842654285339</v>
      </c>
      <c r="D447">
        <f t="shared" si="12"/>
        <v>71.54795</v>
      </c>
      <c r="E447">
        <f t="shared" si="13"/>
        <v>9.0902882395298867</v>
      </c>
      <c r="F447">
        <v>-0.90334991158758504</v>
      </c>
      <c r="O447" s="59">
        <v>34578</v>
      </c>
      <c r="P447">
        <v>69.021960000000007</v>
      </c>
    </row>
    <row r="448" spans="1:16" x14ac:dyDescent="0.2">
      <c r="A448" s="1">
        <v>34973</v>
      </c>
      <c r="B448">
        <v>72.409199999999998</v>
      </c>
      <c r="C448">
        <f t="shared" si="13"/>
        <v>9.7624163508523676</v>
      </c>
      <c r="D448">
        <f t="shared" si="12"/>
        <v>71.546220000000005</v>
      </c>
      <c r="E448">
        <f t="shared" si="13"/>
        <v>9.0839518143118241</v>
      </c>
      <c r="F448">
        <v>-0.33070099131416197</v>
      </c>
      <c r="O448" s="59">
        <v>34608</v>
      </c>
      <c r="P448">
        <v>69.534499999999994</v>
      </c>
    </row>
    <row r="449" spans="1:16" x14ac:dyDescent="0.2">
      <c r="A449" s="1">
        <v>35004</v>
      </c>
      <c r="B449">
        <v>72.5899</v>
      </c>
      <c r="C449">
        <f t="shared" si="13"/>
        <v>9.6059324854873189</v>
      </c>
      <c r="D449">
        <f t="shared" si="12"/>
        <v>71.914919999999995</v>
      </c>
      <c r="E449">
        <f t="shared" si="13"/>
        <v>9.3011867874700034</v>
      </c>
      <c r="F449">
        <v>-1.3731053086990699E-2</v>
      </c>
      <c r="O449" s="59">
        <v>34639</v>
      </c>
      <c r="P449">
        <v>70.139189999999999</v>
      </c>
    </row>
    <row r="450" spans="1:16" x14ac:dyDescent="0.2">
      <c r="A450" s="1">
        <v>35034</v>
      </c>
      <c r="B450">
        <v>72.867199999999997</v>
      </c>
      <c r="C450">
        <f t="shared" si="13"/>
        <v>9.4715713128570762</v>
      </c>
      <c r="D450">
        <f t="shared" si="12"/>
        <v>72.477369999999993</v>
      </c>
      <c r="E450">
        <f t="shared" si="13"/>
        <v>9.4977979555276608</v>
      </c>
      <c r="F450">
        <v>0.26851518590355999</v>
      </c>
      <c r="O450" s="59">
        <v>34669</v>
      </c>
      <c r="P450">
        <v>70.929060000000007</v>
      </c>
    </row>
    <row r="451" spans="1:16" x14ac:dyDescent="0.2">
      <c r="A451" s="1">
        <v>35065</v>
      </c>
      <c r="B451">
        <v>72.3857</v>
      </c>
      <c r="C451">
        <f t="shared" si="13"/>
        <v>8.4014651053705531</v>
      </c>
      <c r="D451">
        <f t="shared" si="12"/>
        <v>72.337040000000002</v>
      </c>
      <c r="E451">
        <f t="shared" si="13"/>
        <v>9.3438866497232631</v>
      </c>
      <c r="F451">
        <v>0.79663588852137601</v>
      </c>
      <c r="O451" s="59">
        <v>34700</v>
      </c>
      <c r="P451">
        <v>70.683120000000002</v>
      </c>
    </row>
    <row r="452" spans="1:16" x14ac:dyDescent="0.2">
      <c r="A452" s="1">
        <v>35096</v>
      </c>
      <c r="B452">
        <v>73.516199999999998</v>
      </c>
      <c r="C452">
        <f t="shared" si="13"/>
        <v>9.9203695937377852</v>
      </c>
      <c r="D452">
        <f t="shared" si="12"/>
        <v>72.316019999999995</v>
      </c>
      <c r="E452">
        <f t="shared" si="13"/>
        <v>8.9854090611490864</v>
      </c>
      <c r="F452">
        <v>-0.529915216720935</v>
      </c>
      <c r="O452" s="59">
        <v>34731</v>
      </c>
      <c r="P452">
        <v>70.823220000000006</v>
      </c>
    </row>
    <row r="453" spans="1:16" x14ac:dyDescent="0.2">
      <c r="A453" s="1">
        <v>35125</v>
      </c>
      <c r="B453">
        <v>73.414299999999997</v>
      </c>
      <c r="C453">
        <f t="shared" si="13"/>
        <v>8.7625887495500461</v>
      </c>
      <c r="D453">
        <f t="shared" si="12"/>
        <v>72.677149999999997</v>
      </c>
      <c r="E453">
        <f t="shared" si="13"/>
        <v>8.7019645222150395</v>
      </c>
      <c r="F453">
        <v>-7.54483328460296E-2</v>
      </c>
      <c r="O453" s="59">
        <v>34759</v>
      </c>
      <c r="P453">
        <v>70.779039999999995</v>
      </c>
    </row>
    <row r="454" spans="1:16" x14ac:dyDescent="0.2">
      <c r="A454" s="1">
        <v>35156</v>
      </c>
      <c r="B454">
        <v>74.051299999999998</v>
      </c>
      <c r="C454">
        <f t="shared" si="13"/>
        <v>9.0959303019450868</v>
      </c>
      <c r="D454">
        <f t="shared" si="12"/>
        <v>72.969549999999998</v>
      </c>
      <c r="E454">
        <f t="shared" si="13"/>
        <v>8.4580951720351649</v>
      </c>
      <c r="F454">
        <v>-0.53177286399225598</v>
      </c>
      <c r="O454" s="59">
        <v>34790</v>
      </c>
      <c r="P454">
        <v>71.098240000000004</v>
      </c>
    </row>
    <row r="455" spans="1:16" x14ac:dyDescent="0.2">
      <c r="A455" s="1">
        <v>35186</v>
      </c>
      <c r="B455">
        <v>74.581199999999995</v>
      </c>
      <c r="C455">
        <f t="shared" si="13"/>
        <v>9.2467528019866467</v>
      </c>
      <c r="D455">
        <f t="shared" si="12"/>
        <v>73.454689999999999</v>
      </c>
      <c r="E455">
        <f t="shared" si="13"/>
        <v>8.6036495349631288</v>
      </c>
      <c r="F455">
        <v>-0.48234519556775102</v>
      </c>
      <c r="O455" s="59">
        <v>34820</v>
      </c>
      <c r="P455">
        <v>70.819339999999997</v>
      </c>
    </row>
    <row r="456" spans="1:16" x14ac:dyDescent="0.2">
      <c r="A456" s="1">
        <v>35217</v>
      </c>
      <c r="B456">
        <v>75.205600000000004</v>
      </c>
      <c r="C456">
        <f t="shared" si="13"/>
        <v>9.4082700461504523</v>
      </c>
      <c r="D456">
        <f t="shared" ref="D456:D519" si="14">P468</f>
        <v>73.561549999999997</v>
      </c>
      <c r="E456">
        <f t="shared" si="13"/>
        <v>8.0029589493312034</v>
      </c>
      <c r="F456">
        <v>-1.1859787694022199</v>
      </c>
      <c r="O456" s="59">
        <v>34851</v>
      </c>
      <c r="P456">
        <v>71.170810000000003</v>
      </c>
    </row>
    <row r="457" spans="1:16" x14ac:dyDescent="0.2">
      <c r="A457" s="1">
        <v>35247</v>
      </c>
      <c r="B457">
        <v>75.0578</v>
      </c>
      <c r="C457">
        <f t="shared" si="13"/>
        <v>9.0441280271132065</v>
      </c>
      <c r="D457">
        <f t="shared" si="14"/>
        <v>73.791219999999996</v>
      </c>
      <c r="E457">
        <f t="shared" si="13"/>
        <v>8.0825695319985478</v>
      </c>
      <c r="F457">
        <v>-0.874282332882235</v>
      </c>
      <c r="O457" s="59">
        <v>34881</v>
      </c>
      <c r="P457">
        <v>71.090500000000006</v>
      </c>
    </row>
    <row r="458" spans="1:16" x14ac:dyDescent="0.2">
      <c r="A458" s="1">
        <v>35278</v>
      </c>
      <c r="B458">
        <v>75.523700000000005</v>
      </c>
      <c r="C458">
        <f t="shared" si="13"/>
        <v>9.1028652541078436</v>
      </c>
      <c r="D458">
        <f t="shared" si="14"/>
        <v>74.097949999999997</v>
      </c>
      <c r="E458">
        <f t="shared" si="13"/>
        <v>7.4605722151817</v>
      </c>
      <c r="F458">
        <v>-1.5337158114631699</v>
      </c>
      <c r="O458" s="59">
        <v>34912</v>
      </c>
      <c r="P458">
        <v>71.538480000000007</v>
      </c>
    </row>
    <row r="459" spans="1:16" x14ac:dyDescent="0.2">
      <c r="A459" s="1">
        <v>35309</v>
      </c>
      <c r="B459">
        <v>76.008200000000002</v>
      </c>
      <c r="C459">
        <f t="shared" si="13"/>
        <v>9.3889500734370479</v>
      </c>
      <c r="D459">
        <f t="shared" si="14"/>
        <v>74.469319999999996</v>
      </c>
      <c r="E459">
        <f t="shared" si="13"/>
        <v>7.5962513654518071</v>
      </c>
      <c r="F459">
        <v>-1.5803727719155201</v>
      </c>
      <c r="O459" s="59">
        <v>34943</v>
      </c>
      <c r="P459">
        <v>71.54795</v>
      </c>
    </row>
    <row r="460" spans="1:16" x14ac:dyDescent="0.2">
      <c r="A460" s="1">
        <v>35339</v>
      </c>
      <c r="B460">
        <v>75.950699999999998</v>
      </c>
      <c r="C460">
        <f t="shared" si="13"/>
        <v>8.4744175233113221</v>
      </c>
      <c r="D460">
        <f t="shared" si="14"/>
        <v>74.681929999999994</v>
      </c>
      <c r="E460">
        <f t="shared" si="13"/>
        <v>7.1415129657644574</v>
      </c>
      <c r="F460">
        <v>-1.45223400661178</v>
      </c>
      <c r="O460" s="59">
        <v>34973</v>
      </c>
      <c r="P460">
        <v>71.546220000000005</v>
      </c>
    </row>
    <row r="461" spans="1:16" x14ac:dyDescent="0.2">
      <c r="A461" s="1">
        <v>35370</v>
      </c>
      <c r="B461">
        <v>76.606200000000001</v>
      </c>
      <c r="C461">
        <f t="shared" si="13"/>
        <v>8.7171595228575836</v>
      </c>
      <c r="D461">
        <f t="shared" si="14"/>
        <v>75.021540000000002</v>
      </c>
      <c r="E461">
        <f t="shared" si="13"/>
        <v>6.7293575988843219</v>
      </c>
      <c r="F461">
        <v>-2.0191009457886402</v>
      </c>
      <c r="O461" s="59">
        <v>35004</v>
      </c>
      <c r="P461">
        <v>71.914919999999995</v>
      </c>
    </row>
    <row r="462" spans="1:16" x14ac:dyDescent="0.2">
      <c r="A462" s="1">
        <v>35400</v>
      </c>
      <c r="B462">
        <v>77.086200000000005</v>
      </c>
      <c r="C462">
        <f t="shared" si="13"/>
        <v>8.3195555612044068</v>
      </c>
      <c r="D462">
        <f t="shared" si="14"/>
        <v>75.424189999999996</v>
      </c>
      <c r="E462">
        <f t="shared" si="13"/>
        <v>6.1447823218900748</v>
      </c>
      <c r="F462">
        <v>-2.3502634056215701</v>
      </c>
      <c r="O462" s="59">
        <v>35034</v>
      </c>
      <c r="P462">
        <v>72.477369999999993</v>
      </c>
    </row>
    <row r="463" spans="1:16" x14ac:dyDescent="0.2">
      <c r="A463" s="1">
        <v>35431</v>
      </c>
      <c r="B463">
        <v>77.206800000000001</v>
      </c>
      <c r="C463">
        <f t="shared" si="13"/>
        <v>8.2719518856824568</v>
      </c>
      <c r="D463">
        <f t="shared" si="14"/>
        <v>75.668899999999994</v>
      </c>
      <c r="E463">
        <f t="shared" si="13"/>
        <v>6.8160454704383504</v>
      </c>
      <c r="F463">
        <v>-1.6486600635033399</v>
      </c>
      <c r="O463" s="59">
        <v>35065</v>
      </c>
      <c r="P463">
        <v>72.337040000000002</v>
      </c>
    </row>
    <row r="464" spans="1:16" x14ac:dyDescent="0.2">
      <c r="A464" s="1">
        <v>35462</v>
      </c>
      <c r="B464">
        <v>78.142099999999999</v>
      </c>
      <c r="C464">
        <f t="shared" si="13"/>
        <v>9.5706843660463754</v>
      </c>
      <c r="D464">
        <f t="shared" si="14"/>
        <v>76.092799999999997</v>
      </c>
      <c r="E464">
        <f t="shared" si="13"/>
        <v>7.1766735007197893</v>
      </c>
      <c r="F464">
        <v>-2.1157789564718401</v>
      </c>
      <c r="O464" s="59">
        <v>35096</v>
      </c>
      <c r="P464">
        <v>72.316019999999995</v>
      </c>
    </row>
    <row r="465" spans="1:16" x14ac:dyDescent="0.2">
      <c r="A465" s="1">
        <v>35490</v>
      </c>
      <c r="B465">
        <v>78.6905</v>
      </c>
      <c r="C465">
        <f t="shared" si="13"/>
        <v>10.124524437099256</v>
      </c>
      <c r="D465">
        <f t="shared" si="14"/>
        <v>76.708240000000004</v>
      </c>
      <c r="E465">
        <f t="shared" si="13"/>
        <v>8.0446222482450338</v>
      </c>
      <c r="F465">
        <v>-1.60082008589657</v>
      </c>
      <c r="O465" s="59">
        <v>35125</v>
      </c>
      <c r="P465">
        <v>72.677149999999997</v>
      </c>
    </row>
    <row r="466" spans="1:16" x14ac:dyDescent="0.2">
      <c r="A466" s="1">
        <v>35521</v>
      </c>
      <c r="B466">
        <v>78.748199999999997</v>
      </c>
      <c r="C466">
        <f t="shared" si="13"/>
        <v>10.227357428848746</v>
      </c>
      <c r="D466">
        <f t="shared" si="14"/>
        <v>77.120630000000006</v>
      </c>
      <c r="E466">
        <f t="shared" si="13"/>
        <v>8.130823672103908</v>
      </c>
      <c r="F466">
        <v>-1.5801592504825901</v>
      </c>
      <c r="O466" s="59">
        <v>35156</v>
      </c>
      <c r="P466">
        <v>72.969549999999998</v>
      </c>
    </row>
    <row r="467" spans="1:16" x14ac:dyDescent="0.2">
      <c r="A467" s="1">
        <v>35551</v>
      </c>
      <c r="B467">
        <v>79.242500000000007</v>
      </c>
      <c r="C467">
        <f t="shared" si="13"/>
        <v>10.556595402581175</v>
      </c>
      <c r="D467">
        <f t="shared" si="14"/>
        <v>77.291240000000002</v>
      </c>
      <c r="E467">
        <f t="shared" si="13"/>
        <v>8.7448497223687465</v>
      </c>
      <c r="F467">
        <v>-1.1759729643430701</v>
      </c>
      <c r="O467" s="59">
        <v>35186</v>
      </c>
      <c r="P467">
        <v>73.454689999999999</v>
      </c>
    </row>
    <row r="468" spans="1:16" x14ac:dyDescent="0.2">
      <c r="A468" s="1">
        <v>35582</v>
      </c>
      <c r="B468">
        <v>79.634</v>
      </c>
      <c r="C468">
        <f t="shared" si="13"/>
        <v>10.653043790349354</v>
      </c>
      <c r="D468">
        <f t="shared" si="14"/>
        <v>77.985669999999999</v>
      </c>
      <c r="E468">
        <f t="shared" si="13"/>
        <v>9.1442329416305963</v>
      </c>
      <c r="F468">
        <v>-0.838061109211234</v>
      </c>
      <c r="O468" s="59">
        <v>35217</v>
      </c>
      <c r="P468">
        <v>73.561549999999997</v>
      </c>
    </row>
    <row r="469" spans="1:16" x14ac:dyDescent="0.2">
      <c r="A469" s="1">
        <v>35612</v>
      </c>
      <c r="B469">
        <v>80.314800000000005</v>
      </c>
      <c r="C469">
        <f t="shared" si="13"/>
        <v>11.913332458504687</v>
      </c>
      <c r="D469">
        <f t="shared" si="14"/>
        <v>78.268320000000003</v>
      </c>
      <c r="E469">
        <f t="shared" si="13"/>
        <v>9.6189210169193764</v>
      </c>
      <c r="F469">
        <v>-1.1666178024523799</v>
      </c>
      <c r="O469" s="59">
        <v>35247</v>
      </c>
      <c r="P469">
        <v>73.791219999999996</v>
      </c>
    </row>
    <row r="470" spans="1:16" x14ac:dyDescent="0.2">
      <c r="A470" s="1">
        <v>35643</v>
      </c>
      <c r="B470">
        <v>81.098500000000001</v>
      </c>
      <c r="C470">
        <f t="shared" si="13"/>
        <v>11.558750312784266</v>
      </c>
      <c r="D470">
        <f t="shared" si="14"/>
        <v>78.614369999999994</v>
      </c>
      <c r="E470">
        <f t="shared" si="13"/>
        <v>9.431902040204486</v>
      </c>
      <c r="F470">
        <v>-1.1276439068042501</v>
      </c>
      <c r="O470" s="59">
        <v>35278</v>
      </c>
      <c r="P470">
        <v>74.097949999999997</v>
      </c>
    </row>
    <row r="471" spans="1:16" x14ac:dyDescent="0.2">
      <c r="A471" s="1">
        <v>35674</v>
      </c>
      <c r="B471">
        <v>81.817700000000002</v>
      </c>
      <c r="C471">
        <f t="shared" si="13"/>
        <v>12.070154363347866</v>
      </c>
      <c r="D471">
        <f t="shared" si="14"/>
        <v>79.010069999999999</v>
      </c>
      <c r="E471">
        <f t="shared" si="13"/>
        <v>9.9207458398849955</v>
      </c>
      <c r="F471">
        <v>-0.96474339059162895</v>
      </c>
      <c r="O471" s="59">
        <v>35309</v>
      </c>
      <c r="P471">
        <v>74.469319999999996</v>
      </c>
    </row>
    <row r="472" spans="1:16" x14ac:dyDescent="0.2">
      <c r="A472" s="1">
        <v>35704</v>
      </c>
      <c r="B472">
        <v>82.55</v>
      </c>
      <c r="C472">
        <f t="shared" si="13"/>
        <v>13.107080722420209</v>
      </c>
      <c r="D472">
        <f t="shared" si="14"/>
        <v>79.543869999999998</v>
      </c>
      <c r="E472">
        <f t="shared" si="13"/>
        <v>10.596501894262081</v>
      </c>
      <c r="F472">
        <v>-0.94987217876234498</v>
      </c>
      <c r="O472" s="59">
        <v>35339</v>
      </c>
      <c r="P472">
        <v>74.681929999999994</v>
      </c>
    </row>
    <row r="473" spans="1:16" x14ac:dyDescent="0.2">
      <c r="A473" s="1">
        <v>35735</v>
      </c>
      <c r="B473">
        <v>83.281400000000005</v>
      </c>
      <c r="C473">
        <f t="shared" si="13"/>
        <v>13.739944122872009</v>
      </c>
      <c r="D473">
        <f t="shared" si="14"/>
        <v>79.424589999999995</v>
      </c>
      <c r="E473">
        <f t="shared" si="13"/>
        <v>9.932426440879965</v>
      </c>
      <c r="F473">
        <v>-2.01730300749555</v>
      </c>
      <c r="O473" s="59">
        <v>35370</v>
      </c>
      <c r="P473">
        <v>75.021540000000002</v>
      </c>
    </row>
    <row r="474" spans="1:16" x14ac:dyDescent="0.2">
      <c r="A474" s="1">
        <v>35765</v>
      </c>
      <c r="B474">
        <v>83.5471</v>
      </c>
      <c r="C474">
        <f t="shared" si="13"/>
        <v>13.677193833215876</v>
      </c>
      <c r="D474">
        <f t="shared" si="14"/>
        <v>79.373779999999996</v>
      </c>
      <c r="E474">
        <f t="shared" si="13"/>
        <v>9.0893711811583806</v>
      </c>
      <c r="F474">
        <v>-2.8203643808980301</v>
      </c>
      <c r="O474" s="59">
        <v>35400</v>
      </c>
      <c r="P474">
        <v>75.424189999999996</v>
      </c>
    </row>
    <row r="475" spans="1:16" x14ac:dyDescent="0.2">
      <c r="A475" s="1">
        <v>35796</v>
      </c>
      <c r="B475">
        <v>83.971900000000005</v>
      </c>
      <c r="C475">
        <f t="shared" si="13"/>
        <v>14.847345299712455</v>
      </c>
      <c r="D475">
        <f t="shared" si="14"/>
        <v>79.205039999999997</v>
      </c>
      <c r="E475">
        <f t="shared" si="13"/>
        <v>9.070362536026904</v>
      </c>
      <c r="F475">
        <v>-3.5851688651379399</v>
      </c>
      <c r="O475" s="59">
        <v>35431</v>
      </c>
      <c r="P475">
        <v>75.668899999999994</v>
      </c>
    </row>
    <row r="476" spans="1:16" x14ac:dyDescent="0.2">
      <c r="A476" s="1">
        <v>35827</v>
      </c>
      <c r="B476">
        <v>84.042199999999994</v>
      </c>
      <c r="C476">
        <f t="shared" si="13"/>
        <v>13.381326354888708</v>
      </c>
      <c r="D476">
        <f t="shared" si="14"/>
        <v>79.827640000000002</v>
      </c>
      <c r="E476">
        <f t="shared" si="13"/>
        <v>9.8824129016025157</v>
      </c>
      <c r="F476">
        <v>-1.8387515721307399</v>
      </c>
      <c r="O476" s="59">
        <v>35462</v>
      </c>
      <c r="P476">
        <v>76.092799999999997</v>
      </c>
    </row>
    <row r="477" spans="1:16" x14ac:dyDescent="0.2">
      <c r="A477" s="1">
        <v>35855</v>
      </c>
      <c r="B477">
        <v>84.109399999999994</v>
      </c>
      <c r="C477">
        <f t="shared" si="13"/>
        <v>13.599959290002914</v>
      </c>
      <c r="D477">
        <f t="shared" si="14"/>
        <v>79.579729999999998</v>
      </c>
      <c r="E477">
        <f t="shared" si="13"/>
        <v>9.0732382410083918</v>
      </c>
      <c r="F477">
        <v>-2.78727190004067</v>
      </c>
      <c r="O477" s="59">
        <v>35490</v>
      </c>
      <c r="P477">
        <v>76.708240000000004</v>
      </c>
    </row>
    <row r="478" spans="1:16" x14ac:dyDescent="0.2">
      <c r="A478" s="1">
        <v>35886</v>
      </c>
      <c r="B478">
        <v>84.402000000000001</v>
      </c>
      <c r="C478">
        <f t="shared" si="13"/>
        <v>13.083300173830148</v>
      </c>
      <c r="D478">
        <f t="shared" si="14"/>
        <v>79.520430000000005</v>
      </c>
      <c r="E478">
        <f t="shared" si="13"/>
        <v>8.5971738937764712</v>
      </c>
      <c r="F478">
        <v>-2.9340436452877099</v>
      </c>
      <c r="O478" s="59">
        <v>35521</v>
      </c>
      <c r="P478">
        <v>77.120630000000006</v>
      </c>
    </row>
    <row r="479" spans="1:16" x14ac:dyDescent="0.2">
      <c r="A479" s="1">
        <v>35916</v>
      </c>
      <c r="B479">
        <v>84.923299999999998</v>
      </c>
      <c r="C479">
        <f t="shared" si="13"/>
        <v>12.986003145783201</v>
      </c>
      <c r="D479">
        <f t="shared" si="14"/>
        <v>79.713909999999998</v>
      </c>
      <c r="E479">
        <f t="shared" si="13"/>
        <v>8.1775346510670648</v>
      </c>
      <c r="F479">
        <v>-3.29167064923422</v>
      </c>
      <c r="O479" s="59">
        <v>35551</v>
      </c>
      <c r="P479">
        <v>77.291240000000002</v>
      </c>
    </row>
    <row r="480" spans="1:16" x14ac:dyDescent="0.2">
      <c r="A480" s="1">
        <v>35947</v>
      </c>
      <c r="B480">
        <v>84.369799999999998</v>
      </c>
      <c r="C480">
        <f t="shared" ref="C480:E543" si="15">100*LN(B480/B456)</f>
        <v>11.498382139559029</v>
      </c>
      <c r="D480">
        <f t="shared" si="14"/>
        <v>79.553420000000003</v>
      </c>
      <c r="E480">
        <f t="shared" si="15"/>
        <v>7.8306274940220506</v>
      </c>
      <c r="F480">
        <v>-2.6904428099812501</v>
      </c>
      <c r="O480" s="59">
        <v>35582</v>
      </c>
      <c r="P480">
        <v>77.985669999999999</v>
      </c>
    </row>
    <row r="481" spans="1:16" x14ac:dyDescent="0.2">
      <c r="A481" s="1">
        <v>35977</v>
      </c>
      <c r="B481">
        <v>84.050799999999995</v>
      </c>
      <c r="C481">
        <f t="shared" si="15"/>
        <v>11.316289456138248</v>
      </c>
      <c r="D481">
        <f t="shared" si="14"/>
        <v>79.470759999999999</v>
      </c>
      <c r="E481">
        <f t="shared" si="15"/>
        <v>7.4149400924390543</v>
      </c>
      <c r="F481">
        <v>-2.99007347353179</v>
      </c>
      <c r="O481" s="59">
        <v>35612</v>
      </c>
      <c r="P481">
        <v>78.268320000000003</v>
      </c>
    </row>
    <row r="482" spans="1:16" x14ac:dyDescent="0.2">
      <c r="A482" s="1">
        <v>36008</v>
      </c>
      <c r="B482">
        <v>85.799400000000006</v>
      </c>
      <c r="C482">
        <f t="shared" si="15"/>
        <v>12.756549918130883</v>
      </c>
      <c r="D482">
        <f t="shared" si="14"/>
        <v>79.742620000000002</v>
      </c>
      <c r="E482">
        <f t="shared" si="15"/>
        <v>7.3416331595776194</v>
      </c>
      <c r="F482">
        <v>-3.9813301633436899</v>
      </c>
      <c r="O482" s="59">
        <v>35643</v>
      </c>
      <c r="P482">
        <v>78.614369999999994</v>
      </c>
    </row>
    <row r="483" spans="1:16" x14ac:dyDescent="0.2">
      <c r="A483" s="1">
        <v>36039</v>
      </c>
      <c r="B483">
        <v>85.579700000000003</v>
      </c>
      <c r="C483">
        <f t="shared" si="15"/>
        <v>11.860687628763451</v>
      </c>
      <c r="D483">
        <f t="shared" si="14"/>
        <v>79.930279999999996</v>
      </c>
      <c r="E483">
        <f t="shared" si="15"/>
        <v>7.0767526209878682</v>
      </c>
      <c r="F483">
        <v>-3.6752330250572398</v>
      </c>
      <c r="O483" s="59">
        <v>35674</v>
      </c>
      <c r="P483">
        <v>79.010069999999999</v>
      </c>
    </row>
    <row r="484" spans="1:16" x14ac:dyDescent="0.2">
      <c r="A484" s="1">
        <v>36069</v>
      </c>
      <c r="B484">
        <v>86.241</v>
      </c>
      <c r="C484">
        <f t="shared" si="15"/>
        <v>12.706125705159794</v>
      </c>
      <c r="D484">
        <f t="shared" si="14"/>
        <v>80.166780000000003</v>
      </c>
      <c r="E484">
        <f t="shared" si="15"/>
        <v>7.0871052659181544</v>
      </c>
      <c r="F484">
        <v>-4.2037201957256896</v>
      </c>
      <c r="O484" s="59">
        <v>35704</v>
      </c>
      <c r="P484">
        <v>79.543869999999998</v>
      </c>
    </row>
    <row r="485" spans="1:16" x14ac:dyDescent="0.2">
      <c r="A485" s="1">
        <v>36100</v>
      </c>
      <c r="B485">
        <v>86.206000000000003</v>
      </c>
      <c r="C485">
        <f t="shared" si="15"/>
        <v>11.806176739687233</v>
      </c>
      <c r="D485">
        <f t="shared" si="14"/>
        <v>80.297160000000005</v>
      </c>
      <c r="E485">
        <f t="shared" si="15"/>
        <v>6.7958980652636889</v>
      </c>
      <c r="F485">
        <v>-3.9213450746402998</v>
      </c>
      <c r="O485" s="59">
        <v>35735</v>
      </c>
      <c r="P485">
        <v>79.424589999999995</v>
      </c>
    </row>
    <row r="486" spans="1:16" x14ac:dyDescent="0.2">
      <c r="A486" s="1">
        <v>36130</v>
      </c>
      <c r="B486">
        <v>86.508499999999998</v>
      </c>
      <c r="C486">
        <f t="shared" si="15"/>
        <v>11.531839878389718</v>
      </c>
      <c r="D486">
        <f t="shared" si="14"/>
        <v>80.201239999999999</v>
      </c>
      <c r="E486">
        <f t="shared" si="15"/>
        <v>6.1410930256962972</v>
      </c>
      <c r="F486">
        <v>-4.40130156284701</v>
      </c>
      <c r="O486" s="59">
        <v>35765</v>
      </c>
      <c r="P486">
        <v>79.373779999999996</v>
      </c>
    </row>
    <row r="487" spans="1:16" x14ac:dyDescent="0.2">
      <c r="A487" s="1">
        <v>36161</v>
      </c>
      <c r="B487">
        <v>86.911699999999996</v>
      </c>
      <c r="C487">
        <f t="shared" si="15"/>
        <v>11.840512466969999</v>
      </c>
      <c r="D487">
        <f t="shared" si="14"/>
        <v>80.96566</v>
      </c>
      <c r="E487">
        <f t="shared" si="15"/>
        <v>6.7657870366460662</v>
      </c>
      <c r="F487">
        <v>-3.9733399742823701</v>
      </c>
      <c r="O487" s="59">
        <v>35796</v>
      </c>
      <c r="P487">
        <v>79.205039999999997</v>
      </c>
    </row>
    <row r="488" spans="1:16" x14ac:dyDescent="0.2">
      <c r="A488" s="1">
        <v>36192</v>
      </c>
      <c r="B488">
        <v>87.305199999999999</v>
      </c>
      <c r="C488">
        <f t="shared" si="15"/>
        <v>11.08810616851744</v>
      </c>
      <c r="D488">
        <f t="shared" si="14"/>
        <v>80.499979999999994</v>
      </c>
      <c r="E488">
        <f t="shared" si="15"/>
        <v>5.6303287937840745</v>
      </c>
      <c r="F488">
        <v>-4.6292521906830197</v>
      </c>
      <c r="O488" s="59">
        <v>35827</v>
      </c>
      <c r="P488">
        <v>79.827640000000002</v>
      </c>
    </row>
    <row r="489" spans="1:16" x14ac:dyDescent="0.2">
      <c r="A489" s="1">
        <v>36220</v>
      </c>
      <c r="B489">
        <v>87.472800000000007</v>
      </c>
      <c r="C489">
        <f t="shared" si="15"/>
        <v>10.580545132038143</v>
      </c>
      <c r="D489">
        <f t="shared" si="14"/>
        <v>81.148219999999995</v>
      </c>
      <c r="E489">
        <f t="shared" si="15"/>
        <v>5.6268224876829507</v>
      </c>
      <c r="F489">
        <v>-4.3092645546617598</v>
      </c>
      <c r="O489" s="59">
        <v>35855</v>
      </c>
      <c r="P489">
        <v>79.579729999999998</v>
      </c>
    </row>
    <row r="490" spans="1:16" x14ac:dyDescent="0.2">
      <c r="A490" s="1">
        <v>36251</v>
      </c>
      <c r="B490">
        <v>87.641900000000007</v>
      </c>
      <c r="C490">
        <f t="shared" si="15"/>
        <v>10.700377378896697</v>
      </c>
      <c r="D490">
        <f t="shared" si="14"/>
        <v>81.197329999999994</v>
      </c>
      <c r="E490">
        <f t="shared" si="15"/>
        <v>5.1511545497555353</v>
      </c>
      <c r="F490">
        <v>-4.8613075567009103</v>
      </c>
      <c r="O490" s="59">
        <v>35886</v>
      </c>
      <c r="P490">
        <v>79.520430000000005</v>
      </c>
    </row>
    <row r="491" spans="1:16" x14ac:dyDescent="0.2">
      <c r="A491" s="1">
        <v>36281</v>
      </c>
      <c r="B491">
        <v>88.316500000000005</v>
      </c>
      <c r="C491">
        <f t="shared" si="15"/>
        <v>10.841418206533147</v>
      </c>
      <c r="D491">
        <f t="shared" si="14"/>
        <v>81.951719999999995</v>
      </c>
      <c r="E491">
        <f t="shared" si="15"/>
        <v>5.8549668914430537</v>
      </c>
      <c r="F491">
        <v>-4.24738756457515</v>
      </c>
      <c r="O491" s="59">
        <v>35916</v>
      </c>
      <c r="P491">
        <v>79.713909999999998</v>
      </c>
    </row>
    <row r="492" spans="1:16" x14ac:dyDescent="0.2">
      <c r="A492" s="1">
        <v>36312</v>
      </c>
      <c r="B492">
        <v>88.177800000000005</v>
      </c>
      <c r="C492">
        <f t="shared" si="15"/>
        <v>10.191409331828767</v>
      </c>
      <c r="D492">
        <f t="shared" si="14"/>
        <v>82.002560000000003</v>
      </c>
      <c r="E492">
        <f t="shared" si="15"/>
        <v>5.0225374426465352</v>
      </c>
      <c r="F492">
        <v>-4.6655339640968299</v>
      </c>
      <c r="O492" s="59">
        <v>35947</v>
      </c>
      <c r="P492">
        <v>79.553420000000003</v>
      </c>
    </row>
    <row r="493" spans="1:16" x14ac:dyDescent="0.2">
      <c r="A493" s="1">
        <v>36342</v>
      </c>
      <c r="B493">
        <v>88.736999999999995</v>
      </c>
      <c r="C493">
        <f t="shared" si="15"/>
        <v>9.9723025941436649</v>
      </c>
      <c r="D493">
        <f t="shared" si="14"/>
        <v>82.572010000000006</v>
      </c>
      <c r="E493">
        <f t="shared" si="15"/>
        <v>5.352783769089017</v>
      </c>
      <c r="F493">
        <v>-4.1956399973873397</v>
      </c>
      <c r="O493" s="59">
        <v>35977</v>
      </c>
      <c r="P493">
        <v>79.470759999999999</v>
      </c>
    </row>
    <row r="494" spans="1:16" x14ac:dyDescent="0.2">
      <c r="A494" s="1">
        <v>36373</v>
      </c>
      <c r="B494">
        <v>89.097300000000004</v>
      </c>
      <c r="C494">
        <f t="shared" si="15"/>
        <v>9.4064565721334805</v>
      </c>
      <c r="D494">
        <f t="shared" si="14"/>
        <v>82.928759999999997</v>
      </c>
      <c r="E494">
        <f t="shared" si="15"/>
        <v>5.3427418829563607</v>
      </c>
      <c r="F494">
        <v>-3.8450400180585298</v>
      </c>
      <c r="O494" s="59">
        <v>36008</v>
      </c>
      <c r="P494">
        <v>79.742620000000002</v>
      </c>
    </row>
    <row r="495" spans="1:16" x14ac:dyDescent="0.2">
      <c r="A495" s="1">
        <v>36404</v>
      </c>
      <c r="B495">
        <v>88.781499999999994</v>
      </c>
      <c r="C495">
        <f t="shared" si="15"/>
        <v>8.1684693340675789</v>
      </c>
      <c r="D495">
        <f t="shared" si="14"/>
        <v>83.467060000000004</v>
      </c>
      <c r="E495">
        <f t="shared" si="15"/>
        <v>5.4876750308742714</v>
      </c>
      <c r="F495">
        <v>-2.9110759156877299</v>
      </c>
      <c r="O495" s="59">
        <v>36039</v>
      </c>
      <c r="P495">
        <v>79.930279999999996</v>
      </c>
    </row>
    <row r="496" spans="1:16" x14ac:dyDescent="0.2">
      <c r="A496" s="1">
        <v>36434</v>
      </c>
      <c r="B496">
        <v>89.968900000000005</v>
      </c>
      <c r="C496">
        <f t="shared" si="15"/>
        <v>8.6059884690493949</v>
      </c>
      <c r="D496">
        <f t="shared" si="14"/>
        <v>83.950220000000002</v>
      </c>
      <c r="E496">
        <f t="shared" si="15"/>
        <v>5.3915310766782447</v>
      </c>
      <c r="F496">
        <v>-3.28607261553852</v>
      </c>
      <c r="O496" s="59">
        <v>36069</v>
      </c>
      <c r="P496">
        <v>80.166780000000003</v>
      </c>
    </row>
    <row r="497" spans="1:16" x14ac:dyDescent="0.2">
      <c r="A497" s="1">
        <v>36465</v>
      </c>
      <c r="B497">
        <v>90.410399999999996</v>
      </c>
      <c r="C497">
        <f t="shared" si="15"/>
        <v>8.2134070104536363</v>
      </c>
      <c r="D497">
        <f t="shared" si="14"/>
        <v>84.743189999999998</v>
      </c>
      <c r="E497">
        <f t="shared" si="15"/>
        <v>6.4817371010061064</v>
      </c>
      <c r="F497">
        <v>-1.94565486579935</v>
      </c>
      <c r="O497" s="59">
        <v>36100</v>
      </c>
      <c r="P497">
        <v>80.297160000000005</v>
      </c>
    </row>
    <row r="498" spans="1:16" x14ac:dyDescent="0.2">
      <c r="A498" s="1">
        <v>36495</v>
      </c>
      <c r="B498">
        <v>91.100800000000007</v>
      </c>
      <c r="C498">
        <f t="shared" si="15"/>
        <v>8.6556041101714438</v>
      </c>
      <c r="D498">
        <f t="shared" si="14"/>
        <v>85.532560000000004</v>
      </c>
      <c r="E498">
        <f t="shared" si="15"/>
        <v>7.4729035147127902</v>
      </c>
      <c r="F498">
        <v>-1.23632269784269</v>
      </c>
      <c r="O498" s="59">
        <v>36130</v>
      </c>
      <c r="P498">
        <v>80.201239999999999</v>
      </c>
    </row>
    <row r="499" spans="1:16" x14ac:dyDescent="0.2">
      <c r="A499" s="1">
        <v>36526</v>
      </c>
      <c r="B499">
        <v>91.134299999999996</v>
      </c>
      <c r="C499">
        <f t="shared" si="15"/>
        <v>8.1852023666248233</v>
      </c>
      <c r="D499">
        <f t="shared" si="14"/>
        <v>85.323189999999997</v>
      </c>
      <c r="E499">
        <f t="shared" si="15"/>
        <v>7.4406348399379691</v>
      </c>
      <c r="F499">
        <v>-0.96878090240794901</v>
      </c>
      <c r="O499" s="59">
        <v>36161</v>
      </c>
      <c r="P499">
        <v>80.96566</v>
      </c>
    </row>
    <row r="500" spans="1:16" x14ac:dyDescent="0.2">
      <c r="A500" s="1">
        <v>36557</v>
      </c>
      <c r="B500">
        <v>91.406499999999994</v>
      </c>
      <c r="C500">
        <f t="shared" si="15"/>
        <v>8.3997538260592481</v>
      </c>
      <c r="D500">
        <f t="shared" si="14"/>
        <v>85.634529999999998</v>
      </c>
      <c r="E500">
        <f t="shared" si="15"/>
        <v>7.0218779259434001</v>
      </c>
      <c r="F500">
        <v>-1.5242821521006999</v>
      </c>
      <c r="O500" s="59">
        <v>36192</v>
      </c>
      <c r="P500">
        <v>80.499979999999994</v>
      </c>
    </row>
    <row r="501" spans="1:16" x14ac:dyDescent="0.2">
      <c r="A501" s="1">
        <v>36586</v>
      </c>
      <c r="B501">
        <v>91.798199999999994</v>
      </c>
      <c r="C501">
        <f t="shared" si="15"/>
        <v>8.7474357157803304</v>
      </c>
      <c r="D501">
        <f t="shared" si="14"/>
        <v>86.065070000000006</v>
      </c>
      <c r="E501">
        <f t="shared" si="15"/>
        <v>7.8344225881131448</v>
      </c>
      <c r="F501">
        <v>-0.93333248321818996</v>
      </c>
      <c r="O501" s="59">
        <v>36220</v>
      </c>
      <c r="P501">
        <v>81.148219999999995</v>
      </c>
    </row>
    <row r="502" spans="1:16" x14ac:dyDescent="0.2">
      <c r="A502" s="1">
        <v>36617</v>
      </c>
      <c r="B502">
        <v>92.471999999999994</v>
      </c>
      <c r="C502">
        <f t="shared" si="15"/>
        <v>9.1314797988352119</v>
      </c>
      <c r="D502">
        <f t="shared" si="14"/>
        <v>86.918080000000003</v>
      </c>
      <c r="E502">
        <f t="shared" si="15"/>
        <v>8.8952096088394157</v>
      </c>
      <c r="F502">
        <v>-0.117315892824154</v>
      </c>
      <c r="O502" s="59">
        <v>36251</v>
      </c>
      <c r="P502">
        <v>81.197329999999994</v>
      </c>
    </row>
    <row r="503" spans="1:16" x14ac:dyDescent="0.2">
      <c r="A503" s="1">
        <v>36647</v>
      </c>
      <c r="B503">
        <v>92.671000000000006</v>
      </c>
      <c r="C503">
        <f t="shared" si="15"/>
        <v>8.7307090335471731</v>
      </c>
      <c r="D503">
        <f t="shared" si="14"/>
        <v>87.355999999999995</v>
      </c>
      <c r="E503">
        <f t="shared" si="15"/>
        <v>9.1547623349284297</v>
      </c>
      <c r="F503">
        <v>0.39766801169326499</v>
      </c>
      <c r="O503" s="59">
        <v>36281</v>
      </c>
      <c r="P503">
        <v>81.951719999999995</v>
      </c>
    </row>
    <row r="504" spans="1:16" x14ac:dyDescent="0.2">
      <c r="A504" s="1">
        <v>36678</v>
      </c>
      <c r="B504">
        <v>92.743799999999993</v>
      </c>
      <c r="C504">
        <f t="shared" si="15"/>
        <v>9.4631335228160278</v>
      </c>
      <c r="D504">
        <f t="shared" si="14"/>
        <v>87.443349999999995</v>
      </c>
      <c r="E504">
        <f t="shared" si="15"/>
        <v>9.456240943104703</v>
      </c>
      <c r="F504">
        <v>0.23233599691670301</v>
      </c>
      <c r="O504" s="59">
        <v>36312</v>
      </c>
      <c r="P504">
        <v>82.002560000000003</v>
      </c>
    </row>
    <row r="505" spans="1:16" x14ac:dyDescent="0.2">
      <c r="A505" s="1">
        <v>36708</v>
      </c>
      <c r="B505">
        <v>92.634500000000003</v>
      </c>
      <c r="C505">
        <f t="shared" si="15"/>
        <v>9.724026450618787</v>
      </c>
      <c r="D505">
        <f t="shared" si="14"/>
        <v>87.759680000000003</v>
      </c>
      <c r="E505">
        <f t="shared" si="15"/>
        <v>9.9213014388612866</v>
      </c>
      <c r="F505">
        <v>0.53111642988391194</v>
      </c>
      <c r="O505" s="59">
        <v>36342</v>
      </c>
      <c r="P505">
        <v>82.572010000000006</v>
      </c>
    </row>
    <row r="506" spans="1:16" x14ac:dyDescent="0.2">
      <c r="A506" s="1">
        <v>36739</v>
      </c>
      <c r="B506">
        <v>92.319100000000006</v>
      </c>
      <c r="C506">
        <f t="shared" si="15"/>
        <v>7.3239040549624921</v>
      </c>
      <c r="D506">
        <f t="shared" si="14"/>
        <v>88.185360000000003</v>
      </c>
      <c r="E506">
        <f t="shared" si="15"/>
        <v>10.063676464293518</v>
      </c>
      <c r="F506">
        <v>2.2032090494126702</v>
      </c>
      <c r="O506" s="59">
        <v>36373</v>
      </c>
      <c r="P506">
        <v>82.928759999999997</v>
      </c>
    </row>
    <row r="507" spans="1:16" x14ac:dyDescent="0.2">
      <c r="A507" s="1">
        <v>36770</v>
      </c>
      <c r="B507">
        <v>92.669899999999998</v>
      </c>
      <c r="C507">
        <f t="shared" si="15"/>
        <v>7.9595611009554394</v>
      </c>
      <c r="D507">
        <f t="shared" si="14"/>
        <v>87.989270000000005</v>
      </c>
      <c r="E507">
        <f t="shared" si="15"/>
        <v>9.60601205287624</v>
      </c>
      <c r="F507">
        <v>1.34040873287925</v>
      </c>
      <c r="O507" s="59">
        <v>36404</v>
      </c>
      <c r="P507">
        <v>83.467060000000004</v>
      </c>
    </row>
    <row r="508" spans="1:16" x14ac:dyDescent="0.2">
      <c r="A508" s="1">
        <v>36800</v>
      </c>
      <c r="B508">
        <v>92.348600000000005</v>
      </c>
      <c r="C508">
        <f t="shared" si="15"/>
        <v>6.842484417110799</v>
      </c>
      <c r="D508">
        <f t="shared" si="14"/>
        <v>88.280940000000001</v>
      </c>
      <c r="E508">
        <f t="shared" si="15"/>
        <v>9.6415014672103965</v>
      </c>
      <c r="F508">
        <v>2.0878667803409501</v>
      </c>
      <c r="O508" s="59">
        <v>36434</v>
      </c>
      <c r="P508">
        <v>83.950220000000002</v>
      </c>
    </row>
    <row r="509" spans="1:16" x14ac:dyDescent="0.2">
      <c r="A509" s="1">
        <v>36831</v>
      </c>
      <c r="B509">
        <v>92.342100000000002</v>
      </c>
      <c r="C509">
        <f t="shared" si="15"/>
        <v>6.8760378044794752</v>
      </c>
      <c r="D509">
        <f t="shared" si="14"/>
        <v>88.602180000000004</v>
      </c>
      <c r="E509">
        <f t="shared" si="15"/>
        <v>9.8422209319555947</v>
      </c>
      <c r="F509">
        <v>2.2672009998761</v>
      </c>
      <c r="O509" s="59">
        <v>36465</v>
      </c>
      <c r="P509">
        <v>84.743189999999998</v>
      </c>
    </row>
    <row r="510" spans="1:16" x14ac:dyDescent="0.2">
      <c r="A510" s="1">
        <v>36861</v>
      </c>
      <c r="B510">
        <v>92.066999999999993</v>
      </c>
      <c r="C510">
        <f t="shared" si="15"/>
        <v>6.22738978593254</v>
      </c>
      <c r="D510">
        <f t="shared" si="14"/>
        <v>88.918909999999997</v>
      </c>
      <c r="E510">
        <f t="shared" si="15"/>
        <v>10.318585471165981</v>
      </c>
      <c r="F510">
        <v>3.1569812411915099</v>
      </c>
      <c r="O510" s="59">
        <v>36495</v>
      </c>
      <c r="P510">
        <v>85.532560000000004</v>
      </c>
    </row>
    <row r="511" spans="1:16" x14ac:dyDescent="0.2">
      <c r="A511" s="1">
        <v>36892</v>
      </c>
      <c r="B511">
        <v>91.395600000000002</v>
      </c>
      <c r="C511">
        <f t="shared" si="15"/>
        <v>5.0304676534657675</v>
      </c>
      <c r="D511">
        <f t="shared" si="14"/>
        <v>87.723500000000001</v>
      </c>
      <c r="E511">
        <f t="shared" si="15"/>
        <v>8.0164708271834506</v>
      </c>
      <c r="F511">
        <v>1.6177247149150999</v>
      </c>
      <c r="O511" s="59">
        <v>36526</v>
      </c>
      <c r="P511">
        <v>85.323189999999997</v>
      </c>
    </row>
    <row r="512" spans="1:16" x14ac:dyDescent="0.2">
      <c r="A512" s="1">
        <v>36923</v>
      </c>
      <c r="B512">
        <v>90.827200000000005</v>
      </c>
      <c r="C512">
        <f t="shared" si="15"/>
        <v>3.9548774428625708</v>
      </c>
      <c r="D512">
        <f t="shared" si="14"/>
        <v>88.453180000000003</v>
      </c>
      <c r="E512">
        <f t="shared" si="15"/>
        <v>9.4216436497781881</v>
      </c>
      <c r="F512">
        <v>3.7084247742695302</v>
      </c>
      <c r="O512" s="59">
        <v>36557</v>
      </c>
      <c r="P512">
        <v>85.634529999999998</v>
      </c>
    </row>
    <row r="513" spans="1:16" x14ac:dyDescent="0.2">
      <c r="A513" s="1">
        <v>36951</v>
      </c>
      <c r="B513">
        <v>90.558899999999994</v>
      </c>
      <c r="C513">
        <f t="shared" si="15"/>
        <v>3.4672579843377411</v>
      </c>
      <c r="D513">
        <f t="shared" si="14"/>
        <v>87.630679999999998</v>
      </c>
      <c r="E513">
        <f t="shared" si="15"/>
        <v>7.6853805906045709</v>
      </c>
      <c r="F513">
        <v>2.2829458940516298</v>
      </c>
      <c r="O513" s="59">
        <v>36586</v>
      </c>
      <c r="P513">
        <v>86.065070000000006</v>
      </c>
    </row>
    <row r="514" spans="1:16" x14ac:dyDescent="0.2">
      <c r="A514" s="1">
        <v>36982</v>
      </c>
      <c r="B514">
        <v>90.288399999999996</v>
      </c>
      <c r="C514">
        <f t="shared" si="15"/>
        <v>2.9749797393935209</v>
      </c>
      <c r="D514">
        <f t="shared" si="14"/>
        <v>87.244709999999998</v>
      </c>
      <c r="E514">
        <f t="shared" si="15"/>
        <v>7.1834564018332507</v>
      </c>
      <c r="F514">
        <v>2.0947751602939002</v>
      </c>
      <c r="O514" s="59">
        <v>36617</v>
      </c>
      <c r="P514">
        <v>86.918080000000003</v>
      </c>
    </row>
    <row r="515" spans="1:16" x14ac:dyDescent="0.2">
      <c r="A515" s="1">
        <v>37012</v>
      </c>
      <c r="B515">
        <v>89.631500000000003</v>
      </c>
      <c r="C515">
        <f t="shared" si="15"/>
        <v>1.4779867576907053</v>
      </c>
      <c r="D515">
        <f t="shared" si="14"/>
        <v>87.226910000000004</v>
      </c>
      <c r="E515">
        <f t="shared" si="15"/>
        <v>6.2382590847745609</v>
      </c>
      <c r="F515">
        <v>2.1036860636605601</v>
      </c>
      <c r="O515" s="59">
        <v>36647</v>
      </c>
      <c r="P515">
        <v>87.355999999999995</v>
      </c>
    </row>
    <row r="516" spans="1:16" x14ac:dyDescent="0.2">
      <c r="A516" s="1">
        <v>37043</v>
      </c>
      <c r="B516">
        <v>89.036600000000007</v>
      </c>
      <c r="C516">
        <f t="shared" si="15"/>
        <v>0.96922905023245531</v>
      </c>
      <c r="D516">
        <f t="shared" si="14"/>
        <v>87.014679999999998</v>
      </c>
      <c r="E516">
        <f t="shared" si="15"/>
        <v>5.9326373763382687</v>
      </c>
      <c r="F516">
        <v>2.1223209928269302</v>
      </c>
      <c r="O516" s="59">
        <v>36678</v>
      </c>
      <c r="P516">
        <v>87.443349999999995</v>
      </c>
    </row>
    <row r="517" spans="1:16" x14ac:dyDescent="0.2">
      <c r="A517" s="1">
        <v>37073</v>
      </c>
      <c r="B517">
        <v>88.561999999999998</v>
      </c>
      <c r="C517">
        <f t="shared" si="15"/>
        <v>-0.19740670486621553</v>
      </c>
      <c r="D517">
        <f t="shared" si="14"/>
        <v>86.409419999999997</v>
      </c>
      <c r="E517">
        <f t="shared" si="15"/>
        <v>4.5425936529927222</v>
      </c>
      <c r="F517">
        <v>1.47583236871297</v>
      </c>
      <c r="O517" s="59">
        <v>36708</v>
      </c>
      <c r="P517">
        <v>87.759680000000003</v>
      </c>
    </row>
    <row r="518" spans="1:16" x14ac:dyDescent="0.2">
      <c r="A518" s="1">
        <v>37104</v>
      </c>
      <c r="B518">
        <v>88.384200000000007</v>
      </c>
      <c r="C518">
        <f t="shared" si="15"/>
        <v>-0.80358103500427247</v>
      </c>
      <c r="D518">
        <f t="shared" si="14"/>
        <v>86.883610000000004</v>
      </c>
      <c r="E518">
        <f t="shared" si="15"/>
        <v>4.6587480905904162</v>
      </c>
      <c r="F518">
        <v>1.9783319122470699</v>
      </c>
      <c r="O518" s="59">
        <v>36739</v>
      </c>
      <c r="P518">
        <v>88.185360000000003</v>
      </c>
    </row>
    <row r="519" spans="1:16" x14ac:dyDescent="0.2">
      <c r="A519" s="1">
        <v>37135</v>
      </c>
      <c r="B519">
        <v>88.073499999999996</v>
      </c>
      <c r="C519">
        <f t="shared" si="15"/>
        <v>-0.80066018176544806</v>
      </c>
      <c r="D519">
        <f t="shared" si="14"/>
        <v>86.290890000000005</v>
      </c>
      <c r="E519">
        <f t="shared" si="15"/>
        <v>3.3271967517481285</v>
      </c>
      <c r="F519">
        <v>0.64491896808715898</v>
      </c>
      <c r="O519" s="59">
        <v>36770</v>
      </c>
      <c r="P519">
        <v>87.989270000000005</v>
      </c>
    </row>
    <row r="520" spans="1:16" x14ac:dyDescent="0.2">
      <c r="A520" s="1">
        <v>37165</v>
      </c>
      <c r="B520">
        <v>87.636099999999999</v>
      </c>
      <c r="C520">
        <f t="shared" si="15"/>
        <v>-2.6271041547735985</v>
      </c>
      <c r="D520">
        <f t="shared" ref="D520:D583" si="16">P532</f>
        <v>86.007919999999999</v>
      </c>
      <c r="E520">
        <f t="shared" si="15"/>
        <v>2.4215380908840785</v>
      </c>
      <c r="F520">
        <v>0.90334406084956298</v>
      </c>
      <c r="O520" s="59">
        <v>36800</v>
      </c>
      <c r="P520">
        <v>88.280940000000001</v>
      </c>
    </row>
    <row r="521" spans="1:16" x14ac:dyDescent="0.2">
      <c r="A521" s="1">
        <v>37196</v>
      </c>
      <c r="B521">
        <v>87.161199999999994</v>
      </c>
      <c r="C521">
        <f t="shared" si="15"/>
        <v>-3.6600027263805552</v>
      </c>
      <c r="D521">
        <f t="shared" si="16"/>
        <v>85.776430000000005</v>
      </c>
      <c r="E521">
        <f t="shared" si="15"/>
        <v>1.2118871080177471</v>
      </c>
      <c r="F521">
        <v>0.35201080539011798</v>
      </c>
      <c r="O521" s="59">
        <v>36831</v>
      </c>
      <c r="P521">
        <v>88.602180000000004</v>
      </c>
    </row>
    <row r="522" spans="1:16" x14ac:dyDescent="0.2">
      <c r="A522" s="1">
        <v>37226</v>
      </c>
      <c r="B522">
        <v>87.176400000000001</v>
      </c>
      <c r="C522">
        <f t="shared" si="15"/>
        <v>-4.4032933703192638</v>
      </c>
      <c r="D522">
        <f t="shared" si="16"/>
        <v>85.842770000000002</v>
      </c>
      <c r="E522">
        <f t="shared" si="15"/>
        <v>0.36202449769805811</v>
      </c>
      <c r="F522">
        <v>-2.4115639802819999E-2</v>
      </c>
      <c r="O522" s="59">
        <v>36861</v>
      </c>
      <c r="P522">
        <v>88.918909999999997</v>
      </c>
    </row>
    <row r="523" spans="1:16" x14ac:dyDescent="0.2">
      <c r="A523" s="1">
        <v>37257</v>
      </c>
      <c r="B523">
        <v>87.715199999999996</v>
      </c>
      <c r="C523">
        <f t="shared" si="15"/>
        <v>-3.8239040244192952</v>
      </c>
      <c r="D523">
        <f t="shared" si="16"/>
        <v>86.752880000000005</v>
      </c>
      <c r="E523">
        <f t="shared" si="15"/>
        <v>1.6617335564472651</v>
      </c>
      <c r="F523">
        <v>0.90631971763367303</v>
      </c>
      <c r="O523" s="59">
        <v>36892</v>
      </c>
      <c r="P523">
        <v>87.723500000000001</v>
      </c>
    </row>
    <row r="524" spans="1:16" x14ac:dyDescent="0.2">
      <c r="A524" s="1">
        <v>37288</v>
      </c>
      <c r="B524">
        <v>87.727500000000006</v>
      </c>
      <c r="C524">
        <f t="shared" si="15"/>
        <v>-4.1081172694390293</v>
      </c>
      <c r="D524">
        <f t="shared" si="16"/>
        <v>86.518349999999998</v>
      </c>
      <c r="E524">
        <f t="shared" si="15"/>
        <v>1.0267940508760947</v>
      </c>
      <c r="F524">
        <v>0.45252347571727197</v>
      </c>
      <c r="O524" s="59">
        <v>36923</v>
      </c>
      <c r="P524">
        <v>88.453180000000003</v>
      </c>
    </row>
    <row r="525" spans="1:16" x14ac:dyDescent="0.2">
      <c r="A525" s="1">
        <v>37316</v>
      </c>
      <c r="B525">
        <v>88.413200000000003</v>
      </c>
      <c r="C525">
        <f t="shared" si="15"/>
        <v>-3.7571409827815803</v>
      </c>
      <c r="D525">
        <f t="shared" si="16"/>
        <v>87.361170000000001</v>
      </c>
      <c r="E525">
        <f t="shared" si="15"/>
        <v>1.4947266702160198</v>
      </c>
      <c r="F525">
        <v>0.69676141887272303</v>
      </c>
      <c r="O525" s="59">
        <v>36951</v>
      </c>
      <c r="P525">
        <v>87.630679999999998</v>
      </c>
    </row>
    <row r="526" spans="1:16" x14ac:dyDescent="0.2">
      <c r="A526" s="1">
        <v>37347</v>
      </c>
      <c r="B526">
        <v>88.811800000000005</v>
      </c>
      <c r="C526">
        <f t="shared" si="15"/>
        <v>-4.0386371939107031</v>
      </c>
      <c r="D526">
        <f t="shared" si="16"/>
        <v>87.974559999999997</v>
      </c>
      <c r="E526">
        <f t="shared" si="15"/>
        <v>1.2081615907522725</v>
      </c>
      <c r="F526">
        <v>0.58960790180119405</v>
      </c>
      <c r="O526" s="59">
        <v>36982</v>
      </c>
      <c r="P526">
        <v>87.244709999999998</v>
      </c>
    </row>
    <row r="527" spans="1:16" x14ac:dyDescent="0.2">
      <c r="A527" s="1">
        <v>37377</v>
      </c>
      <c r="B527">
        <v>89.194400000000002</v>
      </c>
      <c r="C527">
        <f t="shared" si="15"/>
        <v>-3.823732917297785</v>
      </c>
      <c r="D527">
        <f t="shared" si="16"/>
        <v>88.308300000000003</v>
      </c>
      <c r="E527">
        <f t="shared" si="15"/>
        <v>1.0842377524872713</v>
      </c>
      <c r="F527">
        <v>0.32871485861649202</v>
      </c>
      <c r="O527" s="59">
        <v>37012</v>
      </c>
      <c r="P527">
        <v>87.226910000000004</v>
      </c>
    </row>
    <row r="528" spans="1:16" x14ac:dyDescent="0.2">
      <c r="A528" s="1">
        <v>37408</v>
      </c>
      <c r="B528">
        <v>90.048699999999997</v>
      </c>
      <c r="C528">
        <f t="shared" si="15"/>
        <v>-2.9490217798490792</v>
      </c>
      <c r="D528">
        <f t="shared" si="16"/>
        <v>88.481049999999996</v>
      </c>
      <c r="E528">
        <f t="shared" si="15"/>
        <v>1.1797249672459715</v>
      </c>
      <c r="F528">
        <v>-0.13329491992350001</v>
      </c>
      <c r="O528" s="59">
        <v>37043</v>
      </c>
      <c r="P528">
        <v>87.014679999999998</v>
      </c>
    </row>
    <row r="529" spans="1:16" x14ac:dyDescent="0.2">
      <c r="A529" s="1">
        <v>37438</v>
      </c>
      <c r="B529">
        <v>89.836600000000004</v>
      </c>
      <c r="C529">
        <f t="shared" si="15"/>
        <v>-3.0669177803312264</v>
      </c>
      <c r="D529">
        <f t="shared" si="16"/>
        <v>88.838800000000006</v>
      </c>
      <c r="E529">
        <f t="shared" si="15"/>
        <v>1.2221321853700629</v>
      </c>
      <c r="F529">
        <v>-1.57467064906378E-2</v>
      </c>
      <c r="O529" s="59">
        <v>37073</v>
      </c>
      <c r="P529">
        <v>86.409419999999997</v>
      </c>
    </row>
    <row r="530" spans="1:16" x14ac:dyDescent="0.2">
      <c r="A530" s="1">
        <v>37469</v>
      </c>
      <c r="B530">
        <v>89.854299999999995</v>
      </c>
      <c r="C530">
        <f t="shared" si="15"/>
        <v>-2.7061584387319813</v>
      </c>
      <c r="D530">
        <f t="shared" si="16"/>
        <v>89.144130000000004</v>
      </c>
      <c r="E530">
        <f t="shared" si="15"/>
        <v>1.0813535217404797</v>
      </c>
      <c r="F530">
        <v>-0.386455273765961</v>
      </c>
      <c r="O530" s="59">
        <v>37104</v>
      </c>
      <c r="P530">
        <v>86.883610000000004</v>
      </c>
    </row>
    <row r="531" spans="1:16" x14ac:dyDescent="0.2">
      <c r="A531" s="1">
        <v>37500</v>
      </c>
      <c r="B531">
        <v>89.944800000000001</v>
      </c>
      <c r="C531">
        <f t="shared" si="15"/>
        <v>-2.9847567669043609</v>
      </c>
      <c r="D531">
        <f t="shared" si="16"/>
        <v>89.408810000000003</v>
      </c>
      <c r="E531">
        <f t="shared" si="15"/>
        <v>1.6004347959705452</v>
      </c>
      <c r="F531">
        <v>0.31019059692816903</v>
      </c>
      <c r="O531" s="59">
        <v>37135</v>
      </c>
      <c r="P531">
        <v>86.290890000000005</v>
      </c>
    </row>
    <row r="532" spans="1:16" x14ac:dyDescent="0.2">
      <c r="A532" s="1">
        <v>37530</v>
      </c>
      <c r="B532">
        <v>89.662999999999997</v>
      </c>
      <c r="C532">
        <f t="shared" si="15"/>
        <v>-2.9512348907564672</v>
      </c>
      <c r="D532">
        <f t="shared" si="16"/>
        <v>89.506450000000001</v>
      </c>
      <c r="E532">
        <f t="shared" si="15"/>
        <v>1.3786460452986793</v>
      </c>
      <c r="F532">
        <v>6.7036683993777699E-2</v>
      </c>
      <c r="O532" s="59">
        <v>37165</v>
      </c>
      <c r="P532">
        <v>86.007919999999999</v>
      </c>
    </row>
    <row r="533" spans="1:16" x14ac:dyDescent="0.2">
      <c r="A533" s="1">
        <v>37561</v>
      </c>
      <c r="B533">
        <v>90.120800000000003</v>
      </c>
      <c r="C533">
        <f t="shared" si="15"/>
        <v>-2.4349166283071164</v>
      </c>
      <c r="D533">
        <f t="shared" si="16"/>
        <v>89.820520000000002</v>
      </c>
      <c r="E533">
        <f t="shared" si="15"/>
        <v>1.3656994724846452</v>
      </c>
      <c r="F533">
        <v>-0.27498524560853699</v>
      </c>
      <c r="O533" s="59">
        <v>37196</v>
      </c>
      <c r="P533">
        <v>85.776430000000005</v>
      </c>
    </row>
    <row r="534" spans="1:16" x14ac:dyDescent="0.2">
      <c r="A534" s="1">
        <v>37591</v>
      </c>
      <c r="B534">
        <v>89.689400000000006</v>
      </c>
      <c r="C534">
        <f t="shared" si="15"/>
        <v>-2.6163982466797902</v>
      </c>
      <c r="D534">
        <f t="shared" si="16"/>
        <v>89.514849999999996</v>
      </c>
      <c r="E534">
        <f t="shared" si="15"/>
        <v>0.66797024937850902</v>
      </c>
      <c r="F534">
        <v>-0.85704718978289895</v>
      </c>
      <c r="O534" s="59">
        <v>37226</v>
      </c>
      <c r="P534">
        <v>85.842770000000002</v>
      </c>
    </row>
    <row r="535" spans="1:16" x14ac:dyDescent="0.2">
      <c r="A535" s="1">
        <v>37622</v>
      </c>
      <c r="B535">
        <v>90.294300000000007</v>
      </c>
      <c r="C535">
        <f t="shared" si="15"/>
        <v>-1.2123001750555422</v>
      </c>
      <c r="D535">
        <f t="shared" si="16"/>
        <v>90.516170000000002</v>
      </c>
      <c r="E535">
        <f t="shared" si="15"/>
        <v>3.1338686344206668</v>
      </c>
      <c r="F535">
        <v>0.71394952921110399</v>
      </c>
      <c r="O535" s="59">
        <v>37257</v>
      </c>
      <c r="P535">
        <v>86.752880000000005</v>
      </c>
    </row>
    <row r="536" spans="1:16" x14ac:dyDescent="0.2">
      <c r="A536" s="1">
        <v>37653</v>
      </c>
      <c r="B536">
        <v>90.547700000000006</v>
      </c>
      <c r="C536">
        <f t="shared" si="15"/>
        <v>-0.30820165441133512</v>
      </c>
      <c r="D536">
        <f t="shared" si="16"/>
        <v>90.493579999999994</v>
      </c>
      <c r="E536">
        <f t="shared" si="15"/>
        <v>2.2805536487991529</v>
      </c>
      <c r="F536">
        <v>-0.71559249349432097</v>
      </c>
      <c r="O536" s="59">
        <v>37288</v>
      </c>
      <c r="P536">
        <v>86.518349999999998</v>
      </c>
    </row>
    <row r="537" spans="1:16" x14ac:dyDescent="0.2">
      <c r="A537" s="1">
        <v>37681</v>
      </c>
      <c r="B537">
        <v>90.358699999999999</v>
      </c>
      <c r="C537">
        <f t="shared" si="15"/>
        <v>-0.22131631385390077</v>
      </c>
      <c r="D537">
        <f t="shared" si="16"/>
        <v>90.541089999999997</v>
      </c>
      <c r="E537">
        <f t="shared" si="15"/>
        <v>3.2672615875960656</v>
      </c>
      <c r="F537">
        <v>0.21573908891917401</v>
      </c>
      <c r="O537" s="59">
        <v>37316</v>
      </c>
      <c r="P537">
        <v>87.361170000000001</v>
      </c>
    </row>
    <row r="538" spans="1:16" x14ac:dyDescent="0.2">
      <c r="A538" s="1">
        <v>37712</v>
      </c>
      <c r="B538">
        <v>89.655299999999997</v>
      </c>
      <c r="C538">
        <f t="shared" si="15"/>
        <v>-0.70366743855489366</v>
      </c>
      <c r="D538">
        <f t="shared" si="16"/>
        <v>90.274919999999995</v>
      </c>
      <c r="E538">
        <f t="shared" si="15"/>
        <v>3.4142752110067094</v>
      </c>
      <c r="F538">
        <v>0.67017911892756299</v>
      </c>
      <c r="O538" s="59">
        <v>37347</v>
      </c>
      <c r="P538">
        <v>87.974559999999997</v>
      </c>
    </row>
    <row r="539" spans="1:16" x14ac:dyDescent="0.2">
      <c r="A539" s="1">
        <v>37742</v>
      </c>
      <c r="B539">
        <v>89.697800000000001</v>
      </c>
      <c r="C539">
        <f t="shared" si="15"/>
        <v>7.3942186826995271E-2</v>
      </c>
      <c r="D539">
        <f t="shared" si="16"/>
        <v>90.132419999999996</v>
      </c>
      <c r="E539">
        <f t="shared" si="15"/>
        <v>3.2767038088367761</v>
      </c>
      <c r="F539">
        <v>3.6998354813361001E-2</v>
      </c>
      <c r="O539" s="59">
        <v>37377</v>
      </c>
      <c r="P539">
        <v>88.308300000000003</v>
      </c>
    </row>
    <row r="540" spans="1:16" x14ac:dyDescent="0.2">
      <c r="A540" s="1">
        <v>37773</v>
      </c>
      <c r="B540">
        <v>89.731800000000007</v>
      </c>
      <c r="C540">
        <f t="shared" si="15"/>
        <v>0.77777001364397491</v>
      </c>
      <c r="D540">
        <f t="shared" si="16"/>
        <v>90.549040000000005</v>
      </c>
      <c r="E540">
        <f t="shared" si="15"/>
        <v>3.9814742343294345</v>
      </c>
      <c r="F540">
        <v>0.29318423467079002</v>
      </c>
      <c r="O540" s="59">
        <v>37408</v>
      </c>
      <c r="P540">
        <v>88.481049999999996</v>
      </c>
    </row>
    <row r="541" spans="1:16" x14ac:dyDescent="0.2">
      <c r="A541" s="1">
        <v>37803</v>
      </c>
      <c r="B541">
        <v>90.265199999999993</v>
      </c>
      <c r="C541">
        <f t="shared" si="15"/>
        <v>1.9049132379842899</v>
      </c>
      <c r="D541">
        <f t="shared" si="16"/>
        <v>91.219329999999999</v>
      </c>
      <c r="E541">
        <f t="shared" si="15"/>
        <v>5.417012873138054</v>
      </c>
      <c r="F541">
        <v>1.0103383326620501</v>
      </c>
      <c r="O541" s="59">
        <v>37438</v>
      </c>
      <c r="P541">
        <v>88.838800000000006</v>
      </c>
    </row>
    <row r="542" spans="1:16" x14ac:dyDescent="0.2">
      <c r="A542" s="1">
        <v>37834</v>
      </c>
      <c r="B542">
        <v>90.035799999999995</v>
      </c>
      <c r="C542">
        <f t="shared" si="15"/>
        <v>1.8514148378164257</v>
      </c>
      <c r="D542">
        <f t="shared" si="16"/>
        <v>91.101550000000003</v>
      </c>
      <c r="E542">
        <f t="shared" si="15"/>
        <v>4.7405411503444066</v>
      </c>
      <c r="F542">
        <v>0.36796380575068699</v>
      </c>
      <c r="O542" s="59">
        <v>37469</v>
      </c>
      <c r="P542">
        <v>89.144130000000004</v>
      </c>
    </row>
    <row r="543" spans="1:16" x14ac:dyDescent="0.2">
      <c r="A543" s="1">
        <v>37865</v>
      </c>
      <c r="B543">
        <v>90.549199999999999</v>
      </c>
      <c r="C543">
        <f t="shared" si="15"/>
        <v>2.7721656249815005</v>
      </c>
      <c r="D543">
        <f t="shared" si="16"/>
        <v>91.965869999999995</v>
      </c>
      <c r="E543">
        <f t="shared" si="15"/>
        <v>6.3693499434436918</v>
      </c>
      <c r="F543">
        <v>1.40993224215868</v>
      </c>
      <c r="O543" s="59">
        <v>37500</v>
      </c>
      <c r="P543">
        <v>89.408810000000003</v>
      </c>
    </row>
    <row r="544" spans="1:16" x14ac:dyDescent="0.2">
      <c r="A544" s="1">
        <v>37895</v>
      </c>
      <c r="B544">
        <v>90.613699999999994</v>
      </c>
      <c r="C544">
        <f t="shared" ref="C544:E607" si="17">100*LN(B544/B520)</f>
        <v>3.3412402236370138</v>
      </c>
      <c r="D544">
        <f t="shared" si="16"/>
        <v>92.80256</v>
      </c>
      <c r="E544">
        <f t="shared" si="17"/>
        <v>7.6034840582097569</v>
      </c>
      <c r="F544">
        <v>2.2813667588311901</v>
      </c>
      <c r="O544" s="59">
        <v>37530</v>
      </c>
      <c r="P544">
        <v>89.506450000000001</v>
      </c>
    </row>
    <row r="545" spans="1:16" x14ac:dyDescent="0.2">
      <c r="A545" s="1">
        <v>37926</v>
      </c>
      <c r="B545">
        <v>91.304100000000005</v>
      </c>
      <c r="C545">
        <f t="shared" si="17"/>
        <v>4.6436415727935829</v>
      </c>
      <c r="D545">
        <f t="shared" si="16"/>
        <v>93.109260000000006</v>
      </c>
      <c r="E545">
        <f t="shared" si="17"/>
        <v>8.2029382150100876</v>
      </c>
      <c r="F545">
        <v>2.0507356388331401</v>
      </c>
      <c r="O545" s="59">
        <v>37561</v>
      </c>
      <c r="P545">
        <v>89.820520000000002</v>
      </c>
    </row>
    <row r="546" spans="1:16" x14ac:dyDescent="0.2">
      <c r="A546" s="1">
        <v>37956</v>
      </c>
      <c r="B546">
        <v>91.201400000000007</v>
      </c>
      <c r="C546">
        <f t="shared" si="17"/>
        <v>4.5136595756766216</v>
      </c>
      <c r="D546">
        <f t="shared" si="16"/>
        <v>93.794749999999993</v>
      </c>
      <c r="E546">
        <f t="shared" si="17"/>
        <v>8.8591517156435042</v>
      </c>
      <c r="F546">
        <v>2.7897931433865302</v>
      </c>
      <c r="O546" s="59">
        <v>37591</v>
      </c>
      <c r="P546">
        <v>89.514849999999996</v>
      </c>
    </row>
    <row r="547" spans="1:16" x14ac:dyDescent="0.2">
      <c r="A547" s="1">
        <v>37987</v>
      </c>
      <c r="B547">
        <v>91.443100000000001</v>
      </c>
      <c r="C547">
        <f t="shared" si="17"/>
        <v>4.1621718433869344</v>
      </c>
      <c r="D547">
        <f t="shared" si="16"/>
        <v>93.643230000000003</v>
      </c>
      <c r="E547">
        <f t="shared" si="17"/>
        <v>7.6428518710716737</v>
      </c>
      <c r="F547">
        <v>1.79751394488905</v>
      </c>
      <c r="O547" s="59">
        <v>37622</v>
      </c>
      <c r="P547">
        <v>90.516170000000002</v>
      </c>
    </row>
    <row r="548" spans="1:16" x14ac:dyDescent="0.2">
      <c r="A548" s="1">
        <v>38018</v>
      </c>
      <c r="B548">
        <v>91.924499999999995</v>
      </c>
      <c r="C548">
        <f t="shared" si="17"/>
        <v>4.6732168744955542</v>
      </c>
      <c r="D548">
        <f t="shared" si="16"/>
        <v>94.864930000000001</v>
      </c>
      <c r="E548">
        <f t="shared" si="17"/>
        <v>9.209756025721898</v>
      </c>
      <c r="F548">
        <v>3.0387036367998999</v>
      </c>
      <c r="O548" s="59">
        <v>37653</v>
      </c>
      <c r="P548">
        <v>90.493579999999994</v>
      </c>
    </row>
    <row r="549" spans="1:16" x14ac:dyDescent="0.2">
      <c r="A549" s="1">
        <v>38047</v>
      </c>
      <c r="B549">
        <v>91.449600000000004</v>
      </c>
      <c r="C549">
        <f t="shared" si="17"/>
        <v>3.3766721089203795</v>
      </c>
      <c r="D549">
        <f t="shared" si="16"/>
        <v>94.842579999999998</v>
      </c>
      <c r="E549">
        <f t="shared" si="17"/>
        <v>8.2167559774650307</v>
      </c>
      <c r="F549">
        <v>2.8720561719873801</v>
      </c>
      <c r="O549" s="59">
        <v>37681</v>
      </c>
      <c r="P549">
        <v>90.541089999999997</v>
      </c>
    </row>
    <row r="550" spans="1:16" x14ac:dyDescent="0.2">
      <c r="A550" s="1">
        <v>38078</v>
      </c>
      <c r="B550">
        <v>91.7958</v>
      </c>
      <c r="C550">
        <f t="shared" si="17"/>
        <v>3.3047020892960917</v>
      </c>
      <c r="D550">
        <f t="shared" si="16"/>
        <v>95.461780000000005</v>
      </c>
      <c r="E550">
        <f t="shared" si="17"/>
        <v>8.1678276183152629</v>
      </c>
      <c r="F550">
        <v>2.86899789292328</v>
      </c>
      <c r="O550" s="59">
        <v>37712</v>
      </c>
      <c r="P550">
        <v>90.274919999999995</v>
      </c>
    </row>
    <row r="551" spans="1:16" x14ac:dyDescent="0.2">
      <c r="A551" s="1">
        <v>38108</v>
      </c>
      <c r="B551">
        <v>92.494299999999996</v>
      </c>
      <c r="C551">
        <f t="shared" si="17"/>
        <v>3.6328763651925846</v>
      </c>
      <c r="D551">
        <f t="shared" si="16"/>
        <v>95.780320000000003</v>
      </c>
      <c r="E551">
        <f t="shared" si="17"/>
        <v>8.1223134971252122</v>
      </c>
      <c r="F551">
        <v>2.6143219532517499</v>
      </c>
      <c r="O551" s="59">
        <v>37742</v>
      </c>
      <c r="P551">
        <v>90.132419999999996</v>
      </c>
    </row>
    <row r="552" spans="1:16" x14ac:dyDescent="0.2">
      <c r="A552" s="1">
        <v>38139</v>
      </c>
      <c r="B552">
        <v>91.749300000000005</v>
      </c>
      <c r="C552">
        <f t="shared" si="17"/>
        <v>1.8709222384232487</v>
      </c>
      <c r="D552">
        <f t="shared" si="16"/>
        <v>95.707149999999999</v>
      </c>
      <c r="E552">
        <f t="shared" si="17"/>
        <v>7.8504603519517184</v>
      </c>
      <c r="F552">
        <v>3.4654499696976</v>
      </c>
      <c r="O552" s="59">
        <v>37773</v>
      </c>
      <c r="P552">
        <v>90.549040000000005</v>
      </c>
    </row>
    <row r="553" spans="1:16" x14ac:dyDescent="0.2">
      <c r="A553" s="1">
        <v>38169</v>
      </c>
      <c r="B553">
        <v>92.454899999999995</v>
      </c>
      <c r="C553">
        <f t="shared" si="17"/>
        <v>2.8728493394931252</v>
      </c>
      <c r="D553">
        <f t="shared" si="16"/>
        <v>96.365390000000005</v>
      </c>
      <c r="E553">
        <f t="shared" si="17"/>
        <v>8.1323620749451564</v>
      </c>
      <c r="F553">
        <v>3.1087736262635999</v>
      </c>
      <c r="O553" s="59">
        <v>37803</v>
      </c>
      <c r="P553">
        <v>91.219329999999999</v>
      </c>
    </row>
    <row r="554" spans="1:16" x14ac:dyDescent="0.2">
      <c r="A554" s="1">
        <v>38200</v>
      </c>
      <c r="B554">
        <v>92.483199999999997</v>
      </c>
      <c r="C554">
        <f t="shared" si="17"/>
        <v>2.8837536776776309</v>
      </c>
      <c r="D554">
        <f t="shared" si="16"/>
        <v>96.41619</v>
      </c>
      <c r="E554">
        <f t="shared" si="17"/>
        <v>7.8419635514904318</v>
      </c>
      <c r="F554">
        <v>2.8114252236672401</v>
      </c>
      <c r="O554" s="59">
        <v>37834</v>
      </c>
      <c r="P554">
        <v>91.101550000000003</v>
      </c>
    </row>
    <row r="555" spans="1:16" x14ac:dyDescent="0.2">
      <c r="A555" s="1">
        <v>38231</v>
      </c>
      <c r="B555">
        <v>92.547600000000003</v>
      </c>
      <c r="C555">
        <f t="shared" si="17"/>
        <v>2.8526957923481171</v>
      </c>
      <c r="D555">
        <f t="shared" si="16"/>
        <v>96.805130000000005</v>
      </c>
      <c r="E555">
        <f t="shared" si="17"/>
        <v>7.9480765560627029</v>
      </c>
      <c r="F555">
        <v>2.93733296699661</v>
      </c>
      <c r="O555" s="59">
        <v>37865</v>
      </c>
      <c r="P555">
        <v>91.965869999999995</v>
      </c>
    </row>
    <row r="556" spans="1:16" x14ac:dyDescent="0.2">
      <c r="A556" s="1">
        <v>38261</v>
      </c>
      <c r="B556">
        <v>93.437100000000001</v>
      </c>
      <c r="C556">
        <f t="shared" si="17"/>
        <v>4.1230284735075218</v>
      </c>
      <c r="D556">
        <f t="shared" si="16"/>
        <v>97.240899999999996</v>
      </c>
      <c r="E556">
        <f t="shared" si="17"/>
        <v>8.2880715132311487</v>
      </c>
      <c r="F556">
        <v>2.4676816064253799</v>
      </c>
      <c r="O556" s="59">
        <v>37895</v>
      </c>
      <c r="P556">
        <v>92.80256</v>
      </c>
    </row>
    <row r="557" spans="1:16" x14ac:dyDescent="0.2">
      <c r="A557" s="1">
        <v>38292</v>
      </c>
      <c r="B557">
        <v>93.630600000000001</v>
      </c>
      <c r="C557">
        <f t="shared" si="17"/>
        <v>3.8206260555303122</v>
      </c>
      <c r="D557">
        <f t="shared" si="16"/>
        <v>97.384119999999996</v>
      </c>
      <c r="E557">
        <f t="shared" si="17"/>
        <v>8.0849701342486249</v>
      </c>
      <c r="F557">
        <v>2.4573163568091201</v>
      </c>
      <c r="O557" s="59">
        <v>37926</v>
      </c>
      <c r="P557">
        <v>93.109260000000006</v>
      </c>
    </row>
    <row r="558" spans="1:16" x14ac:dyDescent="0.2">
      <c r="A558" s="1">
        <v>38322</v>
      </c>
      <c r="B558">
        <v>94.270300000000006</v>
      </c>
      <c r="C558">
        <f t="shared" si="17"/>
        <v>4.981359735303073</v>
      </c>
      <c r="D558">
        <f t="shared" si="16"/>
        <v>97.728980000000007</v>
      </c>
      <c r="E558">
        <f t="shared" si="17"/>
        <v>8.7793604073218177</v>
      </c>
      <c r="F558">
        <v>2.4119132180520699</v>
      </c>
      <c r="O558" s="59">
        <v>37956</v>
      </c>
      <c r="P558">
        <v>93.794749999999993</v>
      </c>
    </row>
    <row r="559" spans="1:16" x14ac:dyDescent="0.2">
      <c r="A559" s="1">
        <v>38353</v>
      </c>
      <c r="B559">
        <v>94.7136</v>
      </c>
      <c r="C559">
        <f t="shared" si="17"/>
        <v>4.7783265778320798</v>
      </c>
      <c r="D559">
        <f t="shared" si="16"/>
        <v>98.488140000000001</v>
      </c>
      <c r="E559">
        <f t="shared" si="17"/>
        <v>8.4407626058551539</v>
      </c>
      <c r="F559">
        <v>2.2027185649354299</v>
      </c>
      <c r="O559" s="59">
        <v>37987</v>
      </c>
      <c r="P559">
        <v>93.643230000000003</v>
      </c>
    </row>
    <row r="560" spans="1:16" x14ac:dyDescent="0.2">
      <c r="A560" s="1">
        <v>38384</v>
      </c>
      <c r="B560">
        <v>95.3245</v>
      </c>
      <c r="C560">
        <f t="shared" si="17"/>
        <v>5.1410076840608836</v>
      </c>
      <c r="D560">
        <f t="shared" si="16"/>
        <v>98.547129999999996</v>
      </c>
      <c r="E560">
        <f t="shared" si="17"/>
        <v>8.5256001938654489</v>
      </c>
      <c r="F560">
        <v>2.0564014120660898</v>
      </c>
      <c r="O560" s="59">
        <v>38018</v>
      </c>
      <c r="P560">
        <v>94.864930000000001</v>
      </c>
    </row>
    <row r="561" spans="1:16" x14ac:dyDescent="0.2">
      <c r="A561" s="1">
        <v>38412</v>
      </c>
      <c r="B561">
        <v>95.240200000000002</v>
      </c>
      <c r="C561">
        <f t="shared" si="17"/>
        <v>5.2614816975004883</v>
      </c>
      <c r="D561">
        <f t="shared" si="16"/>
        <v>98.779730000000001</v>
      </c>
      <c r="E561">
        <f t="shared" si="17"/>
        <v>8.7088640948721991</v>
      </c>
      <c r="F561">
        <v>2.16288122085132</v>
      </c>
      <c r="O561" s="59">
        <v>38047</v>
      </c>
      <c r="P561">
        <v>94.842579999999998</v>
      </c>
    </row>
    <row r="562" spans="1:16" x14ac:dyDescent="0.2">
      <c r="A562" s="1">
        <v>38443</v>
      </c>
      <c r="B562">
        <v>95.368099999999998</v>
      </c>
      <c r="C562">
        <f t="shared" si="17"/>
        <v>6.1771823885891619</v>
      </c>
      <c r="D562">
        <f t="shared" si="16"/>
        <v>99.500789999999995</v>
      </c>
      <c r="E562">
        <f t="shared" si="17"/>
        <v>9.7305902849504857</v>
      </c>
      <c r="F562">
        <v>2.6009857320810501</v>
      </c>
      <c r="O562" s="59">
        <v>38078</v>
      </c>
      <c r="P562">
        <v>95.461780000000005</v>
      </c>
    </row>
    <row r="563" spans="1:16" x14ac:dyDescent="0.2">
      <c r="A563" s="1">
        <v>38473</v>
      </c>
      <c r="B563">
        <v>95.533100000000005</v>
      </c>
      <c r="C563">
        <f t="shared" si="17"/>
        <v>6.3026541728968208</v>
      </c>
      <c r="D563">
        <f t="shared" si="16"/>
        <v>99.127110000000002</v>
      </c>
      <c r="E563">
        <f t="shared" si="17"/>
        <v>9.5123043669927831</v>
      </c>
      <c r="F563">
        <v>2.3027303940116899</v>
      </c>
      <c r="O563" s="59">
        <v>38108</v>
      </c>
      <c r="P563">
        <v>95.780320000000003</v>
      </c>
    </row>
    <row r="564" spans="1:16" x14ac:dyDescent="0.2">
      <c r="A564" s="1">
        <v>38504</v>
      </c>
      <c r="B564">
        <v>95.912000000000006</v>
      </c>
      <c r="C564">
        <f t="shared" si="17"/>
        <v>6.6605883116047346</v>
      </c>
      <c r="D564">
        <f t="shared" si="16"/>
        <v>99.791139999999999</v>
      </c>
      <c r="E564">
        <f t="shared" si="17"/>
        <v>9.7187819425541395</v>
      </c>
      <c r="F564">
        <v>2.2810787077477901</v>
      </c>
      <c r="O564" s="59">
        <v>38139</v>
      </c>
      <c r="P564">
        <v>95.707149999999999</v>
      </c>
    </row>
    <row r="565" spans="1:16" x14ac:dyDescent="0.2">
      <c r="A565" s="1">
        <v>38534</v>
      </c>
      <c r="B565">
        <v>95.724199999999996</v>
      </c>
      <c r="C565">
        <f t="shared" si="17"/>
        <v>5.8719135970607885</v>
      </c>
      <c r="D565">
        <f t="shared" si="16"/>
        <v>99.880129999999994</v>
      </c>
      <c r="E565">
        <f t="shared" si="17"/>
        <v>9.0703940596527772</v>
      </c>
      <c r="F565">
        <v>2.13535251944336</v>
      </c>
      <c r="O565" s="59">
        <v>38169</v>
      </c>
      <c r="P565">
        <v>96.365390000000005</v>
      </c>
    </row>
    <row r="566" spans="1:16" x14ac:dyDescent="0.2">
      <c r="A566" s="1">
        <v>38565</v>
      </c>
      <c r="B566">
        <v>95.870800000000003</v>
      </c>
      <c r="C566">
        <f t="shared" si="17"/>
        <v>6.2794082672010632</v>
      </c>
      <c r="D566">
        <f t="shared" si="16"/>
        <v>100.1999</v>
      </c>
      <c r="E566">
        <f t="shared" si="17"/>
        <v>9.5192372255069895</v>
      </c>
      <c r="F566">
        <v>2.3244790272243701</v>
      </c>
      <c r="O566" s="59">
        <v>38200</v>
      </c>
      <c r="P566">
        <v>96.41619</v>
      </c>
    </row>
    <row r="567" spans="1:16" x14ac:dyDescent="0.2">
      <c r="A567" s="1">
        <v>38596</v>
      </c>
      <c r="B567">
        <v>93.966099999999997</v>
      </c>
      <c r="C567">
        <f t="shared" si="17"/>
        <v>3.7040729533953543</v>
      </c>
      <c r="D567">
        <f t="shared" si="16"/>
        <v>100.28400000000001</v>
      </c>
      <c r="E567">
        <f t="shared" si="17"/>
        <v>8.6588630848587069</v>
      </c>
      <c r="F567">
        <v>3.1054944080687399</v>
      </c>
      <c r="O567" s="59">
        <v>38231</v>
      </c>
      <c r="P567">
        <v>96.805130000000005</v>
      </c>
    </row>
    <row r="568" spans="1:16" x14ac:dyDescent="0.2">
      <c r="A568" s="1">
        <v>38626</v>
      </c>
      <c r="B568">
        <v>95.180599999999998</v>
      </c>
      <c r="C568">
        <f t="shared" si="17"/>
        <v>4.9170723773175915</v>
      </c>
      <c r="D568">
        <f t="shared" si="16"/>
        <v>100.8638</v>
      </c>
      <c r="E568">
        <f t="shared" si="17"/>
        <v>8.329686630681401</v>
      </c>
      <c r="F568">
        <v>2.0032129786764599</v>
      </c>
      <c r="O568" s="59">
        <v>38261</v>
      </c>
      <c r="P568">
        <v>97.240899999999996</v>
      </c>
    </row>
    <row r="569" spans="1:16" x14ac:dyDescent="0.2">
      <c r="A569" s="1">
        <v>38657</v>
      </c>
      <c r="B569">
        <v>96.117699999999999</v>
      </c>
      <c r="C569">
        <f t="shared" si="17"/>
        <v>5.13777886662072</v>
      </c>
      <c r="D569">
        <f t="shared" si="16"/>
        <v>101.93819999999999</v>
      </c>
      <c r="E569">
        <f t="shared" si="17"/>
        <v>9.0593105030461913</v>
      </c>
      <c r="F569">
        <v>2.5921696070287199</v>
      </c>
      <c r="O569" s="59">
        <v>38292</v>
      </c>
      <c r="P569">
        <v>97.384119999999996</v>
      </c>
    </row>
    <row r="570" spans="1:16" x14ac:dyDescent="0.2">
      <c r="A570" s="1">
        <v>38687</v>
      </c>
      <c r="B570">
        <v>96.668999999999997</v>
      </c>
      <c r="C570">
        <f t="shared" si="17"/>
        <v>5.8222524112473959</v>
      </c>
      <c r="D570">
        <f t="shared" si="16"/>
        <v>102.6133</v>
      </c>
      <c r="E570">
        <f t="shared" si="17"/>
        <v>8.9858669668566282</v>
      </c>
      <c r="F570">
        <v>2.0824769748454801</v>
      </c>
      <c r="O570" s="59">
        <v>38322</v>
      </c>
      <c r="P570">
        <v>97.728980000000007</v>
      </c>
    </row>
    <row r="571" spans="1:16" x14ac:dyDescent="0.2">
      <c r="A571" s="1">
        <v>38718</v>
      </c>
      <c r="B571">
        <v>96.785600000000002</v>
      </c>
      <c r="C571">
        <f t="shared" si="17"/>
        <v>5.6781301961893993</v>
      </c>
      <c r="D571">
        <f t="shared" si="16"/>
        <v>102.4846</v>
      </c>
      <c r="E571">
        <f t="shared" si="17"/>
        <v>9.0220407554399973</v>
      </c>
      <c r="F571">
        <v>2.2105070319223699</v>
      </c>
      <c r="O571" s="59">
        <v>38353</v>
      </c>
      <c r="P571">
        <v>98.488140000000001</v>
      </c>
    </row>
    <row r="572" spans="1:16" x14ac:dyDescent="0.2">
      <c r="A572" s="1">
        <v>38749</v>
      </c>
      <c r="B572">
        <v>96.826099999999997</v>
      </c>
      <c r="C572">
        <f t="shared" si="17"/>
        <v>5.1948998082791293</v>
      </c>
      <c r="D572">
        <f t="shared" si="16"/>
        <v>103.3763</v>
      </c>
      <c r="E572">
        <f t="shared" si="17"/>
        <v>8.5921638414010655</v>
      </c>
      <c r="F572">
        <v>2.0886169230534102</v>
      </c>
      <c r="O572" s="59">
        <v>38384</v>
      </c>
      <c r="P572">
        <v>98.547129999999996</v>
      </c>
    </row>
    <row r="573" spans="1:16" x14ac:dyDescent="0.2">
      <c r="A573" s="1">
        <v>38777</v>
      </c>
      <c r="B573">
        <v>97.074200000000005</v>
      </c>
      <c r="C573">
        <f t="shared" si="17"/>
        <v>5.9687633680580277</v>
      </c>
      <c r="D573">
        <f t="shared" si="16"/>
        <v>103.7015</v>
      </c>
      <c r="E573">
        <f t="shared" si="17"/>
        <v>8.9298115394477122</v>
      </c>
      <c r="F573">
        <v>1.93304281346351</v>
      </c>
      <c r="O573" s="59">
        <v>38412</v>
      </c>
      <c r="P573">
        <v>98.779730000000001</v>
      </c>
    </row>
    <row r="574" spans="1:16" x14ac:dyDescent="0.2">
      <c r="A574" s="1">
        <v>38808</v>
      </c>
      <c r="B574">
        <v>97.44</v>
      </c>
      <c r="C574">
        <f t="shared" si="17"/>
        <v>5.9670259015767</v>
      </c>
      <c r="D574">
        <f t="shared" si="16"/>
        <v>104.1263</v>
      </c>
      <c r="E574">
        <f t="shared" si="17"/>
        <v>8.6878627445631569</v>
      </c>
      <c r="F574">
        <v>1.6922013931213999</v>
      </c>
      <c r="O574" s="59">
        <v>38443</v>
      </c>
      <c r="P574">
        <v>99.500789999999995</v>
      </c>
    </row>
    <row r="575" spans="1:16" x14ac:dyDescent="0.2">
      <c r="A575" s="1">
        <v>38838</v>
      </c>
      <c r="B575">
        <v>97.300200000000004</v>
      </c>
      <c r="C575">
        <f t="shared" si="17"/>
        <v>5.0654023690237633</v>
      </c>
      <c r="D575">
        <f t="shared" si="16"/>
        <v>104.83110000000001</v>
      </c>
      <c r="E575">
        <f t="shared" si="17"/>
        <v>9.0293247690211231</v>
      </c>
      <c r="F575">
        <v>2.6083130216483901</v>
      </c>
      <c r="O575" s="59">
        <v>38473</v>
      </c>
      <c r="P575">
        <v>99.127110000000002</v>
      </c>
    </row>
    <row r="576" spans="1:16" x14ac:dyDescent="0.2">
      <c r="A576" s="1">
        <v>38869</v>
      </c>
      <c r="B576">
        <v>97.675200000000004</v>
      </c>
      <c r="C576">
        <f t="shared" si="17"/>
        <v>6.2587831068114896</v>
      </c>
      <c r="D576">
        <f t="shared" si="16"/>
        <v>105.1742</v>
      </c>
      <c r="E576">
        <f t="shared" si="17"/>
        <v>9.4325014765584587</v>
      </c>
      <c r="F576">
        <v>2.2508887204222598</v>
      </c>
      <c r="O576" s="59">
        <v>38504</v>
      </c>
      <c r="P576">
        <v>99.791139999999999</v>
      </c>
    </row>
    <row r="577" spans="1:16" x14ac:dyDescent="0.2">
      <c r="A577" s="1">
        <v>38899</v>
      </c>
      <c r="B577">
        <v>97.686999999999998</v>
      </c>
      <c r="C577">
        <f t="shared" si="17"/>
        <v>5.5047531755376298</v>
      </c>
      <c r="D577">
        <f t="shared" si="16"/>
        <v>105.5162</v>
      </c>
      <c r="E577">
        <f t="shared" si="17"/>
        <v>9.0717383374838789</v>
      </c>
      <c r="F577">
        <v>2.37070642796172</v>
      </c>
      <c r="O577" s="59">
        <v>38534</v>
      </c>
      <c r="P577">
        <v>99.880129999999994</v>
      </c>
    </row>
    <row r="578" spans="1:16" x14ac:dyDescent="0.2">
      <c r="A578" s="1">
        <v>38930</v>
      </c>
      <c r="B578">
        <v>98.013800000000003</v>
      </c>
      <c r="C578">
        <f t="shared" si="17"/>
        <v>5.8081278681860384</v>
      </c>
      <c r="D578">
        <f t="shared" si="16"/>
        <v>105.93040000000001</v>
      </c>
      <c r="E578">
        <f t="shared" si="17"/>
        <v>9.4108141106587109</v>
      </c>
      <c r="F578">
        <v>2.5164263939104101</v>
      </c>
      <c r="O578" s="59">
        <v>38565</v>
      </c>
      <c r="P578">
        <v>100.1999</v>
      </c>
    </row>
    <row r="579" spans="1:16" x14ac:dyDescent="0.2">
      <c r="A579" s="1">
        <v>38961</v>
      </c>
      <c r="B579">
        <v>97.842299999999994</v>
      </c>
      <c r="C579">
        <f t="shared" si="17"/>
        <v>5.5633892115816703</v>
      </c>
      <c r="D579">
        <f t="shared" si="16"/>
        <v>106.3349</v>
      </c>
      <c r="E579">
        <f t="shared" si="17"/>
        <v>9.389355880444846</v>
      </c>
      <c r="F579">
        <v>2.6509523034473301</v>
      </c>
      <c r="O579" s="59">
        <v>38596</v>
      </c>
      <c r="P579">
        <v>100.28400000000001</v>
      </c>
    </row>
    <row r="580" spans="1:16" x14ac:dyDescent="0.2">
      <c r="A580" s="1">
        <v>38991</v>
      </c>
      <c r="B580">
        <v>97.805999999999997</v>
      </c>
      <c r="C580">
        <f t="shared" si="17"/>
        <v>4.5697442212820114</v>
      </c>
      <c r="D580">
        <f t="shared" si="16"/>
        <v>106.608</v>
      </c>
      <c r="E580">
        <f t="shared" si="17"/>
        <v>9.1967150964658284</v>
      </c>
      <c r="F580">
        <v>3.0916109844895501</v>
      </c>
      <c r="O580" s="59">
        <v>38626</v>
      </c>
      <c r="P580">
        <v>100.8638</v>
      </c>
    </row>
    <row r="581" spans="1:16" x14ac:dyDescent="0.2">
      <c r="A581" s="1">
        <v>39022</v>
      </c>
      <c r="B581">
        <v>97.681100000000001</v>
      </c>
      <c r="C581">
        <f t="shared" si="17"/>
        <v>4.2350837867538562</v>
      </c>
      <c r="D581">
        <f t="shared" si="16"/>
        <v>107.87860000000001</v>
      </c>
      <c r="E581">
        <f t="shared" si="17"/>
        <v>10.234336246323505</v>
      </c>
      <c r="F581">
        <v>4.3425279088528699</v>
      </c>
      <c r="O581" s="59">
        <v>38657</v>
      </c>
      <c r="P581">
        <v>101.93819999999999</v>
      </c>
    </row>
    <row r="582" spans="1:16" x14ac:dyDescent="0.2">
      <c r="A582" s="1">
        <v>39052</v>
      </c>
      <c r="B582">
        <v>98.634699999999995</v>
      </c>
      <c r="C582">
        <f t="shared" si="17"/>
        <v>4.5256938922935097</v>
      </c>
      <c r="D582">
        <f t="shared" si="16"/>
        <v>108.57129999999999</v>
      </c>
      <c r="E582">
        <f t="shared" si="17"/>
        <v>10.520896263559589</v>
      </c>
      <c r="F582">
        <v>4.4438676181425096</v>
      </c>
      <c r="O582" s="59">
        <v>38687</v>
      </c>
      <c r="P582">
        <v>102.6133</v>
      </c>
    </row>
    <row r="583" spans="1:16" x14ac:dyDescent="0.2">
      <c r="A583" s="1">
        <v>39083</v>
      </c>
      <c r="B583">
        <v>98.169600000000003</v>
      </c>
      <c r="C583">
        <f t="shared" si="17"/>
        <v>3.5838993846261</v>
      </c>
      <c r="D583">
        <f t="shared" si="16"/>
        <v>109.2043</v>
      </c>
      <c r="E583">
        <f t="shared" si="17"/>
        <v>10.328430498763948</v>
      </c>
      <c r="F583">
        <v>4.8516544260768102</v>
      </c>
      <c r="O583" s="59">
        <v>38718</v>
      </c>
      <c r="P583">
        <v>102.4846</v>
      </c>
    </row>
    <row r="584" spans="1:16" x14ac:dyDescent="0.2">
      <c r="A584" s="1">
        <v>39114</v>
      </c>
      <c r="B584">
        <v>99.235399999999998</v>
      </c>
      <c r="C584">
        <f t="shared" si="17"/>
        <v>4.0207944955863919</v>
      </c>
      <c r="D584">
        <f t="shared" ref="D584:D647" si="18">P596</f>
        <v>109.4357</v>
      </c>
      <c r="E584">
        <f t="shared" si="17"/>
        <v>10.480225126494915</v>
      </c>
      <c r="F584">
        <v>4.7249940318156698</v>
      </c>
      <c r="O584" s="59">
        <v>38749</v>
      </c>
      <c r="P584">
        <v>103.3763</v>
      </c>
    </row>
    <row r="585" spans="1:16" x14ac:dyDescent="0.2">
      <c r="A585" s="1">
        <v>39142</v>
      </c>
      <c r="B585">
        <v>99.370599999999996</v>
      </c>
      <c r="C585">
        <f t="shared" si="17"/>
        <v>4.2454173690234933</v>
      </c>
      <c r="D585">
        <f t="shared" si="18"/>
        <v>110.15179999999999</v>
      </c>
      <c r="E585">
        <f t="shared" si="17"/>
        <v>10.896699270562269</v>
      </c>
      <c r="F585">
        <v>4.9983048221328197</v>
      </c>
      <c r="O585" s="59">
        <v>38777</v>
      </c>
      <c r="P585">
        <v>103.7015</v>
      </c>
    </row>
    <row r="586" spans="1:16" x14ac:dyDescent="0.2">
      <c r="A586" s="1">
        <v>39173</v>
      </c>
      <c r="B586">
        <v>100.092</v>
      </c>
      <c r="C586">
        <f t="shared" si="17"/>
        <v>4.834562206257341</v>
      </c>
      <c r="D586">
        <f t="shared" si="18"/>
        <v>110.30110000000001</v>
      </c>
      <c r="E586">
        <f t="shared" si="17"/>
        <v>10.304831517965903</v>
      </c>
      <c r="F586">
        <v>4.0309457110492204</v>
      </c>
      <c r="O586" s="59">
        <v>38808</v>
      </c>
      <c r="P586">
        <v>104.1263</v>
      </c>
    </row>
    <row r="587" spans="1:16" x14ac:dyDescent="0.2">
      <c r="A587" s="1">
        <v>39203</v>
      </c>
      <c r="B587">
        <v>100.1357</v>
      </c>
      <c r="C587">
        <f t="shared" si="17"/>
        <v>4.7053481801185901</v>
      </c>
      <c r="D587">
        <f t="shared" si="18"/>
        <v>111.31270000000001</v>
      </c>
      <c r="E587">
        <f t="shared" si="17"/>
        <v>11.594039180847716</v>
      </c>
      <c r="F587">
        <v>5.4025079084171397</v>
      </c>
      <c r="O587" s="59">
        <v>38838</v>
      </c>
      <c r="P587">
        <v>104.83110000000001</v>
      </c>
    </row>
    <row r="588" spans="1:16" x14ac:dyDescent="0.2">
      <c r="A588" s="1">
        <v>39234</v>
      </c>
      <c r="B588">
        <v>100.12949999999999</v>
      </c>
      <c r="C588">
        <f t="shared" si="17"/>
        <v>4.3033243793452112</v>
      </c>
      <c r="D588">
        <f t="shared" si="18"/>
        <v>111.4787</v>
      </c>
      <c r="E588">
        <f t="shared" si="17"/>
        <v>11.075413943987119</v>
      </c>
      <c r="F588">
        <v>5.1401124692148201</v>
      </c>
      <c r="O588" s="59">
        <v>38869</v>
      </c>
      <c r="P588">
        <v>105.1742</v>
      </c>
    </row>
    <row r="589" spans="1:16" x14ac:dyDescent="0.2">
      <c r="A589" s="1">
        <v>39264</v>
      </c>
      <c r="B589">
        <v>100.17570000000001</v>
      </c>
      <c r="C589">
        <f t="shared" si="17"/>
        <v>4.5454504214197531</v>
      </c>
      <c r="D589">
        <f t="shared" si="18"/>
        <v>111.97799999999999</v>
      </c>
      <c r="E589">
        <f t="shared" si="17"/>
        <v>11.433165645644763</v>
      </c>
      <c r="F589">
        <v>5.3435451877638798</v>
      </c>
      <c r="O589" s="59">
        <v>38899</v>
      </c>
      <c r="P589">
        <v>105.5162</v>
      </c>
    </row>
    <row r="590" spans="1:16" x14ac:dyDescent="0.2">
      <c r="A590" s="1">
        <v>39295</v>
      </c>
      <c r="B590">
        <v>100.3027</v>
      </c>
      <c r="C590">
        <f t="shared" si="17"/>
        <v>4.5191162160399996</v>
      </c>
      <c r="D590">
        <f t="shared" si="18"/>
        <v>112.4597</v>
      </c>
      <c r="E590">
        <f t="shared" si="17"/>
        <v>11.5427744599071</v>
      </c>
      <c r="F590">
        <v>5.4699380988159403</v>
      </c>
      <c r="O590" s="59">
        <v>38930</v>
      </c>
      <c r="P590">
        <v>105.93040000000001</v>
      </c>
    </row>
    <row r="591" spans="1:16" x14ac:dyDescent="0.2">
      <c r="A591" s="1">
        <v>39326</v>
      </c>
      <c r="B591">
        <v>100.68680000000001</v>
      </c>
      <c r="C591">
        <f t="shared" si="17"/>
        <v>6.9080629782924809</v>
      </c>
      <c r="D591">
        <f t="shared" si="18"/>
        <v>112.5314</v>
      </c>
      <c r="E591">
        <f t="shared" si="17"/>
        <v>11.522613300402677</v>
      </c>
      <c r="F591">
        <v>3.9271821287053901</v>
      </c>
      <c r="O591" s="59">
        <v>38961</v>
      </c>
      <c r="P591">
        <v>106.3349</v>
      </c>
    </row>
    <row r="592" spans="1:16" x14ac:dyDescent="0.2">
      <c r="A592" s="1">
        <v>39356</v>
      </c>
      <c r="B592">
        <v>100.1968</v>
      </c>
      <c r="C592">
        <f t="shared" si="17"/>
        <v>5.1360112494610091</v>
      </c>
      <c r="D592">
        <f t="shared" si="18"/>
        <v>113.2724</v>
      </c>
      <c r="E592">
        <f t="shared" si="17"/>
        <v>11.602444537389513</v>
      </c>
      <c r="F592">
        <v>5.1364302350586604</v>
      </c>
      <c r="O592" s="59">
        <v>38991</v>
      </c>
      <c r="P592">
        <v>106.608</v>
      </c>
    </row>
    <row r="593" spans="1:16" x14ac:dyDescent="0.2">
      <c r="A593" s="1">
        <v>39387</v>
      </c>
      <c r="B593">
        <v>100.7645</v>
      </c>
      <c r="C593">
        <f t="shared" si="17"/>
        <v>4.7212628907576448</v>
      </c>
      <c r="D593">
        <f t="shared" si="18"/>
        <v>113.74290000000001</v>
      </c>
      <c r="E593">
        <f t="shared" si="17"/>
        <v>10.957389099013897</v>
      </c>
      <c r="F593">
        <v>4.7557145900836399</v>
      </c>
      <c r="O593" s="59">
        <v>39022</v>
      </c>
      <c r="P593">
        <v>107.87860000000001</v>
      </c>
    </row>
    <row r="594" spans="1:16" x14ac:dyDescent="0.2">
      <c r="A594" s="1">
        <v>39417</v>
      </c>
      <c r="B594">
        <v>100.7407</v>
      </c>
      <c r="C594">
        <f t="shared" si="17"/>
        <v>4.1257116921738088</v>
      </c>
      <c r="D594">
        <f t="shared" si="18"/>
        <v>113.9851</v>
      </c>
      <c r="E594">
        <f t="shared" si="17"/>
        <v>10.510018413278647</v>
      </c>
      <c r="F594">
        <v>4.6879183548920702</v>
      </c>
      <c r="O594" s="59">
        <v>39052</v>
      </c>
      <c r="P594">
        <v>108.57129999999999</v>
      </c>
    </row>
    <row r="595" spans="1:16" x14ac:dyDescent="0.2">
      <c r="A595" s="1">
        <v>39448</v>
      </c>
      <c r="B595">
        <v>100.49209999999999</v>
      </c>
      <c r="C595">
        <f t="shared" si="17"/>
        <v>3.7580894558229514</v>
      </c>
      <c r="D595">
        <f t="shared" si="18"/>
        <v>115.6785</v>
      </c>
      <c r="E595">
        <f t="shared" si="17"/>
        <v>12.110224813312751</v>
      </c>
      <c r="F595">
        <v>6.5224287241216903</v>
      </c>
      <c r="O595" s="59">
        <v>39083</v>
      </c>
      <c r="P595">
        <v>109.2043</v>
      </c>
    </row>
    <row r="596" spans="1:16" x14ac:dyDescent="0.2">
      <c r="A596" s="1">
        <v>39479</v>
      </c>
      <c r="B596">
        <v>100.2213</v>
      </c>
      <c r="C596">
        <f t="shared" si="17"/>
        <v>3.4464154871650234</v>
      </c>
      <c r="D596">
        <f t="shared" si="18"/>
        <v>115.05029999999999</v>
      </c>
      <c r="E596">
        <f t="shared" si="17"/>
        <v>10.699369520075612</v>
      </c>
      <c r="F596">
        <v>5.3102187849492903</v>
      </c>
      <c r="O596" s="59">
        <v>39114</v>
      </c>
      <c r="P596">
        <v>109.4357</v>
      </c>
    </row>
    <row r="597" spans="1:16" x14ac:dyDescent="0.2">
      <c r="A597" s="1">
        <v>39508</v>
      </c>
      <c r="B597">
        <v>99.954099999999997</v>
      </c>
      <c r="C597">
        <f t="shared" si="17"/>
        <v>2.9235446082306584</v>
      </c>
      <c r="D597">
        <f t="shared" si="18"/>
        <v>114.6896</v>
      </c>
      <c r="E597">
        <f t="shared" si="17"/>
        <v>10.071276877477326</v>
      </c>
      <c r="F597">
        <v>5.01537781023832</v>
      </c>
      <c r="O597" s="59">
        <v>39142</v>
      </c>
      <c r="P597">
        <v>110.15179999999999</v>
      </c>
    </row>
    <row r="598" spans="1:16" x14ac:dyDescent="0.2">
      <c r="A598" s="1">
        <v>39539</v>
      </c>
      <c r="B598">
        <v>99.234499999999997</v>
      </c>
      <c r="C598">
        <f t="shared" si="17"/>
        <v>1.8248932125073347</v>
      </c>
      <c r="D598">
        <f t="shared" si="18"/>
        <v>115.1825</v>
      </c>
      <c r="E598">
        <f t="shared" si="17"/>
        <v>10.091324159705065</v>
      </c>
      <c r="F598">
        <v>5.7356503689076801</v>
      </c>
      <c r="O598" s="59">
        <v>39173</v>
      </c>
      <c r="P598">
        <v>110.30110000000001</v>
      </c>
    </row>
    <row r="599" spans="1:16" x14ac:dyDescent="0.2">
      <c r="A599" s="1">
        <v>39569</v>
      </c>
      <c r="B599">
        <v>98.7761</v>
      </c>
      <c r="C599">
        <f t="shared" si="17"/>
        <v>1.5054627968298933</v>
      </c>
      <c r="D599">
        <f t="shared" si="18"/>
        <v>114.1686</v>
      </c>
      <c r="E599">
        <f t="shared" si="17"/>
        <v>8.5325819608494164</v>
      </c>
      <c r="F599">
        <v>4.3804970909039298</v>
      </c>
      <c r="O599" s="59">
        <v>39203</v>
      </c>
      <c r="P599">
        <v>111.31270000000001</v>
      </c>
    </row>
    <row r="600" spans="1:16" x14ac:dyDescent="0.2">
      <c r="A600" s="1">
        <v>39600</v>
      </c>
      <c r="B600">
        <v>98.578999999999994</v>
      </c>
      <c r="C600">
        <f t="shared" si="17"/>
        <v>0.92105686344377391</v>
      </c>
      <c r="D600">
        <f t="shared" si="18"/>
        <v>114.4692</v>
      </c>
      <c r="E600">
        <f t="shared" si="17"/>
        <v>8.4687768097971095</v>
      </c>
      <c r="F600">
        <v>4.6891629619710997</v>
      </c>
      <c r="O600" s="59">
        <v>39234</v>
      </c>
      <c r="P600">
        <v>111.4787</v>
      </c>
    </row>
    <row r="601" spans="1:16" x14ac:dyDescent="0.2">
      <c r="A601" s="1">
        <v>39630</v>
      </c>
      <c r="B601">
        <v>98.096400000000003</v>
      </c>
      <c r="C601">
        <f t="shared" si="17"/>
        <v>0.41821788437782625</v>
      </c>
      <c r="D601">
        <f t="shared" si="18"/>
        <v>113.70659999999999</v>
      </c>
      <c r="E601">
        <f t="shared" si="17"/>
        <v>7.4756950934998487</v>
      </c>
      <c r="F601">
        <v>4.0165655822217703</v>
      </c>
      <c r="O601" s="59">
        <v>39264</v>
      </c>
      <c r="P601">
        <v>111.97799999999999</v>
      </c>
    </row>
    <row r="602" spans="1:16" x14ac:dyDescent="0.2">
      <c r="A602" s="1">
        <v>39661</v>
      </c>
      <c r="B602">
        <v>96.593400000000003</v>
      </c>
      <c r="C602">
        <f t="shared" si="17"/>
        <v>-1.459786918042959</v>
      </c>
      <c r="D602">
        <f t="shared" si="18"/>
        <v>112.6833</v>
      </c>
      <c r="E602">
        <f t="shared" si="17"/>
        <v>6.1798954374487005</v>
      </c>
      <c r="F602">
        <v>3.9177119655273902</v>
      </c>
      <c r="O602" s="59">
        <v>39295</v>
      </c>
      <c r="P602">
        <v>112.4597</v>
      </c>
    </row>
    <row r="603" spans="1:16" x14ac:dyDescent="0.2">
      <c r="A603" s="1">
        <v>39692</v>
      </c>
      <c r="B603">
        <v>92.528899999999993</v>
      </c>
      <c r="C603">
        <f t="shared" si="17"/>
        <v>-5.5835970716434762</v>
      </c>
      <c r="D603">
        <f t="shared" si="18"/>
        <v>111.54130000000001</v>
      </c>
      <c r="E603">
        <f t="shared" si="17"/>
        <v>4.7801378354626518</v>
      </c>
      <c r="F603">
        <v>5.1462640597656497</v>
      </c>
      <c r="O603" s="59">
        <v>39326</v>
      </c>
      <c r="P603">
        <v>112.5314</v>
      </c>
    </row>
    <row r="604" spans="1:16" x14ac:dyDescent="0.2">
      <c r="A604" s="1">
        <v>39722</v>
      </c>
      <c r="B604">
        <v>93.314800000000005</v>
      </c>
      <c r="C604">
        <f t="shared" si="17"/>
        <v>-4.7007201497555542</v>
      </c>
      <c r="D604">
        <f t="shared" si="18"/>
        <v>109.8184</v>
      </c>
      <c r="E604">
        <f t="shared" si="17"/>
        <v>2.9669536629201718</v>
      </c>
      <c r="F604">
        <v>2.7703784325527399</v>
      </c>
      <c r="O604" s="59">
        <v>39356</v>
      </c>
      <c r="P604">
        <v>113.2724</v>
      </c>
    </row>
    <row r="605" spans="1:16" x14ac:dyDescent="0.2">
      <c r="A605" s="1">
        <v>39753</v>
      </c>
      <c r="B605">
        <v>92.120999999999995</v>
      </c>
      <c r="C605">
        <f t="shared" si="17"/>
        <v>-5.860516070074592</v>
      </c>
      <c r="D605">
        <f t="shared" si="18"/>
        <v>106.8489</v>
      </c>
      <c r="E605">
        <f t="shared" si="17"/>
        <v>-0.95908338986834563</v>
      </c>
      <c r="F605">
        <v>-0.41646288922845298</v>
      </c>
      <c r="O605" s="59">
        <v>39387</v>
      </c>
      <c r="P605">
        <v>113.74290000000001</v>
      </c>
    </row>
    <row r="606" spans="1:16" x14ac:dyDescent="0.2">
      <c r="A606" s="1">
        <v>39783</v>
      </c>
      <c r="B606">
        <v>89.507499999999993</v>
      </c>
      <c r="C606">
        <f t="shared" si="17"/>
        <v>-9.7100706021942731</v>
      </c>
      <c r="D606">
        <f t="shared" si="18"/>
        <v>103.4164</v>
      </c>
      <c r="E606">
        <f t="shared" si="17"/>
        <v>-4.8643543166226424</v>
      </c>
      <c r="F606">
        <v>-1.86822089375808</v>
      </c>
      <c r="O606" s="59">
        <v>39417</v>
      </c>
      <c r="P606">
        <v>113.9851</v>
      </c>
    </row>
    <row r="607" spans="1:16" x14ac:dyDescent="0.2">
      <c r="A607" s="1">
        <v>39814</v>
      </c>
      <c r="B607">
        <v>87.538200000000003</v>
      </c>
      <c r="C607">
        <f t="shared" si="17"/>
        <v>-11.462132560903699</v>
      </c>
      <c r="D607">
        <f t="shared" si="18"/>
        <v>100.49039999999999</v>
      </c>
      <c r="E607">
        <f t="shared" si="17"/>
        <v>-8.3158239276400057</v>
      </c>
      <c r="F607">
        <v>-4.2030141155322296</v>
      </c>
      <c r="O607" s="59">
        <v>39448</v>
      </c>
      <c r="P607">
        <v>115.6785</v>
      </c>
    </row>
    <row r="608" spans="1:16" x14ac:dyDescent="0.2">
      <c r="A608" s="1">
        <v>39845</v>
      </c>
      <c r="B608">
        <v>86.911699999999996</v>
      </c>
      <c r="C608">
        <f t="shared" ref="C608:E671" si="19">100*LN(B608/B584)</f>
        <v>-13.260214474907874</v>
      </c>
      <c r="D608">
        <f t="shared" si="18"/>
        <v>101.3404</v>
      </c>
      <c r="E608">
        <f t="shared" si="19"/>
        <v>-7.6852015017942019</v>
      </c>
      <c r="F608">
        <v>-2.4263844917712998</v>
      </c>
      <c r="O608" s="59">
        <v>39479</v>
      </c>
      <c r="P608">
        <v>115.05029999999999</v>
      </c>
    </row>
    <row r="609" spans="1:16" x14ac:dyDescent="0.2">
      <c r="A609" s="1">
        <v>39873</v>
      </c>
      <c r="B609">
        <v>85.615700000000004</v>
      </c>
      <c r="C609">
        <f t="shared" si="19"/>
        <v>-14.898761771982363</v>
      </c>
      <c r="D609">
        <f t="shared" si="18"/>
        <v>100.8404</v>
      </c>
      <c r="E609">
        <f t="shared" si="19"/>
        <v>-8.8320345475793758</v>
      </c>
      <c r="F609">
        <v>-2.5288896964040899</v>
      </c>
      <c r="O609" s="59">
        <v>39508</v>
      </c>
      <c r="P609">
        <v>114.6896</v>
      </c>
    </row>
    <row r="610" spans="1:16" x14ac:dyDescent="0.2">
      <c r="A610" s="1">
        <v>39904</v>
      </c>
      <c r="B610">
        <v>84.948300000000003</v>
      </c>
      <c r="C610">
        <f t="shared" si="19"/>
        <v>-16.404692690140255</v>
      </c>
      <c r="D610">
        <f t="shared" si="18"/>
        <v>101.0283</v>
      </c>
      <c r="E610">
        <f t="shared" si="19"/>
        <v>-8.7813223398251719</v>
      </c>
      <c r="F610">
        <v>-1.5183726741446799</v>
      </c>
      <c r="O610" s="59">
        <v>39539</v>
      </c>
      <c r="P610">
        <v>115.1825</v>
      </c>
    </row>
    <row r="611" spans="1:16" x14ac:dyDescent="0.2">
      <c r="A611" s="1">
        <v>39934</v>
      </c>
      <c r="B611">
        <v>84.049700000000001</v>
      </c>
      <c r="C611">
        <f t="shared" si="19"/>
        <v>-17.51179755514244</v>
      </c>
      <c r="D611">
        <f t="shared" si="18"/>
        <v>101.6028</v>
      </c>
      <c r="E611">
        <f t="shared" si="19"/>
        <v>-9.1272263971913041</v>
      </c>
      <c r="F611">
        <v>-1.15866363163011</v>
      </c>
      <c r="O611" s="59">
        <v>39569</v>
      </c>
      <c r="P611">
        <v>114.1686</v>
      </c>
    </row>
    <row r="612" spans="1:16" x14ac:dyDescent="0.2">
      <c r="A612" s="1">
        <v>39965</v>
      </c>
      <c r="B612">
        <v>83.731999999999999</v>
      </c>
      <c r="C612">
        <f t="shared" si="19"/>
        <v>-17.884312596653118</v>
      </c>
      <c r="D612">
        <f t="shared" si="18"/>
        <v>102.5956</v>
      </c>
      <c r="E612">
        <f t="shared" si="19"/>
        <v>-8.3038494434390522</v>
      </c>
      <c r="F612">
        <v>-9.78642806080572E-2</v>
      </c>
      <c r="O612" s="59">
        <v>39600</v>
      </c>
      <c r="P612">
        <v>114.4692</v>
      </c>
    </row>
    <row r="613" spans="1:16" x14ac:dyDescent="0.2">
      <c r="A613" s="1">
        <v>39995</v>
      </c>
      <c r="B613">
        <v>84.566999999999993</v>
      </c>
      <c r="C613">
        <f t="shared" si="19"/>
        <v>-16.938152467645395</v>
      </c>
      <c r="D613">
        <f t="shared" si="18"/>
        <v>103.5034</v>
      </c>
      <c r="E613">
        <f t="shared" si="19"/>
        <v>-7.8697961021635079</v>
      </c>
      <c r="F613">
        <v>-0.26684593661462702</v>
      </c>
      <c r="O613" s="59">
        <v>39630</v>
      </c>
      <c r="P613">
        <v>113.70659999999999</v>
      </c>
    </row>
    <row r="614" spans="1:16" x14ac:dyDescent="0.2">
      <c r="A614" s="1">
        <v>40026</v>
      </c>
      <c r="B614">
        <v>85.373500000000007</v>
      </c>
      <c r="C614">
        <f t="shared" si="19"/>
        <v>-16.115686565735885</v>
      </c>
      <c r="D614">
        <f t="shared" si="18"/>
        <v>104.3562</v>
      </c>
      <c r="E614">
        <f t="shared" si="19"/>
        <v>-7.4784888058317138</v>
      </c>
      <c r="F614">
        <v>-0.39973714128967203</v>
      </c>
      <c r="O614" s="59">
        <v>39661</v>
      </c>
      <c r="P614">
        <v>112.6833</v>
      </c>
    </row>
    <row r="615" spans="1:16" x14ac:dyDescent="0.2">
      <c r="A615" s="1">
        <v>40057</v>
      </c>
      <c r="B615">
        <v>85.998800000000003</v>
      </c>
      <c r="C615">
        <f t="shared" si="19"/>
        <v>-15.768136604164143</v>
      </c>
      <c r="D615">
        <f t="shared" si="18"/>
        <v>105.5352</v>
      </c>
      <c r="E615">
        <f t="shared" si="19"/>
        <v>-6.4187747254651706</v>
      </c>
      <c r="F615">
        <v>0.438466025782277</v>
      </c>
      <c r="O615" s="59">
        <v>39692</v>
      </c>
      <c r="P615">
        <v>111.54130000000001</v>
      </c>
    </row>
    <row r="616" spans="1:16" x14ac:dyDescent="0.2">
      <c r="A616" s="1">
        <v>40087</v>
      </c>
      <c r="B616">
        <v>86.307500000000005</v>
      </c>
      <c r="C616">
        <f t="shared" si="19"/>
        <v>-14.921975155842112</v>
      </c>
      <c r="D616">
        <f t="shared" si="18"/>
        <v>106.04770000000001</v>
      </c>
      <c r="E616">
        <f t="shared" si="19"/>
        <v>-6.5906544406836201</v>
      </c>
      <c r="F616">
        <v>-0.27271453925843903</v>
      </c>
      <c r="O616" s="59">
        <v>39722</v>
      </c>
      <c r="P616">
        <v>109.8184</v>
      </c>
    </row>
    <row r="617" spans="1:16" x14ac:dyDescent="0.2">
      <c r="A617" s="1">
        <v>40118</v>
      </c>
      <c r="B617">
        <v>86.640299999999996</v>
      </c>
      <c r="C617">
        <f t="shared" si="19"/>
        <v>-15.102104577613213</v>
      </c>
      <c r="D617">
        <f t="shared" si="18"/>
        <v>107.0355</v>
      </c>
      <c r="E617">
        <f t="shared" si="19"/>
        <v>-6.0780083163130696</v>
      </c>
      <c r="F617">
        <v>0.35473704076585499</v>
      </c>
      <c r="O617" s="59">
        <v>39753</v>
      </c>
      <c r="P617">
        <v>106.8489</v>
      </c>
    </row>
    <row r="618" spans="1:16" x14ac:dyDescent="0.2">
      <c r="A618" s="1">
        <v>40148</v>
      </c>
      <c r="B618">
        <v>86.93</v>
      </c>
      <c r="C618">
        <f t="shared" si="19"/>
        <v>-14.74466917828944</v>
      </c>
      <c r="D618">
        <f t="shared" si="18"/>
        <v>107.667</v>
      </c>
      <c r="E618">
        <f t="shared" si="19"/>
        <v>-5.7024607572904369</v>
      </c>
      <c r="F618">
        <v>0.50247320871829204</v>
      </c>
      <c r="O618" s="59">
        <v>39783</v>
      </c>
      <c r="P618">
        <v>103.4164</v>
      </c>
    </row>
    <row r="619" spans="1:16" x14ac:dyDescent="0.2">
      <c r="A619" s="1">
        <v>40179</v>
      </c>
      <c r="B619">
        <v>87.99</v>
      </c>
      <c r="C619">
        <f t="shared" si="19"/>
        <v>-13.285594578679758</v>
      </c>
      <c r="D619">
        <f t="shared" si="18"/>
        <v>109.66849999999999</v>
      </c>
      <c r="E619">
        <f t="shared" si="19"/>
        <v>-5.3352612238648423</v>
      </c>
      <c r="F619">
        <v>-6.0268205004291503E-2</v>
      </c>
      <c r="O619" s="59">
        <v>39814</v>
      </c>
      <c r="P619">
        <v>100.49039999999999</v>
      </c>
    </row>
    <row r="620" spans="1:16" x14ac:dyDescent="0.2">
      <c r="A620" s="1">
        <v>40210</v>
      </c>
      <c r="B620">
        <v>88.223200000000006</v>
      </c>
      <c r="C620">
        <f t="shared" si="19"/>
        <v>-12.751077393730709</v>
      </c>
      <c r="D620">
        <f t="shared" si="18"/>
        <v>109.52509999999999</v>
      </c>
      <c r="E620">
        <f t="shared" si="19"/>
        <v>-4.9215677306805414</v>
      </c>
      <c r="F620">
        <v>1.27508483830283E-2</v>
      </c>
      <c r="O620" s="59">
        <v>39845</v>
      </c>
      <c r="P620">
        <v>101.3404</v>
      </c>
    </row>
    <row r="621" spans="1:16" x14ac:dyDescent="0.2">
      <c r="A621" s="1">
        <v>40238</v>
      </c>
      <c r="B621">
        <v>88.892300000000006</v>
      </c>
      <c r="C621">
        <f t="shared" si="19"/>
        <v>-11.728555601993955</v>
      </c>
      <c r="D621">
        <f t="shared" si="18"/>
        <v>111.12949999999999</v>
      </c>
      <c r="E621">
        <f t="shared" si="19"/>
        <v>-3.1533160755651419</v>
      </c>
      <c r="F621">
        <v>1.1292984154377801</v>
      </c>
      <c r="O621" s="59">
        <v>39873</v>
      </c>
      <c r="P621">
        <v>100.8404</v>
      </c>
    </row>
    <row r="622" spans="1:16" x14ac:dyDescent="0.2">
      <c r="A622" s="1">
        <v>40269</v>
      </c>
      <c r="B622">
        <v>89.242900000000006</v>
      </c>
      <c r="C622">
        <f t="shared" si="19"/>
        <v>-10.61238704120538</v>
      </c>
      <c r="D622">
        <f t="shared" si="18"/>
        <v>111.63500000000001</v>
      </c>
      <c r="E622">
        <f t="shared" si="19"/>
        <v>-3.1283206149717824</v>
      </c>
      <c r="F622">
        <v>0.44290403565213698</v>
      </c>
      <c r="O622" s="59">
        <v>39904</v>
      </c>
      <c r="P622">
        <v>101.0283</v>
      </c>
    </row>
    <row r="623" spans="1:16" x14ac:dyDescent="0.2">
      <c r="A623" s="1">
        <v>40299</v>
      </c>
      <c r="B623">
        <v>90.635099999999994</v>
      </c>
      <c r="C623">
        <f t="shared" si="19"/>
        <v>-8.6014117415800957</v>
      </c>
      <c r="D623">
        <f t="shared" si="18"/>
        <v>112.58069999999999</v>
      </c>
      <c r="E623">
        <f t="shared" si="19"/>
        <v>-1.4006005380130815</v>
      </c>
      <c r="F623">
        <v>0.88892935046667398</v>
      </c>
      <c r="O623" s="59">
        <v>39934</v>
      </c>
      <c r="P623">
        <v>101.6028</v>
      </c>
    </row>
    <row r="624" spans="1:16" x14ac:dyDescent="0.2">
      <c r="A624" s="1">
        <v>40330</v>
      </c>
      <c r="B624">
        <v>90.840699999999998</v>
      </c>
      <c r="C624">
        <f t="shared" si="19"/>
        <v>-8.1750834116216478</v>
      </c>
      <c r="D624">
        <f t="shared" si="18"/>
        <v>112.3613</v>
      </c>
      <c r="E624">
        <f t="shared" si="19"/>
        <v>-1.8586219052460198</v>
      </c>
      <c r="F624">
        <v>0.159187695268347</v>
      </c>
      <c r="O624" s="59">
        <v>39965</v>
      </c>
      <c r="P624">
        <v>102.5956</v>
      </c>
    </row>
    <row r="625" spans="1:16" x14ac:dyDescent="0.2">
      <c r="A625" s="1">
        <v>40360</v>
      </c>
      <c r="B625">
        <v>91.413200000000003</v>
      </c>
      <c r="C625">
        <f t="shared" si="19"/>
        <v>-7.0560780486438395</v>
      </c>
      <c r="D625">
        <f t="shared" si="18"/>
        <v>112.8854</v>
      </c>
      <c r="E625">
        <f t="shared" si="19"/>
        <v>-0.72483017523917892</v>
      </c>
      <c r="F625">
        <v>0.57978154857590902</v>
      </c>
      <c r="O625" s="59">
        <v>39995</v>
      </c>
      <c r="P625">
        <v>103.5034</v>
      </c>
    </row>
    <row r="626" spans="1:16" x14ac:dyDescent="0.2">
      <c r="A626" s="1">
        <v>40391</v>
      </c>
      <c r="B626">
        <v>91.673000000000002</v>
      </c>
      <c r="C626">
        <f t="shared" si="19"/>
        <v>-5.2282518382099088</v>
      </c>
      <c r="D626">
        <f t="shared" si="18"/>
        <v>113.30880000000001</v>
      </c>
      <c r="E626">
        <f t="shared" si="19"/>
        <v>0.55356058664177921</v>
      </c>
      <c r="F626">
        <v>0.69320758766065005</v>
      </c>
      <c r="O626" s="59">
        <v>40026</v>
      </c>
      <c r="P626">
        <v>104.3562</v>
      </c>
    </row>
    <row r="627" spans="1:16" x14ac:dyDescent="0.2">
      <c r="A627" s="1">
        <v>40422</v>
      </c>
      <c r="B627">
        <v>91.914599999999993</v>
      </c>
      <c r="C627">
        <f t="shared" si="19"/>
        <v>-0.66611430754124024</v>
      </c>
      <c r="D627">
        <f t="shared" si="18"/>
        <v>113.5702</v>
      </c>
      <c r="E627">
        <f t="shared" si="19"/>
        <v>1.8026222025301273</v>
      </c>
      <c r="F627">
        <v>-0.96540837069149699</v>
      </c>
      <c r="O627" s="59">
        <v>40057</v>
      </c>
      <c r="P627">
        <v>105.5352</v>
      </c>
    </row>
    <row r="628" spans="1:16" x14ac:dyDescent="0.2">
      <c r="A628" s="1">
        <v>40452</v>
      </c>
      <c r="B628">
        <v>91.629599999999996</v>
      </c>
      <c r="C628">
        <f t="shared" si="19"/>
        <v>-1.8224359769575256</v>
      </c>
      <c r="D628">
        <f t="shared" si="18"/>
        <v>114.1142</v>
      </c>
      <c r="E628">
        <f t="shared" si="19"/>
        <v>3.8371608909991641</v>
      </c>
      <c r="F628">
        <v>1.8061117352467599</v>
      </c>
      <c r="O628" s="59">
        <v>40087</v>
      </c>
      <c r="P628">
        <v>106.04770000000001</v>
      </c>
    </row>
    <row r="629" spans="1:16" x14ac:dyDescent="0.2">
      <c r="A629" s="1">
        <v>40483</v>
      </c>
      <c r="B629">
        <v>91.8108</v>
      </c>
      <c r="C629">
        <f t="shared" si="19"/>
        <v>-0.33729925341613221</v>
      </c>
      <c r="D629">
        <f t="shared" si="18"/>
        <v>114.7718</v>
      </c>
      <c r="E629">
        <f t="shared" si="19"/>
        <v>7.1530122204224389</v>
      </c>
      <c r="F629">
        <v>4.1754114272509302</v>
      </c>
      <c r="O629" s="59">
        <v>40118</v>
      </c>
      <c r="P629">
        <v>107.0355</v>
      </c>
    </row>
    <row r="630" spans="1:16" x14ac:dyDescent="0.2">
      <c r="A630" s="1">
        <v>40513</v>
      </c>
      <c r="B630">
        <v>92.589299999999994</v>
      </c>
      <c r="C630">
        <f t="shared" si="19"/>
        <v>3.3851163567130191</v>
      </c>
      <c r="D630">
        <f t="shared" si="18"/>
        <v>116.1199</v>
      </c>
      <c r="E630">
        <f t="shared" si="19"/>
        <v>11.585972113035723</v>
      </c>
      <c r="F630">
        <v>6.2358903649690403</v>
      </c>
      <c r="O630" s="59">
        <v>40148</v>
      </c>
      <c r="P630">
        <v>107.667</v>
      </c>
    </row>
    <row r="631" spans="1:16" x14ac:dyDescent="0.2">
      <c r="A631" s="1">
        <v>40544</v>
      </c>
      <c r="B631">
        <v>92.612399999999994</v>
      </c>
      <c r="C631">
        <f t="shared" si="19"/>
        <v>5.6347772451781397</v>
      </c>
      <c r="D631">
        <f t="shared" si="18"/>
        <v>117.7303</v>
      </c>
      <c r="E631">
        <f t="shared" si="19"/>
        <v>15.833421474185849</v>
      </c>
      <c r="F631">
        <v>9.0495187428263204</v>
      </c>
      <c r="O631" s="59">
        <v>40179</v>
      </c>
      <c r="P631">
        <v>109.66849999999999</v>
      </c>
    </row>
    <row r="632" spans="1:16" x14ac:dyDescent="0.2">
      <c r="A632" s="1">
        <v>40575</v>
      </c>
      <c r="B632">
        <v>92.101500000000001</v>
      </c>
      <c r="C632">
        <f t="shared" si="19"/>
        <v>5.7998569050672408</v>
      </c>
      <c r="D632">
        <f t="shared" si="18"/>
        <v>117.5355</v>
      </c>
      <c r="E632">
        <f t="shared" si="19"/>
        <v>14.825526846370085</v>
      </c>
      <c r="F632">
        <v>7.9364106297636399</v>
      </c>
      <c r="O632" s="59">
        <v>40210</v>
      </c>
      <c r="P632">
        <v>109.52509999999999</v>
      </c>
    </row>
    <row r="633" spans="1:16" x14ac:dyDescent="0.2">
      <c r="A633" s="1">
        <v>40603</v>
      </c>
      <c r="B633">
        <v>93.019400000000005</v>
      </c>
      <c r="C633">
        <f t="shared" si="19"/>
        <v>8.2939396004521129</v>
      </c>
      <c r="D633">
        <f t="shared" si="18"/>
        <v>117.1961</v>
      </c>
      <c r="E633">
        <f t="shared" si="19"/>
        <v>15.030953114698606</v>
      </c>
      <c r="F633">
        <v>6.5522337107399498</v>
      </c>
      <c r="O633" s="59">
        <v>40238</v>
      </c>
      <c r="P633">
        <v>111.12949999999999</v>
      </c>
    </row>
    <row r="634" spans="1:16" x14ac:dyDescent="0.2">
      <c r="A634" s="1">
        <v>40634</v>
      </c>
      <c r="B634">
        <v>92.581599999999995</v>
      </c>
      <c r="C634">
        <f t="shared" si="19"/>
        <v>8.604758165811349</v>
      </c>
      <c r="D634">
        <f t="shared" si="18"/>
        <v>116.61060000000001</v>
      </c>
      <c r="E634">
        <f t="shared" si="19"/>
        <v>14.343950326239247</v>
      </c>
      <c r="F634">
        <v>5.66713077086807</v>
      </c>
      <c r="O634" s="59">
        <v>40269</v>
      </c>
      <c r="P634">
        <v>111.63500000000001</v>
      </c>
    </row>
    <row r="635" spans="1:16" x14ac:dyDescent="0.2">
      <c r="A635" s="1">
        <v>40664</v>
      </c>
      <c r="B635">
        <v>92.875399999999999</v>
      </c>
      <c r="C635">
        <f t="shared" si="19"/>
        <v>9.9850519348444458</v>
      </c>
      <c r="D635">
        <f t="shared" si="18"/>
        <v>117.684</v>
      </c>
      <c r="E635">
        <f t="shared" si="19"/>
        <v>14.693197237842764</v>
      </c>
      <c r="F635">
        <v>5.1366476833071903</v>
      </c>
      <c r="O635" s="59">
        <v>40299</v>
      </c>
      <c r="P635">
        <v>112.58069999999999</v>
      </c>
    </row>
    <row r="636" spans="1:16" x14ac:dyDescent="0.2">
      <c r="A636" s="1">
        <v>40695</v>
      </c>
      <c r="B636">
        <v>93.093900000000005</v>
      </c>
      <c r="C636">
        <f t="shared" si="19"/>
        <v>10.598743895893682</v>
      </c>
      <c r="D636">
        <f t="shared" si="18"/>
        <v>117.9905</v>
      </c>
      <c r="E636">
        <f t="shared" si="19"/>
        <v>13.980906592327896</v>
      </c>
      <c r="F636">
        <v>4.0332205643918</v>
      </c>
      <c r="O636" s="59">
        <v>40330</v>
      </c>
      <c r="P636">
        <v>112.3613</v>
      </c>
    </row>
    <row r="637" spans="1:16" x14ac:dyDescent="0.2">
      <c r="A637" s="1">
        <v>40725</v>
      </c>
      <c r="B637">
        <v>93.689700000000002</v>
      </c>
      <c r="C637">
        <f t="shared" si="19"/>
        <v>10.244413831591878</v>
      </c>
      <c r="D637">
        <f t="shared" si="18"/>
        <v>118.34990000000001</v>
      </c>
      <c r="E637">
        <f t="shared" si="19"/>
        <v>13.404102860080835</v>
      </c>
      <c r="F637">
        <v>3.6822490438950499</v>
      </c>
      <c r="O637" s="59">
        <v>40360</v>
      </c>
      <c r="P637">
        <v>112.8854</v>
      </c>
    </row>
    <row r="638" spans="1:16" x14ac:dyDescent="0.2">
      <c r="A638" s="1">
        <v>40756</v>
      </c>
      <c r="B638">
        <v>94.146500000000003</v>
      </c>
      <c r="C638">
        <f t="shared" si="19"/>
        <v>9.7816331500486982</v>
      </c>
      <c r="D638">
        <f t="shared" si="18"/>
        <v>118.6061</v>
      </c>
      <c r="E638">
        <f t="shared" si="19"/>
        <v>12.799787144349001</v>
      </c>
      <c r="F638">
        <v>3.3728865111303898</v>
      </c>
      <c r="O638" s="59">
        <v>40391</v>
      </c>
      <c r="P638">
        <v>113.30880000000001</v>
      </c>
    </row>
    <row r="639" spans="1:16" x14ac:dyDescent="0.2">
      <c r="A639" s="1">
        <v>40787</v>
      </c>
      <c r="B639">
        <v>94.242599999999996</v>
      </c>
      <c r="C639">
        <f t="shared" si="19"/>
        <v>9.1538965989044225</v>
      </c>
      <c r="D639">
        <f t="shared" si="18"/>
        <v>118.533</v>
      </c>
      <c r="E639">
        <f t="shared" si="19"/>
        <v>11.614685626252996</v>
      </c>
      <c r="F639">
        <v>2.5878727845304401</v>
      </c>
      <c r="O639" s="59">
        <v>40422</v>
      </c>
      <c r="P639">
        <v>113.5702</v>
      </c>
    </row>
    <row r="640" spans="1:16" x14ac:dyDescent="0.2">
      <c r="A640" s="1">
        <v>40817</v>
      </c>
      <c r="B640">
        <v>94.727900000000005</v>
      </c>
      <c r="C640">
        <f t="shared" si="19"/>
        <v>9.309207091938557</v>
      </c>
      <c r="D640">
        <f t="shared" si="18"/>
        <v>118.5491</v>
      </c>
      <c r="E640">
        <f t="shared" si="19"/>
        <v>11.143822785671926</v>
      </c>
      <c r="F640">
        <v>2.0180228283841002</v>
      </c>
      <c r="O640" s="59">
        <v>40452</v>
      </c>
      <c r="P640">
        <v>114.1142</v>
      </c>
    </row>
    <row r="641" spans="1:16" x14ac:dyDescent="0.2">
      <c r="A641" s="1">
        <v>40848</v>
      </c>
      <c r="B641">
        <v>94.832400000000007</v>
      </c>
      <c r="C641">
        <f t="shared" si="19"/>
        <v>9.0346057731458522</v>
      </c>
      <c r="D641">
        <f t="shared" si="18"/>
        <v>118.39526587056</v>
      </c>
      <c r="E641">
        <f t="shared" si="19"/>
        <v>10.086818231171121</v>
      </c>
      <c r="F641">
        <v>1.1360353720758001</v>
      </c>
      <c r="O641" s="59">
        <v>40483</v>
      </c>
      <c r="P641">
        <v>114.7718</v>
      </c>
    </row>
    <row r="642" spans="1:16" x14ac:dyDescent="0.2">
      <c r="A642" s="1">
        <v>40878</v>
      </c>
      <c r="B642">
        <v>95.199700000000007</v>
      </c>
      <c r="C642">
        <f t="shared" si="19"/>
        <v>9.0873593440877318</v>
      </c>
      <c r="D642">
        <f t="shared" si="18"/>
        <v>118.754049071363</v>
      </c>
      <c r="E642">
        <f t="shared" si="19"/>
        <v>9.8011409251516355</v>
      </c>
      <c r="F642">
        <v>0.81673558762290999</v>
      </c>
      <c r="O642" s="59">
        <v>40513</v>
      </c>
      <c r="P642">
        <v>116.1199</v>
      </c>
    </row>
    <row r="643" spans="1:16" x14ac:dyDescent="0.2">
      <c r="A643" s="1">
        <v>40909</v>
      </c>
      <c r="B643">
        <v>96.015000000000001</v>
      </c>
      <c r="C643">
        <f t="shared" si="19"/>
        <v>8.7281257604607045</v>
      </c>
      <c r="D643">
        <f t="shared" si="18"/>
        <v>118.7763273752589</v>
      </c>
      <c r="E643">
        <f t="shared" si="19"/>
        <v>7.977994327195284</v>
      </c>
      <c r="F643">
        <v>-0.77745354706472503</v>
      </c>
      <c r="O643" s="59">
        <v>40544</v>
      </c>
      <c r="P643">
        <v>117.7303</v>
      </c>
    </row>
    <row r="644" spans="1:16" x14ac:dyDescent="0.2">
      <c r="A644" s="1">
        <v>40940</v>
      </c>
      <c r="B644">
        <v>96.375</v>
      </c>
      <c r="C644">
        <f t="shared" si="19"/>
        <v>8.8376864910568891</v>
      </c>
      <c r="D644">
        <f t="shared" si="18"/>
        <v>119.31902907244057</v>
      </c>
      <c r="E644">
        <f t="shared" si="19"/>
        <v>8.5647075706695563</v>
      </c>
      <c r="F644">
        <v>-0.26056881622625699</v>
      </c>
      <c r="O644" s="59">
        <v>40575</v>
      </c>
      <c r="P644">
        <v>117.5355</v>
      </c>
    </row>
    <row r="645" spans="1:16" x14ac:dyDescent="0.2">
      <c r="A645" s="1">
        <v>40969</v>
      </c>
      <c r="B645">
        <v>96.006699999999995</v>
      </c>
      <c r="C645">
        <f t="shared" si="19"/>
        <v>7.6992456103771296</v>
      </c>
      <c r="D645">
        <f t="shared" si="18"/>
        <v>118.40326783790363</v>
      </c>
      <c r="E645">
        <f t="shared" si="19"/>
        <v>6.3400134099023582</v>
      </c>
      <c r="F645">
        <v>-1.7596778764611301</v>
      </c>
      <c r="O645" s="59">
        <v>40603</v>
      </c>
      <c r="P645">
        <v>117.1961</v>
      </c>
    </row>
    <row r="646" spans="1:16" x14ac:dyDescent="0.2">
      <c r="A646" s="1">
        <v>41000</v>
      </c>
      <c r="B646">
        <v>96.796599999999998</v>
      </c>
      <c r="C646">
        <f t="shared" si="19"/>
        <v>8.1250004024121907</v>
      </c>
      <c r="D646">
        <f t="shared" si="18"/>
        <v>117.90491902849396</v>
      </c>
      <c r="E646">
        <f t="shared" si="19"/>
        <v>5.4643907862397789</v>
      </c>
      <c r="F646">
        <v>-2.9066552443132698</v>
      </c>
      <c r="O646" s="59">
        <v>40634</v>
      </c>
      <c r="P646">
        <v>116.61060000000001</v>
      </c>
    </row>
    <row r="647" spans="1:16" x14ac:dyDescent="0.2">
      <c r="A647" s="1">
        <v>41030</v>
      </c>
      <c r="B647">
        <v>97.112300000000005</v>
      </c>
      <c r="C647">
        <f t="shared" si="19"/>
        <v>6.9026485566502451</v>
      </c>
      <c r="D647">
        <f t="shared" si="18"/>
        <v>118.60757793129756</v>
      </c>
      <c r="E647">
        <f t="shared" si="19"/>
        <v>5.2150081572811455</v>
      </c>
      <c r="F647">
        <v>-2.3769721339964498</v>
      </c>
      <c r="O647" s="59">
        <v>40664</v>
      </c>
      <c r="P647">
        <v>117.684</v>
      </c>
    </row>
    <row r="648" spans="1:16" x14ac:dyDescent="0.2">
      <c r="A648" s="1">
        <v>41061</v>
      </c>
      <c r="B648">
        <v>97.161799999999999</v>
      </c>
      <c r="C648">
        <f t="shared" si="19"/>
        <v>6.7270207040691599</v>
      </c>
      <c r="D648">
        <f t="shared" ref="D648:D678" si="20">P660</f>
        <v>118.11294192847089</v>
      </c>
      <c r="E648">
        <f t="shared" si="19"/>
        <v>4.9921729568252635</v>
      </c>
      <c r="F648">
        <v>-2.4878709519295699</v>
      </c>
      <c r="O648" s="59">
        <v>40695</v>
      </c>
      <c r="P648">
        <v>117.9905</v>
      </c>
    </row>
    <row r="649" spans="1:16" x14ac:dyDescent="0.2">
      <c r="A649" s="1">
        <v>41091</v>
      </c>
      <c r="B649">
        <v>97.706100000000006</v>
      </c>
      <c r="C649">
        <f t="shared" si="19"/>
        <v>6.6574104964536458</v>
      </c>
      <c r="D649">
        <f t="shared" si="20"/>
        <v>118.24890974984052</v>
      </c>
      <c r="E649">
        <f t="shared" si="19"/>
        <v>4.6418662642228625</v>
      </c>
      <c r="F649">
        <v>-2.7938115907682</v>
      </c>
      <c r="O649" s="59">
        <v>40725</v>
      </c>
      <c r="P649">
        <v>118.34990000000001</v>
      </c>
    </row>
    <row r="650" spans="1:16" x14ac:dyDescent="0.2">
      <c r="A650" s="1">
        <v>41122</v>
      </c>
      <c r="B650">
        <v>97.114599999999996</v>
      </c>
      <c r="C650">
        <f t="shared" si="19"/>
        <v>5.7663826926534698</v>
      </c>
      <c r="D650">
        <f t="shared" si="20"/>
        <v>118.10928465653575</v>
      </c>
      <c r="E650">
        <f t="shared" si="19"/>
        <v>4.1493502097914838</v>
      </c>
      <c r="F650">
        <v>-2.7184312269442201</v>
      </c>
      <c r="O650" s="59">
        <v>40756</v>
      </c>
      <c r="P650">
        <v>118.6061</v>
      </c>
    </row>
    <row r="651" spans="1:16" x14ac:dyDescent="0.2">
      <c r="A651" s="1">
        <v>41153</v>
      </c>
      <c r="B651">
        <v>97.386499999999998</v>
      </c>
      <c r="C651">
        <f t="shared" si="19"/>
        <v>5.7827712267460178</v>
      </c>
      <c r="D651">
        <f t="shared" si="20"/>
        <v>117.46735126479797</v>
      </c>
      <c r="E651">
        <f t="shared" si="19"/>
        <v>3.3739285466901072</v>
      </c>
      <c r="F651">
        <v>-3.5042981192857199</v>
      </c>
      <c r="O651" s="59">
        <v>40787</v>
      </c>
      <c r="P651">
        <v>118.533</v>
      </c>
    </row>
    <row r="652" spans="1:16" x14ac:dyDescent="0.2">
      <c r="A652" s="1">
        <v>41183</v>
      </c>
      <c r="B652">
        <v>97.311099999999996</v>
      </c>
      <c r="C652">
        <f t="shared" si="19"/>
        <v>6.0158699264675199</v>
      </c>
      <c r="D652">
        <f t="shared" si="20"/>
        <v>118.05844453323438</v>
      </c>
      <c r="E652">
        <f t="shared" si="19"/>
        <v>3.3980093143897765</v>
      </c>
      <c r="F652">
        <v>-3.6287827682198102</v>
      </c>
      <c r="O652" s="59">
        <v>40817</v>
      </c>
      <c r="P652">
        <v>118.5491</v>
      </c>
    </row>
    <row r="653" spans="1:16" x14ac:dyDescent="0.2">
      <c r="A653" s="1">
        <v>41214</v>
      </c>
      <c r="B653">
        <v>98.259699999999995</v>
      </c>
      <c r="C653">
        <f t="shared" si="19"/>
        <v>6.7884035846081545</v>
      </c>
      <c r="D653">
        <f t="shared" si="20"/>
        <v>118.0718181483272</v>
      </c>
      <c r="E653">
        <f t="shared" si="19"/>
        <v>2.8347258591599394</v>
      </c>
      <c r="F653">
        <v>-4.6844404186348401</v>
      </c>
      <c r="O653" s="59">
        <v>40848</v>
      </c>
      <c r="P653">
        <v>118.39526587056</v>
      </c>
    </row>
    <row r="654" spans="1:16" x14ac:dyDescent="0.2">
      <c r="A654" s="1">
        <v>41244</v>
      </c>
      <c r="B654">
        <v>98.357100000000003</v>
      </c>
      <c r="C654">
        <f t="shared" si="19"/>
        <v>6.0431149163762621</v>
      </c>
      <c r="D654">
        <f t="shared" si="20"/>
        <v>118.25072177017799</v>
      </c>
      <c r="E654">
        <f t="shared" si="19"/>
        <v>1.8183853140166424</v>
      </c>
      <c r="F654">
        <v>-5.2257713579358098</v>
      </c>
      <c r="O654" s="59">
        <v>40878</v>
      </c>
      <c r="P654">
        <v>118.754049071363</v>
      </c>
    </row>
    <row r="655" spans="1:16" x14ac:dyDescent="0.2">
      <c r="A655" s="1">
        <v>41275</v>
      </c>
      <c r="B655">
        <v>98.4084</v>
      </c>
      <c r="C655">
        <f t="shared" si="19"/>
        <v>6.070312429406667</v>
      </c>
      <c r="D655">
        <f t="shared" si="20"/>
        <v>118.36783941617962</v>
      </c>
      <c r="E655">
        <f t="shared" si="19"/>
        <v>0.54006437098193172</v>
      </c>
      <c r="F655">
        <v>-6.5214266311939904</v>
      </c>
      <c r="O655" s="59">
        <v>40909</v>
      </c>
      <c r="P655">
        <v>118.7763273752589</v>
      </c>
    </row>
    <row r="656" spans="1:16" x14ac:dyDescent="0.2">
      <c r="A656" s="1">
        <v>41306</v>
      </c>
      <c r="B656">
        <v>99.043800000000005</v>
      </c>
      <c r="C656">
        <f t="shared" si="19"/>
        <v>7.2670946762679671</v>
      </c>
      <c r="D656">
        <f t="shared" si="20"/>
        <v>118.50082055301034</v>
      </c>
      <c r="E656">
        <f t="shared" si="19"/>
        <v>0.81794694367717735</v>
      </c>
      <c r="F656">
        <v>-7.0063130185994202</v>
      </c>
      <c r="O656" s="59">
        <v>40940</v>
      </c>
      <c r="P656">
        <v>119.31902907244057</v>
      </c>
    </row>
    <row r="657" spans="1:16" x14ac:dyDescent="0.2">
      <c r="A657" s="1">
        <v>41334</v>
      </c>
      <c r="B657">
        <v>99.488</v>
      </c>
      <c r="C657">
        <f t="shared" si="19"/>
        <v>6.7228960326952958</v>
      </c>
      <c r="D657">
        <f t="shared" si="20"/>
        <v>118.55755793606346</v>
      </c>
      <c r="E657">
        <f t="shared" si="19"/>
        <v>1.1549963491646502</v>
      </c>
      <c r="F657">
        <v>-6.3224187015732802</v>
      </c>
      <c r="O657" s="59">
        <v>40969</v>
      </c>
      <c r="P657">
        <v>118.40326783790363</v>
      </c>
    </row>
    <row r="658" spans="1:16" x14ac:dyDescent="0.2">
      <c r="A658" s="1">
        <v>41365</v>
      </c>
      <c r="B658">
        <v>99.311199999999999</v>
      </c>
      <c r="C658">
        <f t="shared" si="19"/>
        <v>7.0167936413367364</v>
      </c>
      <c r="D658">
        <f t="shared" si="20"/>
        <v>118.61015994150699</v>
      </c>
      <c r="E658">
        <f t="shared" si="19"/>
        <v>1.7001969630573366</v>
      </c>
      <c r="F658">
        <v>-5.9645336777583404</v>
      </c>
      <c r="O658" s="59">
        <v>41000</v>
      </c>
      <c r="P658">
        <v>117.90491902849396</v>
      </c>
    </row>
    <row r="659" spans="1:16" x14ac:dyDescent="0.2">
      <c r="A659" s="1">
        <v>41395</v>
      </c>
      <c r="B659">
        <v>99.416200000000003</v>
      </c>
      <c r="C659">
        <f t="shared" si="19"/>
        <v>6.8056268357568479</v>
      </c>
      <c r="D659">
        <f t="shared" si="20"/>
        <v>118.65020170929802</v>
      </c>
      <c r="E659">
        <f t="shared" si="19"/>
        <v>0.81766167183683902</v>
      </c>
      <c r="F659">
        <v>-6.7124818417135099</v>
      </c>
      <c r="O659" s="59">
        <v>41030</v>
      </c>
      <c r="P659">
        <v>118.60757793129756</v>
      </c>
    </row>
    <row r="660" spans="1:16" x14ac:dyDescent="0.2">
      <c r="A660" s="1">
        <v>41426</v>
      </c>
      <c r="B660">
        <v>99.6083</v>
      </c>
      <c r="C660">
        <f t="shared" si="19"/>
        <v>6.7636833260646263</v>
      </c>
      <c r="D660">
        <f t="shared" si="20"/>
        <v>118.5084096489953</v>
      </c>
      <c r="E660">
        <f t="shared" si="19"/>
        <v>0.43798128090746347</v>
      </c>
      <c r="F660">
        <v>-7.0654295437898096</v>
      </c>
      <c r="O660" s="59">
        <v>41061</v>
      </c>
      <c r="P660">
        <v>118.11294192847089</v>
      </c>
    </row>
    <row r="661" spans="1:16" x14ac:dyDescent="0.2">
      <c r="A661" s="1">
        <v>41456</v>
      </c>
      <c r="B661">
        <v>99.443200000000004</v>
      </c>
      <c r="C661">
        <f t="shared" si="19"/>
        <v>5.9598368985196517</v>
      </c>
      <c r="D661">
        <f t="shared" si="20"/>
        <v>119.00341918238931</v>
      </c>
      <c r="E661">
        <f t="shared" si="19"/>
        <v>0.5506734315654902</v>
      </c>
      <c r="F661">
        <v>-6.4404060100462903</v>
      </c>
      <c r="O661" s="59">
        <v>41091</v>
      </c>
      <c r="P661">
        <v>118.24890974984052</v>
      </c>
    </row>
    <row r="662" spans="1:16" x14ac:dyDescent="0.2">
      <c r="A662" s="1">
        <v>41487</v>
      </c>
      <c r="B662">
        <v>99.998699999999999</v>
      </c>
      <c r="C662">
        <f t="shared" si="19"/>
        <v>6.0305106212615875</v>
      </c>
      <c r="D662">
        <f t="shared" si="20"/>
        <v>119.345440321156</v>
      </c>
      <c r="E662">
        <f t="shared" si="19"/>
        <v>0.62142291610589484</v>
      </c>
      <c r="F662">
        <v>-6.4147004106736398</v>
      </c>
      <c r="O662" s="59">
        <v>41122</v>
      </c>
      <c r="P662">
        <v>118.10928465653575</v>
      </c>
    </row>
    <row r="663" spans="1:16" x14ac:dyDescent="0.2">
      <c r="A663" s="1">
        <v>41518</v>
      </c>
      <c r="B663">
        <v>100.71769999999999</v>
      </c>
      <c r="C663">
        <f t="shared" si="19"/>
        <v>6.6449245234730085</v>
      </c>
      <c r="D663">
        <f t="shared" si="20"/>
        <v>119.60830406604413</v>
      </c>
      <c r="E663">
        <f t="shared" si="19"/>
        <v>0.90308682773734772</v>
      </c>
      <c r="F663">
        <v>-6.5246330940124899</v>
      </c>
      <c r="O663" s="59">
        <v>41153</v>
      </c>
      <c r="P663">
        <v>117.46735126479797</v>
      </c>
    </row>
    <row r="664" spans="1:16" x14ac:dyDescent="0.2">
      <c r="A664" s="1">
        <v>41548</v>
      </c>
      <c r="B664">
        <v>100.819</v>
      </c>
      <c r="C664">
        <f t="shared" si="19"/>
        <v>6.231825856434809</v>
      </c>
      <c r="D664">
        <f t="shared" si="20"/>
        <v>119.54309907197671</v>
      </c>
      <c r="E664">
        <f t="shared" si="19"/>
        <v>0.83497472898021174</v>
      </c>
      <c r="F664">
        <v>-6.3294568282641599</v>
      </c>
      <c r="O664" s="59">
        <v>41183</v>
      </c>
      <c r="P664">
        <v>118.05844453323438</v>
      </c>
    </row>
    <row r="665" spans="1:16" x14ac:dyDescent="0.2">
      <c r="A665" s="1">
        <v>41579</v>
      </c>
      <c r="B665">
        <v>101.375</v>
      </c>
      <c r="C665">
        <f t="shared" si="19"/>
        <v>6.6715389413500041</v>
      </c>
      <c r="D665">
        <f t="shared" si="20"/>
        <v>120.08070958847674</v>
      </c>
      <c r="E665">
        <f t="shared" si="19"/>
        <v>1.4135359156356573</v>
      </c>
      <c r="F665">
        <v>-6.03114670077216</v>
      </c>
      <c r="O665" s="59">
        <v>41214</v>
      </c>
      <c r="P665">
        <v>118.0718181483272</v>
      </c>
    </row>
    <row r="666" spans="1:16" x14ac:dyDescent="0.2">
      <c r="A666" s="1">
        <v>41609</v>
      </c>
      <c r="B666">
        <v>101.55719999999999</v>
      </c>
      <c r="C666">
        <f t="shared" si="19"/>
        <v>6.4645396015157246</v>
      </c>
      <c r="D666">
        <f t="shared" si="20"/>
        <v>120.07165865895918</v>
      </c>
      <c r="E666">
        <f t="shared" si="19"/>
        <v>1.1034180270478291</v>
      </c>
      <c r="F666">
        <v>-6.2093335964695502</v>
      </c>
      <c r="O666" s="59">
        <v>41244</v>
      </c>
      <c r="P666">
        <v>118.25072177017799</v>
      </c>
    </row>
    <row r="667" spans="1:16" x14ac:dyDescent="0.2">
      <c r="A667" s="1">
        <v>41640</v>
      </c>
      <c r="B667">
        <v>101.3061</v>
      </c>
      <c r="C667">
        <f t="shared" si="19"/>
        <v>5.3642197356282724</v>
      </c>
      <c r="D667">
        <f t="shared" si="20"/>
        <v>120.20247961878449</v>
      </c>
      <c r="E667">
        <f t="shared" si="19"/>
        <v>1.193552844164411</v>
      </c>
      <c r="F667">
        <v>-5.4179101010937503</v>
      </c>
      <c r="O667" s="59">
        <v>41275</v>
      </c>
      <c r="P667">
        <v>118.36783941617962</v>
      </c>
    </row>
    <row r="668" spans="1:16" x14ac:dyDescent="0.2">
      <c r="A668" s="1">
        <v>41671</v>
      </c>
      <c r="B668">
        <v>102.2567</v>
      </c>
      <c r="C668">
        <f t="shared" si="19"/>
        <v>5.9239486565076032</v>
      </c>
      <c r="D668">
        <f t="shared" si="20"/>
        <v>120.4656778065128</v>
      </c>
      <c r="E668">
        <f t="shared" si="19"/>
        <v>0.95640584375024273</v>
      </c>
      <c r="F668">
        <v>-6.0118002331465901</v>
      </c>
      <c r="O668" s="59">
        <v>41306</v>
      </c>
      <c r="P668">
        <v>118.50082055301034</v>
      </c>
    </row>
    <row r="669" spans="1:16" x14ac:dyDescent="0.2">
      <c r="A669" s="1">
        <v>41699</v>
      </c>
      <c r="B669">
        <v>103.10590000000001</v>
      </c>
      <c r="C669">
        <f t="shared" si="19"/>
        <v>7.1338634680572222</v>
      </c>
      <c r="D669">
        <f t="shared" si="20"/>
        <v>120.53148884874359</v>
      </c>
      <c r="E669">
        <f t="shared" si="19"/>
        <v>1.7814714988551492</v>
      </c>
      <c r="F669">
        <v>-5.9578735759709698</v>
      </c>
      <c r="O669" s="59">
        <v>41334</v>
      </c>
      <c r="P669">
        <v>118.55755793606346</v>
      </c>
    </row>
    <row r="670" spans="1:16" x14ac:dyDescent="0.2">
      <c r="A670" s="1">
        <v>41730</v>
      </c>
      <c r="B670">
        <v>103.1885</v>
      </c>
      <c r="C670">
        <f t="shared" si="19"/>
        <v>6.3945543030965499</v>
      </c>
      <c r="D670">
        <f t="shared" si="20"/>
        <v>120.99854137369292</v>
      </c>
      <c r="E670">
        <f t="shared" si="19"/>
        <v>2.5899962048415173</v>
      </c>
      <c r="F670">
        <v>-4.6781503001234901</v>
      </c>
      <c r="O670" s="59">
        <v>41365</v>
      </c>
      <c r="P670">
        <v>118.61015994150699</v>
      </c>
    </row>
    <row r="671" spans="1:16" x14ac:dyDescent="0.2">
      <c r="A671" s="1">
        <v>41760</v>
      </c>
      <c r="B671">
        <v>103.68389999999999</v>
      </c>
      <c r="C671">
        <f t="shared" si="19"/>
        <v>6.5478806829945473</v>
      </c>
      <c r="D671">
        <f t="shared" si="20"/>
        <v>120.66130836959401</v>
      </c>
      <c r="E671">
        <f t="shared" si="19"/>
        <v>1.7167137004813875</v>
      </c>
      <c r="F671">
        <v>-5.64915534718868</v>
      </c>
      <c r="O671" s="59">
        <v>41395</v>
      </c>
      <c r="P671">
        <v>118.65020170929802</v>
      </c>
    </row>
    <row r="672" spans="1:16" x14ac:dyDescent="0.2">
      <c r="A672" s="1">
        <v>41791</v>
      </c>
      <c r="B672">
        <v>104.105</v>
      </c>
      <c r="C672">
        <f t="shared" ref="C672:E678" si="21">100*LN(B672/B648)</f>
        <v>6.9022375102347322</v>
      </c>
      <c r="D672">
        <f t="shared" si="20"/>
        <v>120.69817080129019</v>
      </c>
      <c r="E672">
        <f t="shared" si="21"/>
        <v>2.1651671378676336</v>
      </c>
      <c r="F672">
        <v>-5.42655117226131</v>
      </c>
      <c r="O672" s="59">
        <v>41426</v>
      </c>
      <c r="P672">
        <v>118.5084096489953</v>
      </c>
    </row>
    <row r="673" spans="1:16" x14ac:dyDescent="0.2">
      <c r="A673" s="1">
        <v>41821</v>
      </c>
      <c r="B673">
        <v>104.4671</v>
      </c>
      <c r="C673">
        <f t="shared" si="21"/>
        <v>6.6908196170464578</v>
      </c>
      <c r="D673">
        <f t="shared" si="20"/>
        <v>120.79158425172187</v>
      </c>
      <c r="E673">
        <f t="shared" si="21"/>
        <v>2.1274808828448784</v>
      </c>
      <c r="F673">
        <v>-5.3294902693226298</v>
      </c>
      <c r="O673" s="59">
        <v>41456</v>
      </c>
      <c r="P673">
        <v>119.00341918238931</v>
      </c>
    </row>
    <row r="674" spans="1:16" x14ac:dyDescent="0.2">
      <c r="A674" s="1">
        <v>41852</v>
      </c>
      <c r="B674">
        <v>104.3507</v>
      </c>
      <c r="C674">
        <f t="shared" si="21"/>
        <v>7.1865617246868894</v>
      </c>
      <c r="D674">
        <f t="shared" si="20"/>
        <v>119.71758117376491</v>
      </c>
      <c r="E674">
        <f t="shared" si="21"/>
        <v>1.3525141733732178</v>
      </c>
      <c r="F674">
        <v>-6.4204181270554299</v>
      </c>
      <c r="O674" s="59">
        <v>41487</v>
      </c>
      <c r="P674">
        <v>119.345440321156</v>
      </c>
    </row>
    <row r="675" spans="1:16" x14ac:dyDescent="0.2">
      <c r="A675" s="1">
        <v>41883</v>
      </c>
      <c r="B675">
        <v>105.2863</v>
      </c>
      <c r="C675">
        <f t="shared" si="21"/>
        <v>7.7995708866161335</v>
      </c>
      <c r="D675">
        <f t="shared" si="20"/>
        <v>121.04267382121522</v>
      </c>
      <c r="E675">
        <f t="shared" si="21"/>
        <v>2.9982726232149504</v>
      </c>
      <c r="F675">
        <v>-5.16536096159557</v>
      </c>
      <c r="O675" s="59">
        <v>41518</v>
      </c>
      <c r="P675">
        <v>119.60830406604413</v>
      </c>
    </row>
    <row r="676" spans="1:16" x14ac:dyDescent="0.2">
      <c r="A676" s="1">
        <v>41913</v>
      </c>
      <c r="B676">
        <v>105.2619</v>
      </c>
      <c r="C676">
        <f t="shared" si="21"/>
        <v>7.8538467454487986</v>
      </c>
      <c r="D676">
        <f t="shared" si="20"/>
        <v>120.2291676072136</v>
      </c>
      <c r="E676">
        <f t="shared" si="21"/>
        <v>1.8219857122754406</v>
      </c>
      <c r="F676">
        <v>-6.3762405814075196</v>
      </c>
      <c r="O676" s="59">
        <v>41548</v>
      </c>
      <c r="P676">
        <v>119.54309907197671</v>
      </c>
    </row>
    <row r="677" spans="1:16" x14ac:dyDescent="0.2">
      <c r="A677" s="1">
        <v>41944</v>
      </c>
      <c r="B677">
        <v>106.62909999999999</v>
      </c>
      <c r="C677">
        <f t="shared" si="21"/>
        <v>8.174248398160227</v>
      </c>
      <c r="D677">
        <f t="shared" si="20"/>
        <v>120.92360810983531</v>
      </c>
      <c r="E677">
        <f t="shared" si="21"/>
        <v>2.3865940581594658</v>
      </c>
      <c r="F677">
        <v>-6.0158401741395702</v>
      </c>
      <c r="O677" s="59">
        <v>41579</v>
      </c>
      <c r="P677">
        <v>120.08070958847674</v>
      </c>
    </row>
    <row r="678" spans="1:16" x14ac:dyDescent="0.2">
      <c r="A678" s="1">
        <v>41974</v>
      </c>
      <c r="B678">
        <v>106.51139999999999</v>
      </c>
      <c r="C678">
        <f t="shared" si="21"/>
        <v>7.9647288290933735</v>
      </c>
      <c r="D678">
        <f t="shared" si="20"/>
        <v>121.66381202697232</v>
      </c>
      <c r="E678">
        <f t="shared" si="21"/>
        <v>2.8454470728984682</v>
      </c>
      <c r="F678">
        <v>-5.4234498976775702</v>
      </c>
      <c r="O678" s="59">
        <v>41609</v>
      </c>
      <c r="P678">
        <v>120.07165865895918</v>
      </c>
    </row>
    <row r="679" spans="1:16" x14ac:dyDescent="0.2">
      <c r="O679" s="59">
        <v>41640</v>
      </c>
      <c r="P679">
        <v>120.20247961878449</v>
      </c>
    </row>
    <row r="680" spans="1:16" x14ac:dyDescent="0.2">
      <c r="O680" s="59">
        <v>41671</v>
      </c>
      <c r="P680">
        <v>120.4656778065128</v>
      </c>
    </row>
    <row r="681" spans="1:16" x14ac:dyDescent="0.2">
      <c r="O681" s="59">
        <v>41699</v>
      </c>
      <c r="P681">
        <v>120.53148884874359</v>
      </c>
    </row>
    <row r="682" spans="1:16" x14ac:dyDescent="0.2">
      <c r="O682" s="59">
        <v>41730</v>
      </c>
      <c r="P682">
        <v>120.99854137369292</v>
      </c>
    </row>
    <row r="683" spans="1:16" x14ac:dyDescent="0.2">
      <c r="O683" s="59">
        <v>41760</v>
      </c>
      <c r="P683">
        <v>120.66130836959401</v>
      </c>
    </row>
    <row r="684" spans="1:16" x14ac:dyDescent="0.2">
      <c r="O684" s="59">
        <v>41791</v>
      </c>
      <c r="P684">
        <v>120.69817080129019</v>
      </c>
    </row>
    <row r="685" spans="1:16" x14ac:dyDescent="0.2">
      <c r="O685" s="59">
        <v>41821</v>
      </c>
      <c r="P685">
        <v>120.79158425172187</v>
      </c>
    </row>
    <row r="686" spans="1:16" x14ac:dyDescent="0.2">
      <c r="O686" s="59">
        <v>41852</v>
      </c>
      <c r="P686">
        <v>119.71758117376491</v>
      </c>
    </row>
    <row r="687" spans="1:16" x14ac:dyDescent="0.2">
      <c r="O687" s="59">
        <v>41883</v>
      </c>
      <c r="P687">
        <v>121.04267382121522</v>
      </c>
    </row>
    <row r="688" spans="1:16" x14ac:dyDescent="0.2">
      <c r="O688" s="59">
        <v>41913</v>
      </c>
      <c r="P688">
        <v>120.2291676072136</v>
      </c>
    </row>
    <row r="689" spans="15:16" x14ac:dyDescent="0.2">
      <c r="O689" s="59">
        <v>41944</v>
      </c>
      <c r="P689">
        <v>120.92360810983531</v>
      </c>
    </row>
    <row r="690" spans="15:16" x14ac:dyDescent="0.2">
      <c r="O690" s="59">
        <v>41974</v>
      </c>
      <c r="P690">
        <v>121.66381202697232</v>
      </c>
    </row>
    <row r="691" spans="15:16" x14ac:dyDescent="0.2">
      <c r="O691" s="59">
        <v>42005</v>
      </c>
      <c r="P691">
        <v>121.35525111076709</v>
      </c>
    </row>
    <row r="692" spans="15:16" x14ac:dyDescent="0.2">
      <c r="O692" s="59">
        <v>42036</v>
      </c>
      <c r="P692">
        <v>121.01057961759795</v>
      </c>
    </row>
    <row r="693" spans="15:16" x14ac:dyDescent="0.2">
      <c r="O693" s="59">
        <v>42064</v>
      </c>
      <c r="P693">
        <v>121.1057314320762</v>
      </c>
    </row>
    <row r="694" spans="15:16" x14ac:dyDescent="0.2">
      <c r="O694" s="59">
        <v>42095</v>
      </c>
      <c r="P694">
        <v>120.9041429030888</v>
      </c>
    </row>
    <row r="695" spans="15:16" x14ac:dyDescent="0.2">
      <c r="O695" s="59">
        <v>42125</v>
      </c>
      <c r="P695">
        <v>120.39099882489333</v>
      </c>
    </row>
    <row r="696" spans="15:16" x14ac:dyDescent="0.2">
      <c r="O696" s="59">
        <v>42156</v>
      </c>
      <c r="P696">
        <v>121.07901403421801</v>
      </c>
    </row>
    <row r="697" spans="15:16" x14ac:dyDescent="0.2">
      <c r="O697" s="59">
        <v>42186</v>
      </c>
      <c r="P697">
        <v>120.85193945682002</v>
      </c>
    </row>
    <row r="698" spans="15:16" x14ac:dyDescent="0.2">
      <c r="O698" s="59">
        <v>42217</v>
      </c>
      <c r="P698">
        <v>121.14383502311145</v>
      </c>
    </row>
    <row r="699" spans="15:16" x14ac:dyDescent="0.2">
      <c r="O699" s="59">
        <v>42248</v>
      </c>
      <c r="P699">
        <v>121.21975127138093</v>
      </c>
    </row>
    <row r="700" spans="15:16" x14ac:dyDescent="0.2">
      <c r="O700" s="59">
        <v>42278</v>
      </c>
      <c r="P700">
        <v>121.58637945877034</v>
      </c>
    </row>
    <row r="701" spans="15:16" x14ac:dyDescent="0.2">
      <c r="O701" s="59">
        <v>42309</v>
      </c>
      <c r="P701">
        <v>121.00424505286207</v>
      </c>
    </row>
    <row r="702" spans="15:16" x14ac:dyDescent="0.2">
      <c r="O702" s="59">
        <v>42339</v>
      </c>
      <c r="P702">
        <v>120.6917967517976</v>
      </c>
    </row>
    <row r="703" spans="15:16" x14ac:dyDescent="0.2">
      <c r="O703" s="59">
        <v>42370</v>
      </c>
      <c r="P703">
        <v>121.3757466755355</v>
      </c>
    </row>
    <row r="704" spans="15:16" x14ac:dyDescent="0.2">
      <c r="O704" s="59">
        <v>42401</v>
      </c>
      <c r="P704">
        <v>121.21615544342286</v>
      </c>
    </row>
    <row r="705" spans="15:16" x14ac:dyDescent="0.2">
      <c r="O705" s="59">
        <v>42430</v>
      </c>
      <c r="P705">
        <v>121.33930574749755</v>
      </c>
    </row>
    <row r="706" spans="15:16" x14ac:dyDescent="0.2">
      <c r="O706" s="59">
        <v>42461</v>
      </c>
      <c r="P706">
        <v>121.57049383213837</v>
      </c>
    </row>
    <row r="707" spans="15:16" x14ac:dyDescent="0.2">
      <c r="O707" s="59">
        <v>42491</v>
      </c>
      <c r="P707">
        <v>121.47392681766547</v>
      </c>
    </row>
    <row r="708" spans="15:16" x14ac:dyDescent="0.2">
      <c r="O708" s="59">
        <v>42522</v>
      </c>
      <c r="P708">
        <v>122.23206573570508</v>
      </c>
    </row>
    <row r="709" spans="15:16" x14ac:dyDescent="0.2">
      <c r="O709" s="59">
        <v>42552</v>
      </c>
      <c r="P709">
        <v>121.5933861259132</v>
      </c>
    </row>
    <row r="710" spans="15:16" x14ac:dyDescent="0.2">
      <c r="O710" s="59">
        <v>42583</v>
      </c>
      <c r="P710">
        <v>122.13140313992935</v>
      </c>
    </row>
    <row r="711" spans="15:16" x14ac:dyDescent="0.2">
      <c r="O711" s="59">
        <v>42614</v>
      </c>
      <c r="P711">
        <v>121.9177777751984</v>
      </c>
    </row>
    <row r="712" spans="15:16" x14ac:dyDescent="0.2">
      <c r="O712" s="59">
        <v>42644</v>
      </c>
      <c r="P712">
        <v>122.41356107418159</v>
      </c>
    </row>
    <row r="713" spans="15:16" x14ac:dyDescent="0.2">
      <c r="O713" s="59">
        <v>42675</v>
      </c>
      <c r="P713">
        <v>122.99159978631413</v>
      </c>
    </row>
    <row r="714" spans="15:16" x14ac:dyDescent="0.2">
      <c r="O714" s="59">
        <v>42705</v>
      </c>
      <c r="P714">
        <v>122.81966926517651</v>
      </c>
    </row>
    <row r="715" spans="15:16" x14ac:dyDescent="0.2">
      <c r="O715" s="59">
        <v>42736</v>
      </c>
      <c r="P715">
        <v>122.9383000070963</v>
      </c>
    </row>
    <row r="716" spans="15:16" x14ac:dyDescent="0.2">
      <c r="O716" s="59">
        <v>42767</v>
      </c>
      <c r="P716">
        <v>123.43987620383739</v>
      </c>
    </row>
    <row r="717" spans="15:16" x14ac:dyDescent="0.2">
      <c r="O717" s="59">
        <v>42795</v>
      </c>
      <c r="P717">
        <v>123.9891728833929</v>
      </c>
    </row>
    <row r="718" spans="15:16" x14ac:dyDescent="0.2">
      <c r="O718" s="59">
        <v>42826</v>
      </c>
      <c r="P718">
        <v>124.41119375076629</v>
      </c>
    </row>
    <row r="719" spans="15:16" x14ac:dyDescent="0.2">
      <c r="O719" s="59">
        <v>42856</v>
      </c>
      <c r="P719">
        <v>124.65541469567732</v>
      </c>
    </row>
    <row r="720" spans="15:16" x14ac:dyDescent="0.2">
      <c r="O720" s="59">
        <v>42887</v>
      </c>
      <c r="P720">
        <v>124.66306955122677</v>
      </c>
    </row>
    <row r="721" spans="15:16" x14ac:dyDescent="0.2">
      <c r="O721" s="59">
        <v>42917</v>
      </c>
      <c r="P721">
        <v>124.41866166726133</v>
      </c>
    </row>
    <row r="722" spans="15:16" x14ac:dyDescent="0.2">
      <c r="O722" s="59">
        <v>42948</v>
      </c>
      <c r="P722">
        <v>125.33694163922034</v>
      </c>
    </row>
    <row r="723" spans="15:16" x14ac:dyDescent="0.2">
      <c r="O723" s="59">
        <v>42979</v>
      </c>
      <c r="P723">
        <v>125.41058499121037</v>
      </c>
    </row>
    <row r="724" spans="15:16" x14ac:dyDescent="0.2">
      <c r="O724" s="59">
        <v>43009</v>
      </c>
      <c r="P724">
        <v>125.69602815484762</v>
      </c>
    </row>
    <row r="725" spans="15:16" x14ac:dyDescent="0.2">
      <c r="O725" s="59">
        <v>43040</v>
      </c>
      <c r="P725">
        <v>126.74625396692791</v>
      </c>
    </row>
    <row r="726" spans="15:16" x14ac:dyDescent="0.2">
      <c r="O726" s="59">
        <v>43070</v>
      </c>
      <c r="P726">
        <v>126.94230789284532</v>
      </c>
    </row>
  </sheetData>
  <mergeCells count="1">
    <mergeCell ref="O1:T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P746"/>
  <sheetViews>
    <sheetView workbookViewId="0">
      <selection activeCell="A10" sqref="A10"/>
    </sheetView>
  </sheetViews>
  <sheetFormatPr baseColWidth="10" defaultRowHeight="16" x14ac:dyDescent="0.2"/>
  <cols>
    <col min="3" max="4" width="16.5" customWidth="1"/>
    <col min="5" max="5" width="10.83203125" customWidth="1"/>
    <col min="15" max="16" width="16.33203125" customWidth="1"/>
  </cols>
  <sheetData>
    <row r="3" spans="2:16" x14ac:dyDescent="0.2">
      <c r="C3" s="2"/>
      <c r="D3" s="2"/>
      <c r="E3" s="2"/>
    </row>
    <row r="4" spans="2:16" ht="68" x14ac:dyDescent="0.2">
      <c r="C4" s="2" t="s">
        <v>285</v>
      </c>
      <c r="D4" s="2" t="s">
        <v>287</v>
      </c>
      <c r="E4" s="2"/>
      <c r="O4" s="2" t="s">
        <v>1034</v>
      </c>
      <c r="P4" s="2" t="s">
        <v>1035</v>
      </c>
    </row>
    <row r="5" spans="2:16" x14ac:dyDescent="0.2">
      <c r="B5" s="1">
        <v>25965</v>
      </c>
      <c r="C5">
        <v>126</v>
      </c>
      <c r="D5">
        <f>100*(O175-P175)</f>
        <v>0</v>
      </c>
      <c r="N5" t="s">
        <v>291</v>
      </c>
      <c r="O5" t="s">
        <v>293</v>
      </c>
      <c r="P5" t="s">
        <v>1036</v>
      </c>
    </row>
    <row r="6" spans="2:16" x14ac:dyDescent="0.2">
      <c r="B6" s="1">
        <v>25993</v>
      </c>
      <c r="C6">
        <v>167</v>
      </c>
      <c r="D6">
        <f t="shared" ref="D6:D69" si="0">100*(O176-P176)</f>
        <v>16.000000000000014</v>
      </c>
      <c r="N6" t="s">
        <v>292</v>
      </c>
      <c r="O6">
        <v>8.1</v>
      </c>
      <c r="P6">
        <v>7.3</v>
      </c>
    </row>
    <row r="7" spans="2:16" x14ac:dyDescent="0.2">
      <c r="B7" s="1">
        <v>26024</v>
      </c>
      <c r="C7">
        <v>126</v>
      </c>
      <c r="D7">
        <f t="shared" si="0"/>
        <v>12.999999999999989</v>
      </c>
      <c r="N7" t="s">
        <v>294</v>
      </c>
      <c r="O7">
        <v>8.1</v>
      </c>
      <c r="P7">
        <v>7.4</v>
      </c>
    </row>
    <row r="8" spans="2:16" x14ac:dyDescent="0.2">
      <c r="B8" s="1">
        <v>26054</v>
      </c>
      <c r="C8">
        <v>90</v>
      </c>
      <c r="D8">
        <f t="shared" si="0"/>
        <v>14.999999999999947</v>
      </c>
      <c r="N8" t="s">
        <v>295</v>
      </c>
      <c r="O8">
        <v>8.1</v>
      </c>
      <c r="P8">
        <v>7.5</v>
      </c>
    </row>
    <row r="9" spans="2:16" x14ac:dyDescent="0.2">
      <c r="B9" s="1">
        <v>26085</v>
      </c>
      <c r="C9">
        <v>127.99999999999901</v>
      </c>
      <c r="D9">
        <f t="shared" si="0"/>
        <v>-6.9999999999998508</v>
      </c>
      <c r="N9" t="s">
        <v>296</v>
      </c>
      <c r="O9">
        <v>8</v>
      </c>
      <c r="P9">
        <v>7.4</v>
      </c>
    </row>
    <row r="10" spans="2:16" x14ac:dyDescent="0.2">
      <c r="B10" s="1">
        <v>26115</v>
      </c>
      <c r="C10">
        <v>115</v>
      </c>
      <c r="D10">
        <f t="shared" si="0"/>
        <v>16.999999999999993</v>
      </c>
      <c r="N10" t="s">
        <v>297</v>
      </c>
      <c r="O10">
        <v>8</v>
      </c>
      <c r="P10">
        <v>7.4</v>
      </c>
    </row>
    <row r="11" spans="2:16" x14ac:dyDescent="0.2">
      <c r="B11" s="1">
        <v>26146</v>
      </c>
      <c r="C11">
        <v>95.999999999999901</v>
      </c>
      <c r="D11">
        <f t="shared" si="0"/>
        <v>31.00000000000005</v>
      </c>
      <c r="N11" t="s">
        <v>298</v>
      </c>
      <c r="O11">
        <v>8</v>
      </c>
      <c r="P11">
        <v>7.4</v>
      </c>
    </row>
    <row r="12" spans="2:16" x14ac:dyDescent="0.2">
      <c r="B12" s="1">
        <v>26177</v>
      </c>
      <c r="C12">
        <v>93.000000000000099</v>
      </c>
      <c r="D12">
        <f t="shared" si="0"/>
        <v>23.000000000000043</v>
      </c>
      <c r="N12" t="s">
        <v>299</v>
      </c>
      <c r="O12">
        <v>7.9</v>
      </c>
      <c r="P12">
        <v>7.5</v>
      </c>
    </row>
    <row r="13" spans="2:16" x14ac:dyDescent="0.2">
      <c r="B13" s="1">
        <v>26207</v>
      </c>
      <c r="C13">
        <v>59.999999999999901</v>
      </c>
      <c r="D13">
        <f t="shared" si="0"/>
        <v>30.999999999999961</v>
      </c>
      <c r="N13" t="s">
        <v>300</v>
      </c>
      <c r="O13">
        <v>7.8</v>
      </c>
      <c r="P13">
        <v>7.6</v>
      </c>
    </row>
    <row r="14" spans="2:16" x14ac:dyDescent="0.2">
      <c r="B14" s="1">
        <v>26238</v>
      </c>
      <c r="C14">
        <v>77.000000000000099</v>
      </c>
      <c r="D14">
        <f t="shared" si="0"/>
        <v>31.99999999999994</v>
      </c>
      <c r="N14" t="s">
        <v>301</v>
      </c>
      <c r="O14">
        <v>7.7</v>
      </c>
      <c r="P14">
        <v>7.6</v>
      </c>
    </row>
    <row r="15" spans="2:16" x14ac:dyDescent="0.2">
      <c r="B15" s="1">
        <v>26268</v>
      </c>
      <c r="C15">
        <v>85.999999999999901</v>
      </c>
      <c r="D15">
        <f t="shared" si="0"/>
        <v>34.999999999999964</v>
      </c>
      <c r="N15" t="s">
        <v>302</v>
      </c>
      <c r="O15">
        <v>7.8</v>
      </c>
      <c r="P15">
        <v>7.7</v>
      </c>
    </row>
    <row r="16" spans="2:16" x14ac:dyDescent="0.2">
      <c r="B16" s="1">
        <v>26299</v>
      </c>
      <c r="C16">
        <v>83.999999999999901</v>
      </c>
      <c r="D16">
        <f t="shared" si="0"/>
        <v>35.000000000000057</v>
      </c>
      <c r="N16" t="s">
        <v>303</v>
      </c>
      <c r="O16">
        <v>7.8</v>
      </c>
      <c r="P16">
        <v>7.7</v>
      </c>
    </row>
    <row r="17" spans="2:16" x14ac:dyDescent="0.2">
      <c r="B17" s="1">
        <v>26330</v>
      </c>
      <c r="C17">
        <v>29.999999999999801</v>
      </c>
      <c r="D17">
        <f t="shared" si="0"/>
        <v>27.999999999999936</v>
      </c>
      <c r="N17" t="s">
        <v>304</v>
      </c>
      <c r="O17">
        <v>7.8</v>
      </c>
      <c r="P17">
        <v>7.7</v>
      </c>
    </row>
    <row r="18" spans="2:16" x14ac:dyDescent="0.2">
      <c r="B18" s="1">
        <v>26359</v>
      </c>
      <c r="C18">
        <v>10.999999999999901</v>
      </c>
      <c r="D18">
        <f t="shared" si="0"/>
        <v>16.000000000000014</v>
      </c>
      <c r="F18" t="s">
        <v>286</v>
      </c>
      <c r="N18" t="s">
        <v>305</v>
      </c>
      <c r="O18">
        <v>7.6</v>
      </c>
      <c r="P18">
        <v>7.7</v>
      </c>
    </row>
    <row r="19" spans="2:16" x14ac:dyDescent="0.2">
      <c r="B19" s="1">
        <v>26390</v>
      </c>
      <c r="C19">
        <v>56</v>
      </c>
      <c r="D19">
        <f t="shared" si="0"/>
        <v>-5.9999999999999609</v>
      </c>
      <c r="F19" t="s">
        <v>290</v>
      </c>
      <c r="N19" t="s">
        <v>306</v>
      </c>
      <c r="O19">
        <v>7.5</v>
      </c>
      <c r="P19">
        <v>7.5</v>
      </c>
    </row>
    <row r="20" spans="2:16" x14ac:dyDescent="0.2">
      <c r="B20" s="1">
        <v>26420</v>
      </c>
      <c r="C20">
        <v>-23</v>
      </c>
      <c r="D20">
        <f t="shared" si="0"/>
        <v>31.99999999999994</v>
      </c>
      <c r="F20" t="s">
        <v>288</v>
      </c>
      <c r="N20" t="s">
        <v>307</v>
      </c>
      <c r="O20">
        <v>7.3</v>
      </c>
      <c r="P20">
        <v>7.4</v>
      </c>
    </row>
    <row r="21" spans="2:16" x14ac:dyDescent="0.2">
      <c r="B21" s="1">
        <v>26451</v>
      </c>
      <c r="C21">
        <v>75.999999999999901</v>
      </c>
      <c r="D21">
        <f t="shared" si="0"/>
        <v>16.000000000000014</v>
      </c>
      <c r="F21" t="s">
        <v>289</v>
      </c>
      <c r="N21" t="s">
        <v>308</v>
      </c>
      <c r="O21">
        <v>7.2</v>
      </c>
      <c r="P21">
        <v>7.4</v>
      </c>
    </row>
    <row r="22" spans="2:16" x14ac:dyDescent="0.2">
      <c r="B22" s="1">
        <v>26481</v>
      </c>
      <c r="C22">
        <v>83</v>
      </c>
      <c r="D22">
        <f t="shared" si="0"/>
        <v>25.99999999999989</v>
      </c>
      <c r="N22" t="s">
        <v>309</v>
      </c>
      <c r="O22">
        <v>7.2</v>
      </c>
      <c r="P22">
        <v>7.3</v>
      </c>
    </row>
    <row r="23" spans="2:16" x14ac:dyDescent="0.2">
      <c r="B23" s="1">
        <v>26512</v>
      </c>
      <c r="C23">
        <v>26.999999999999901</v>
      </c>
      <c r="D23">
        <f t="shared" si="0"/>
        <v>8.0000000000000071</v>
      </c>
      <c r="N23" t="s">
        <v>310</v>
      </c>
      <c r="O23">
        <v>7.1</v>
      </c>
      <c r="P23">
        <v>7.1</v>
      </c>
    </row>
    <row r="24" spans="2:16" x14ac:dyDescent="0.2">
      <c r="B24" s="1">
        <v>26543</v>
      </c>
      <c r="C24">
        <v>65</v>
      </c>
      <c r="D24">
        <f t="shared" si="0"/>
        <v>4.9999999999999822</v>
      </c>
      <c r="N24" t="s">
        <v>311</v>
      </c>
      <c r="O24">
        <v>6.7</v>
      </c>
      <c r="P24">
        <v>6.7</v>
      </c>
    </row>
    <row r="25" spans="2:16" x14ac:dyDescent="0.2">
      <c r="B25" s="1">
        <v>26573</v>
      </c>
      <c r="C25">
        <v>77.999999999999901</v>
      </c>
      <c r="D25">
        <f t="shared" si="0"/>
        <v>-14.000000000000057</v>
      </c>
      <c r="N25" t="s">
        <v>312</v>
      </c>
      <c r="O25">
        <v>6.5</v>
      </c>
      <c r="P25">
        <v>6.5</v>
      </c>
    </row>
    <row r="26" spans="2:16" x14ac:dyDescent="0.2">
      <c r="B26" s="1">
        <v>26604</v>
      </c>
      <c r="C26">
        <v>69.000000000000099</v>
      </c>
      <c r="D26">
        <f t="shared" si="0"/>
        <v>0</v>
      </c>
      <c r="N26" t="s">
        <v>313</v>
      </c>
      <c r="O26">
        <v>6.3</v>
      </c>
      <c r="P26">
        <v>6.2</v>
      </c>
    </row>
    <row r="27" spans="2:16" x14ac:dyDescent="0.2">
      <c r="B27" s="1">
        <v>26634</v>
      </c>
      <c r="C27">
        <v>70.999999999999901</v>
      </c>
      <c r="D27">
        <f t="shared" si="0"/>
        <v>9.9999999999999645</v>
      </c>
      <c r="N27" t="s">
        <v>314</v>
      </c>
      <c r="O27">
        <v>6.2</v>
      </c>
      <c r="P27">
        <v>6</v>
      </c>
    </row>
    <row r="28" spans="2:16" x14ac:dyDescent="0.2">
      <c r="B28" s="1">
        <v>26665</v>
      </c>
      <c r="C28">
        <v>83.999999999999901</v>
      </c>
      <c r="D28">
        <f t="shared" si="0"/>
        <v>26.999999999999957</v>
      </c>
      <c r="N28" t="s">
        <v>315</v>
      </c>
      <c r="O28">
        <v>6</v>
      </c>
      <c r="P28">
        <v>5.9</v>
      </c>
    </row>
    <row r="29" spans="2:16" x14ac:dyDescent="0.2">
      <c r="B29" s="1">
        <v>26696</v>
      </c>
      <c r="C29">
        <v>26.999999999999901</v>
      </c>
      <c r="D29">
        <f t="shared" si="0"/>
        <v>30.000000000000071</v>
      </c>
      <c r="N29" t="s">
        <v>316</v>
      </c>
      <c r="O29">
        <v>6</v>
      </c>
      <c r="P29">
        <v>5.9</v>
      </c>
    </row>
    <row r="30" spans="2:16" x14ac:dyDescent="0.2">
      <c r="B30" s="1">
        <v>26724</v>
      </c>
      <c r="C30">
        <v>36.999999999999901</v>
      </c>
      <c r="D30">
        <f t="shared" si="0"/>
        <v>6.9999999999998508</v>
      </c>
      <c r="N30" t="s">
        <v>317</v>
      </c>
      <c r="O30">
        <v>5.7</v>
      </c>
      <c r="P30">
        <v>5.8</v>
      </c>
    </row>
    <row r="31" spans="2:16" x14ac:dyDescent="0.2">
      <c r="B31" s="1">
        <v>26755</v>
      </c>
      <c r="C31">
        <v>54</v>
      </c>
      <c r="D31">
        <f t="shared" si="0"/>
        <v>16.999999999999993</v>
      </c>
      <c r="N31" t="s">
        <v>318</v>
      </c>
      <c r="O31">
        <v>5.7</v>
      </c>
      <c r="P31">
        <v>5.6</v>
      </c>
    </row>
    <row r="32" spans="2:16" x14ac:dyDescent="0.2">
      <c r="B32" s="1">
        <v>26785</v>
      </c>
      <c r="C32">
        <v>66</v>
      </c>
      <c r="D32">
        <f t="shared" si="0"/>
        <v>23.000000000000043</v>
      </c>
      <c r="N32" t="s">
        <v>319</v>
      </c>
      <c r="O32">
        <v>5.8</v>
      </c>
      <c r="P32">
        <v>5.6</v>
      </c>
    </row>
    <row r="33" spans="2:16" x14ac:dyDescent="0.2">
      <c r="B33" s="1">
        <v>26816</v>
      </c>
      <c r="C33">
        <v>50</v>
      </c>
      <c r="D33">
        <f t="shared" si="0"/>
        <v>75</v>
      </c>
      <c r="N33" t="s">
        <v>320</v>
      </c>
      <c r="O33">
        <v>5.8</v>
      </c>
      <c r="P33">
        <v>5.6</v>
      </c>
    </row>
    <row r="34" spans="2:16" x14ac:dyDescent="0.2">
      <c r="B34" s="1">
        <v>26846</v>
      </c>
      <c r="C34">
        <v>26.999999999999901</v>
      </c>
      <c r="D34">
        <f t="shared" si="0"/>
        <v>77.999999999999943</v>
      </c>
      <c r="N34" t="s">
        <v>321</v>
      </c>
      <c r="O34">
        <v>5.9</v>
      </c>
      <c r="P34">
        <v>5.7</v>
      </c>
    </row>
    <row r="35" spans="2:16" x14ac:dyDescent="0.2">
      <c r="B35" s="1">
        <v>26877</v>
      </c>
      <c r="C35">
        <v>50</v>
      </c>
      <c r="D35">
        <f t="shared" si="0"/>
        <v>108</v>
      </c>
      <c r="N35" t="s">
        <v>322</v>
      </c>
      <c r="O35">
        <v>5.9</v>
      </c>
      <c r="P35">
        <v>5.7</v>
      </c>
    </row>
    <row r="36" spans="2:16" x14ac:dyDescent="0.2">
      <c r="B36" s="1">
        <v>26908</v>
      </c>
      <c r="C36">
        <v>72</v>
      </c>
      <c r="D36">
        <f t="shared" si="0"/>
        <v>50</v>
      </c>
      <c r="N36" t="s">
        <v>323</v>
      </c>
      <c r="O36">
        <v>5.7</v>
      </c>
      <c r="P36">
        <v>5.6</v>
      </c>
    </row>
    <row r="37" spans="2:16" x14ac:dyDescent="0.2">
      <c r="B37" s="1">
        <v>26938</v>
      </c>
      <c r="C37">
        <v>91</v>
      </c>
      <c r="D37">
        <f t="shared" si="0"/>
        <v>79.999999999999886</v>
      </c>
      <c r="N37" t="s">
        <v>324</v>
      </c>
      <c r="O37">
        <v>5.6</v>
      </c>
      <c r="P37">
        <v>5.5</v>
      </c>
    </row>
    <row r="38" spans="2:16" x14ac:dyDescent="0.2">
      <c r="B38" s="1">
        <v>26969</v>
      </c>
      <c r="C38">
        <v>44.000000000000099</v>
      </c>
      <c r="D38">
        <f t="shared" si="0"/>
        <v>41.000000000000014</v>
      </c>
      <c r="N38" t="s">
        <v>325</v>
      </c>
      <c r="O38">
        <v>5.8</v>
      </c>
      <c r="P38">
        <v>5.8</v>
      </c>
    </row>
    <row r="39" spans="2:16" x14ac:dyDescent="0.2">
      <c r="B39" s="1">
        <v>26999</v>
      </c>
      <c r="C39">
        <v>152.99999999999901</v>
      </c>
      <c r="D39">
        <f t="shared" si="0"/>
        <v>49.000000000000021</v>
      </c>
      <c r="N39" t="s">
        <v>326</v>
      </c>
      <c r="O39">
        <v>5.9</v>
      </c>
      <c r="P39">
        <v>6</v>
      </c>
    </row>
    <row r="40" spans="2:16" x14ac:dyDescent="0.2">
      <c r="B40" s="1">
        <v>27030</v>
      </c>
      <c r="C40">
        <v>94.999999999999901</v>
      </c>
      <c r="D40">
        <f t="shared" si="0"/>
        <v>56.00000000000005</v>
      </c>
      <c r="N40" t="s">
        <v>327</v>
      </c>
      <c r="O40">
        <v>5.9</v>
      </c>
      <c r="P40">
        <v>6.1</v>
      </c>
    </row>
    <row r="41" spans="2:16" x14ac:dyDescent="0.2">
      <c r="B41" s="1">
        <v>27061</v>
      </c>
      <c r="C41">
        <v>72</v>
      </c>
      <c r="D41">
        <f t="shared" si="0"/>
        <v>17.999999999999972</v>
      </c>
      <c r="N41" t="s">
        <v>328</v>
      </c>
      <c r="O41">
        <v>6.2</v>
      </c>
      <c r="P41">
        <v>6.2</v>
      </c>
    </row>
    <row r="42" spans="2:16" x14ac:dyDescent="0.2">
      <c r="B42" s="1">
        <v>27089</v>
      </c>
      <c r="C42">
        <v>1.99999999999995</v>
      </c>
      <c r="D42">
        <f t="shared" si="0"/>
        <v>107.00000000000003</v>
      </c>
      <c r="N42" t="s">
        <v>329</v>
      </c>
      <c r="O42">
        <v>6.5</v>
      </c>
      <c r="P42">
        <v>6.5</v>
      </c>
    </row>
    <row r="43" spans="2:16" x14ac:dyDescent="0.2">
      <c r="B43" s="1">
        <v>27120</v>
      </c>
      <c r="C43">
        <v>118.99999999999901</v>
      </c>
      <c r="D43">
        <f t="shared" si="0"/>
        <v>108</v>
      </c>
      <c r="N43" t="s">
        <v>330</v>
      </c>
      <c r="O43">
        <v>6.2</v>
      </c>
      <c r="P43">
        <v>6.4</v>
      </c>
    </row>
    <row r="44" spans="2:16" x14ac:dyDescent="0.2">
      <c r="B44" s="1">
        <v>27150</v>
      </c>
      <c r="C44">
        <v>202.99999999999901</v>
      </c>
      <c r="D44">
        <f t="shared" si="0"/>
        <v>73.000000000000043</v>
      </c>
      <c r="N44" t="s">
        <v>331</v>
      </c>
      <c r="O44">
        <v>6.1</v>
      </c>
      <c r="P44">
        <v>6.4</v>
      </c>
    </row>
    <row r="45" spans="2:16" x14ac:dyDescent="0.2">
      <c r="B45" s="1">
        <v>27181</v>
      </c>
      <c r="C45">
        <v>60.999999999999901</v>
      </c>
      <c r="D45">
        <f t="shared" si="0"/>
        <v>64.000000000000057</v>
      </c>
      <c r="N45" t="s">
        <v>332</v>
      </c>
      <c r="O45">
        <v>6</v>
      </c>
      <c r="P45">
        <v>6.4</v>
      </c>
    </row>
    <row r="46" spans="2:16" x14ac:dyDescent="0.2">
      <c r="B46" s="1">
        <v>27211</v>
      </c>
      <c r="C46">
        <v>240.99999999999901</v>
      </c>
      <c r="D46">
        <f t="shared" si="0"/>
        <v>57.000000000000028</v>
      </c>
      <c r="N46" t="s">
        <v>333</v>
      </c>
      <c r="O46">
        <v>6.2</v>
      </c>
      <c r="P46">
        <v>6.4</v>
      </c>
    </row>
    <row r="47" spans="2:16" x14ac:dyDescent="0.2">
      <c r="B47" s="1">
        <v>27242</v>
      </c>
      <c r="C47">
        <v>87.000000000000099</v>
      </c>
      <c r="D47">
        <f t="shared" si="0"/>
        <v>57.000000000000028</v>
      </c>
      <c r="N47" t="s">
        <v>334</v>
      </c>
      <c r="O47">
        <v>6.5</v>
      </c>
      <c r="P47">
        <v>6.6</v>
      </c>
    </row>
    <row r="48" spans="2:16" x14ac:dyDescent="0.2">
      <c r="B48" s="1">
        <v>27273</v>
      </c>
      <c r="C48">
        <v>190</v>
      </c>
      <c r="D48">
        <f t="shared" si="0"/>
        <v>66.000000000000014</v>
      </c>
      <c r="N48" t="s">
        <v>335</v>
      </c>
      <c r="O48">
        <v>6.5</v>
      </c>
      <c r="P48">
        <v>6.7</v>
      </c>
    </row>
    <row r="49" spans="2:16" x14ac:dyDescent="0.2">
      <c r="B49" s="1">
        <v>27303</v>
      </c>
      <c r="C49">
        <v>104.99999999999901</v>
      </c>
      <c r="D49">
        <f t="shared" si="0"/>
        <v>78.000000000000114</v>
      </c>
      <c r="N49" t="s">
        <v>336</v>
      </c>
      <c r="O49">
        <v>6.2</v>
      </c>
      <c r="P49">
        <v>6.5</v>
      </c>
    </row>
    <row r="50" spans="2:16" x14ac:dyDescent="0.2">
      <c r="B50" s="1">
        <v>27334</v>
      </c>
      <c r="C50">
        <v>246.99999999999901</v>
      </c>
      <c r="D50">
        <f t="shared" si="0"/>
        <v>99.000000000000028</v>
      </c>
      <c r="N50" t="s">
        <v>337</v>
      </c>
      <c r="O50">
        <v>6.3</v>
      </c>
      <c r="P50">
        <v>6.5</v>
      </c>
    </row>
    <row r="51" spans="2:16" x14ac:dyDescent="0.2">
      <c r="B51" s="1">
        <v>27364</v>
      </c>
      <c r="C51">
        <v>212</v>
      </c>
      <c r="D51">
        <f t="shared" si="0"/>
        <v>71.000000000000085</v>
      </c>
      <c r="N51" t="s">
        <v>338</v>
      </c>
      <c r="O51">
        <v>6.1</v>
      </c>
      <c r="P51">
        <v>6.3</v>
      </c>
    </row>
    <row r="52" spans="2:16" x14ac:dyDescent="0.2">
      <c r="B52" s="1">
        <v>27395</v>
      </c>
      <c r="C52">
        <v>370</v>
      </c>
      <c r="D52">
        <f t="shared" si="0"/>
        <v>80.000000000000071</v>
      </c>
      <c r="N52" t="s">
        <v>339</v>
      </c>
      <c r="O52">
        <v>6</v>
      </c>
      <c r="P52">
        <v>6.2</v>
      </c>
    </row>
    <row r="53" spans="2:16" x14ac:dyDescent="0.2">
      <c r="B53" s="1">
        <v>27426</v>
      </c>
      <c r="C53">
        <v>114</v>
      </c>
      <c r="D53">
        <f t="shared" si="0"/>
        <v>41.999999999999993</v>
      </c>
      <c r="N53" t="s">
        <v>340</v>
      </c>
      <c r="O53">
        <v>6.1</v>
      </c>
      <c r="P53">
        <v>6.2</v>
      </c>
    </row>
    <row r="54" spans="2:16" x14ac:dyDescent="0.2">
      <c r="B54" s="1">
        <v>27454</v>
      </c>
      <c r="C54">
        <v>79</v>
      </c>
      <c r="D54">
        <f t="shared" si="0"/>
        <v>21.000000000000085</v>
      </c>
      <c r="N54" t="s">
        <v>341</v>
      </c>
      <c r="O54">
        <v>5.8</v>
      </c>
      <c r="P54">
        <v>6.1</v>
      </c>
    </row>
    <row r="55" spans="2:16" x14ac:dyDescent="0.2">
      <c r="B55" s="1">
        <v>27485</v>
      </c>
      <c r="C55">
        <v>0.99999999999997802</v>
      </c>
      <c r="D55">
        <f t="shared" si="0"/>
        <v>42.999999999999972</v>
      </c>
      <c r="N55" t="s">
        <v>342</v>
      </c>
      <c r="O55">
        <v>5.7</v>
      </c>
      <c r="P55">
        <v>6</v>
      </c>
    </row>
    <row r="56" spans="2:16" x14ac:dyDescent="0.2">
      <c r="B56" s="1">
        <v>27515</v>
      </c>
      <c r="C56">
        <v>141</v>
      </c>
      <c r="D56">
        <f t="shared" si="0"/>
        <v>24.000000000000021</v>
      </c>
      <c r="N56" t="s">
        <v>343</v>
      </c>
      <c r="O56">
        <v>5.8</v>
      </c>
      <c r="P56">
        <v>5.9</v>
      </c>
    </row>
    <row r="57" spans="2:16" x14ac:dyDescent="0.2">
      <c r="B57" s="1">
        <v>27546</v>
      </c>
      <c r="C57">
        <v>137</v>
      </c>
      <c r="D57">
        <f t="shared" si="0"/>
        <v>5.9999999999998721</v>
      </c>
      <c r="N57" t="s">
        <v>344</v>
      </c>
      <c r="O57">
        <v>5.7</v>
      </c>
      <c r="P57">
        <v>5.7</v>
      </c>
    </row>
    <row r="58" spans="2:16" x14ac:dyDescent="0.2">
      <c r="B58" s="1">
        <v>27576</v>
      </c>
      <c r="C58">
        <v>188</v>
      </c>
      <c r="D58">
        <f t="shared" si="0"/>
        <v>25.999999999999979</v>
      </c>
      <c r="N58" t="s">
        <v>345</v>
      </c>
      <c r="O58">
        <v>5.6</v>
      </c>
      <c r="P58">
        <v>5.6</v>
      </c>
    </row>
    <row r="59" spans="2:16" x14ac:dyDescent="0.2">
      <c r="B59" s="1">
        <v>27607</v>
      </c>
      <c r="C59">
        <v>83</v>
      </c>
      <c r="D59">
        <f t="shared" si="0"/>
        <v>48.000000000000043</v>
      </c>
      <c r="N59" t="s">
        <v>346</v>
      </c>
      <c r="O59">
        <v>5.6</v>
      </c>
      <c r="P59">
        <v>5.6</v>
      </c>
    </row>
    <row r="60" spans="2:16" x14ac:dyDescent="0.2">
      <c r="B60" s="1">
        <v>27638</v>
      </c>
      <c r="C60">
        <v>64.999999999999801</v>
      </c>
      <c r="D60">
        <f t="shared" si="0"/>
        <v>60.999999999999943</v>
      </c>
      <c r="N60" t="s">
        <v>347</v>
      </c>
      <c r="O60">
        <v>5.8</v>
      </c>
      <c r="P60">
        <v>5.7</v>
      </c>
    </row>
    <row r="61" spans="2:16" x14ac:dyDescent="0.2">
      <c r="B61" s="1">
        <v>27668</v>
      </c>
      <c r="C61">
        <v>77.000000000000099</v>
      </c>
      <c r="D61">
        <f t="shared" si="0"/>
        <v>38.999999999999879</v>
      </c>
      <c r="N61" t="s">
        <v>348</v>
      </c>
      <c r="O61">
        <v>6</v>
      </c>
      <c r="P61">
        <v>5.9</v>
      </c>
    </row>
    <row r="62" spans="2:16" x14ac:dyDescent="0.2">
      <c r="B62" s="1">
        <v>27699</v>
      </c>
      <c r="C62">
        <v>96</v>
      </c>
      <c r="D62">
        <f t="shared" si="0"/>
        <v>41.999999999999993</v>
      </c>
      <c r="N62" t="s">
        <v>349</v>
      </c>
      <c r="O62">
        <v>6.3</v>
      </c>
      <c r="P62">
        <v>6</v>
      </c>
    </row>
    <row r="63" spans="2:16" x14ac:dyDescent="0.2">
      <c r="B63" s="1">
        <v>27729</v>
      </c>
      <c r="C63">
        <v>128</v>
      </c>
      <c r="D63">
        <f t="shared" si="0"/>
        <v>38.000000000000078</v>
      </c>
      <c r="N63" t="s">
        <v>350</v>
      </c>
      <c r="O63">
        <v>6.1</v>
      </c>
      <c r="P63">
        <v>6</v>
      </c>
    </row>
    <row r="64" spans="2:16" x14ac:dyDescent="0.2">
      <c r="B64" s="1">
        <v>27760</v>
      </c>
      <c r="C64">
        <v>212.99999999999901</v>
      </c>
      <c r="D64">
        <f t="shared" si="0"/>
        <v>28.999999999999915</v>
      </c>
      <c r="N64" t="s">
        <v>351</v>
      </c>
      <c r="O64">
        <v>6.1</v>
      </c>
      <c r="P64">
        <v>6</v>
      </c>
    </row>
    <row r="65" spans="2:16" x14ac:dyDescent="0.2">
      <c r="B65" s="1">
        <v>27791</v>
      </c>
      <c r="C65">
        <v>42.999999999999901</v>
      </c>
      <c r="D65">
        <f t="shared" si="0"/>
        <v>16.000000000000014</v>
      </c>
      <c r="N65" t="s">
        <v>352</v>
      </c>
      <c r="O65">
        <v>6.2</v>
      </c>
      <c r="P65">
        <v>6</v>
      </c>
    </row>
    <row r="66" spans="2:16" x14ac:dyDescent="0.2">
      <c r="B66" s="1">
        <v>27820</v>
      </c>
      <c r="C66">
        <v>50</v>
      </c>
      <c r="D66">
        <f t="shared" si="0"/>
        <v>-5.9999999999999609</v>
      </c>
      <c r="N66" t="s">
        <v>353</v>
      </c>
      <c r="O66">
        <v>5.9</v>
      </c>
      <c r="P66">
        <v>5.9</v>
      </c>
    </row>
    <row r="67" spans="2:16" x14ac:dyDescent="0.2">
      <c r="B67" s="1">
        <v>27851</v>
      </c>
      <c r="C67">
        <v>81</v>
      </c>
      <c r="D67">
        <f t="shared" si="0"/>
        <v>-18.99999999999995</v>
      </c>
      <c r="N67" t="s">
        <v>354</v>
      </c>
      <c r="O67">
        <v>5.8</v>
      </c>
      <c r="P67">
        <v>5.7</v>
      </c>
    </row>
    <row r="68" spans="2:16" x14ac:dyDescent="0.2">
      <c r="B68" s="1">
        <v>27881</v>
      </c>
      <c r="C68">
        <v>10.000000000000099</v>
      </c>
      <c r="D68">
        <f t="shared" si="0"/>
        <v>-25</v>
      </c>
      <c r="N68" t="s">
        <v>355</v>
      </c>
      <c r="O68">
        <v>5.7</v>
      </c>
      <c r="P68">
        <v>5.6</v>
      </c>
    </row>
    <row r="69" spans="2:16" x14ac:dyDescent="0.2">
      <c r="B69" s="1">
        <v>27912</v>
      </c>
      <c r="C69">
        <v>70.999999999999901</v>
      </c>
      <c r="D69">
        <f t="shared" si="0"/>
        <v>-12.999999999999901</v>
      </c>
      <c r="N69" t="s">
        <v>356</v>
      </c>
      <c r="O69">
        <v>5.7</v>
      </c>
      <c r="P69">
        <v>5.6</v>
      </c>
    </row>
    <row r="70" spans="2:16" x14ac:dyDescent="0.2">
      <c r="B70" s="1">
        <v>27942</v>
      </c>
      <c r="C70">
        <v>61.999999999999901</v>
      </c>
      <c r="D70">
        <f t="shared" ref="D70:D133" si="1">100*(O240-P240)</f>
        <v>-19.999999999999929</v>
      </c>
      <c r="N70" t="s">
        <v>357</v>
      </c>
      <c r="O70">
        <v>5.8</v>
      </c>
      <c r="P70">
        <v>5.8</v>
      </c>
    </row>
    <row r="71" spans="2:16" x14ac:dyDescent="0.2">
      <c r="B71" s="1">
        <v>27973</v>
      </c>
      <c r="C71">
        <v>-6.0000000000000497</v>
      </c>
      <c r="D71">
        <f t="shared" si="1"/>
        <v>-2.9999999999999361</v>
      </c>
      <c r="N71" t="s">
        <v>358</v>
      </c>
      <c r="O71">
        <v>6.1</v>
      </c>
      <c r="P71">
        <v>5.9</v>
      </c>
    </row>
    <row r="72" spans="2:16" x14ac:dyDescent="0.2">
      <c r="B72" s="1">
        <v>28004</v>
      </c>
      <c r="C72">
        <v>-1.99999999999995</v>
      </c>
      <c r="D72">
        <f t="shared" si="1"/>
        <v>10.999999999999943</v>
      </c>
      <c r="N72" t="s">
        <v>359</v>
      </c>
      <c r="O72">
        <v>6</v>
      </c>
      <c r="P72">
        <v>5.9</v>
      </c>
    </row>
    <row r="73" spans="2:16" x14ac:dyDescent="0.2">
      <c r="B73" s="1">
        <v>28034</v>
      </c>
      <c r="C73">
        <v>44.000000000000099</v>
      </c>
      <c r="D73">
        <f t="shared" si="1"/>
        <v>14.999999999999947</v>
      </c>
      <c r="N73" t="s">
        <v>360</v>
      </c>
      <c r="O73">
        <v>6.1</v>
      </c>
      <c r="P73">
        <v>6</v>
      </c>
    </row>
    <row r="74" spans="2:16" x14ac:dyDescent="0.2">
      <c r="B74" s="1">
        <v>28065</v>
      </c>
      <c r="C74">
        <v>171</v>
      </c>
      <c r="D74">
        <f t="shared" si="1"/>
        <v>8.9999999999999858</v>
      </c>
      <c r="N74" t="s">
        <v>361</v>
      </c>
      <c r="O74">
        <v>6.1</v>
      </c>
      <c r="P74">
        <v>6</v>
      </c>
    </row>
    <row r="75" spans="2:16" x14ac:dyDescent="0.2">
      <c r="B75" s="1">
        <v>28095</v>
      </c>
      <c r="C75">
        <v>145.99999999999901</v>
      </c>
      <c r="D75">
        <f t="shared" si="1"/>
        <v>8.9999999999999858</v>
      </c>
      <c r="N75" t="s">
        <v>362</v>
      </c>
      <c r="O75">
        <v>6.3</v>
      </c>
      <c r="P75">
        <v>6.2</v>
      </c>
    </row>
    <row r="76" spans="2:16" x14ac:dyDescent="0.2">
      <c r="B76" s="1">
        <v>28126</v>
      </c>
      <c r="C76">
        <v>176.99999999999901</v>
      </c>
      <c r="D76">
        <f t="shared" si="1"/>
        <v>-0.99999999999997868</v>
      </c>
      <c r="N76" t="s">
        <v>363</v>
      </c>
      <c r="O76">
        <v>6.4</v>
      </c>
      <c r="P76">
        <v>6.2</v>
      </c>
    </row>
    <row r="77" spans="2:16" x14ac:dyDescent="0.2">
      <c r="B77" s="1">
        <v>28157</v>
      </c>
      <c r="C77">
        <v>58</v>
      </c>
      <c r="D77">
        <f t="shared" si="1"/>
        <v>-8.0000000000000071</v>
      </c>
      <c r="N77" t="s">
        <v>364</v>
      </c>
      <c r="O77">
        <v>6.3</v>
      </c>
      <c r="P77">
        <v>6.1</v>
      </c>
    </row>
    <row r="78" spans="2:16" x14ac:dyDescent="0.2">
      <c r="B78" s="1">
        <v>28185</v>
      </c>
      <c r="C78">
        <v>194.99999999999901</v>
      </c>
      <c r="D78">
        <f t="shared" si="1"/>
        <v>28.000000000000025</v>
      </c>
      <c r="N78" t="s">
        <v>365</v>
      </c>
      <c r="O78">
        <v>6.1</v>
      </c>
      <c r="P78">
        <v>6</v>
      </c>
    </row>
    <row r="79" spans="2:16" x14ac:dyDescent="0.2">
      <c r="B79" s="1">
        <v>28216</v>
      </c>
      <c r="C79">
        <v>67.999999999999901</v>
      </c>
      <c r="D79">
        <f t="shared" si="1"/>
        <v>17.999999999999972</v>
      </c>
      <c r="N79" t="s">
        <v>366</v>
      </c>
      <c r="O79">
        <v>6</v>
      </c>
      <c r="P79">
        <v>6</v>
      </c>
    </row>
    <row r="80" spans="2:16" x14ac:dyDescent="0.2">
      <c r="B80" s="1">
        <v>28246</v>
      </c>
      <c r="C80">
        <v>41</v>
      </c>
      <c r="D80">
        <f t="shared" si="1"/>
        <v>8.9999999999999858</v>
      </c>
      <c r="N80" t="s">
        <v>367</v>
      </c>
      <c r="O80">
        <v>6</v>
      </c>
      <c r="P80">
        <v>6</v>
      </c>
    </row>
    <row r="81" spans="2:16" x14ac:dyDescent="0.2">
      <c r="B81" s="1">
        <v>28277</v>
      </c>
      <c r="C81">
        <v>45.999999999999901</v>
      </c>
      <c r="D81">
        <f t="shared" si="1"/>
        <v>4.9999999999999822</v>
      </c>
      <c r="N81" t="s">
        <v>368</v>
      </c>
      <c r="O81">
        <v>6</v>
      </c>
      <c r="P81">
        <v>6</v>
      </c>
    </row>
    <row r="82" spans="2:16" x14ac:dyDescent="0.2">
      <c r="B82" s="1">
        <v>28307</v>
      </c>
      <c r="C82">
        <v>90</v>
      </c>
      <c r="D82">
        <f t="shared" si="1"/>
        <v>14.999999999999947</v>
      </c>
      <c r="N82" t="s">
        <v>369</v>
      </c>
      <c r="O82">
        <v>6.1</v>
      </c>
      <c r="P82">
        <v>6.1</v>
      </c>
    </row>
    <row r="83" spans="2:16" x14ac:dyDescent="0.2">
      <c r="B83" s="1">
        <v>28338</v>
      </c>
      <c r="C83">
        <v>108</v>
      </c>
      <c r="D83">
        <f t="shared" si="1"/>
        <v>12.000000000000011</v>
      </c>
      <c r="N83" t="s">
        <v>370</v>
      </c>
      <c r="O83">
        <v>6.1</v>
      </c>
      <c r="P83">
        <v>6.1</v>
      </c>
    </row>
    <row r="84" spans="2:16" x14ac:dyDescent="0.2">
      <c r="B84" s="1">
        <v>28369</v>
      </c>
      <c r="C84">
        <v>239.99999999999901</v>
      </c>
      <c r="D84">
        <f t="shared" si="1"/>
        <v>15.000000000000036</v>
      </c>
      <c r="N84" t="s">
        <v>371</v>
      </c>
      <c r="O84">
        <v>6.1</v>
      </c>
      <c r="P84">
        <v>6.1</v>
      </c>
    </row>
    <row r="85" spans="2:16" x14ac:dyDescent="0.2">
      <c r="B85" s="1">
        <v>28399</v>
      </c>
      <c r="C85">
        <v>117</v>
      </c>
      <c r="D85">
        <f t="shared" si="1"/>
        <v>20.000000000000018</v>
      </c>
      <c r="N85" t="s">
        <v>372</v>
      </c>
      <c r="O85">
        <v>6.1</v>
      </c>
      <c r="P85">
        <v>6.1</v>
      </c>
    </row>
    <row r="86" spans="2:16" x14ac:dyDescent="0.2">
      <c r="B86" s="1">
        <v>28430</v>
      </c>
      <c r="C86">
        <v>40</v>
      </c>
      <c r="D86">
        <f t="shared" si="1"/>
        <v>23.000000000000043</v>
      </c>
      <c r="N86" t="s">
        <v>373</v>
      </c>
      <c r="O86">
        <v>6</v>
      </c>
      <c r="P86">
        <v>6.1</v>
      </c>
    </row>
    <row r="87" spans="2:16" x14ac:dyDescent="0.2">
      <c r="B87" s="1">
        <v>28460</v>
      </c>
      <c r="C87">
        <v>148</v>
      </c>
      <c r="D87">
        <f t="shared" si="1"/>
        <v>27.000000000000046</v>
      </c>
      <c r="N87" t="s">
        <v>374</v>
      </c>
      <c r="O87">
        <v>5.9</v>
      </c>
      <c r="P87">
        <v>6.1</v>
      </c>
    </row>
    <row r="88" spans="2:16" x14ac:dyDescent="0.2">
      <c r="B88" s="1">
        <v>28491</v>
      </c>
      <c r="C88">
        <v>76.999999999999901</v>
      </c>
      <c r="D88">
        <f t="shared" si="1"/>
        <v>30.999999999999961</v>
      </c>
      <c r="N88" t="s">
        <v>375</v>
      </c>
      <c r="O88">
        <v>5.9</v>
      </c>
      <c r="P88">
        <v>6</v>
      </c>
    </row>
    <row r="89" spans="2:16" x14ac:dyDescent="0.2">
      <c r="B89" s="1">
        <v>28522</v>
      </c>
      <c r="C89">
        <v>30</v>
      </c>
      <c r="D89">
        <f t="shared" si="1"/>
        <v>50</v>
      </c>
      <c r="N89" t="s">
        <v>376</v>
      </c>
      <c r="O89">
        <v>6</v>
      </c>
      <c r="P89">
        <v>6</v>
      </c>
    </row>
    <row r="90" spans="2:16" x14ac:dyDescent="0.2">
      <c r="B90" s="1">
        <v>28550</v>
      </c>
      <c r="C90">
        <v>45.000000000000099</v>
      </c>
      <c r="D90">
        <f t="shared" si="1"/>
        <v>67</v>
      </c>
      <c r="N90" t="s">
        <v>377</v>
      </c>
      <c r="O90">
        <v>5.9</v>
      </c>
      <c r="P90">
        <v>5.9</v>
      </c>
    </row>
    <row r="91" spans="2:16" x14ac:dyDescent="0.2">
      <c r="B91" s="1">
        <v>28581</v>
      </c>
      <c r="C91">
        <v>12.000000000000099</v>
      </c>
      <c r="D91">
        <f t="shared" si="1"/>
        <v>65.000000000000028</v>
      </c>
      <c r="N91" t="s">
        <v>378</v>
      </c>
      <c r="O91">
        <v>5.9</v>
      </c>
      <c r="P91">
        <v>5.9</v>
      </c>
    </row>
    <row r="92" spans="2:16" x14ac:dyDescent="0.2">
      <c r="B92" s="1">
        <v>28611</v>
      </c>
      <c r="C92">
        <v>42.999999999999901</v>
      </c>
      <c r="D92">
        <f t="shared" si="1"/>
        <v>67.999999999999972</v>
      </c>
      <c r="N92" t="s">
        <v>379</v>
      </c>
      <c r="O92">
        <v>6</v>
      </c>
      <c r="P92">
        <v>6</v>
      </c>
    </row>
    <row r="93" spans="2:16" x14ac:dyDescent="0.2">
      <c r="B93" s="1">
        <v>28642</v>
      </c>
      <c r="C93">
        <v>54</v>
      </c>
      <c r="D93">
        <f t="shared" si="1"/>
        <v>52.999999999999936</v>
      </c>
      <c r="N93" t="s">
        <v>380</v>
      </c>
      <c r="O93">
        <v>6.2</v>
      </c>
      <c r="P93">
        <v>6.2</v>
      </c>
    </row>
    <row r="94" spans="2:16" x14ac:dyDescent="0.2">
      <c r="B94" s="1">
        <v>28672</v>
      </c>
      <c r="C94">
        <v>76.999999999999901</v>
      </c>
      <c r="D94">
        <f t="shared" si="1"/>
        <v>28.000000000000025</v>
      </c>
      <c r="N94" t="s">
        <v>381</v>
      </c>
      <c r="O94">
        <v>6.3</v>
      </c>
      <c r="P94">
        <v>6.3</v>
      </c>
    </row>
    <row r="95" spans="2:16" x14ac:dyDescent="0.2">
      <c r="B95" s="1">
        <v>28703</v>
      </c>
      <c r="C95">
        <v>33</v>
      </c>
      <c r="D95">
        <f t="shared" si="1"/>
        <v>46.999999999999972</v>
      </c>
      <c r="N95" t="s">
        <v>382</v>
      </c>
      <c r="O95">
        <v>6.4</v>
      </c>
      <c r="P95">
        <v>6.3</v>
      </c>
    </row>
    <row r="96" spans="2:16" x14ac:dyDescent="0.2">
      <c r="B96" s="1">
        <v>28734</v>
      </c>
      <c r="C96">
        <v>12.999999999999901</v>
      </c>
      <c r="D96">
        <f t="shared" si="1"/>
        <v>41.999999999999993</v>
      </c>
      <c r="N96" t="s">
        <v>383</v>
      </c>
      <c r="O96">
        <v>6.3</v>
      </c>
      <c r="P96">
        <v>6.3</v>
      </c>
    </row>
    <row r="97" spans="2:16" x14ac:dyDescent="0.2">
      <c r="B97" s="1">
        <v>28764</v>
      </c>
      <c r="C97">
        <v>17.999999999999901</v>
      </c>
      <c r="D97">
        <f t="shared" si="1"/>
        <v>25</v>
      </c>
      <c r="N97" t="s">
        <v>384</v>
      </c>
      <c r="O97">
        <v>6.3</v>
      </c>
      <c r="P97">
        <v>6.3</v>
      </c>
    </row>
    <row r="98" spans="2:16" x14ac:dyDescent="0.2">
      <c r="B98" s="1">
        <v>28795</v>
      </c>
      <c r="C98">
        <v>73</v>
      </c>
      <c r="D98">
        <f t="shared" si="1"/>
        <v>16.999999999999993</v>
      </c>
      <c r="N98" t="s">
        <v>385</v>
      </c>
      <c r="O98">
        <v>6.3</v>
      </c>
      <c r="P98">
        <v>6.4</v>
      </c>
    </row>
    <row r="99" spans="2:16" x14ac:dyDescent="0.2">
      <c r="B99" s="1">
        <v>28825</v>
      </c>
      <c r="C99">
        <v>89</v>
      </c>
      <c r="D99">
        <f t="shared" si="1"/>
        <v>10.999999999999943</v>
      </c>
      <c r="N99" t="s">
        <v>386</v>
      </c>
      <c r="O99">
        <v>6.3</v>
      </c>
      <c r="P99">
        <v>6.4</v>
      </c>
    </row>
    <row r="100" spans="2:16" x14ac:dyDescent="0.2">
      <c r="B100" s="1">
        <v>28856</v>
      </c>
      <c r="C100">
        <v>16.999999999999901</v>
      </c>
      <c r="D100">
        <f t="shared" si="1"/>
        <v>-9.0000000000000746</v>
      </c>
      <c r="N100" t="s">
        <v>387</v>
      </c>
      <c r="O100">
        <v>6.3</v>
      </c>
      <c r="P100">
        <v>6.4</v>
      </c>
    </row>
    <row r="101" spans="2:16" x14ac:dyDescent="0.2">
      <c r="B101" s="1">
        <v>28887</v>
      </c>
      <c r="C101">
        <v>195</v>
      </c>
      <c r="D101">
        <f t="shared" si="1"/>
        <v>-14.000000000000057</v>
      </c>
      <c r="N101" t="s">
        <v>388</v>
      </c>
      <c r="O101">
        <v>6.3</v>
      </c>
      <c r="P101">
        <v>6.4</v>
      </c>
    </row>
    <row r="102" spans="2:16" x14ac:dyDescent="0.2">
      <c r="B102" s="1">
        <v>28915</v>
      </c>
      <c r="C102">
        <v>240</v>
      </c>
      <c r="D102">
        <f t="shared" si="1"/>
        <v>-15.000000000000036</v>
      </c>
      <c r="N102" t="s">
        <v>389</v>
      </c>
      <c r="O102">
        <v>6.3</v>
      </c>
      <c r="P102">
        <v>6.4</v>
      </c>
    </row>
    <row r="103" spans="2:16" x14ac:dyDescent="0.2">
      <c r="B103" s="1">
        <v>28946</v>
      </c>
      <c r="C103">
        <v>123</v>
      </c>
      <c r="D103">
        <f t="shared" si="1"/>
        <v>-16.999999999999993</v>
      </c>
      <c r="N103" t="s">
        <v>390</v>
      </c>
      <c r="O103">
        <v>6.4</v>
      </c>
      <c r="P103">
        <v>6.5</v>
      </c>
    </row>
    <row r="104" spans="2:16" x14ac:dyDescent="0.2">
      <c r="B104" s="1">
        <v>28976</v>
      </c>
      <c r="C104">
        <v>70.999999999999901</v>
      </c>
      <c r="D104">
        <f t="shared" si="1"/>
        <v>-12.000000000000011</v>
      </c>
      <c r="N104" t="s">
        <v>391</v>
      </c>
      <c r="O104">
        <v>6.5</v>
      </c>
      <c r="P104">
        <v>6.5</v>
      </c>
    </row>
    <row r="105" spans="2:16" x14ac:dyDescent="0.2">
      <c r="B105" s="1">
        <v>29007</v>
      </c>
      <c r="C105">
        <v>44.000000000000099</v>
      </c>
      <c r="D105">
        <f t="shared" si="1"/>
        <v>-8.0000000000000071</v>
      </c>
      <c r="N105" t="s">
        <v>392</v>
      </c>
      <c r="O105">
        <v>6.6</v>
      </c>
      <c r="P105">
        <v>6.6</v>
      </c>
    </row>
    <row r="106" spans="2:16" x14ac:dyDescent="0.2">
      <c r="B106" s="1">
        <v>29037</v>
      </c>
      <c r="C106">
        <v>64</v>
      </c>
      <c r="D106">
        <f t="shared" si="1"/>
        <v>21.999999999999975</v>
      </c>
      <c r="N106" t="s">
        <v>393</v>
      </c>
      <c r="O106">
        <v>6.9</v>
      </c>
      <c r="P106">
        <v>6.9</v>
      </c>
    </row>
    <row r="107" spans="2:16" x14ac:dyDescent="0.2">
      <c r="B107" s="1">
        <v>29068</v>
      </c>
      <c r="C107">
        <v>90</v>
      </c>
      <c r="D107">
        <f t="shared" si="1"/>
        <v>21.999999999999975</v>
      </c>
      <c r="N107" t="s">
        <v>394</v>
      </c>
      <c r="O107">
        <v>7</v>
      </c>
      <c r="P107">
        <v>7.1</v>
      </c>
    </row>
    <row r="108" spans="2:16" x14ac:dyDescent="0.2">
      <c r="B108" s="1">
        <v>29099</v>
      </c>
      <c r="C108">
        <v>87.000000000000099</v>
      </c>
      <c r="D108">
        <f t="shared" si="1"/>
        <v>25.999999999999979</v>
      </c>
      <c r="N108" t="s">
        <v>395</v>
      </c>
      <c r="O108">
        <v>7.1</v>
      </c>
      <c r="P108">
        <v>7.2</v>
      </c>
    </row>
    <row r="109" spans="2:16" x14ac:dyDescent="0.2">
      <c r="B109" s="1">
        <v>29129</v>
      </c>
      <c r="C109">
        <v>45.000000000000099</v>
      </c>
      <c r="D109">
        <f t="shared" si="1"/>
        <v>22.000000000000064</v>
      </c>
      <c r="N109" t="s">
        <v>396</v>
      </c>
      <c r="O109">
        <v>7.2</v>
      </c>
      <c r="P109">
        <v>7.3</v>
      </c>
    </row>
    <row r="110" spans="2:16" x14ac:dyDescent="0.2">
      <c r="B110" s="1">
        <v>29160</v>
      </c>
      <c r="C110">
        <v>56.999999999999801</v>
      </c>
      <c r="D110">
        <f t="shared" si="1"/>
        <v>43.000000000000057</v>
      </c>
      <c r="N110" t="s">
        <v>397</v>
      </c>
      <c r="O110">
        <v>7.3</v>
      </c>
      <c r="P110">
        <v>7.4</v>
      </c>
    </row>
    <row r="111" spans="2:16" x14ac:dyDescent="0.2">
      <c r="B111" s="1">
        <v>29190</v>
      </c>
      <c r="C111">
        <v>100</v>
      </c>
      <c r="D111">
        <f t="shared" si="1"/>
        <v>32.999999999999915</v>
      </c>
      <c r="N111" t="s">
        <v>398</v>
      </c>
      <c r="O111">
        <v>7.3</v>
      </c>
      <c r="P111">
        <v>7.5</v>
      </c>
    </row>
    <row r="112" spans="2:16" x14ac:dyDescent="0.2">
      <c r="B112" s="1">
        <v>29221</v>
      </c>
      <c r="C112">
        <v>119</v>
      </c>
      <c r="D112">
        <f t="shared" si="1"/>
        <v>16.999999999999993</v>
      </c>
      <c r="N112" t="s">
        <v>399</v>
      </c>
      <c r="O112">
        <v>7.4</v>
      </c>
      <c r="P112">
        <v>7.5</v>
      </c>
    </row>
    <row r="113" spans="2:16" x14ac:dyDescent="0.2">
      <c r="B113" s="1">
        <v>29252</v>
      </c>
      <c r="C113">
        <v>76.999999999999901</v>
      </c>
      <c r="D113">
        <f t="shared" si="1"/>
        <v>-8.9999999999999858</v>
      </c>
      <c r="N113" t="s">
        <v>400</v>
      </c>
      <c r="O113">
        <v>7.6</v>
      </c>
      <c r="P113">
        <v>7.7</v>
      </c>
    </row>
    <row r="114" spans="2:16" x14ac:dyDescent="0.2">
      <c r="B114" s="1">
        <v>29281</v>
      </c>
      <c r="C114">
        <v>118</v>
      </c>
      <c r="D114">
        <f t="shared" si="1"/>
        <v>50</v>
      </c>
      <c r="N114" t="s">
        <v>401</v>
      </c>
      <c r="O114">
        <v>7.5</v>
      </c>
      <c r="P114">
        <v>7.6</v>
      </c>
    </row>
    <row r="115" spans="2:16" x14ac:dyDescent="0.2">
      <c r="B115" s="1">
        <v>29312</v>
      </c>
      <c r="C115">
        <v>175</v>
      </c>
      <c r="D115">
        <f t="shared" si="1"/>
        <v>70.000000000000114</v>
      </c>
      <c r="N115" t="s">
        <v>402</v>
      </c>
      <c r="O115">
        <v>7.5</v>
      </c>
      <c r="P115">
        <v>7.6</v>
      </c>
    </row>
    <row r="116" spans="2:16" x14ac:dyDescent="0.2">
      <c r="B116" s="1">
        <v>29342</v>
      </c>
      <c r="C116">
        <v>169</v>
      </c>
      <c r="D116">
        <f t="shared" si="1"/>
        <v>115.00000000000003</v>
      </c>
      <c r="N116" t="s">
        <v>403</v>
      </c>
      <c r="O116">
        <v>7.6</v>
      </c>
      <c r="P116">
        <v>7.7</v>
      </c>
    </row>
    <row r="117" spans="2:16" x14ac:dyDescent="0.2">
      <c r="B117" s="1">
        <v>29373</v>
      </c>
      <c r="C117">
        <v>129.99999999999901</v>
      </c>
      <c r="D117">
        <f t="shared" si="1"/>
        <v>62.000000000000099</v>
      </c>
      <c r="N117" t="s">
        <v>404</v>
      </c>
      <c r="O117">
        <v>7.9</v>
      </c>
      <c r="P117">
        <v>8</v>
      </c>
    </row>
    <row r="118" spans="2:16" x14ac:dyDescent="0.2">
      <c r="B118" s="1">
        <v>29403</v>
      </c>
      <c r="C118">
        <v>95.999999999999901</v>
      </c>
      <c r="D118">
        <f t="shared" si="1"/>
        <v>36.000000000000028</v>
      </c>
      <c r="N118" t="s">
        <v>405</v>
      </c>
      <c r="O118">
        <v>8</v>
      </c>
      <c r="P118">
        <v>8.1999999999999993</v>
      </c>
    </row>
    <row r="119" spans="2:16" x14ac:dyDescent="0.2">
      <c r="B119" s="1">
        <v>29434</v>
      </c>
      <c r="C119">
        <v>45.000000000000099</v>
      </c>
      <c r="D119">
        <f t="shared" si="1"/>
        <v>8.0000000000000071</v>
      </c>
      <c r="N119" t="s">
        <v>406</v>
      </c>
      <c r="O119">
        <v>8.1999999999999993</v>
      </c>
      <c r="P119">
        <v>8.4</v>
      </c>
    </row>
    <row r="120" spans="2:16" x14ac:dyDescent="0.2">
      <c r="B120" s="1">
        <v>29465</v>
      </c>
      <c r="C120">
        <v>102.99999999999901</v>
      </c>
      <c r="D120">
        <f t="shared" si="1"/>
        <v>25.999999999999979</v>
      </c>
      <c r="N120" t="s">
        <v>407</v>
      </c>
      <c r="O120">
        <v>8.3000000000000007</v>
      </c>
      <c r="P120">
        <v>8.6</v>
      </c>
    </row>
    <row r="121" spans="2:16" x14ac:dyDescent="0.2">
      <c r="B121" s="1">
        <v>29495</v>
      </c>
      <c r="C121">
        <v>117</v>
      </c>
      <c r="D121">
        <f t="shared" si="1"/>
        <v>36.000000000000121</v>
      </c>
      <c r="N121" t="s">
        <v>408</v>
      </c>
      <c r="O121">
        <v>8.1999999999999993</v>
      </c>
      <c r="P121">
        <v>8.6</v>
      </c>
    </row>
    <row r="122" spans="2:16" x14ac:dyDescent="0.2">
      <c r="B122" s="1">
        <v>29526</v>
      </c>
      <c r="C122">
        <v>113</v>
      </c>
      <c r="D122">
        <f t="shared" si="1"/>
        <v>69.000000000000128</v>
      </c>
      <c r="N122" t="s">
        <v>409</v>
      </c>
      <c r="O122">
        <v>8.1999999999999993</v>
      </c>
      <c r="P122">
        <v>8.5</v>
      </c>
    </row>
    <row r="123" spans="2:16" x14ac:dyDescent="0.2">
      <c r="B123" s="1">
        <v>29556</v>
      </c>
      <c r="C123">
        <v>53.999999999999901</v>
      </c>
      <c r="D123">
        <f t="shared" si="1"/>
        <v>48.000000000000043</v>
      </c>
      <c r="N123" t="s">
        <v>410</v>
      </c>
      <c r="O123">
        <v>8.1</v>
      </c>
      <c r="P123">
        <v>8.4</v>
      </c>
    </row>
    <row r="124" spans="2:16" x14ac:dyDescent="0.2">
      <c r="B124" s="1">
        <v>29587</v>
      </c>
      <c r="C124">
        <v>82</v>
      </c>
      <c r="D124">
        <f t="shared" si="1"/>
        <v>35.999999999999943</v>
      </c>
      <c r="N124" t="s">
        <v>411</v>
      </c>
      <c r="O124">
        <v>8.1</v>
      </c>
      <c r="P124">
        <v>8.1999999999999993</v>
      </c>
    </row>
    <row r="125" spans="2:16" x14ac:dyDescent="0.2">
      <c r="B125" s="1">
        <v>29618</v>
      </c>
      <c r="C125">
        <v>94.999999999999901</v>
      </c>
      <c r="D125">
        <f t="shared" si="1"/>
        <v>-42.999999999999972</v>
      </c>
      <c r="N125" t="s">
        <v>412</v>
      </c>
      <c r="O125">
        <v>7.8</v>
      </c>
      <c r="P125">
        <v>7.7</v>
      </c>
    </row>
    <row r="126" spans="2:16" x14ac:dyDescent="0.2">
      <c r="B126" s="1">
        <v>29646</v>
      </c>
      <c r="C126">
        <v>132</v>
      </c>
      <c r="D126">
        <f t="shared" si="1"/>
        <v>78.999999999999915</v>
      </c>
      <c r="N126" t="s">
        <v>413</v>
      </c>
      <c r="O126">
        <v>7.6</v>
      </c>
      <c r="P126">
        <v>7.42</v>
      </c>
    </row>
    <row r="127" spans="2:16" x14ac:dyDescent="0.2">
      <c r="B127" s="1">
        <v>29677</v>
      </c>
      <c r="C127">
        <v>123</v>
      </c>
      <c r="D127">
        <f t="shared" si="1"/>
        <v>91.000000000000014</v>
      </c>
      <c r="N127" t="s">
        <v>414</v>
      </c>
      <c r="O127">
        <v>7.5</v>
      </c>
      <c r="P127">
        <v>7.3</v>
      </c>
    </row>
    <row r="128" spans="2:16" x14ac:dyDescent="0.2">
      <c r="B128" s="1">
        <v>29707</v>
      </c>
      <c r="C128">
        <v>151</v>
      </c>
      <c r="D128">
        <f t="shared" si="1"/>
        <v>83.999999999999986</v>
      </c>
      <c r="N128" t="s">
        <v>415</v>
      </c>
      <c r="O128">
        <v>7.4</v>
      </c>
      <c r="P128">
        <v>6.95</v>
      </c>
    </row>
    <row r="129" spans="2:16" x14ac:dyDescent="0.2">
      <c r="B129" s="1">
        <v>29738</v>
      </c>
      <c r="C129">
        <v>115</v>
      </c>
      <c r="D129">
        <f t="shared" si="1"/>
        <v>150</v>
      </c>
      <c r="N129" t="s">
        <v>416</v>
      </c>
      <c r="O129">
        <v>7.1</v>
      </c>
      <c r="P129">
        <v>6.89</v>
      </c>
    </row>
    <row r="130" spans="2:16" x14ac:dyDescent="0.2">
      <c r="B130" s="1">
        <v>29768</v>
      </c>
      <c r="C130">
        <v>128.99999999999901</v>
      </c>
      <c r="D130">
        <f t="shared" si="1"/>
        <v>108.99999999999999</v>
      </c>
      <c r="N130" t="s">
        <v>417</v>
      </c>
      <c r="O130">
        <v>7.1</v>
      </c>
      <c r="P130">
        <v>6.81</v>
      </c>
    </row>
    <row r="131" spans="2:16" x14ac:dyDescent="0.2">
      <c r="B131" s="1">
        <v>29799</v>
      </c>
      <c r="C131">
        <v>125</v>
      </c>
      <c r="D131">
        <f t="shared" si="1"/>
        <v>132.00000000000003</v>
      </c>
      <c r="N131" t="s">
        <v>418</v>
      </c>
      <c r="O131">
        <v>7.1</v>
      </c>
      <c r="P131">
        <v>6.93</v>
      </c>
    </row>
    <row r="132" spans="2:16" x14ac:dyDescent="0.2">
      <c r="B132" s="1">
        <v>29830</v>
      </c>
      <c r="C132">
        <v>106</v>
      </c>
      <c r="D132">
        <f t="shared" si="1"/>
        <v>123.00000000000004</v>
      </c>
      <c r="N132" t="s">
        <v>419</v>
      </c>
      <c r="O132">
        <v>7.1</v>
      </c>
      <c r="P132">
        <v>6.88</v>
      </c>
    </row>
    <row r="133" spans="2:16" x14ac:dyDescent="0.2">
      <c r="B133" s="1">
        <v>29860</v>
      </c>
      <c r="C133">
        <v>167</v>
      </c>
      <c r="D133">
        <f t="shared" si="1"/>
        <v>105.00000000000007</v>
      </c>
      <c r="N133" t="s">
        <v>420</v>
      </c>
      <c r="O133">
        <v>7.1</v>
      </c>
      <c r="P133">
        <v>6.83</v>
      </c>
    </row>
    <row r="134" spans="2:16" x14ac:dyDescent="0.2">
      <c r="B134" s="1">
        <v>29891</v>
      </c>
      <c r="C134">
        <v>210</v>
      </c>
      <c r="D134">
        <f t="shared" ref="D134:D197" si="2">100*(O304-P304)</f>
        <v>100.99999999999997</v>
      </c>
      <c r="N134" t="s">
        <v>421</v>
      </c>
      <c r="O134">
        <v>7</v>
      </c>
      <c r="P134">
        <v>6.76</v>
      </c>
    </row>
    <row r="135" spans="2:16" x14ac:dyDescent="0.2">
      <c r="B135" s="1">
        <v>29921</v>
      </c>
      <c r="C135">
        <v>116</v>
      </c>
      <c r="D135">
        <f t="shared" si="2"/>
        <v>75.999999999999972</v>
      </c>
      <c r="N135" t="s">
        <v>422</v>
      </c>
      <c r="O135">
        <v>7.1</v>
      </c>
      <c r="P135">
        <v>6.77</v>
      </c>
    </row>
    <row r="136" spans="2:16" x14ac:dyDescent="0.2">
      <c r="B136" s="1">
        <v>29952</v>
      </c>
      <c r="C136">
        <v>180</v>
      </c>
      <c r="D136">
        <f t="shared" si="2"/>
        <v>64.000000000000057</v>
      </c>
      <c r="N136" t="s">
        <v>423</v>
      </c>
      <c r="O136">
        <v>7.1</v>
      </c>
      <c r="P136">
        <v>6.75</v>
      </c>
    </row>
    <row r="137" spans="2:16" x14ac:dyDescent="0.2">
      <c r="B137" s="1">
        <v>29983</v>
      </c>
      <c r="C137">
        <v>205</v>
      </c>
      <c r="D137">
        <f t="shared" si="2"/>
        <v>47.999999999999865</v>
      </c>
      <c r="N137" t="s">
        <v>424</v>
      </c>
      <c r="O137">
        <v>7.1</v>
      </c>
      <c r="P137">
        <v>6.78</v>
      </c>
    </row>
    <row r="138" spans="2:16" x14ac:dyDescent="0.2">
      <c r="B138" s="1">
        <v>30011</v>
      </c>
      <c r="C138">
        <v>97</v>
      </c>
      <c r="D138">
        <f t="shared" si="2"/>
        <v>30.999999999999872</v>
      </c>
      <c r="N138" t="s">
        <v>425</v>
      </c>
      <c r="O138">
        <v>7</v>
      </c>
      <c r="P138">
        <v>6.8</v>
      </c>
    </row>
    <row r="139" spans="2:16" x14ac:dyDescent="0.2">
      <c r="B139" s="1">
        <v>30042</v>
      </c>
      <c r="C139">
        <v>77.999999999999901</v>
      </c>
      <c r="D139">
        <f t="shared" si="2"/>
        <v>50</v>
      </c>
      <c r="N139" t="s">
        <v>426</v>
      </c>
      <c r="O139">
        <v>7</v>
      </c>
      <c r="P139">
        <v>6.8</v>
      </c>
    </row>
    <row r="140" spans="2:16" x14ac:dyDescent="0.2">
      <c r="B140" s="1">
        <v>30072</v>
      </c>
      <c r="C140">
        <v>76.999999999999901</v>
      </c>
      <c r="D140">
        <f t="shared" si="2"/>
        <v>29.999999999999893</v>
      </c>
      <c r="N140" t="s">
        <v>427</v>
      </c>
      <c r="O140">
        <v>6.9</v>
      </c>
      <c r="P140">
        <v>6.81</v>
      </c>
    </row>
    <row r="141" spans="2:16" x14ac:dyDescent="0.2">
      <c r="B141" s="1">
        <v>30103</v>
      </c>
      <c r="C141">
        <v>65.999999999999801</v>
      </c>
      <c r="D141">
        <f t="shared" si="2"/>
        <v>8.9999999999999858</v>
      </c>
      <c r="N141" t="s">
        <v>428</v>
      </c>
      <c r="O141">
        <v>6.9</v>
      </c>
      <c r="P141">
        <v>6.68</v>
      </c>
    </row>
    <row r="142" spans="2:16" x14ac:dyDescent="0.2">
      <c r="B142" s="1">
        <v>30133</v>
      </c>
      <c r="C142">
        <v>93.000000000000099</v>
      </c>
      <c r="D142">
        <f t="shared" si="2"/>
        <v>33.999999999999986</v>
      </c>
      <c r="N142" t="s">
        <v>429</v>
      </c>
      <c r="O142">
        <v>6.7</v>
      </c>
      <c r="P142">
        <v>6.51</v>
      </c>
    </row>
    <row r="143" spans="2:16" x14ac:dyDescent="0.2">
      <c r="B143" s="1">
        <v>30164</v>
      </c>
      <c r="C143">
        <v>133</v>
      </c>
      <c r="D143">
        <f t="shared" si="2"/>
        <v>54.999999999999893</v>
      </c>
      <c r="N143" t="s">
        <v>430</v>
      </c>
      <c r="O143">
        <v>6.7</v>
      </c>
      <c r="P143">
        <v>6.5</v>
      </c>
    </row>
    <row r="144" spans="2:16" x14ac:dyDescent="0.2">
      <c r="B144" s="1">
        <v>30195</v>
      </c>
      <c r="C144">
        <v>93.999999999999901</v>
      </c>
      <c r="D144">
        <f t="shared" si="2"/>
        <v>58.000000000000007</v>
      </c>
      <c r="N144" t="s">
        <v>431</v>
      </c>
      <c r="O144">
        <v>6.6</v>
      </c>
      <c r="P144">
        <v>6.45</v>
      </c>
    </row>
    <row r="145" spans="2:16" x14ac:dyDescent="0.2">
      <c r="B145" s="1">
        <v>30225</v>
      </c>
      <c r="C145">
        <v>126</v>
      </c>
      <c r="D145">
        <f t="shared" si="2"/>
        <v>63.000000000000078</v>
      </c>
      <c r="N145" t="s">
        <v>432</v>
      </c>
      <c r="O145">
        <v>6.5</v>
      </c>
      <c r="P145">
        <v>6.38</v>
      </c>
    </row>
    <row r="146" spans="2:16" x14ac:dyDescent="0.2">
      <c r="B146" s="1">
        <v>30256</v>
      </c>
      <c r="C146">
        <v>1.99999999999995</v>
      </c>
      <c r="D146">
        <f t="shared" si="2"/>
        <v>23.000000000000043</v>
      </c>
      <c r="N146" t="s">
        <v>433</v>
      </c>
      <c r="O146">
        <v>6.5</v>
      </c>
      <c r="P146">
        <v>6.35</v>
      </c>
    </row>
    <row r="147" spans="2:16" x14ac:dyDescent="0.2">
      <c r="B147" s="1">
        <v>30286</v>
      </c>
      <c r="C147">
        <v>105</v>
      </c>
      <c r="D147">
        <f t="shared" si="2"/>
        <v>30.999999999999961</v>
      </c>
      <c r="N147" t="s">
        <v>434</v>
      </c>
      <c r="O147">
        <v>6.5</v>
      </c>
      <c r="P147">
        <v>6.38</v>
      </c>
    </row>
    <row r="148" spans="2:16" x14ac:dyDescent="0.2">
      <c r="B148" s="1">
        <v>30317</v>
      </c>
      <c r="C148">
        <v>67</v>
      </c>
      <c r="D148">
        <f t="shared" si="2"/>
        <v>-5.0000000000000711</v>
      </c>
      <c r="N148" t="s">
        <v>435</v>
      </c>
      <c r="O148">
        <v>6.6</v>
      </c>
      <c r="P148">
        <v>6.37</v>
      </c>
    </row>
    <row r="149" spans="2:16" x14ac:dyDescent="0.2">
      <c r="B149" s="1">
        <v>30348</v>
      </c>
      <c r="C149">
        <v>118.99999999999901</v>
      </c>
      <c r="D149">
        <f t="shared" si="2"/>
        <v>21.999999999999975</v>
      </c>
      <c r="N149" t="s">
        <v>436</v>
      </c>
      <c r="O149">
        <v>6.5</v>
      </c>
      <c r="P149">
        <v>6.37</v>
      </c>
    </row>
    <row r="150" spans="2:16" x14ac:dyDescent="0.2">
      <c r="B150" s="1">
        <v>30376</v>
      </c>
      <c r="C150">
        <v>117</v>
      </c>
      <c r="D150">
        <f t="shared" si="2"/>
        <v>-7.0000000000000284</v>
      </c>
      <c r="N150" t="s">
        <v>437</v>
      </c>
      <c r="O150">
        <v>6.5</v>
      </c>
      <c r="P150">
        <v>6.34</v>
      </c>
    </row>
    <row r="151" spans="2:16" x14ac:dyDescent="0.2">
      <c r="B151" s="1">
        <v>30407</v>
      </c>
      <c r="C151">
        <v>94.999999999999901</v>
      </c>
      <c r="D151">
        <f t="shared" si="2"/>
        <v>-29.999999999999982</v>
      </c>
      <c r="N151" t="s">
        <v>438</v>
      </c>
      <c r="O151">
        <v>6.5</v>
      </c>
      <c r="P151">
        <v>6.34</v>
      </c>
    </row>
    <row r="152" spans="2:16" x14ac:dyDescent="0.2">
      <c r="B152" s="1">
        <v>30437</v>
      </c>
      <c r="C152">
        <v>116</v>
      </c>
      <c r="D152">
        <f t="shared" si="2"/>
        <v>-39.000000000000057</v>
      </c>
      <c r="N152" t="s">
        <v>439</v>
      </c>
      <c r="O152">
        <v>6.7</v>
      </c>
      <c r="P152">
        <v>6.43</v>
      </c>
    </row>
    <row r="153" spans="2:16" x14ac:dyDescent="0.2">
      <c r="B153" s="1">
        <v>30468</v>
      </c>
      <c r="C153">
        <v>81</v>
      </c>
      <c r="D153">
        <f t="shared" si="2"/>
        <v>-7.0000000000000284</v>
      </c>
      <c r="N153" t="s">
        <v>440</v>
      </c>
      <c r="O153">
        <v>6.8</v>
      </c>
      <c r="P153">
        <v>6.55</v>
      </c>
    </row>
    <row r="154" spans="2:16" x14ac:dyDescent="0.2">
      <c r="B154" s="1">
        <v>30498</v>
      </c>
      <c r="C154">
        <v>50</v>
      </c>
      <c r="D154">
        <f t="shared" si="2"/>
        <v>-27.999999999999936</v>
      </c>
      <c r="N154" t="s">
        <v>441</v>
      </c>
      <c r="O154">
        <v>6.7</v>
      </c>
      <c r="P154">
        <v>6.55</v>
      </c>
    </row>
    <row r="155" spans="2:16" x14ac:dyDescent="0.2">
      <c r="B155" s="1">
        <v>30529</v>
      </c>
      <c r="C155">
        <v>72</v>
      </c>
      <c r="D155">
        <f t="shared" si="2"/>
        <v>-23.000000000000043</v>
      </c>
      <c r="N155" t="s">
        <v>442</v>
      </c>
      <c r="O155">
        <v>7</v>
      </c>
      <c r="P155">
        <v>6.79</v>
      </c>
    </row>
    <row r="156" spans="2:16" x14ac:dyDescent="0.2">
      <c r="B156" s="1">
        <v>30560</v>
      </c>
      <c r="C156">
        <v>109</v>
      </c>
      <c r="D156">
        <f t="shared" si="2"/>
        <v>-14.000000000000057</v>
      </c>
      <c r="N156" t="s">
        <v>443</v>
      </c>
      <c r="O156">
        <v>7.2</v>
      </c>
      <c r="P156">
        <v>6.87</v>
      </c>
    </row>
    <row r="157" spans="2:16" x14ac:dyDescent="0.2">
      <c r="B157" s="1">
        <v>30590</v>
      </c>
      <c r="C157">
        <v>101</v>
      </c>
      <c r="D157">
        <f t="shared" si="2"/>
        <v>6.0000000000000497</v>
      </c>
      <c r="N157" t="s">
        <v>444</v>
      </c>
      <c r="O157">
        <v>7.1</v>
      </c>
      <c r="P157">
        <v>6.9</v>
      </c>
    </row>
    <row r="158" spans="2:16" x14ac:dyDescent="0.2">
      <c r="B158" s="1">
        <v>30621</v>
      </c>
      <c r="C158">
        <v>101</v>
      </c>
      <c r="D158">
        <f t="shared" si="2"/>
        <v>-15.000000000000036</v>
      </c>
      <c r="N158" t="s">
        <v>445</v>
      </c>
      <c r="O158">
        <v>7.3</v>
      </c>
      <c r="P158">
        <v>7.29</v>
      </c>
    </row>
    <row r="159" spans="2:16" x14ac:dyDescent="0.2">
      <c r="B159" s="1">
        <v>30651</v>
      </c>
      <c r="C159">
        <v>188</v>
      </c>
      <c r="D159">
        <f t="shared" si="2"/>
        <v>-5.9999999999998721</v>
      </c>
      <c r="N159" t="s">
        <v>446</v>
      </c>
      <c r="O159">
        <v>7.4</v>
      </c>
      <c r="P159">
        <v>7.22</v>
      </c>
    </row>
    <row r="160" spans="2:16" x14ac:dyDescent="0.2">
      <c r="B160" s="1">
        <v>30682</v>
      </c>
      <c r="C160">
        <v>160.99999999999901</v>
      </c>
      <c r="D160">
        <f t="shared" si="2"/>
        <v>-16.999999999999993</v>
      </c>
      <c r="N160" t="s">
        <v>447</v>
      </c>
      <c r="O160">
        <v>7.4</v>
      </c>
      <c r="P160">
        <v>7.35</v>
      </c>
    </row>
    <row r="161" spans="2:16" x14ac:dyDescent="0.2">
      <c r="B161" s="1">
        <v>30713</v>
      </c>
      <c r="C161">
        <v>209</v>
      </c>
      <c r="D161">
        <f t="shared" si="2"/>
        <v>-9.9999999999999645</v>
      </c>
      <c r="N161" t="s">
        <v>448</v>
      </c>
      <c r="O161">
        <v>7.8</v>
      </c>
      <c r="P161">
        <v>7.46</v>
      </c>
    </row>
    <row r="162" spans="2:16" x14ac:dyDescent="0.2">
      <c r="B162" s="1">
        <v>30742</v>
      </c>
      <c r="C162">
        <v>279.99999999999898</v>
      </c>
      <c r="D162">
        <f t="shared" si="2"/>
        <v>-16.999999999999993</v>
      </c>
      <c r="N162" t="s">
        <v>449</v>
      </c>
      <c r="O162">
        <v>7.8</v>
      </c>
      <c r="P162">
        <v>7.69</v>
      </c>
    </row>
    <row r="163" spans="2:16" x14ac:dyDescent="0.2">
      <c r="B163" s="1">
        <v>30773</v>
      </c>
      <c r="C163">
        <v>274</v>
      </c>
      <c r="D163">
        <f t="shared" si="2"/>
        <v>-21.999999999999975</v>
      </c>
      <c r="N163" t="s">
        <v>450</v>
      </c>
      <c r="O163">
        <v>7.8</v>
      </c>
      <c r="P163">
        <v>7.8</v>
      </c>
    </row>
    <row r="164" spans="2:16" x14ac:dyDescent="0.2">
      <c r="B164" s="1">
        <v>30803</v>
      </c>
      <c r="C164">
        <v>306</v>
      </c>
      <c r="D164">
        <f t="shared" si="2"/>
        <v>-31.00000000000005</v>
      </c>
      <c r="N164" t="s">
        <v>451</v>
      </c>
      <c r="O164">
        <v>8.1999999999999993</v>
      </c>
      <c r="P164">
        <v>8.15</v>
      </c>
    </row>
    <row r="165" spans="2:16" x14ac:dyDescent="0.2">
      <c r="B165" s="1">
        <v>30834</v>
      </c>
      <c r="C165">
        <v>310</v>
      </c>
      <c r="D165">
        <f t="shared" si="2"/>
        <v>-24.000000000000021</v>
      </c>
      <c r="N165" t="s">
        <v>452</v>
      </c>
      <c r="O165">
        <v>8.1999999999999993</v>
      </c>
      <c r="P165">
        <v>8.08</v>
      </c>
    </row>
    <row r="166" spans="2:16" x14ac:dyDescent="0.2">
      <c r="B166" s="1">
        <v>30864</v>
      </c>
      <c r="C166">
        <v>295.99999999999898</v>
      </c>
      <c r="D166">
        <f t="shared" si="2"/>
        <v>-21.999999999999886</v>
      </c>
      <c r="N166" t="s">
        <v>453</v>
      </c>
      <c r="O166">
        <v>8.6999999999999993</v>
      </c>
      <c r="P166">
        <v>8.42</v>
      </c>
    </row>
    <row r="167" spans="2:16" x14ac:dyDescent="0.2">
      <c r="B167" s="1">
        <v>30895</v>
      </c>
      <c r="C167">
        <v>250</v>
      </c>
      <c r="D167">
        <f t="shared" si="2"/>
        <v>-32.000000000000028</v>
      </c>
      <c r="N167" t="s">
        <v>454</v>
      </c>
      <c r="O167">
        <v>9</v>
      </c>
      <c r="P167">
        <v>8.83</v>
      </c>
    </row>
    <row r="168" spans="2:16" x14ac:dyDescent="0.2">
      <c r="B168" s="1">
        <v>30926</v>
      </c>
      <c r="C168">
        <v>262</v>
      </c>
      <c r="D168">
        <f t="shared" si="2"/>
        <v>-10.999999999999943</v>
      </c>
      <c r="N168" t="s">
        <v>455</v>
      </c>
      <c r="O168">
        <v>8.8000000000000007</v>
      </c>
      <c r="P168">
        <v>8.48</v>
      </c>
    </row>
    <row r="169" spans="2:16" x14ac:dyDescent="0.2">
      <c r="B169" s="1">
        <v>30956</v>
      </c>
      <c r="C169">
        <v>208</v>
      </c>
      <c r="D169">
        <f t="shared" si="2"/>
        <v>-8.0000000000000071</v>
      </c>
      <c r="N169" t="s">
        <v>456</v>
      </c>
      <c r="O169">
        <v>8.5</v>
      </c>
      <c r="P169">
        <v>8.42</v>
      </c>
    </row>
    <row r="170" spans="2:16" x14ac:dyDescent="0.2">
      <c r="B170" s="1">
        <v>30987</v>
      </c>
      <c r="C170">
        <v>160</v>
      </c>
      <c r="D170">
        <f t="shared" si="2"/>
        <v>12.999999999999989</v>
      </c>
      <c r="N170" t="s">
        <v>457</v>
      </c>
      <c r="O170">
        <v>8.6</v>
      </c>
      <c r="P170">
        <v>8.5299999999999994</v>
      </c>
    </row>
    <row r="171" spans="2:16" x14ac:dyDescent="0.2">
      <c r="B171" s="1">
        <v>31017</v>
      </c>
      <c r="C171">
        <v>158</v>
      </c>
      <c r="D171">
        <f t="shared" si="2"/>
        <v>18.00000000000006</v>
      </c>
      <c r="N171" t="s">
        <v>458</v>
      </c>
      <c r="O171">
        <v>8.9</v>
      </c>
      <c r="P171">
        <v>8.59</v>
      </c>
    </row>
    <row r="172" spans="2:16" x14ac:dyDescent="0.2">
      <c r="B172" s="1">
        <v>31048</v>
      </c>
      <c r="C172">
        <v>61.000000000000099</v>
      </c>
      <c r="D172">
        <f t="shared" si="2"/>
        <v>-7.0000000000000284</v>
      </c>
      <c r="N172" t="s">
        <v>459</v>
      </c>
      <c r="O172">
        <v>8.9</v>
      </c>
      <c r="P172">
        <v>8.4600000000000009</v>
      </c>
    </row>
    <row r="173" spans="2:16" x14ac:dyDescent="0.2">
      <c r="B173" s="1">
        <v>31079</v>
      </c>
      <c r="C173">
        <v>137</v>
      </c>
      <c r="D173">
        <f t="shared" si="2"/>
        <v>-35.000000000000057</v>
      </c>
      <c r="N173" t="s">
        <v>460</v>
      </c>
      <c r="O173">
        <v>8.4</v>
      </c>
      <c r="P173">
        <v>8.0500000000000007</v>
      </c>
    </row>
    <row r="174" spans="2:16" x14ac:dyDescent="0.2">
      <c r="B174" s="1">
        <v>31107</v>
      </c>
      <c r="C174">
        <v>191</v>
      </c>
      <c r="D174">
        <f t="shared" si="2"/>
        <v>-8.9999999999999858</v>
      </c>
      <c r="N174" t="s">
        <v>461</v>
      </c>
      <c r="O174">
        <v>7.8</v>
      </c>
      <c r="P174">
        <v>7.69</v>
      </c>
    </row>
    <row r="175" spans="2:16" x14ac:dyDescent="0.2">
      <c r="B175" s="1">
        <v>31138</v>
      </c>
      <c r="C175">
        <v>192</v>
      </c>
      <c r="D175">
        <f t="shared" si="2"/>
        <v>3.0000000000000249</v>
      </c>
      <c r="N175" t="s">
        <v>462</v>
      </c>
      <c r="O175">
        <v>7.8</v>
      </c>
      <c r="P175">
        <v>7.8</v>
      </c>
    </row>
    <row r="176" spans="2:16" x14ac:dyDescent="0.2">
      <c r="B176" s="1">
        <v>31168</v>
      </c>
      <c r="C176">
        <v>334</v>
      </c>
      <c r="D176">
        <f t="shared" si="2"/>
        <v>0.99999999999997868</v>
      </c>
      <c r="N176" t="s">
        <v>463</v>
      </c>
      <c r="O176">
        <v>8</v>
      </c>
      <c r="P176">
        <v>7.84</v>
      </c>
    </row>
    <row r="177" spans="2:16" x14ac:dyDescent="0.2">
      <c r="B177" s="1">
        <v>31199</v>
      </c>
      <c r="C177">
        <v>19.999999999999901</v>
      </c>
      <c r="D177">
        <f t="shared" si="2"/>
        <v>9.9999999999999645</v>
      </c>
      <c r="N177" t="s">
        <v>464</v>
      </c>
      <c r="O177">
        <v>8</v>
      </c>
      <c r="P177">
        <v>7.87</v>
      </c>
    </row>
    <row r="178" spans="2:16" x14ac:dyDescent="0.2">
      <c r="B178" s="1">
        <v>31229</v>
      </c>
      <c r="C178">
        <v>102.99999999999901</v>
      </c>
      <c r="D178">
        <f t="shared" si="2"/>
        <v>16.999999999999993</v>
      </c>
      <c r="N178" t="s">
        <v>465</v>
      </c>
      <c r="O178">
        <v>8.1</v>
      </c>
      <c r="P178">
        <v>7.95</v>
      </c>
    </row>
    <row r="179" spans="2:16" x14ac:dyDescent="0.2">
      <c r="B179" s="1">
        <v>31260</v>
      </c>
      <c r="C179">
        <v>68.999999999999901</v>
      </c>
      <c r="D179">
        <f t="shared" si="2"/>
        <v>49.000000000000021</v>
      </c>
      <c r="N179" t="s">
        <v>466</v>
      </c>
      <c r="O179">
        <v>8.3000000000000007</v>
      </c>
      <c r="P179">
        <v>8.3699999999999992</v>
      </c>
    </row>
    <row r="180" spans="2:16" x14ac:dyDescent="0.2">
      <c r="B180" s="1">
        <v>31291</v>
      </c>
      <c r="C180">
        <v>100</v>
      </c>
      <c r="D180">
        <f t="shared" si="2"/>
        <v>45.000000000000014</v>
      </c>
      <c r="N180" t="s">
        <v>467</v>
      </c>
      <c r="O180">
        <v>8.5</v>
      </c>
      <c r="P180">
        <v>8.33</v>
      </c>
    </row>
    <row r="181" spans="2:16" x14ac:dyDescent="0.2">
      <c r="B181" s="1">
        <v>31321</v>
      </c>
      <c r="C181">
        <v>83</v>
      </c>
      <c r="D181">
        <f t="shared" si="2"/>
        <v>35.999999999999943</v>
      </c>
      <c r="N181" t="s">
        <v>468</v>
      </c>
      <c r="O181">
        <v>8.5</v>
      </c>
      <c r="P181">
        <v>8.19</v>
      </c>
    </row>
    <row r="182" spans="2:16" x14ac:dyDescent="0.2">
      <c r="B182" s="1">
        <v>31352</v>
      </c>
      <c r="C182">
        <v>48</v>
      </c>
      <c r="D182">
        <f t="shared" si="2"/>
        <v>46</v>
      </c>
      <c r="N182" t="s">
        <v>469</v>
      </c>
      <c r="O182">
        <v>8.3000000000000007</v>
      </c>
      <c r="P182">
        <v>8.07</v>
      </c>
    </row>
    <row r="183" spans="2:16" x14ac:dyDescent="0.2">
      <c r="B183" s="1">
        <v>31382</v>
      </c>
      <c r="C183">
        <v>-13</v>
      </c>
      <c r="D183">
        <f t="shared" si="2"/>
        <v>60.000000000000057</v>
      </c>
      <c r="N183" t="s">
        <v>470</v>
      </c>
      <c r="O183">
        <v>8.1999999999999993</v>
      </c>
      <c r="P183">
        <v>7.89</v>
      </c>
    </row>
    <row r="184" spans="2:16" x14ac:dyDescent="0.2">
      <c r="B184" s="1">
        <v>31413</v>
      </c>
      <c r="C184">
        <v>-46.999999999999801</v>
      </c>
      <c r="D184">
        <f t="shared" si="2"/>
        <v>45.000000000000014</v>
      </c>
      <c r="N184" t="s">
        <v>471</v>
      </c>
      <c r="O184">
        <v>8.1999999999999993</v>
      </c>
      <c r="P184">
        <v>7.88</v>
      </c>
    </row>
    <row r="185" spans="2:16" x14ac:dyDescent="0.2">
      <c r="B185" s="1">
        <v>31444</v>
      </c>
      <c r="C185">
        <v>94.000000000000099</v>
      </c>
      <c r="D185">
        <f t="shared" si="2"/>
        <v>86.000000000000028</v>
      </c>
      <c r="N185" t="s">
        <v>472</v>
      </c>
      <c r="O185">
        <v>8.1999999999999993</v>
      </c>
      <c r="P185">
        <v>7.85</v>
      </c>
    </row>
    <row r="186" spans="2:16" x14ac:dyDescent="0.2">
      <c r="B186" s="1">
        <v>31472</v>
      </c>
      <c r="C186">
        <v>120.99999999999901</v>
      </c>
      <c r="D186">
        <f t="shared" si="2"/>
        <v>115.00000000000003</v>
      </c>
      <c r="N186" t="s">
        <v>473</v>
      </c>
      <c r="O186">
        <v>7.9</v>
      </c>
      <c r="P186">
        <v>7.55</v>
      </c>
    </row>
    <row r="187" spans="2:16" x14ac:dyDescent="0.2">
      <c r="B187" s="1">
        <v>31503</v>
      </c>
      <c r="C187">
        <v>96.999999999999801</v>
      </c>
      <c r="D187">
        <f t="shared" si="2"/>
        <v>118.00000000000006</v>
      </c>
      <c r="N187" t="s">
        <v>474</v>
      </c>
      <c r="O187">
        <v>7.6</v>
      </c>
      <c r="P187">
        <v>7.32</v>
      </c>
    </row>
    <row r="188" spans="2:16" x14ac:dyDescent="0.2">
      <c r="B188" s="1">
        <v>31533</v>
      </c>
      <c r="C188">
        <v>65</v>
      </c>
      <c r="D188">
        <f t="shared" si="2"/>
        <v>44.000000000000043</v>
      </c>
      <c r="N188" t="s">
        <v>475</v>
      </c>
      <c r="O188">
        <v>7.7</v>
      </c>
      <c r="P188">
        <v>7.54</v>
      </c>
    </row>
    <row r="189" spans="2:16" x14ac:dyDescent="0.2">
      <c r="B189" s="1">
        <v>31564</v>
      </c>
      <c r="C189">
        <v>76.999999999999901</v>
      </c>
      <c r="D189">
        <f t="shared" si="2"/>
        <v>79.999999999999986</v>
      </c>
      <c r="N189" t="s">
        <v>476</v>
      </c>
      <c r="O189">
        <v>7.9</v>
      </c>
      <c r="P189">
        <v>7.96</v>
      </c>
    </row>
    <row r="190" spans="2:16" x14ac:dyDescent="0.2">
      <c r="B190" s="1">
        <v>31594</v>
      </c>
      <c r="C190">
        <v>74</v>
      </c>
      <c r="D190">
        <f t="shared" si="2"/>
        <v>77.999999999999943</v>
      </c>
      <c r="N190" t="s">
        <v>477</v>
      </c>
      <c r="O190">
        <v>8.1</v>
      </c>
      <c r="P190">
        <v>7.78</v>
      </c>
    </row>
    <row r="191" spans="2:16" x14ac:dyDescent="0.2">
      <c r="B191" s="1">
        <v>31625</v>
      </c>
      <c r="C191">
        <v>75</v>
      </c>
      <c r="D191">
        <f t="shared" si="2"/>
        <v>87.000000000000014</v>
      </c>
      <c r="N191" t="s">
        <v>478</v>
      </c>
      <c r="O191">
        <v>8.1999999999999993</v>
      </c>
      <c r="P191">
        <v>8.0399999999999991</v>
      </c>
    </row>
    <row r="192" spans="2:16" x14ac:dyDescent="0.2">
      <c r="B192" s="1">
        <v>31656</v>
      </c>
      <c r="C192">
        <v>30</v>
      </c>
      <c r="D192">
        <f t="shared" si="2"/>
        <v>21.999999999999975</v>
      </c>
      <c r="N192" t="s">
        <v>479</v>
      </c>
      <c r="O192">
        <v>8.1999999999999993</v>
      </c>
      <c r="P192">
        <v>7.94</v>
      </c>
    </row>
    <row r="193" spans="2:16" x14ac:dyDescent="0.2">
      <c r="B193" s="1">
        <v>31686</v>
      </c>
      <c r="C193">
        <v>60.999999999999901</v>
      </c>
      <c r="D193">
        <f t="shared" si="2"/>
        <v>61.000000000000028</v>
      </c>
      <c r="N193" t="s">
        <v>480</v>
      </c>
      <c r="O193">
        <v>8</v>
      </c>
      <c r="P193">
        <v>7.92</v>
      </c>
    </row>
    <row r="194" spans="2:16" x14ac:dyDescent="0.2">
      <c r="B194" s="1">
        <v>31717</v>
      </c>
      <c r="C194">
        <v>76.999999999999901</v>
      </c>
      <c r="D194">
        <f t="shared" si="2"/>
        <v>68.999999999999943</v>
      </c>
      <c r="N194" t="s">
        <v>481</v>
      </c>
      <c r="O194">
        <v>8</v>
      </c>
      <c r="P194">
        <v>7.95</v>
      </c>
    </row>
    <row r="195" spans="2:16" x14ac:dyDescent="0.2">
      <c r="B195" s="1">
        <v>31747</v>
      </c>
      <c r="C195">
        <v>102</v>
      </c>
      <c r="D195">
        <f t="shared" si="2"/>
        <v>54.999999999999986</v>
      </c>
      <c r="N195" t="s">
        <v>482</v>
      </c>
      <c r="O195">
        <v>8.1999999999999993</v>
      </c>
      <c r="P195">
        <v>8.34</v>
      </c>
    </row>
    <row r="196" spans="2:16" x14ac:dyDescent="0.2">
      <c r="B196" s="1">
        <v>31778</v>
      </c>
      <c r="C196">
        <v>26.999999999999901</v>
      </c>
      <c r="D196">
        <f t="shared" si="2"/>
        <v>62.999999999999986</v>
      </c>
      <c r="N196" t="s">
        <v>483</v>
      </c>
      <c r="O196">
        <v>8.5</v>
      </c>
      <c r="P196">
        <v>8.5</v>
      </c>
    </row>
    <row r="197" spans="2:16" x14ac:dyDescent="0.2">
      <c r="B197" s="1">
        <v>31809</v>
      </c>
      <c r="C197">
        <v>58.999999999999901</v>
      </c>
      <c r="D197">
        <f t="shared" si="2"/>
        <v>41.000000000000014</v>
      </c>
      <c r="N197" t="s">
        <v>484</v>
      </c>
      <c r="O197">
        <v>8.6999999999999993</v>
      </c>
      <c r="P197">
        <v>8.6</v>
      </c>
    </row>
    <row r="198" spans="2:16" x14ac:dyDescent="0.2">
      <c r="B198" s="1">
        <v>31837</v>
      </c>
      <c r="C198">
        <v>35.999999999999901</v>
      </c>
      <c r="D198">
        <f t="shared" ref="D198:D261" si="3">100*(O368-P368)</f>
        <v>81.999999999999943</v>
      </c>
      <c r="N198" t="s">
        <v>485</v>
      </c>
      <c r="O198">
        <v>8.9</v>
      </c>
      <c r="P198">
        <v>8.6300000000000008</v>
      </c>
    </row>
    <row r="199" spans="2:16" x14ac:dyDescent="0.2">
      <c r="B199" s="1">
        <v>31868</v>
      </c>
      <c r="C199">
        <v>84.999999999999901</v>
      </c>
      <c r="D199">
        <f t="shared" si="3"/>
        <v>87.000000000000014</v>
      </c>
      <c r="N199" t="s">
        <v>486</v>
      </c>
      <c r="O199">
        <v>8.8000000000000007</v>
      </c>
      <c r="P199">
        <v>8.5</v>
      </c>
    </row>
    <row r="200" spans="2:16" x14ac:dyDescent="0.2">
      <c r="B200" s="1">
        <v>31898</v>
      </c>
      <c r="C200">
        <v>85.999999999999901</v>
      </c>
      <c r="D200">
        <f t="shared" si="3"/>
        <v>69.000000000000043</v>
      </c>
      <c r="N200" t="s">
        <v>487</v>
      </c>
      <c r="O200">
        <v>8.6999999999999993</v>
      </c>
      <c r="P200">
        <v>8.6300000000000008</v>
      </c>
    </row>
    <row r="201" spans="2:16" x14ac:dyDescent="0.2">
      <c r="B201" s="1">
        <v>31929</v>
      </c>
      <c r="C201">
        <v>53.999999999999901</v>
      </c>
      <c r="D201">
        <f t="shared" si="3"/>
        <v>58.000000000000007</v>
      </c>
      <c r="N201" t="s">
        <v>488</v>
      </c>
      <c r="O201">
        <v>9</v>
      </c>
      <c r="P201">
        <v>8.83</v>
      </c>
    </row>
    <row r="202" spans="2:16" x14ac:dyDescent="0.2">
      <c r="B202" s="1">
        <v>31959</v>
      </c>
      <c r="C202">
        <v>-0.99999999999997802</v>
      </c>
      <c r="D202">
        <f t="shared" si="3"/>
        <v>34.999999999999964</v>
      </c>
      <c r="N202" t="s">
        <v>489</v>
      </c>
      <c r="O202">
        <v>9.8000000000000007</v>
      </c>
      <c r="P202">
        <v>9.57</v>
      </c>
    </row>
    <row r="203" spans="2:16" x14ac:dyDescent="0.2">
      <c r="B203" s="1">
        <v>31990</v>
      </c>
      <c r="C203">
        <v>42.999999999999901</v>
      </c>
      <c r="D203">
        <f t="shared" si="3"/>
        <v>16.999999999999993</v>
      </c>
      <c r="N203" t="s">
        <v>490</v>
      </c>
      <c r="O203">
        <v>10.5</v>
      </c>
      <c r="P203">
        <v>9.75</v>
      </c>
    </row>
    <row r="204" spans="2:16" x14ac:dyDescent="0.2">
      <c r="B204" s="1">
        <v>32021</v>
      </c>
      <c r="C204">
        <v>90</v>
      </c>
      <c r="D204">
        <f t="shared" si="3"/>
        <v>-0.99999999999997868</v>
      </c>
      <c r="N204" t="s">
        <v>491</v>
      </c>
      <c r="O204">
        <v>10.6</v>
      </c>
      <c r="P204">
        <v>9.82</v>
      </c>
    </row>
    <row r="205" spans="2:16" x14ac:dyDescent="0.2">
      <c r="B205" s="1">
        <v>32051</v>
      </c>
      <c r="C205">
        <v>161</v>
      </c>
      <c r="D205">
        <f t="shared" si="3"/>
        <v>62.999999999999986</v>
      </c>
      <c r="N205" t="s">
        <v>492</v>
      </c>
      <c r="O205">
        <v>10.5</v>
      </c>
      <c r="P205">
        <v>9.42</v>
      </c>
    </row>
    <row r="206" spans="2:16" x14ac:dyDescent="0.2">
      <c r="B206" s="1">
        <v>32082</v>
      </c>
      <c r="C206">
        <v>96.999999999999801</v>
      </c>
      <c r="D206">
        <f t="shared" si="3"/>
        <v>53.000000000000028</v>
      </c>
      <c r="N206" t="s">
        <v>493</v>
      </c>
      <c r="O206">
        <v>10.1</v>
      </c>
      <c r="P206">
        <v>9.6</v>
      </c>
    </row>
    <row r="207" spans="2:16" x14ac:dyDescent="0.2">
      <c r="B207" s="1">
        <v>32112</v>
      </c>
      <c r="C207">
        <v>127.99999999999901</v>
      </c>
      <c r="D207">
        <f t="shared" si="3"/>
        <v>29.999999999999982</v>
      </c>
      <c r="N207" t="s">
        <v>494</v>
      </c>
      <c r="O207">
        <v>10.199999999999999</v>
      </c>
      <c r="P207">
        <v>9.4</v>
      </c>
    </row>
    <row r="208" spans="2:16" x14ac:dyDescent="0.2">
      <c r="B208" s="1">
        <v>32143</v>
      </c>
      <c r="C208">
        <v>129.99999999999901</v>
      </c>
      <c r="D208">
        <f t="shared" si="3"/>
        <v>33.999999999999986</v>
      </c>
      <c r="N208" t="s">
        <v>495</v>
      </c>
      <c r="O208">
        <v>9.9</v>
      </c>
      <c r="P208">
        <v>9.49</v>
      </c>
    </row>
    <row r="209" spans="2:16" x14ac:dyDescent="0.2">
      <c r="B209" s="1">
        <v>32174</v>
      </c>
      <c r="C209">
        <v>142</v>
      </c>
      <c r="D209">
        <f t="shared" si="3"/>
        <v>43.99999999999995</v>
      </c>
      <c r="N209" t="s">
        <v>496</v>
      </c>
      <c r="O209">
        <v>10.1</v>
      </c>
      <c r="P209">
        <v>9.61</v>
      </c>
    </row>
    <row r="210" spans="2:16" x14ac:dyDescent="0.2">
      <c r="B210" s="1">
        <v>32203</v>
      </c>
      <c r="C210">
        <v>135</v>
      </c>
      <c r="D210">
        <f t="shared" si="3"/>
        <v>37.999999999999986</v>
      </c>
      <c r="N210" t="s">
        <v>497</v>
      </c>
      <c r="O210">
        <v>10.1</v>
      </c>
      <c r="P210">
        <v>9.5399999999999991</v>
      </c>
    </row>
    <row r="211" spans="2:16" x14ac:dyDescent="0.2">
      <c r="B211" s="1">
        <v>32234</v>
      </c>
      <c r="C211">
        <v>108</v>
      </c>
      <c r="D211">
        <f t="shared" si="3"/>
        <v>12.999999999999989</v>
      </c>
      <c r="N211" t="s">
        <v>498</v>
      </c>
      <c r="O211">
        <v>10.5</v>
      </c>
      <c r="P211">
        <v>10.32</v>
      </c>
    </row>
    <row r="212" spans="2:16" x14ac:dyDescent="0.2">
      <c r="B212" s="1">
        <v>32264</v>
      </c>
      <c r="C212">
        <v>103.99999999999901</v>
      </c>
      <c r="D212">
        <f t="shared" si="3"/>
        <v>13.999999999999968</v>
      </c>
      <c r="N212" t="s">
        <v>499</v>
      </c>
      <c r="O212">
        <v>11.4</v>
      </c>
      <c r="P212">
        <v>10.33</v>
      </c>
    </row>
    <row r="213" spans="2:16" x14ac:dyDescent="0.2">
      <c r="B213" s="1">
        <v>32295</v>
      </c>
      <c r="C213">
        <v>74</v>
      </c>
      <c r="D213">
        <f t="shared" si="3"/>
        <v>11.999999999999922</v>
      </c>
      <c r="N213" t="s">
        <v>500</v>
      </c>
      <c r="O213">
        <v>11.4</v>
      </c>
      <c r="P213">
        <v>10.32</v>
      </c>
    </row>
    <row r="214" spans="2:16" x14ac:dyDescent="0.2">
      <c r="B214" s="1">
        <v>32325</v>
      </c>
      <c r="C214">
        <v>83.999999999999901</v>
      </c>
      <c r="D214">
        <f t="shared" si="3"/>
        <v>-8.9999999999999858</v>
      </c>
      <c r="N214" t="s">
        <v>501</v>
      </c>
      <c r="O214">
        <v>11.4</v>
      </c>
      <c r="P214">
        <v>10.67</v>
      </c>
    </row>
    <row r="215" spans="2:16" x14ac:dyDescent="0.2">
      <c r="B215" s="1">
        <v>32356</v>
      </c>
      <c r="C215">
        <v>55</v>
      </c>
      <c r="D215">
        <f t="shared" si="3"/>
        <v>18.00000000000006</v>
      </c>
      <c r="N215" t="s">
        <v>502</v>
      </c>
      <c r="O215">
        <v>11.4</v>
      </c>
      <c r="P215">
        <v>10.76</v>
      </c>
    </row>
    <row r="216" spans="2:16" x14ac:dyDescent="0.2">
      <c r="B216" s="1">
        <v>32387</v>
      </c>
      <c r="C216">
        <v>102.99999999999901</v>
      </c>
      <c r="D216">
        <f t="shared" si="3"/>
        <v>26.999999999999957</v>
      </c>
      <c r="N216" t="s">
        <v>503</v>
      </c>
      <c r="O216">
        <v>11.4</v>
      </c>
      <c r="P216">
        <v>10.83</v>
      </c>
    </row>
    <row r="217" spans="2:16" x14ac:dyDescent="0.2">
      <c r="B217" s="1">
        <v>32417</v>
      </c>
      <c r="C217">
        <v>115</v>
      </c>
      <c r="D217">
        <f t="shared" si="3"/>
        <v>44.000000000000043</v>
      </c>
      <c r="N217" t="s">
        <v>504</v>
      </c>
      <c r="O217">
        <v>11.3</v>
      </c>
      <c r="P217">
        <v>10.73</v>
      </c>
    </row>
    <row r="218" spans="2:16" x14ac:dyDescent="0.2">
      <c r="B218" s="1">
        <v>32448</v>
      </c>
      <c r="C218">
        <v>55</v>
      </c>
      <c r="D218">
        <f t="shared" si="3"/>
        <v>20.000000000000018</v>
      </c>
      <c r="N218" t="s">
        <v>505</v>
      </c>
      <c r="O218">
        <v>11.4</v>
      </c>
      <c r="P218">
        <v>10.74</v>
      </c>
    </row>
    <row r="219" spans="2:16" x14ac:dyDescent="0.2">
      <c r="B219" s="1">
        <v>32478</v>
      </c>
      <c r="C219">
        <v>49</v>
      </c>
      <c r="D219">
        <f t="shared" si="3"/>
        <v>24.000000000000021</v>
      </c>
      <c r="N219" t="s">
        <v>506</v>
      </c>
      <c r="O219">
        <v>11.4</v>
      </c>
      <c r="P219">
        <v>10.62</v>
      </c>
    </row>
    <row r="220" spans="2:16" x14ac:dyDescent="0.2">
      <c r="B220" s="1">
        <v>32509</v>
      </c>
      <c r="C220">
        <v>119</v>
      </c>
      <c r="D220">
        <f t="shared" si="3"/>
        <v>9.9999999999999645</v>
      </c>
      <c r="N220" t="s">
        <v>507</v>
      </c>
      <c r="O220">
        <v>11.1</v>
      </c>
      <c r="P220">
        <v>10.11</v>
      </c>
    </row>
    <row r="221" spans="2:16" x14ac:dyDescent="0.2">
      <c r="B221" s="1">
        <v>32540</v>
      </c>
      <c r="C221">
        <v>58.999999999999901</v>
      </c>
      <c r="D221">
        <f t="shared" si="3"/>
        <v>20.000000000000018</v>
      </c>
      <c r="N221" t="s">
        <v>508</v>
      </c>
      <c r="O221">
        <v>10.5</v>
      </c>
      <c r="P221">
        <v>9.7899999999999991</v>
      </c>
    </row>
    <row r="222" spans="2:16" x14ac:dyDescent="0.2">
      <c r="B222" s="1">
        <v>32568</v>
      </c>
      <c r="C222">
        <v>64</v>
      </c>
      <c r="D222">
        <f t="shared" si="3"/>
        <v>17.999999999999972</v>
      </c>
      <c r="N222" t="s">
        <v>509</v>
      </c>
      <c r="O222">
        <v>9.9</v>
      </c>
      <c r="P222">
        <v>9.1</v>
      </c>
    </row>
    <row r="223" spans="2:16" x14ac:dyDescent="0.2">
      <c r="B223" s="1">
        <v>32599</v>
      </c>
      <c r="C223">
        <v>110</v>
      </c>
      <c r="D223">
        <f t="shared" si="3"/>
        <v>27.999999999999936</v>
      </c>
      <c r="N223" t="s">
        <v>510</v>
      </c>
      <c r="O223">
        <v>9.4</v>
      </c>
      <c r="P223">
        <v>8.98</v>
      </c>
    </row>
    <row r="224" spans="2:16" x14ac:dyDescent="0.2">
      <c r="B224" s="1">
        <v>32629</v>
      </c>
      <c r="C224">
        <v>55</v>
      </c>
      <c r="D224">
        <f t="shared" si="3"/>
        <v>41.000000000000014</v>
      </c>
      <c r="N224" t="s">
        <v>511</v>
      </c>
      <c r="O224">
        <v>9.3000000000000007</v>
      </c>
      <c r="P224">
        <v>9.09</v>
      </c>
    </row>
    <row r="225" spans="2:16" x14ac:dyDescent="0.2">
      <c r="B225" s="1">
        <v>32660</v>
      </c>
      <c r="C225">
        <v>77.000000000000099</v>
      </c>
      <c r="D225">
        <f t="shared" si="3"/>
        <v>52.000000000000043</v>
      </c>
      <c r="N225" t="s">
        <v>512</v>
      </c>
      <c r="O225">
        <v>9.1999999999999993</v>
      </c>
      <c r="P225">
        <v>8.77</v>
      </c>
    </row>
    <row r="226" spans="2:16" x14ac:dyDescent="0.2">
      <c r="B226" s="1">
        <v>32690</v>
      </c>
      <c r="C226">
        <v>145.99999999999901</v>
      </c>
      <c r="D226">
        <f t="shared" si="3"/>
        <v>33.000000000000007</v>
      </c>
      <c r="N226" t="s">
        <v>513</v>
      </c>
      <c r="O226">
        <v>8.9</v>
      </c>
      <c r="P226">
        <v>8.66</v>
      </c>
    </row>
    <row r="227" spans="2:16" x14ac:dyDescent="0.2">
      <c r="B227" s="1">
        <v>32721</v>
      </c>
      <c r="C227">
        <v>94.999999999999901</v>
      </c>
      <c r="D227">
        <f t="shared" si="3"/>
        <v>16.999999999999993</v>
      </c>
      <c r="N227" t="s">
        <v>514</v>
      </c>
      <c r="O227">
        <v>8.6999999999999993</v>
      </c>
      <c r="P227">
        <v>8.64</v>
      </c>
    </row>
    <row r="228" spans="2:16" x14ac:dyDescent="0.2">
      <c r="B228" s="1">
        <v>32752</v>
      </c>
      <c r="C228">
        <v>-17.999999999999901</v>
      </c>
      <c r="D228">
        <f t="shared" si="3"/>
        <v>0</v>
      </c>
      <c r="N228" t="s">
        <v>515</v>
      </c>
      <c r="O228">
        <v>8.9</v>
      </c>
      <c r="P228">
        <v>8.64</v>
      </c>
    </row>
    <row r="229" spans="2:16" x14ac:dyDescent="0.2">
      <c r="B229" s="1">
        <v>32782</v>
      </c>
      <c r="C229">
        <v>109</v>
      </c>
      <c r="D229">
        <f t="shared" si="3"/>
        <v>70.000000000000014</v>
      </c>
      <c r="N229" t="s">
        <v>516</v>
      </c>
      <c r="O229">
        <v>9.1</v>
      </c>
      <c r="P229">
        <v>8.6199999999999992</v>
      </c>
    </row>
    <row r="230" spans="2:16" x14ac:dyDescent="0.2">
      <c r="B230" s="1">
        <v>32813</v>
      </c>
      <c r="C230">
        <v>122.99999999999901</v>
      </c>
      <c r="D230">
        <f t="shared" si="3"/>
        <v>59.999999999999964</v>
      </c>
      <c r="N230" t="s">
        <v>517</v>
      </c>
      <c r="O230">
        <v>9.1999999999999993</v>
      </c>
      <c r="P230">
        <v>8.59</v>
      </c>
    </row>
    <row r="231" spans="2:16" x14ac:dyDescent="0.2">
      <c r="B231" s="1">
        <v>32843</v>
      </c>
      <c r="C231">
        <v>151</v>
      </c>
      <c r="D231">
        <f t="shared" si="3"/>
        <v>64.000000000000057</v>
      </c>
      <c r="N231" t="s">
        <v>518</v>
      </c>
      <c r="O231">
        <v>9.1</v>
      </c>
      <c r="P231">
        <v>8.7100000000000009</v>
      </c>
    </row>
    <row r="232" spans="2:16" x14ac:dyDescent="0.2">
      <c r="B232" s="1">
        <v>32874</v>
      </c>
      <c r="C232">
        <v>136.99999999999901</v>
      </c>
      <c r="D232">
        <f t="shared" si="3"/>
        <v>24.000000000000021</v>
      </c>
      <c r="N232" t="s">
        <v>519</v>
      </c>
      <c r="O232">
        <v>9</v>
      </c>
      <c r="P232">
        <v>8.58</v>
      </c>
    </row>
    <row r="233" spans="2:16" x14ac:dyDescent="0.2">
      <c r="B233" s="1">
        <v>32905</v>
      </c>
      <c r="C233">
        <v>120</v>
      </c>
      <c r="D233">
        <f t="shared" si="3"/>
        <v>31.00000000000005</v>
      </c>
      <c r="N233" t="s">
        <v>520</v>
      </c>
      <c r="O233">
        <v>8.9</v>
      </c>
      <c r="P233">
        <v>8.52</v>
      </c>
    </row>
    <row r="234" spans="2:16" x14ac:dyDescent="0.2">
      <c r="B234" s="1">
        <v>32933</v>
      </c>
      <c r="C234">
        <v>120.99999999999901</v>
      </c>
      <c r="D234">
        <f t="shared" si="3"/>
        <v>78.999999999999915</v>
      </c>
      <c r="N234" t="s">
        <v>521</v>
      </c>
      <c r="O234">
        <v>8.6</v>
      </c>
      <c r="P234">
        <v>8.31</v>
      </c>
    </row>
    <row r="235" spans="2:16" x14ac:dyDescent="0.2">
      <c r="B235" s="1">
        <v>32964</v>
      </c>
      <c r="C235">
        <v>69.999999999999901</v>
      </c>
      <c r="D235">
        <f t="shared" si="3"/>
        <v>37.999999999999901</v>
      </c>
      <c r="N235" t="s">
        <v>522</v>
      </c>
      <c r="O235">
        <v>8.3000000000000007</v>
      </c>
      <c r="P235">
        <v>8.14</v>
      </c>
    </row>
    <row r="236" spans="2:16" x14ac:dyDescent="0.2">
      <c r="B236" s="1">
        <v>32994</v>
      </c>
      <c r="C236">
        <v>91</v>
      </c>
      <c r="D236">
        <f t="shared" si="3"/>
        <v>51.000000000000156</v>
      </c>
      <c r="N236" t="s">
        <v>523</v>
      </c>
      <c r="O236">
        <v>7.9</v>
      </c>
      <c r="P236">
        <v>7.96</v>
      </c>
    </row>
    <row r="237" spans="2:16" x14ac:dyDescent="0.2">
      <c r="B237" s="1">
        <v>33025</v>
      </c>
      <c r="C237">
        <v>126</v>
      </c>
      <c r="D237">
        <f t="shared" si="3"/>
        <v>40.000000000000036</v>
      </c>
      <c r="N237" t="s">
        <v>524</v>
      </c>
      <c r="O237">
        <v>7.9</v>
      </c>
      <c r="P237">
        <v>8.09</v>
      </c>
    </row>
    <row r="238" spans="2:16" x14ac:dyDescent="0.2">
      <c r="B238" s="1">
        <v>33055</v>
      </c>
      <c r="C238">
        <v>74</v>
      </c>
      <c r="D238">
        <f t="shared" si="3"/>
        <v>50</v>
      </c>
      <c r="N238" t="s">
        <v>525</v>
      </c>
      <c r="O238">
        <v>8.1999999999999993</v>
      </c>
      <c r="P238">
        <v>8.4499999999999993</v>
      </c>
    </row>
    <row r="239" spans="2:16" x14ac:dyDescent="0.2">
      <c r="B239" s="1">
        <v>33086</v>
      </c>
      <c r="C239">
        <v>82</v>
      </c>
      <c r="D239">
        <f t="shared" si="3"/>
        <v>16.000000000000014</v>
      </c>
      <c r="N239" t="s">
        <v>526</v>
      </c>
      <c r="O239">
        <v>8.4</v>
      </c>
      <c r="P239">
        <v>8.5299999999999994</v>
      </c>
    </row>
    <row r="240" spans="2:16" x14ac:dyDescent="0.2">
      <c r="B240" s="1">
        <v>33117</v>
      </c>
      <c r="C240">
        <v>54</v>
      </c>
      <c r="D240">
        <f t="shared" si="3"/>
        <v>8.0000000000000071</v>
      </c>
      <c r="N240" t="s">
        <v>527</v>
      </c>
      <c r="O240">
        <v>8.5</v>
      </c>
      <c r="P240">
        <v>8.6999999999999993</v>
      </c>
    </row>
    <row r="241" spans="2:16" x14ac:dyDescent="0.2">
      <c r="B241" s="1">
        <v>33147</v>
      </c>
      <c r="C241">
        <v>94.999999999999901</v>
      </c>
      <c r="D241">
        <f t="shared" si="3"/>
        <v>31.00000000000005</v>
      </c>
      <c r="N241" t="s">
        <v>528</v>
      </c>
      <c r="O241">
        <v>8.4</v>
      </c>
      <c r="P241">
        <v>8.43</v>
      </c>
    </row>
    <row r="242" spans="2:16" x14ac:dyDescent="0.2">
      <c r="B242" s="1">
        <v>33178</v>
      </c>
      <c r="C242">
        <v>151</v>
      </c>
      <c r="D242">
        <f t="shared" si="3"/>
        <v>45.999999999999908</v>
      </c>
      <c r="N242" t="s">
        <v>529</v>
      </c>
      <c r="O242">
        <v>8.1999999999999993</v>
      </c>
      <c r="P242">
        <v>8.09</v>
      </c>
    </row>
    <row r="243" spans="2:16" x14ac:dyDescent="0.2">
      <c r="B243" s="1">
        <v>33208</v>
      </c>
      <c r="C243">
        <v>99</v>
      </c>
      <c r="D243">
        <f t="shared" si="3"/>
        <v>19.999999999999929</v>
      </c>
      <c r="N243" t="s">
        <v>530</v>
      </c>
      <c r="O243">
        <v>8.1</v>
      </c>
      <c r="P243">
        <v>7.95</v>
      </c>
    </row>
    <row r="244" spans="2:16" x14ac:dyDescent="0.2">
      <c r="B244" s="1">
        <v>33239</v>
      </c>
      <c r="C244">
        <v>151</v>
      </c>
      <c r="D244">
        <f t="shared" si="3"/>
        <v>69.999999999999929</v>
      </c>
      <c r="N244" t="s">
        <v>531</v>
      </c>
      <c r="O244">
        <v>7.7</v>
      </c>
      <c r="P244">
        <v>7.61</v>
      </c>
    </row>
    <row r="245" spans="2:16" x14ac:dyDescent="0.2">
      <c r="B245" s="1">
        <v>33270</v>
      </c>
      <c r="C245">
        <v>116</v>
      </c>
      <c r="D245">
        <f t="shared" si="3"/>
        <v>50.999999999999979</v>
      </c>
      <c r="N245" t="s">
        <v>532</v>
      </c>
      <c r="O245">
        <v>7.6</v>
      </c>
      <c r="P245">
        <v>7.51</v>
      </c>
    </row>
    <row r="246" spans="2:16" x14ac:dyDescent="0.2">
      <c r="B246" s="1">
        <v>33298</v>
      </c>
      <c r="C246">
        <v>119.99999999999901</v>
      </c>
      <c r="D246">
        <f t="shared" si="3"/>
        <v>21.999999999999886</v>
      </c>
      <c r="N246" t="s">
        <v>533</v>
      </c>
      <c r="O246">
        <v>7.4</v>
      </c>
      <c r="P246">
        <v>7.41</v>
      </c>
    </row>
    <row r="247" spans="2:16" x14ac:dyDescent="0.2">
      <c r="B247" s="1">
        <v>33329</v>
      </c>
      <c r="C247">
        <v>103.99999999999901</v>
      </c>
      <c r="D247">
        <f t="shared" si="3"/>
        <v>31.00000000000005</v>
      </c>
      <c r="N247" t="s">
        <v>534</v>
      </c>
      <c r="O247">
        <v>7.3</v>
      </c>
      <c r="P247">
        <v>7.38</v>
      </c>
    </row>
    <row r="248" spans="2:16" x14ac:dyDescent="0.2">
      <c r="B248" s="1">
        <v>33359</v>
      </c>
      <c r="C248">
        <v>88.999999999999801</v>
      </c>
      <c r="D248">
        <f t="shared" si="3"/>
        <v>29.000000000000092</v>
      </c>
      <c r="N248" t="s">
        <v>535</v>
      </c>
      <c r="O248">
        <v>7.2</v>
      </c>
      <c r="P248">
        <v>6.92</v>
      </c>
    </row>
    <row r="249" spans="2:16" x14ac:dyDescent="0.2">
      <c r="B249" s="1">
        <v>33390</v>
      </c>
      <c r="C249">
        <v>84.999999999999901</v>
      </c>
      <c r="D249">
        <f t="shared" si="3"/>
        <v>10.999999999999943</v>
      </c>
      <c r="N249" t="s">
        <v>536</v>
      </c>
      <c r="O249">
        <v>6.8</v>
      </c>
      <c r="P249">
        <v>6.62</v>
      </c>
    </row>
    <row r="250" spans="2:16" x14ac:dyDescent="0.2">
      <c r="B250" s="1">
        <v>33420</v>
      </c>
      <c r="C250">
        <v>102.99999999999901</v>
      </c>
      <c r="D250">
        <f t="shared" si="3"/>
        <v>42.999999999999972</v>
      </c>
      <c r="N250" t="s">
        <v>537</v>
      </c>
      <c r="O250">
        <v>6.8</v>
      </c>
      <c r="P250">
        <v>6.71</v>
      </c>
    </row>
    <row r="251" spans="2:16" x14ac:dyDescent="0.2">
      <c r="B251" s="1">
        <v>33451</v>
      </c>
      <c r="C251">
        <v>102</v>
      </c>
      <c r="D251">
        <f t="shared" si="3"/>
        <v>51.999999999999957</v>
      </c>
      <c r="N251" t="s">
        <v>538</v>
      </c>
      <c r="O251">
        <v>6.7</v>
      </c>
      <c r="P251">
        <v>6.65</v>
      </c>
    </row>
    <row r="252" spans="2:16" x14ac:dyDescent="0.2">
      <c r="B252" s="1">
        <v>33482</v>
      </c>
      <c r="C252">
        <v>92.999999999999901</v>
      </c>
      <c r="D252">
        <f t="shared" si="3"/>
        <v>54.999999999999893</v>
      </c>
      <c r="N252" t="s">
        <v>539</v>
      </c>
      <c r="O252">
        <v>6.6</v>
      </c>
      <c r="P252">
        <v>6.45</v>
      </c>
    </row>
    <row r="253" spans="2:16" x14ac:dyDescent="0.2">
      <c r="B253" s="1">
        <v>33512</v>
      </c>
      <c r="C253">
        <v>103</v>
      </c>
      <c r="D253">
        <f t="shared" si="3"/>
        <v>50</v>
      </c>
      <c r="N253" t="s">
        <v>540</v>
      </c>
      <c r="O253">
        <v>6.5</v>
      </c>
      <c r="P253">
        <v>6.38</v>
      </c>
    </row>
    <row r="254" spans="2:16" x14ac:dyDescent="0.2">
      <c r="B254" s="1">
        <v>33543</v>
      </c>
      <c r="C254">
        <v>107</v>
      </c>
      <c r="D254">
        <f t="shared" si="3"/>
        <v>57.000000000000028</v>
      </c>
      <c r="N254" t="s">
        <v>541</v>
      </c>
      <c r="O254">
        <v>6.5</v>
      </c>
      <c r="P254">
        <v>6.35</v>
      </c>
    </row>
    <row r="255" spans="2:16" x14ac:dyDescent="0.2">
      <c r="B255" s="1">
        <v>33573</v>
      </c>
      <c r="C255">
        <v>83</v>
      </c>
      <c r="D255">
        <f t="shared" si="3"/>
        <v>89.000000000000057</v>
      </c>
      <c r="N255" t="s">
        <v>542</v>
      </c>
      <c r="O255">
        <v>6.5</v>
      </c>
      <c r="P255">
        <v>6.3</v>
      </c>
    </row>
    <row r="256" spans="2:16" x14ac:dyDescent="0.2">
      <c r="B256" s="1">
        <v>33604</v>
      </c>
      <c r="C256">
        <v>98.999999999999801</v>
      </c>
      <c r="D256">
        <f t="shared" si="3"/>
        <v>76.000000000000071</v>
      </c>
      <c r="N256" t="s">
        <v>543</v>
      </c>
      <c r="O256">
        <v>6.5</v>
      </c>
      <c r="P256">
        <v>6.27</v>
      </c>
    </row>
    <row r="257" spans="2:16" x14ac:dyDescent="0.2">
      <c r="B257" s="1">
        <v>33635</v>
      </c>
      <c r="C257">
        <v>96</v>
      </c>
      <c r="D257">
        <f t="shared" si="3"/>
        <v>72.000000000000057</v>
      </c>
      <c r="N257" t="s">
        <v>544</v>
      </c>
      <c r="O257">
        <v>6.4</v>
      </c>
      <c r="P257">
        <v>6.13</v>
      </c>
    </row>
    <row r="258" spans="2:16" x14ac:dyDescent="0.2">
      <c r="B258" s="1">
        <v>33664</v>
      </c>
      <c r="C258">
        <v>60.000000000000099</v>
      </c>
      <c r="D258">
        <f t="shared" si="3"/>
        <v>69.999999999999929</v>
      </c>
      <c r="N258" t="s">
        <v>545</v>
      </c>
      <c r="O258">
        <v>6.3</v>
      </c>
      <c r="P258">
        <v>5.99</v>
      </c>
    </row>
    <row r="259" spans="2:16" x14ac:dyDescent="0.2">
      <c r="B259" s="1">
        <v>33695</v>
      </c>
      <c r="C259">
        <v>93.999999999999901</v>
      </c>
      <c r="D259">
        <f t="shared" si="3"/>
        <v>74.000000000000028</v>
      </c>
      <c r="N259" t="s">
        <v>546</v>
      </c>
      <c r="O259">
        <v>6.3</v>
      </c>
      <c r="P259">
        <v>5.8</v>
      </c>
    </row>
    <row r="260" spans="2:16" x14ac:dyDescent="0.2">
      <c r="B260" s="1">
        <v>33725</v>
      </c>
      <c r="C260">
        <v>88.999999999999801</v>
      </c>
      <c r="D260">
        <f t="shared" si="3"/>
        <v>97.000000000000057</v>
      </c>
      <c r="N260" t="s">
        <v>547</v>
      </c>
      <c r="O260">
        <v>6.4</v>
      </c>
      <c r="P260">
        <v>5.73</v>
      </c>
    </row>
    <row r="261" spans="2:16" x14ac:dyDescent="0.2">
      <c r="B261" s="1">
        <v>33756</v>
      </c>
      <c r="C261">
        <v>93.999999999999901</v>
      </c>
      <c r="D261">
        <f t="shared" si="3"/>
        <v>123.00000000000004</v>
      </c>
      <c r="N261" t="s">
        <v>548</v>
      </c>
      <c r="O261">
        <v>6.5</v>
      </c>
      <c r="P261">
        <v>5.85</v>
      </c>
    </row>
    <row r="262" spans="2:16" x14ac:dyDescent="0.2">
      <c r="B262" s="1">
        <v>33786</v>
      </c>
      <c r="C262">
        <v>63</v>
      </c>
      <c r="D262">
        <f t="shared" ref="D262:D325" si="4">100*(O432-P432)</f>
        <v>110.99999999999994</v>
      </c>
      <c r="N262" t="s">
        <v>549</v>
      </c>
      <c r="O262">
        <v>6.6</v>
      </c>
      <c r="P262">
        <v>5.92</v>
      </c>
    </row>
    <row r="263" spans="2:16" x14ac:dyDescent="0.2">
      <c r="B263" s="1">
        <v>33817</v>
      </c>
      <c r="C263">
        <v>55.999999999999801</v>
      </c>
      <c r="D263">
        <f t="shared" si="4"/>
        <v>149.00000000000011</v>
      </c>
      <c r="N263" t="s">
        <v>550</v>
      </c>
      <c r="O263">
        <v>6.6</v>
      </c>
      <c r="P263">
        <v>6.07</v>
      </c>
    </row>
    <row r="264" spans="2:16" x14ac:dyDescent="0.2">
      <c r="B264" s="1">
        <v>33848</v>
      </c>
      <c r="C264">
        <v>135.99999999999901</v>
      </c>
      <c r="D264">
        <f t="shared" si="4"/>
        <v>119.00000000000004</v>
      </c>
      <c r="N264" t="s">
        <v>551</v>
      </c>
      <c r="O264">
        <v>6.7</v>
      </c>
      <c r="P264">
        <v>6.42</v>
      </c>
    </row>
    <row r="265" spans="2:16" x14ac:dyDescent="0.2">
      <c r="B265" s="1">
        <v>33878</v>
      </c>
      <c r="C265">
        <v>189</v>
      </c>
      <c r="D265">
        <f t="shared" si="4"/>
        <v>116.00000000000001</v>
      </c>
      <c r="N265" t="s">
        <v>552</v>
      </c>
      <c r="O265">
        <v>6.8</v>
      </c>
      <c r="P265">
        <v>6.33</v>
      </c>
    </row>
    <row r="266" spans="2:16" x14ac:dyDescent="0.2">
      <c r="B266" s="1">
        <v>33909</v>
      </c>
      <c r="C266">
        <v>132</v>
      </c>
      <c r="D266">
        <f t="shared" si="4"/>
        <v>55.000000000000071</v>
      </c>
      <c r="N266" t="s">
        <v>553</v>
      </c>
      <c r="O266">
        <v>6.7</v>
      </c>
      <c r="P266">
        <v>6.28</v>
      </c>
    </row>
    <row r="267" spans="2:16" x14ac:dyDescent="0.2">
      <c r="B267" s="1">
        <v>33939</v>
      </c>
      <c r="C267">
        <v>165</v>
      </c>
      <c r="D267">
        <f t="shared" si="4"/>
        <v>71</v>
      </c>
      <c r="N267" t="s">
        <v>554</v>
      </c>
      <c r="O267">
        <v>6.7</v>
      </c>
      <c r="P267">
        <v>6.45</v>
      </c>
    </row>
    <row r="268" spans="2:16" x14ac:dyDescent="0.2">
      <c r="B268" s="1">
        <v>33970</v>
      </c>
      <c r="C268">
        <v>158</v>
      </c>
      <c r="D268">
        <f t="shared" si="4"/>
        <v>44.000000000000043</v>
      </c>
      <c r="N268" t="s">
        <v>555</v>
      </c>
      <c r="O268">
        <v>6.8</v>
      </c>
      <c r="P268">
        <v>6.63</v>
      </c>
    </row>
    <row r="269" spans="2:16" x14ac:dyDescent="0.2">
      <c r="B269" s="1">
        <v>34001</v>
      </c>
      <c r="C269">
        <v>148.99999999999901</v>
      </c>
      <c r="D269">
        <f t="shared" si="4"/>
        <v>69.000000000000043</v>
      </c>
      <c r="N269" t="s">
        <v>556</v>
      </c>
      <c r="O269">
        <v>6.8</v>
      </c>
      <c r="P269">
        <v>6.69</v>
      </c>
    </row>
    <row r="270" spans="2:16" x14ac:dyDescent="0.2">
      <c r="B270" s="1">
        <v>34029</v>
      </c>
      <c r="C270">
        <v>157</v>
      </c>
      <c r="D270">
        <f t="shared" si="4"/>
        <v>28.000000000000025</v>
      </c>
      <c r="N270" t="s">
        <v>557</v>
      </c>
      <c r="O270">
        <v>6.89</v>
      </c>
      <c r="P270">
        <v>6.98</v>
      </c>
    </row>
    <row r="271" spans="2:16" x14ac:dyDescent="0.2">
      <c r="B271" s="1">
        <v>34060</v>
      </c>
      <c r="C271">
        <v>110</v>
      </c>
      <c r="D271">
        <f t="shared" si="4"/>
        <v>29.999999999999982</v>
      </c>
      <c r="N271" t="s">
        <v>558</v>
      </c>
      <c r="O271">
        <v>7.05</v>
      </c>
      <c r="P271">
        <v>7.19</v>
      </c>
    </row>
    <row r="272" spans="2:16" x14ac:dyDescent="0.2">
      <c r="B272" s="1">
        <v>34090</v>
      </c>
      <c r="C272">
        <v>113.99999999999901</v>
      </c>
      <c r="D272">
        <f t="shared" si="4"/>
        <v>23.999999999999932</v>
      </c>
      <c r="N272" t="s">
        <v>559</v>
      </c>
      <c r="O272">
        <v>7.1</v>
      </c>
      <c r="P272">
        <v>7.25</v>
      </c>
    </row>
    <row r="273" spans="2:16" x14ac:dyDescent="0.2">
      <c r="B273" s="1">
        <v>34121</v>
      </c>
      <c r="C273">
        <v>120</v>
      </c>
      <c r="D273">
        <f t="shared" si="4"/>
        <v>46</v>
      </c>
      <c r="N273" t="s">
        <v>560</v>
      </c>
      <c r="O273">
        <v>7.35</v>
      </c>
      <c r="P273">
        <v>7.52</v>
      </c>
    </row>
    <row r="274" spans="2:16" x14ac:dyDescent="0.2">
      <c r="B274" s="1">
        <v>34151</v>
      </c>
      <c r="C274">
        <v>138</v>
      </c>
      <c r="D274">
        <f t="shared" si="4"/>
        <v>52.999999999999936</v>
      </c>
      <c r="N274" t="s">
        <v>561</v>
      </c>
      <c r="O274">
        <v>7.83</v>
      </c>
      <c r="P274">
        <v>7.95</v>
      </c>
    </row>
    <row r="275" spans="2:16" x14ac:dyDescent="0.2">
      <c r="B275" s="1">
        <v>34182</v>
      </c>
      <c r="C275">
        <v>127</v>
      </c>
      <c r="D275">
        <f t="shared" si="4"/>
        <v>50.999999999999979</v>
      </c>
      <c r="N275" t="s">
        <v>562</v>
      </c>
      <c r="O275">
        <v>7.9</v>
      </c>
      <c r="P275">
        <v>7.98</v>
      </c>
    </row>
    <row r="276" spans="2:16" x14ac:dyDescent="0.2">
      <c r="B276" s="1">
        <v>34213</v>
      </c>
      <c r="C276">
        <v>112</v>
      </c>
      <c r="D276">
        <f t="shared" si="4"/>
        <v>49.000000000000021</v>
      </c>
      <c r="N276" t="s">
        <v>563</v>
      </c>
      <c r="O276">
        <v>7.89</v>
      </c>
      <c r="P276">
        <v>7.67</v>
      </c>
    </row>
    <row r="277" spans="2:16" x14ac:dyDescent="0.2">
      <c r="B277" s="1">
        <v>34243</v>
      </c>
      <c r="C277">
        <v>119</v>
      </c>
      <c r="D277">
        <f t="shared" si="4"/>
        <v>54</v>
      </c>
      <c r="N277" t="s">
        <v>564</v>
      </c>
      <c r="O277">
        <v>7.75</v>
      </c>
      <c r="P277">
        <v>7.53</v>
      </c>
    </row>
    <row r="278" spans="2:16" x14ac:dyDescent="0.2">
      <c r="B278" s="1">
        <v>34274</v>
      </c>
      <c r="C278">
        <v>144.99999999999901</v>
      </c>
      <c r="D278">
        <f t="shared" si="4"/>
        <v>38.999999999999972</v>
      </c>
      <c r="N278" t="s">
        <v>565</v>
      </c>
      <c r="O278">
        <v>7.8</v>
      </c>
      <c r="P278">
        <v>7.54</v>
      </c>
    </row>
    <row r="279" spans="2:16" x14ac:dyDescent="0.2">
      <c r="B279" s="1">
        <v>34304</v>
      </c>
      <c r="C279">
        <v>152.99999999999901</v>
      </c>
      <c r="D279">
        <f t="shared" si="4"/>
        <v>66.000000000000014</v>
      </c>
      <c r="N279" t="s">
        <v>566</v>
      </c>
      <c r="O279">
        <v>8.26</v>
      </c>
      <c r="P279">
        <v>8.0399999999999991</v>
      </c>
    </row>
    <row r="280" spans="2:16" x14ac:dyDescent="0.2">
      <c r="B280" s="1">
        <v>34335</v>
      </c>
      <c r="C280">
        <v>113</v>
      </c>
      <c r="D280">
        <f t="shared" si="4"/>
        <v>59.999999999999964</v>
      </c>
      <c r="N280" t="s">
        <v>567</v>
      </c>
      <c r="O280">
        <v>8.23</v>
      </c>
      <c r="P280">
        <v>7.8</v>
      </c>
    </row>
    <row r="281" spans="2:16" x14ac:dyDescent="0.2">
      <c r="B281" s="1">
        <v>34366</v>
      </c>
      <c r="C281">
        <v>106.99999999999901</v>
      </c>
      <c r="D281">
        <f t="shared" si="4"/>
        <v>37.000000000000014</v>
      </c>
      <c r="N281" t="s">
        <v>568</v>
      </c>
      <c r="O281">
        <v>8.1999999999999993</v>
      </c>
      <c r="P281">
        <v>7.87</v>
      </c>
    </row>
    <row r="282" spans="2:16" x14ac:dyDescent="0.2">
      <c r="B282" s="1">
        <v>34394</v>
      </c>
      <c r="C282">
        <v>129</v>
      </c>
      <c r="D282">
        <f t="shared" si="4"/>
        <v>25</v>
      </c>
      <c r="N282" t="s">
        <v>569</v>
      </c>
      <c r="O282">
        <v>8.3000000000000007</v>
      </c>
      <c r="P282">
        <v>8.1300000000000008</v>
      </c>
    </row>
    <row r="283" spans="2:16" x14ac:dyDescent="0.2">
      <c r="B283" s="1">
        <v>34425</v>
      </c>
      <c r="C283">
        <v>87.000000000000099</v>
      </c>
      <c r="D283">
        <f t="shared" si="4"/>
        <v>33.999999999999986</v>
      </c>
      <c r="N283" t="s">
        <v>570</v>
      </c>
      <c r="O283">
        <v>8.86</v>
      </c>
      <c r="P283">
        <v>8.9499999999999993</v>
      </c>
    </row>
    <row r="284" spans="2:16" x14ac:dyDescent="0.2">
      <c r="B284" s="1">
        <v>34455</v>
      </c>
      <c r="C284">
        <v>33</v>
      </c>
      <c r="D284">
        <f t="shared" si="4"/>
        <v>-8.0000000000000071</v>
      </c>
      <c r="N284" t="s">
        <v>571</v>
      </c>
      <c r="O284">
        <v>10.25</v>
      </c>
      <c r="P284">
        <v>9.75</v>
      </c>
    </row>
    <row r="285" spans="2:16" x14ac:dyDescent="0.2">
      <c r="B285" s="1">
        <v>34486</v>
      </c>
      <c r="C285">
        <v>64</v>
      </c>
      <c r="D285">
        <f t="shared" si="4"/>
        <v>13.000000000000078</v>
      </c>
      <c r="N285" t="s">
        <v>572</v>
      </c>
      <c r="O285">
        <v>9.64</v>
      </c>
      <c r="P285">
        <v>8.94</v>
      </c>
    </row>
    <row r="286" spans="2:16" x14ac:dyDescent="0.2">
      <c r="B286" s="1">
        <v>34516</v>
      </c>
      <c r="C286">
        <v>55</v>
      </c>
      <c r="D286">
        <f t="shared" si="4"/>
        <v>25.999999999999979</v>
      </c>
      <c r="N286" t="s">
        <v>573</v>
      </c>
      <c r="O286">
        <v>9.4</v>
      </c>
      <c r="P286">
        <v>8.25</v>
      </c>
    </row>
    <row r="287" spans="2:16" x14ac:dyDescent="0.2">
      <c r="B287" s="1">
        <v>34547</v>
      </c>
      <c r="C287">
        <v>75</v>
      </c>
      <c r="D287">
        <f t="shared" si="4"/>
        <v>4.9999999999999822</v>
      </c>
      <c r="N287" t="s">
        <v>574</v>
      </c>
      <c r="O287">
        <v>8.65</v>
      </c>
      <c r="P287">
        <v>8.0299999999999994</v>
      </c>
    </row>
    <row r="288" spans="2:16" x14ac:dyDescent="0.2">
      <c r="B288" s="1">
        <v>34578</v>
      </c>
      <c r="C288">
        <v>78.999999999999901</v>
      </c>
      <c r="D288">
        <f t="shared" si="4"/>
        <v>-0.99999999999997868</v>
      </c>
      <c r="N288" t="s">
        <v>575</v>
      </c>
      <c r="O288">
        <v>8.16</v>
      </c>
      <c r="P288">
        <v>7.8</v>
      </c>
    </row>
    <row r="289" spans="2:16" x14ac:dyDescent="0.2">
      <c r="B289" s="1">
        <v>34608</v>
      </c>
      <c r="C289">
        <v>83</v>
      </c>
      <c r="D289">
        <f t="shared" si="4"/>
        <v>-12.000000000000011</v>
      </c>
      <c r="N289" t="s">
        <v>576</v>
      </c>
      <c r="O289">
        <v>8.1</v>
      </c>
      <c r="P289">
        <v>8.02</v>
      </c>
    </row>
    <row r="290" spans="2:16" x14ac:dyDescent="0.2">
      <c r="B290" s="1">
        <v>34639</v>
      </c>
      <c r="C290">
        <v>76.999999999999901</v>
      </c>
      <c r="D290">
        <f t="shared" si="4"/>
        <v>14.999999999999947</v>
      </c>
      <c r="N290" t="s">
        <v>577</v>
      </c>
      <c r="O290">
        <v>8.69</v>
      </c>
      <c r="P290">
        <v>8.43</v>
      </c>
    </row>
    <row r="291" spans="2:16" x14ac:dyDescent="0.2">
      <c r="B291" s="1">
        <v>34669</v>
      </c>
      <c r="C291">
        <v>41.999999999999901</v>
      </c>
      <c r="D291">
        <f t="shared" si="4"/>
        <v>27.999999999999936</v>
      </c>
      <c r="N291" t="s">
        <v>578</v>
      </c>
      <c r="O291">
        <v>9.0500000000000007</v>
      </c>
      <c r="P291">
        <v>8.69</v>
      </c>
    </row>
    <row r="292" spans="2:16" x14ac:dyDescent="0.2">
      <c r="B292" s="1">
        <v>34700</v>
      </c>
      <c r="C292">
        <v>45.999999999999901</v>
      </c>
      <c r="D292">
        <f t="shared" si="4"/>
        <v>38.999999999999972</v>
      </c>
      <c r="N292" t="s">
        <v>579</v>
      </c>
      <c r="O292">
        <v>9.3000000000000007</v>
      </c>
      <c r="P292">
        <v>8.61</v>
      </c>
    </row>
    <row r="293" spans="2:16" x14ac:dyDescent="0.2">
      <c r="B293" s="1">
        <v>34731</v>
      </c>
      <c r="C293">
        <v>29.999999999999801</v>
      </c>
      <c r="D293">
        <f t="shared" si="4"/>
        <v>0.99999999999997868</v>
      </c>
      <c r="N293" t="s">
        <v>580</v>
      </c>
      <c r="O293">
        <v>9.5</v>
      </c>
      <c r="P293">
        <v>9.02</v>
      </c>
    </row>
    <row r="294" spans="2:16" x14ac:dyDescent="0.2">
      <c r="B294" s="1">
        <v>34759</v>
      </c>
      <c r="C294">
        <v>38</v>
      </c>
      <c r="D294">
        <f t="shared" si="4"/>
        <v>18.99999999999995</v>
      </c>
      <c r="N294" t="s">
        <v>581</v>
      </c>
      <c r="O294">
        <v>9.5</v>
      </c>
      <c r="P294">
        <v>9.14</v>
      </c>
    </row>
    <row r="295" spans="2:16" x14ac:dyDescent="0.2">
      <c r="B295" s="1">
        <v>34790</v>
      </c>
      <c r="C295">
        <v>27.000000000000099</v>
      </c>
      <c r="D295">
        <f t="shared" si="4"/>
        <v>16.000000000000014</v>
      </c>
      <c r="N295" t="s">
        <v>582</v>
      </c>
      <c r="O295">
        <v>10</v>
      </c>
      <c r="P295">
        <v>10.43</v>
      </c>
    </row>
    <row r="296" spans="2:16" x14ac:dyDescent="0.2">
      <c r="B296" s="1">
        <v>34820</v>
      </c>
      <c r="C296">
        <v>40</v>
      </c>
      <c r="D296">
        <f t="shared" si="4"/>
        <v>34.999999999999964</v>
      </c>
      <c r="N296" t="s">
        <v>583</v>
      </c>
      <c r="O296">
        <v>10.78</v>
      </c>
      <c r="P296">
        <v>9.99</v>
      </c>
    </row>
    <row r="297" spans="2:16" x14ac:dyDescent="0.2">
      <c r="B297" s="1">
        <v>34851</v>
      </c>
      <c r="C297">
        <v>39.999999999999801</v>
      </c>
      <c r="D297">
        <f t="shared" si="4"/>
        <v>-15.000000000000036</v>
      </c>
      <c r="N297" t="s">
        <v>584</v>
      </c>
      <c r="O297">
        <v>11.06</v>
      </c>
      <c r="P297">
        <v>10.15</v>
      </c>
    </row>
    <row r="298" spans="2:16" x14ac:dyDescent="0.2">
      <c r="B298" s="1">
        <v>34881</v>
      </c>
      <c r="C298">
        <v>47.999999999999801</v>
      </c>
      <c r="D298">
        <f t="shared" si="4"/>
        <v>8.0000000000000071</v>
      </c>
      <c r="N298" t="s">
        <v>585</v>
      </c>
      <c r="O298">
        <v>11.4</v>
      </c>
      <c r="P298">
        <v>10.56</v>
      </c>
    </row>
    <row r="299" spans="2:16" x14ac:dyDescent="0.2">
      <c r="B299" s="1">
        <v>34912</v>
      </c>
      <c r="C299">
        <v>48</v>
      </c>
      <c r="D299">
        <f t="shared" si="4"/>
        <v>-1.9999999999999574</v>
      </c>
      <c r="N299" t="s">
        <v>586</v>
      </c>
      <c r="O299">
        <v>11.82</v>
      </c>
      <c r="P299">
        <v>10.32</v>
      </c>
    </row>
    <row r="300" spans="2:16" x14ac:dyDescent="0.2">
      <c r="B300" s="1">
        <v>34943</v>
      </c>
      <c r="C300">
        <v>58</v>
      </c>
      <c r="D300">
        <f t="shared" si="4"/>
        <v>-13.999999999999968</v>
      </c>
      <c r="N300" t="s">
        <v>587</v>
      </c>
      <c r="O300">
        <v>11.61</v>
      </c>
      <c r="P300">
        <v>10.52</v>
      </c>
    </row>
    <row r="301" spans="2:16" x14ac:dyDescent="0.2">
      <c r="B301" s="1">
        <v>34973</v>
      </c>
      <c r="C301">
        <v>74</v>
      </c>
      <c r="D301">
        <f t="shared" si="4"/>
        <v>-12.999999999999989</v>
      </c>
      <c r="N301" t="s">
        <v>588</v>
      </c>
      <c r="O301">
        <v>12.01</v>
      </c>
      <c r="P301">
        <v>10.69</v>
      </c>
    </row>
    <row r="302" spans="2:16" x14ac:dyDescent="0.2">
      <c r="B302" s="1">
        <v>35004</v>
      </c>
      <c r="C302">
        <v>71.999999999999901</v>
      </c>
      <c r="D302">
        <f t="shared" si="4"/>
        <v>-35.000000000000057</v>
      </c>
      <c r="N302" t="s">
        <v>589</v>
      </c>
      <c r="O302">
        <v>11.67</v>
      </c>
      <c r="P302">
        <v>10.44</v>
      </c>
    </row>
    <row r="303" spans="2:16" x14ac:dyDescent="0.2">
      <c r="B303" s="1">
        <v>35034</v>
      </c>
      <c r="C303">
        <v>75.999999999999901</v>
      </c>
      <c r="D303">
        <f t="shared" si="4"/>
        <v>-29.000000000000004</v>
      </c>
      <c r="N303" t="s">
        <v>590</v>
      </c>
      <c r="O303">
        <v>11.4</v>
      </c>
      <c r="P303">
        <v>10.35</v>
      </c>
    </row>
    <row r="304" spans="2:16" x14ac:dyDescent="0.2">
      <c r="B304" s="1">
        <v>35065</v>
      </c>
      <c r="C304">
        <v>78</v>
      </c>
      <c r="D304">
        <f t="shared" si="4"/>
        <v>-22.999999999999954</v>
      </c>
      <c r="N304" t="s">
        <v>591</v>
      </c>
      <c r="O304">
        <v>10.69</v>
      </c>
      <c r="P304">
        <v>9.68</v>
      </c>
    </row>
    <row r="305" spans="2:16" x14ac:dyDescent="0.2">
      <c r="B305" s="1">
        <v>35096</v>
      </c>
      <c r="C305">
        <v>54</v>
      </c>
      <c r="D305">
        <f t="shared" si="4"/>
        <v>-53.000000000000028</v>
      </c>
      <c r="N305" t="s">
        <v>592</v>
      </c>
      <c r="O305">
        <v>10.5</v>
      </c>
      <c r="P305">
        <v>9.74</v>
      </c>
    </row>
    <row r="306" spans="2:16" x14ac:dyDescent="0.2">
      <c r="B306" s="1">
        <v>35125</v>
      </c>
      <c r="C306">
        <v>66</v>
      </c>
      <c r="D306">
        <f t="shared" si="4"/>
        <v>-16.000000000000014</v>
      </c>
      <c r="N306" t="s">
        <v>593</v>
      </c>
      <c r="O306">
        <v>10.4</v>
      </c>
      <c r="P306">
        <v>9.76</v>
      </c>
    </row>
    <row r="307" spans="2:16" x14ac:dyDescent="0.2">
      <c r="B307" s="1">
        <v>35156</v>
      </c>
      <c r="C307">
        <v>79</v>
      </c>
      <c r="D307">
        <f t="shared" si="4"/>
        <v>-23.000000000000043</v>
      </c>
      <c r="N307" t="s">
        <v>594</v>
      </c>
      <c r="O307">
        <v>10.199999999999999</v>
      </c>
      <c r="P307">
        <v>9.7200000000000006</v>
      </c>
    </row>
    <row r="308" spans="2:16" x14ac:dyDescent="0.2">
      <c r="B308" s="1">
        <v>35186</v>
      </c>
      <c r="C308">
        <v>61.999999999999901</v>
      </c>
      <c r="D308">
        <f t="shared" si="4"/>
        <v>-36.999999999999922</v>
      </c>
      <c r="N308" t="s">
        <v>595</v>
      </c>
      <c r="O308">
        <v>9.61</v>
      </c>
      <c r="P308">
        <v>9.3000000000000007</v>
      </c>
    </row>
    <row r="309" spans="2:16" x14ac:dyDescent="0.2">
      <c r="B309" s="1">
        <v>35217</v>
      </c>
      <c r="C309">
        <v>80.999999999999801</v>
      </c>
      <c r="D309">
        <f t="shared" si="4"/>
        <v>-29.000000000000004</v>
      </c>
      <c r="N309" t="s">
        <v>596</v>
      </c>
      <c r="O309">
        <v>9.2899999999999991</v>
      </c>
      <c r="P309">
        <v>8.7899999999999991</v>
      </c>
    </row>
    <row r="310" spans="2:16" x14ac:dyDescent="0.2">
      <c r="B310" s="1">
        <v>35247</v>
      </c>
      <c r="C310">
        <v>75</v>
      </c>
      <c r="D310">
        <f t="shared" si="4"/>
        <v>-35.000000000000057</v>
      </c>
      <c r="N310" t="s">
        <v>597</v>
      </c>
      <c r="O310">
        <v>9.1</v>
      </c>
      <c r="P310">
        <v>8.8000000000000007</v>
      </c>
    </row>
    <row r="311" spans="2:16" x14ac:dyDescent="0.2">
      <c r="B311" s="1">
        <v>35278</v>
      </c>
      <c r="C311">
        <v>75</v>
      </c>
      <c r="D311">
        <f t="shared" si="4"/>
        <v>-41.999999999999993</v>
      </c>
      <c r="N311" t="s">
        <v>598</v>
      </c>
      <c r="O311">
        <v>9.44</v>
      </c>
      <c r="P311">
        <v>9.35</v>
      </c>
    </row>
    <row r="312" spans="2:16" x14ac:dyDescent="0.2">
      <c r="B312" s="1">
        <v>35309</v>
      </c>
      <c r="C312">
        <v>83.000000000000099</v>
      </c>
      <c r="D312">
        <f t="shared" si="4"/>
        <v>-55.999999999999957</v>
      </c>
      <c r="N312" t="s">
        <v>599</v>
      </c>
      <c r="O312">
        <v>9.5</v>
      </c>
      <c r="P312">
        <v>9.16</v>
      </c>
    </row>
    <row r="313" spans="2:16" x14ac:dyDescent="0.2">
      <c r="B313" s="1">
        <v>35339</v>
      </c>
      <c r="C313">
        <v>61.000000000000099</v>
      </c>
      <c r="D313">
        <f t="shared" si="4"/>
        <v>-54.999999999999986</v>
      </c>
      <c r="N313" t="s">
        <v>600</v>
      </c>
      <c r="O313">
        <v>9.35</v>
      </c>
      <c r="P313">
        <v>8.8000000000000007</v>
      </c>
    </row>
    <row r="314" spans="2:16" x14ac:dyDescent="0.2">
      <c r="B314" s="1">
        <v>35370</v>
      </c>
      <c r="C314">
        <v>69</v>
      </c>
      <c r="D314">
        <f t="shared" si="4"/>
        <v>-38.999999999999972</v>
      </c>
      <c r="N314" t="s">
        <v>601</v>
      </c>
      <c r="O314">
        <v>9.18</v>
      </c>
      <c r="P314">
        <v>8.6</v>
      </c>
    </row>
    <row r="315" spans="2:16" x14ac:dyDescent="0.2">
      <c r="B315" s="1">
        <v>35400</v>
      </c>
      <c r="C315">
        <v>58.999999999999901</v>
      </c>
      <c r="D315">
        <f t="shared" si="4"/>
        <v>-50.999999999999979</v>
      </c>
      <c r="N315" t="s">
        <v>602</v>
      </c>
      <c r="O315">
        <v>8.9</v>
      </c>
      <c r="P315">
        <v>8.27</v>
      </c>
    </row>
    <row r="316" spans="2:16" x14ac:dyDescent="0.2">
      <c r="B316" s="1">
        <v>35431</v>
      </c>
      <c r="C316">
        <v>57.999999999999901</v>
      </c>
      <c r="D316">
        <f t="shared" si="4"/>
        <v>-62.999999999999986</v>
      </c>
      <c r="N316" t="s">
        <v>603</v>
      </c>
      <c r="O316">
        <v>8.43</v>
      </c>
      <c r="P316">
        <v>8.1999999999999993</v>
      </c>
    </row>
    <row r="317" spans="2:16" x14ac:dyDescent="0.2">
      <c r="B317" s="1">
        <v>35462</v>
      </c>
      <c r="C317">
        <v>45</v>
      </c>
      <c r="D317">
        <f t="shared" si="4"/>
        <v>-58.999999999999986</v>
      </c>
      <c r="N317" t="s">
        <v>604</v>
      </c>
      <c r="O317">
        <v>8.1999999999999993</v>
      </c>
      <c r="P317">
        <v>7.89</v>
      </c>
    </row>
    <row r="318" spans="2:16" x14ac:dyDescent="0.2">
      <c r="B318" s="1">
        <v>35490</v>
      </c>
      <c r="C318">
        <v>54.999999999999901</v>
      </c>
      <c r="D318">
        <f t="shared" si="4"/>
        <v>-74.000000000000028</v>
      </c>
      <c r="N318" t="s">
        <v>605</v>
      </c>
      <c r="O318">
        <v>7.81</v>
      </c>
      <c r="P318">
        <v>7.86</v>
      </c>
    </row>
    <row r="319" spans="2:16" x14ac:dyDescent="0.2">
      <c r="B319" s="1">
        <v>35521</v>
      </c>
      <c r="C319">
        <v>58.999999999999901</v>
      </c>
      <c r="D319">
        <f t="shared" si="4"/>
        <v>-69.000000000000043</v>
      </c>
      <c r="N319" t="s">
        <v>606</v>
      </c>
      <c r="O319">
        <v>7.76</v>
      </c>
      <c r="P319">
        <v>7.54</v>
      </c>
    </row>
    <row r="320" spans="2:16" x14ac:dyDescent="0.2">
      <c r="B320" s="1">
        <v>35551</v>
      </c>
      <c r="C320">
        <v>46</v>
      </c>
      <c r="D320">
        <f t="shared" si="4"/>
        <v>-75</v>
      </c>
      <c r="N320" t="s">
        <v>607</v>
      </c>
      <c r="O320">
        <v>7.39</v>
      </c>
      <c r="P320">
        <v>7.46</v>
      </c>
    </row>
    <row r="321" spans="2:16" x14ac:dyDescent="0.2">
      <c r="B321" s="1">
        <v>35582</v>
      </c>
      <c r="C321">
        <v>37.999999999999901</v>
      </c>
      <c r="D321">
        <f t="shared" si="4"/>
        <v>-76.999999999999957</v>
      </c>
      <c r="N321" t="s">
        <v>608</v>
      </c>
      <c r="O321">
        <v>7.3</v>
      </c>
      <c r="P321">
        <v>7.6</v>
      </c>
    </row>
    <row r="322" spans="2:16" x14ac:dyDescent="0.2">
      <c r="B322" s="1">
        <v>35612</v>
      </c>
      <c r="C322">
        <v>21.999999999999901</v>
      </c>
      <c r="D322">
        <f t="shared" si="4"/>
        <v>-57.000000000000028</v>
      </c>
      <c r="N322" t="s">
        <v>609</v>
      </c>
      <c r="O322">
        <v>7.59</v>
      </c>
      <c r="P322">
        <v>7.98</v>
      </c>
    </row>
    <row r="323" spans="2:16" x14ac:dyDescent="0.2">
      <c r="B323" s="1">
        <v>35643</v>
      </c>
      <c r="C323">
        <v>30</v>
      </c>
      <c r="D323">
        <f t="shared" si="4"/>
        <v>-73.999999999999929</v>
      </c>
      <c r="N323" t="s">
        <v>610</v>
      </c>
      <c r="O323">
        <v>8.0299999999999994</v>
      </c>
      <c r="P323">
        <v>8.1</v>
      </c>
    </row>
    <row r="324" spans="2:16" x14ac:dyDescent="0.2">
      <c r="B324" s="1">
        <v>35674</v>
      </c>
      <c r="C324">
        <v>49</v>
      </c>
      <c r="D324">
        <f t="shared" si="4"/>
        <v>-58.999999999999986</v>
      </c>
      <c r="N324" t="s">
        <v>611</v>
      </c>
      <c r="O324">
        <v>8</v>
      </c>
      <c r="P324">
        <v>8.2799999999999994</v>
      </c>
    </row>
    <row r="325" spans="2:16" x14ac:dyDescent="0.2">
      <c r="B325" s="1">
        <v>35704</v>
      </c>
      <c r="C325">
        <v>35</v>
      </c>
      <c r="D325">
        <f t="shared" si="4"/>
        <v>-29.999999999999982</v>
      </c>
      <c r="N325" t="s">
        <v>612</v>
      </c>
      <c r="O325">
        <v>8.2899999999999991</v>
      </c>
      <c r="P325">
        <v>8.52</v>
      </c>
    </row>
    <row r="326" spans="2:16" x14ac:dyDescent="0.2">
      <c r="B326" s="1">
        <v>35735</v>
      </c>
      <c r="C326">
        <v>41.999999999999901</v>
      </c>
      <c r="D326">
        <f t="shared" ref="D326:D389" si="5">100*(O496-P496)</f>
        <v>-16.999999999999993</v>
      </c>
      <c r="N326" t="s">
        <v>613</v>
      </c>
      <c r="O326">
        <v>8.24</v>
      </c>
      <c r="P326">
        <v>8.3800000000000008</v>
      </c>
    </row>
    <row r="327" spans="2:16" x14ac:dyDescent="0.2">
      <c r="B327" s="1">
        <v>35765</v>
      </c>
      <c r="C327">
        <v>37.999999999999901</v>
      </c>
      <c r="D327">
        <f t="shared" si="5"/>
        <v>-1.9999999999999574</v>
      </c>
      <c r="N327" t="s">
        <v>614</v>
      </c>
      <c r="O327">
        <v>8.3000000000000007</v>
      </c>
      <c r="P327">
        <v>8.24</v>
      </c>
    </row>
    <row r="328" spans="2:16" x14ac:dyDescent="0.2">
      <c r="B328" s="1">
        <v>35796</v>
      </c>
      <c r="C328">
        <v>58</v>
      </c>
      <c r="D328">
        <f t="shared" si="5"/>
        <v>-17.000000000000082</v>
      </c>
      <c r="N328" t="s">
        <v>615</v>
      </c>
      <c r="O328">
        <v>8.23</v>
      </c>
      <c r="P328">
        <v>8.3800000000000008</v>
      </c>
    </row>
    <row r="329" spans="2:16" x14ac:dyDescent="0.2">
      <c r="B329" s="1">
        <v>35827</v>
      </c>
      <c r="C329">
        <v>38.999999999999901</v>
      </c>
      <c r="D329">
        <f t="shared" si="5"/>
        <v>-14.999999999999947</v>
      </c>
      <c r="N329" t="s">
        <v>616</v>
      </c>
      <c r="O329">
        <v>8.3000000000000007</v>
      </c>
      <c r="P329">
        <v>8.36</v>
      </c>
    </row>
    <row r="330" spans="2:16" x14ac:dyDescent="0.2">
      <c r="B330" s="1">
        <v>35855</v>
      </c>
      <c r="C330">
        <v>50.999999999999901</v>
      </c>
      <c r="D330">
        <f t="shared" si="5"/>
        <v>-8.9999999999999858</v>
      </c>
      <c r="N330" t="s">
        <v>617</v>
      </c>
      <c r="O330">
        <v>8.14</v>
      </c>
      <c r="P330">
        <v>8.31</v>
      </c>
    </row>
    <row r="331" spans="2:16" x14ac:dyDescent="0.2">
      <c r="B331" s="1">
        <v>35886</v>
      </c>
      <c r="C331">
        <v>50</v>
      </c>
      <c r="D331">
        <f t="shared" si="5"/>
        <v>-20.999999999999996</v>
      </c>
      <c r="N331" t="s">
        <v>618</v>
      </c>
      <c r="O331">
        <v>8.01</v>
      </c>
      <c r="P331">
        <v>8.11</v>
      </c>
    </row>
    <row r="332" spans="2:16" x14ac:dyDescent="0.2">
      <c r="B332" s="1">
        <v>35916</v>
      </c>
      <c r="C332">
        <v>55.999999999999901</v>
      </c>
      <c r="D332">
        <f t="shared" si="5"/>
        <v>30.999999999999961</v>
      </c>
      <c r="N332" t="s">
        <v>619</v>
      </c>
      <c r="O332">
        <v>8</v>
      </c>
      <c r="P332">
        <v>8.17</v>
      </c>
    </row>
    <row r="333" spans="2:16" x14ac:dyDescent="0.2">
      <c r="B333" s="1">
        <v>35947</v>
      </c>
      <c r="C333">
        <v>18.999999999999901</v>
      </c>
      <c r="D333">
        <f t="shared" si="5"/>
        <v>29.999999999999982</v>
      </c>
      <c r="N333" t="s">
        <v>620</v>
      </c>
      <c r="O333">
        <v>7.89</v>
      </c>
      <c r="P333">
        <v>8.11</v>
      </c>
    </row>
    <row r="334" spans="2:16" x14ac:dyDescent="0.2">
      <c r="B334" s="1">
        <v>35977</v>
      </c>
      <c r="C334">
        <v>34</v>
      </c>
      <c r="D334">
        <f t="shared" si="5"/>
        <v>41.999999999999993</v>
      </c>
      <c r="N334" t="s">
        <v>621</v>
      </c>
      <c r="O334">
        <v>8</v>
      </c>
      <c r="P334">
        <v>8.31</v>
      </c>
    </row>
    <row r="335" spans="2:16" x14ac:dyDescent="0.2">
      <c r="B335" s="1">
        <v>36008</v>
      </c>
      <c r="C335">
        <v>64.999999999999901</v>
      </c>
      <c r="D335">
        <f t="shared" si="5"/>
        <v>41.000000000000014</v>
      </c>
      <c r="N335" t="s">
        <v>622</v>
      </c>
      <c r="O335">
        <v>8</v>
      </c>
      <c r="P335">
        <v>8.24</v>
      </c>
    </row>
    <row r="336" spans="2:16" x14ac:dyDescent="0.2">
      <c r="B336" s="1">
        <v>36039</v>
      </c>
      <c r="C336">
        <v>63.999999999999901</v>
      </c>
      <c r="D336">
        <f t="shared" si="5"/>
        <v>50</v>
      </c>
      <c r="N336" t="s">
        <v>623</v>
      </c>
      <c r="O336">
        <v>8.0500000000000007</v>
      </c>
      <c r="P336">
        <v>8.27</v>
      </c>
    </row>
    <row r="337" spans="2:16" x14ac:dyDescent="0.2">
      <c r="B337" s="1">
        <v>36069</v>
      </c>
      <c r="C337">
        <v>62</v>
      </c>
      <c r="D337">
        <f t="shared" si="5"/>
        <v>25.999999999999979</v>
      </c>
      <c r="N337" t="s">
        <v>624</v>
      </c>
      <c r="O337">
        <v>7.64</v>
      </c>
      <c r="P337">
        <v>7.96</v>
      </c>
    </row>
    <row r="338" spans="2:16" x14ac:dyDescent="0.2">
      <c r="B338" s="1">
        <v>36100</v>
      </c>
      <c r="C338">
        <v>79</v>
      </c>
      <c r="D338">
        <f t="shared" si="5"/>
        <v>54</v>
      </c>
      <c r="N338" t="s">
        <v>625</v>
      </c>
      <c r="O338">
        <v>7.7</v>
      </c>
      <c r="P338">
        <v>7.81</v>
      </c>
    </row>
    <row r="339" spans="2:16" x14ac:dyDescent="0.2">
      <c r="B339" s="1">
        <v>36130</v>
      </c>
      <c r="C339">
        <v>78</v>
      </c>
      <c r="D339">
        <f t="shared" si="5"/>
        <v>79.999999999999986</v>
      </c>
      <c r="N339" t="s">
        <v>626</v>
      </c>
      <c r="O339">
        <v>7.39</v>
      </c>
      <c r="P339">
        <v>7.47</v>
      </c>
    </row>
    <row r="340" spans="2:16" x14ac:dyDescent="0.2">
      <c r="B340" s="1">
        <v>36161</v>
      </c>
      <c r="C340">
        <v>88.999999999999901</v>
      </c>
      <c r="D340">
        <f t="shared" si="5"/>
        <v>47.000000000000021</v>
      </c>
      <c r="N340" t="s">
        <v>627</v>
      </c>
      <c r="O340">
        <v>7.25</v>
      </c>
      <c r="P340">
        <v>7.12</v>
      </c>
    </row>
    <row r="341" spans="2:16" x14ac:dyDescent="0.2">
      <c r="B341" s="1">
        <v>36192</v>
      </c>
      <c r="C341">
        <v>55.999999999999901</v>
      </c>
      <c r="D341">
        <f t="shared" si="5"/>
        <v>24.000000000000021</v>
      </c>
      <c r="N341" t="s">
        <v>628</v>
      </c>
      <c r="O341">
        <v>7.2</v>
      </c>
      <c r="P341">
        <v>7.02</v>
      </c>
    </row>
    <row r="342" spans="2:16" x14ac:dyDescent="0.2">
      <c r="B342" s="1">
        <v>36220</v>
      </c>
      <c r="C342">
        <v>79.999999999999901</v>
      </c>
      <c r="D342">
        <f t="shared" si="5"/>
        <v>16.999999999999993</v>
      </c>
      <c r="N342" t="s">
        <v>629</v>
      </c>
      <c r="O342">
        <v>7.14</v>
      </c>
      <c r="P342">
        <v>7.21</v>
      </c>
    </row>
    <row r="343" spans="2:16" x14ac:dyDescent="0.2">
      <c r="B343" s="1">
        <v>36251</v>
      </c>
      <c r="C343">
        <v>76.999999999999901</v>
      </c>
      <c r="D343">
        <f t="shared" si="5"/>
        <v>27.000000000000046</v>
      </c>
      <c r="N343" t="s">
        <v>630</v>
      </c>
      <c r="O343">
        <v>7.27</v>
      </c>
      <c r="P343">
        <v>7.62</v>
      </c>
    </row>
    <row r="344" spans="2:16" x14ac:dyDescent="0.2">
      <c r="B344" s="1">
        <v>36281</v>
      </c>
      <c r="C344">
        <v>59.999999999999901</v>
      </c>
      <c r="D344">
        <f t="shared" si="5"/>
        <v>12.000000000000011</v>
      </c>
      <c r="N344" t="s">
        <v>631</v>
      </c>
      <c r="O344">
        <v>7.3</v>
      </c>
      <c r="P344">
        <v>7.39</v>
      </c>
    </row>
    <row r="345" spans="2:16" x14ac:dyDescent="0.2">
      <c r="B345" s="1">
        <v>36312</v>
      </c>
      <c r="C345">
        <v>36</v>
      </c>
      <c r="D345">
        <f t="shared" si="5"/>
        <v>20.000000000000018</v>
      </c>
      <c r="N345" t="s">
        <v>632</v>
      </c>
      <c r="O345">
        <v>7.3</v>
      </c>
      <c r="P345">
        <v>7.27</v>
      </c>
    </row>
    <row r="346" spans="2:16" x14ac:dyDescent="0.2">
      <c r="B346" s="1">
        <v>36342</v>
      </c>
      <c r="C346">
        <v>16.999999999999901</v>
      </c>
      <c r="D346">
        <f t="shared" si="5"/>
        <v>13.999999999999968</v>
      </c>
      <c r="N346" t="s">
        <v>633</v>
      </c>
      <c r="O346">
        <v>7.12</v>
      </c>
      <c r="P346">
        <v>7.11</v>
      </c>
    </row>
    <row r="347" spans="2:16" x14ac:dyDescent="0.2">
      <c r="B347" s="1">
        <v>36373</v>
      </c>
      <c r="C347">
        <v>21.999999999999901</v>
      </c>
      <c r="D347">
        <f t="shared" si="5"/>
        <v>12.000000000000011</v>
      </c>
      <c r="N347" t="s">
        <v>634</v>
      </c>
      <c r="O347">
        <v>7.1</v>
      </c>
      <c r="P347">
        <v>7</v>
      </c>
    </row>
    <row r="348" spans="2:16" x14ac:dyDescent="0.2">
      <c r="B348" s="1">
        <v>36404</v>
      </c>
      <c r="C348">
        <v>13.999999999999901</v>
      </c>
      <c r="D348">
        <f t="shared" si="5"/>
        <v>14.000000000000057</v>
      </c>
      <c r="N348" t="s">
        <v>635</v>
      </c>
      <c r="O348">
        <v>7.01</v>
      </c>
      <c r="P348">
        <v>6.84</v>
      </c>
    </row>
    <row r="349" spans="2:16" x14ac:dyDescent="0.2">
      <c r="B349" s="1">
        <v>36434</v>
      </c>
      <c r="C349">
        <v>16</v>
      </c>
      <c r="D349">
        <f t="shared" si="5"/>
        <v>49.000000000000021</v>
      </c>
      <c r="N349" t="s">
        <v>636</v>
      </c>
      <c r="O349">
        <v>6.9</v>
      </c>
      <c r="P349">
        <v>6.41</v>
      </c>
    </row>
    <row r="350" spans="2:16" x14ac:dyDescent="0.2">
      <c r="B350" s="1">
        <v>36465</v>
      </c>
      <c r="C350">
        <v>19</v>
      </c>
      <c r="D350">
        <f t="shared" si="5"/>
        <v>53.000000000000028</v>
      </c>
      <c r="N350" t="s">
        <v>637</v>
      </c>
      <c r="O350">
        <v>6.8</v>
      </c>
      <c r="P350">
        <v>6.35</v>
      </c>
    </row>
    <row r="351" spans="2:16" x14ac:dyDescent="0.2">
      <c r="B351" s="1">
        <v>36495</v>
      </c>
      <c r="C351">
        <v>13</v>
      </c>
      <c r="D351">
        <f t="shared" si="5"/>
        <v>47.000000000000064</v>
      </c>
      <c r="N351" t="s">
        <v>638</v>
      </c>
      <c r="O351">
        <v>7.02</v>
      </c>
      <c r="P351">
        <v>6.66</v>
      </c>
    </row>
    <row r="352" spans="2:16" x14ac:dyDescent="0.2">
      <c r="B352" s="1">
        <v>36526</v>
      </c>
      <c r="C352">
        <v>12</v>
      </c>
      <c r="D352">
        <f t="shared" si="5"/>
        <v>39.000000000000057</v>
      </c>
      <c r="N352" t="s">
        <v>639</v>
      </c>
      <c r="O352">
        <v>7</v>
      </c>
      <c r="P352">
        <v>6.54</v>
      </c>
    </row>
    <row r="353" spans="2:16" x14ac:dyDescent="0.2">
      <c r="B353" s="1">
        <v>36557</v>
      </c>
      <c r="C353">
        <v>40</v>
      </c>
      <c r="D353">
        <f t="shared" si="5"/>
        <v>59.999999999999964</v>
      </c>
      <c r="N353" t="s">
        <v>640</v>
      </c>
      <c r="O353">
        <v>6.9</v>
      </c>
      <c r="P353">
        <v>6.3</v>
      </c>
    </row>
    <row r="354" spans="2:16" x14ac:dyDescent="0.2">
      <c r="B354" s="1">
        <v>36586</v>
      </c>
      <c r="C354">
        <v>86</v>
      </c>
      <c r="D354">
        <f t="shared" si="5"/>
        <v>76.999999999999957</v>
      </c>
      <c r="N354" t="s">
        <v>641</v>
      </c>
      <c r="O354">
        <v>6.75</v>
      </c>
      <c r="P354">
        <v>6.3</v>
      </c>
    </row>
    <row r="355" spans="2:16" x14ac:dyDescent="0.2">
      <c r="B355" s="1">
        <v>36617</v>
      </c>
      <c r="C355">
        <v>97.999999999999901</v>
      </c>
      <c r="D355">
        <f t="shared" si="5"/>
        <v>67.999999999999972</v>
      </c>
      <c r="N355" t="s">
        <v>642</v>
      </c>
      <c r="O355">
        <v>6.74</v>
      </c>
      <c r="P355">
        <v>5.88</v>
      </c>
    </row>
    <row r="356" spans="2:16" x14ac:dyDescent="0.2">
      <c r="B356" s="1">
        <v>36647</v>
      </c>
      <c r="C356">
        <v>96.999999999999901</v>
      </c>
      <c r="D356">
        <f t="shared" si="5"/>
        <v>96.999999999999972</v>
      </c>
      <c r="N356" t="s">
        <v>643</v>
      </c>
      <c r="O356">
        <v>6.7</v>
      </c>
      <c r="P356">
        <v>5.55</v>
      </c>
    </row>
    <row r="357" spans="2:16" x14ac:dyDescent="0.2">
      <c r="B357" s="1">
        <v>36678</v>
      </c>
      <c r="C357">
        <v>130</v>
      </c>
      <c r="D357">
        <f t="shared" si="5"/>
        <v>90.000000000000028</v>
      </c>
      <c r="N357" t="s">
        <v>644</v>
      </c>
      <c r="O357">
        <v>6.57</v>
      </c>
      <c r="P357">
        <v>5.39</v>
      </c>
    </row>
    <row r="358" spans="2:16" x14ac:dyDescent="0.2">
      <c r="B358" s="1">
        <v>36708</v>
      </c>
      <c r="C358">
        <v>106</v>
      </c>
      <c r="D358">
        <f t="shared" si="5"/>
        <v>99.000000000000028</v>
      </c>
      <c r="N358" t="s">
        <v>645</v>
      </c>
      <c r="O358">
        <v>6.4</v>
      </c>
      <c r="P358">
        <v>5.96</v>
      </c>
    </row>
    <row r="359" spans="2:16" x14ac:dyDescent="0.2">
      <c r="B359" s="1">
        <v>36739</v>
      </c>
      <c r="C359">
        <v>116</v>
      </c>
      <c r="D359">
        <f t="shared" si="5"/>
        <v>104</v>
      </c>
      <c r="N359" t="s">
        <v>646</v>
      </c>
      <c r="O359">
        <v>6.55</v>
      </c>
      <c r="P359">
        <v>5.75</v>
      </c>
    </row>
    <row r="360" spans="2:16" x14ac:dyDescent="0.2">
      <c r="B360" s="1">
        <v>36770</v>
      </c>
      <c r="C360">
        <v>139</v>
      </c>
      <c r="D360">
        <f t="shared" si="5"/>
        <v>108</v>
      </c>
      <c r="N360" t="s">
        <v>647</v>
      </c>
      <c r="O360">
        <v>6.51</v>
      </c>
      <c r="P360">
        <v>5.73</v>
      </c>
    </row>
    <row r="361" spans="2:16" x14ac:dyDescent="0.2">
      <c r="B361" s="1">
        <v>36800</v>
      </c>
      <c r="C361">
        <v>123</v>
      </c>
      <c r="D361">
        <f t="shared" si="5"/>
        <v>89.000000000000057</v>
      </c>
      <c r="N361" t="s">
        <v>648</v>
      </c>
      <c r="O361">
        <v>6.4</v>
      </c>
      <c r="P361">
        <v>5.53</v>
      </c>
    </row>
    <row r="362" spans="2:16" x14ac:dyDescent="0.2">
      <c r="B362" s="1">
        <v>36831</v>
      </c>
      <c r="C362">
        <v>110.99999999999901</v>
      </c>
      <c r="D362">
        <f t="shared" si="5"/>
        <v>106.00000000000006</v>
      </c>
      <c r="N362" t="s">
        <v>649</v>
      </c>
      <c r="O362">
        <v>6.26</v>
      </c>
      <c r="P362">
        <v>6.04</v>
      </c>
    </row>
    <row r="363" spans="2:16" x14ac:dyDescent="0.2">
      <c r="B363" s="1">
        <v>36861</v>
      </c>
      <c r="C363">
        <v>114</v>
      </c>
      <c r="D363">
        <f t="shared" si="5"/>
        <v>96.999999999999972</v>
      </c>
      <c r="N363" t="s">
        <v>650</v>
      </c>
      <c r="O363">
        <v>6.74</v>
      </c>
      <c r="P363">
        <v>6.13</v>
      </c>
    </row>
    <row r="364" spans="2:16" x14ac:dyDescent="0.2">
      <c r="B364" s="1">
        <v>36892</v>
      </c>
      <c r="C364">
        <v>109</v>
      </c>
      <c r="D364">
        <f t="shared" si="5"/>
        <v>94.000000000000043</v>
      </c>
      <c r="N364" t="s">
        <v>651</v>
      </c>
      <c r="O364">
        <v>6.6</v>
      </c>
      <c r="P364">
        <v>5.91</v>
      </c>
    </row>
    <row r="365" spans="2:16" x14ac:dyDescent="0.2">
      <c r="B365" s="1">
        <v>36923</v>
      </c>
      <c r="C365">
        <v>111</v>
      </c>
      <c r="D365">
        <f t="shared" si="5"/>
        <v>99.000000000000028</v>
      </c>
      <c r="N365" t="s">
        <v>652</v>
      </c>
      <c r="O365">
        <v>6.5</v>
      </c>
      <c r="P365">
        <v>5.95</v>
      </c>
    </row>
    <row r="366" spans="2:16" x14ac:dyDescent="0.2">
      <c r="B366" s="1">
        <v>36951</v>
      </c>
      <c r="C366">
        <v>138</v>
      </c>
      <c r="D366">
        <f t="shared" si="5"/>
        <v>96.999999999999972</v>
      </c>
      <c r="N366" t="s">
        <v>653</v>
      </c>
      <c r="O366">
        <v>6.5</v>
      </c>
      <c r="P366">
        <v>5.87</v>
      </c>
    </row>
    <row r="367" spans="2:16" x14ac:dyDescent="0.2">
      <c r="B367" s="1">
        <v>36982</v>
      </c>
      <c r="C367">
        <v>140</v>
      </c>
      <c r="D367">
        <f t="shared" si="5"/>
        <v>71.999999999999972</v>
      </c>
      <c r="N367" t="s">
        <v>654</v>
      </c>
      <c r="O367">
        <v>6.4</v>
      </c>
      <c r="P367">
        <v>5.99</v>
      </c>
    </row>
    <row r="368" spans="2:16" x14ac:dyDescent="0.2">
      <c r="B368" s="1">
        <v>37012</v>
      </c>
      <c r="C368">
        <v>146</v>
      </c>
      <c r="D368">
        <f t="shared" si="5"/>
        <v>55.000000000000071</v>
      </c>
      <c r="N368" t="s">
        <v>655</v>
      </c>
      <c r="O368">
        <v>6.51</v>
      </c>
      <c r="P368">
        <v>5.69</v>
      </c>
    </row>
    <row r="369" spans="2:16" x14ac:dyDescent="0.2">
      <c r="B369" s="1">
        <v>37043</v>
      </c>
      <c r="C369">
        <v>125</v>
      </c>
      <c r="D369">
        <f t="shared" si="5"/>
        <v>58.999999999999986</v>
      </c>
      <c r="N369" t="s">
        <v>656</v>
      </c>
      <c r="O369">
        <v>6.46</v>
      </c>
      <c r="P369">
        <v>5.59</v>
      </c>
    </row>
    <row r="370" spans="2:16" x14ac:dyDescent="0.2">
      <c r="B370" s="1">
        <v>37073</v>
      </c>
      <c r="C370">
        <v>137</v>
      </c>
      <c r="D370">
        <f t="shared" si="5"/>
        <v>62.999999999999986</v>
      </c>
      <c r="N370" t="s">
        <v>657</v>
      </c>
      <c r="O370">
        <v>6.4</v>
      </c>
      <c r="P370">
        <v>5.71</v>
      </c>
    </row>
    <row r="371" spans="2:16" x14ac:dyDescent="0.2">
      <c r="B371" s="1">
        <v>37104</v>
      </c>
      <c r="C371">
        <v>111</v>
      </c>
      <c r="D371">
        <f t="shared" si="5"/>
        <v>58.999999999999986</v>
      </c>
      <c r="N371" t="s">
        <v>658</v>
      </c>
      <c r="O371">
        <v>6.59</v>
      </c>
      <c r="P371">
        <v>6.01</v>
      </c>
    </row>
    <row r="372" spans="2:16" x14ac:dyDescent="0.2">
      <c r="B372" s="1">
        <v>37135</v>
      </c>
      <c r="C372">
        <v>143</v>
      </c>
      <c r="D372">
        <f t="shared" si="5"/>
        <v>67.999999999999972</v>
      </c>
      <c r="N372" t="s">
        <v>659</v>
      </c>
      <c r="O372">
        <v>6.6</v>
      </c>
      <c r="P372">
        <v>6.25</v>
      </c>
    </row>
    <row r="373" spans="2:16" x14ac:dyDescent="0.2">
      <c r="B373" s="1">
        <v>37165</v>
      </c>
      <c r="C373">
        <v>121</v>
      </c>
      <c r="D373">
        <f t="shared" si="5"/>
        <v>181.00000000000006</v>
      </c>
      <c r="N373" t="s">
        <v>660</v>
      </c>
      <c r="O373">
        <v>6.66</v>
      </c>
      <c r="P373">
        <v>6.49</v>
      </c>
    </row>
    <row r="374" spans="2:16" x14ac:dyDescent="0.2">
      <c r="B374" s="1">
        <v>37196</v>
      </c>
      <c r="C374">
        <v>123</v>
      </c>
      <c r="D374">
        <f t="shared" si="5"/>
        <v>150.99999999999997</v>
      </c>
      <c r="N374" t="s">
        <v>661</v>
      </c>
      <c r="O374">
        <v>6.84</v>
      </c>
      <c r="P374">
        <v>6.85</v>
      </c>
    </row>
    <row r="375" spans="2:16" x14ac:dyDescent="0.2">
      <c r="B375" s="1">
        <v>37226</v>
      </c>
      <c r="C375">
        <v>92</v>
      </c>
      <c r="D375">
        <f t="shared" si="5"/>
        <v>240.00000000000003</v>
      </c>
      <c r="N375" t="s">
        <v>662</v>
      </c>
      <c r="O375">
        <v>7</v>
      </c>
      <c r="P375">
        <v>6.37</v>
      </c>
    </row>
    <row r="376" spans="2:16" x14ac:dyDescent="0.2">
      <c r="B376" s="1">
        <v>37257</v>
      </c>
      <c r="C376">
        <v>104</v>
      </c>
      <c r="D376">
        <f t="shared" si="5"/>
        <v>141</v>
      </c>
      <c r="N376" t="s">
        <v>663</v>
      </c>
      <c r="O376">
        <v>6.8</v>
      </c>
      <c r="P376">
        <v>6.27</v>
      </c>
    </row>
    <row r="377" spans="2:16" x14ac:dyDescent="0.2">
      <c r="B377" s="1">
        <v>37288</v>
      </c>
      <c r="C377">
        <v>108</v>
      </c>
      <c r="D377">
        <f t="shared" si="5"/>
        <v>154.99999999999997</v>
      </c>
      <c r="N377" t="s">
        <v>664</v>
      </c>
      <c r="O377">
        <v>6.7</v>
      </c>
      <c r="P377">
        <v>6.4</v>
      </c>
    </row>
    <row r="378" spans="2:16" x14ac:dyDescent="0.2">
      <c r="B378" s="1">
        <v>37316</v>
      </c>
      <c r="C378">
        <v>97.999999999999901</v>
      </c>
      <c r="D378">
        <f t="shared" si="5"/>
        <v>83</v>
      </c>
      <c r="N378" t="s">
        <v>665</v>
      </c>
      <c r="O378">
        <v>6.7</v>
      </c>
      <c r="P378">
        <v>6.36</v>
      </c>
    </row>
    <row r="379" spans="2:16" x14ac:dyDescent="0.2">
      <c r="B379" s="1">
        <v>37347</v>
      </c>
      <c r="C379">
        <v>90</v>
      </c>
      <c r="D379">
        <f t="shared" si="5"/>
        <v>73.999999999999929</v>
      </c>
      <c r="N379" t="s">
        <v>666</v>
      </c>
      <c r="O379">
        <v>6.64</v>
      </c>
      <c r="P379">
        <v>6.2</v>
      </c>
    </row>
    <row r="380" spans="2:16" x14ac:dyDescent="0.2">
      <c r="B380" s="1">
        <v>37377</v>
      </c>
      <c r="C380">
        <v>88.999999999999901</v>
      </c>
      <c r="D380">
        <f t="shared" si="5"/>
        <v>79</v>
      </c>
      <c r="N380" t="s">
        <v>667</v>
      </c>
      <c r="O380">
        <v>6.6</v>
      </c>
      <c r="P380">
        <v>6.22</v>
      </c>
    </row>
    <row r="381" spans="2:16" x14ac:dyDescent="0.2">
      <c r="B381" s="1">
        <v>37408</v>
      </c>
      <c r="C381">
        <v>83</v>
      </c>
      <c r="D381">
        <f t="shared" si="5"/>
        <v>92.999999999999972</v>
      </c>
      <c r="N381" t="s">
        <v>668</v>
      </c>
      <c r="O381">
        <v>6.6</v>
      </c>
      <c r="P381">
        <v>6.47</v>
      </c>
    </row>
    <row r="382" spans="2:16" x14ac:dyDescent="0.2">
      <c r="B382" s="1">
        <v>37438</v>
      </c>
      <c r="C382">
        <v>112</v>
      </c>
      <c r="D382">
        <f t="shared" si="5"/>
        <v>110.00000000000006</v>
      </c>
      <c r="N382" t="s">
        <v>669</v>
      </c>
      <c r="O382">
        <v>6.79</v>
      </c>
      <c r="P382">
        <v>6.65</v>
      </c>
    </row>
    <row r="383" spans="2:16" x14ac:dyDescent="0.2">
      <c r="B383" s="1">
        <v>37469</v>
      </c>
      <c r="C383">
        <v>112</v>
      </c>
      <c r="D383">
        <f t="shared" si="5"/>
        <v>138</v>
      </c>
      <c r="N383" t="s">
        <v>670</v>
      </c>
      <c r="O383">
        <v>6.81</v>
      </c>
      <c r="P383">
        <v>6.69</v>
      </c>
    </row>
    <row r="384" spans="2:16" x14ac:dyDescent="0.2">
      <c r="B384" s="1">
        <v>37500</v>
      </c>
      <c r="C384">
        <v>132</v>
      </c>
      <c r="D384">
        <f t="shared" si="5"/>
        <v>163</v>
      </c>
      <c r="N384" t="s">
        <v>671</v>
      </c>
      <c r="O384">
        <v>6.8</v>
      </c>
      <c r="P384">
        <v>6.89</v>
      </c>
    </row>
    <row r="385" spans="2:16" x14ac:dyDescent="0.2">
      <c r="B385" s="1">
        <v>37530</v>
      </c>
      <c r="C385">
        <v>123.99999999999901</v>
      </c>
      <c r="D385">
        <f t="shared" si="5"/>
        <v>153.00000000000003</v>
      </c>
      <c r="N385" t="s">
        <v>672</v>
      </c>
      <c r="O385">
        <v>6.95</v>
      </c>
      <c r="P385">
        <v>6.77</v>
      </c>
    </row>
    <row r="386" spans="2:16" x14ac:dyDescent="0.2">
      <c r="B386" s="1">
        <v>37561</v>
      </c>
      <c r="C386">
        <v>127</v>
      </c>
      <c r="D386">
        <f t="shared" si="5"/>
        <v>163.00000000000009</v>
      </c>
      <c r="N386" t="s">
        <v>673</v>
      </c>
      <c r="O386">
        <v>6.84</v>
      </c>
      <c r="P386">
        <v>6.57</v>
      </c>
    </row>
    <row r="387" spans="2:16" x14ac:dyDescent="0.2">
      <c r="B387" s="1">
        <v>37591</v>
      </c>
      <c r="C387">
        <v>141</v>
      </c>
      <c r="D387">
        <f t="shared" si="5"/>
        <v>147.99999999999994</v>
      </c>
      <c r="N387" t="s">
        <v>674</v>
      </c>
      <c r="O387">
        <v>6.69</v>
      </c>
      <c r="P387">
        <v>6.25</v>
      </c>
    </row>
    <row r="388" spans="2:16" x14ac:dyDescent="0.2">
      <c r="B388" s="1">
        <v>37622</v>
      </c>
      <c r="C388">
        <v>147.99999999999901</v>
      </c>
      <c r="D388">
        <f t="shared" si="5"/>
        <v>209</v>
      </c>
      <c r="N388" t="s">
        <v>675</v>
      </c>
      <c r="O388">
        <v>6.63</v>
      </c>
      <c r="P388">
        <v>6.43</v>
      </c>
    </row>
    <row r="389" spans="2:16" x14ac:dyDescent="0.2">
      <c r="B389" s="1">
        <v>37653</v>
      </c>
      <c r="C389">
        <v>160</v>
      </c>
      <c r="D389">
        <f t="shared" si="5"/>
        <v>262</v>
      </c>
      <c r="N389" t="s">
        <v>676</v>
      </c>
      <c r="O389">
        <v>6.8</v>
      </c>
      <c r="P389">
        <v>6.56</v>
      </c>
    </row>
    <row r="390" spans="2:16" x14ac:dyDescent="0.2">
      <c r="B390" s="1">
        <v>37681</v>
      </c>
      <c r="C390">
        <v>172.99999999999901</v>
      </c>
      <c r="D390">
        <f t="shared" ref="D390:D453" si="6">100*(O560-P560)</f>
        <v>220.00000000000003</v>
      </c>
      <c r="N390" t="s">
        <v>677</v>
      </c>
      <c r="O390">
        <v>6.79</v>
      </c>
      <c r="P390">
        <v>6.69</v>
      </c>
    </row>
    <row r="391" spans="2:16" x14ac:dyDescent="0.2">
      <c r="B391" s="1">
        <v>37712</v>
      </c>
      <c r="C391">
        <v>151.99999999999901</v>
      </c>
      <c r="D391">
        <f t="shared" si="6"/>
        <v>98.000000000000043</v>
      </c>
      <c r="N391" t="s">
        <v>678</v>
      </c>
      <c r="O391">
        <v>7.15</v>
      </c>
      <c r="P391">
        <v>6.95</v>
      </c>
    </row>
    <row r="392" spans="2:16" x14ac:dyDescent="0.2">
      <c r="B392" s="1">
        <v>37742</v>
      </c>
      <c r="C392">
        <v>157.4</v>
      </c>
      <c r="D392">
        <f t="shared" si="6"/>
        <v>123</v>
      </c>
      <c r="N392" t="s">
        <v>679</v>
      </c>
      <c r="O392">
        <v>7.14</v>
      </c>
      <c r="P392">
        <v>6.96</v>
      </c>
    </row>
    <row r="393" spans="2:16" x14ac:dyDescent="0.2">
      <c r="B393" s="1">
        <v>37773</v>
      </c>
      <c r="C393">
        <v>147</v>
      </c>
      <c r="D393">
        <f t="shared" si="6"/>
        <v>58.999999999999986</v>
      </c>
      <c r="N393" t="s">
        <v>680</v>
      </c>
      <c r="O393">
        <v>7.1</v>
      </c>
      <c r="P393">
        <v>6.82</v>
      </c>
    </row>
    <row r="394" spans="2:16" x14ac:dyDescent="0.2">
      <c r="B394" s="1">
        <v>37803</v>
      </c>
      <c r="C394">
        <v>127</v>
      </c>
      <c r="D394">
        <f t="shared" si="6"/>
        <v>34.999999999999964</v>
      </c>
      <c r="N394" t="s">
        <v>681</v>
      </c>
      <c r="O394">
        <v>7.36</v>
      </c>
      <c r="P394">
        <v>6.95</v>
      </c>
    </row>
    <row r="395" spans="2:16" x14ac:dyDescent="0.2">
      <c r="B395" s="1">
        <v>37834</v>
      </c>
      <c r="C395">
        <v>118.2</v>
      </c>
      <c r="D395">
        <f t="shared" si="6"/>
        <v>17.999999999999972</v>
      </c>
      <c r="N395" t="s">
        <v>682</v>
      </c>
      <c r="O395">
        <v>7.24</v>
      </c>
      <c r="P395">
        <v>6.72</v>
      </c>
    </row>
    <row r="396" spans="2:16" x14ac:dyDescent="0.2">
      <c r="B396" s="1">
        <v>37865</v>
      </c>
      <c r="C396">
        <v>110.9</v>
      </c>
      <c r="D396">
        <f t="shared" si="6"/>
        <v>30.999999999999961</v>
      </c>
      <c r="N396" t="s">
        <v>683</v>
      </c>
      <c r="O396">
        <v>6.93</v>
      </c>
      <c r="P396">
        <v>6.6</v>
      </c>
    </row>
    <row r="397" spans="2:16" x14ac:dyDescent="0.2">
      <c r="B397" s="1">
        <v>37895</v>
      </c>
      <c r="C397">
        <v>67.699999999999903</v>
      </c>
      <c r="D397">
        <f t="shared" si="6"/>
        <v>12.000000000000011</v>
      </c>
      <c r="N397" t="s">
        <v>684</v>
      </c>
      <c r="O397">
        <v>6.97</v>
      </c>
      <c r="P397">
        <v>6.8</v>
      </c>
    </row>
    <row r="398" spans="2:16" x14ac:dyDescent="0.2">
      <c r="B398" s="1">
        <v>37926</v>
      </c>
      <c r="C398">
        <v>57.8</v>
      </c>
      <c r="D398">
        <f t="shared" si="6"/>
        <v>-1.0000000000000675</v>
      </c>
      <c r="N398" t="s">
        <v>685</v>
      </c>
      <c r="O398">
        <v>7</v>
      </c>
      <c r="P398">
        <v>7</v>
      </c>
    </row>
    <row r="399" spans="2:16" x14ac:dyDescent="0.2">
      <c r="B399" s="1">
        <v>37956</v>
      </c>
      <c r="C399">
        <v>58</v>
      </c>
      <c r="D399">
        <f t="shared" si="6"/>
        <v>-5.1999999999999602</v>
      </c>
      <c r="N399" t="s">
        <v>686</v>
      </c>
      <c r="O399">
        <v>7.79</v>
      </c>
      <c r="P399">
        <v>7.09</v>
      </c>
    </row>
    <row r="400" spans="2:16" x14ac:dyDescent="0.2">
      <c r="B400" s="1">
        <v>37987</v>
      </c>
      <c r="C400">
        <v>62</v>
      </c>
      <c r="D400">
        <f t="shared" si="6"/>
        <v>-4.0000000000000036</v>
      </c>
      <c r="N400" t="s">
        <v>687</v>
      </c>
      <c r="O400">
        <v>7.89</v>
      </c>
      <c r="P400">
        <v>7.29</v>
      </c>
    </row>
    <row r="401" spans="2:16" x14ac:dyDescent="0.2">
      <c r="B401" s="1">
        <v>38018</v>
      </c>
      <c r="C401">
        <v>77.899999999999906</v>
      </c>
      <c r="D401">
        <f t="shared" si="6"/>
        <v>-14.999999999999947</v>
      </c>
      <c r="N401" t="s">
        <v>688</v>
      </c>
      <c r="O401">
        <v>7.9</v>
      </c>
      <c r="P401">
        <v>7.26</v>
      </c>
    </row>
    <row r="402" spans="2:16" x14ac:dyDescent="0.2">
      <c r="B402" s="1">
        <v>38047</v>
      </c>
      <c r="C402">
        <v>77.299999999999898</v>
      </c>
      <c r="D402">
        <f t="shared" si="6"/>
        <v>-23</v>
      </c>
      <c r="N402" t="s">
        <v>689</v>
      </c>
      <c r="O402">
        <v>7.96</v>
      </c>
      <c r="P402">
        <v>7.72</v>
      </c>
    </row>
    <row r="403" spans="2:16" x14ac:dyDescent="0.2">
      <c r="B403" s="1">
        <v>38078</v>
      </c>
      <c r="C403">
        <v>74.899999999999906</v>
      </c>
      <c r="D403">
        <f t="shared" si="6"/>
        <v>-35.000000000000007</v>
      </c>
      <c r="N403" t="s">
        <v>690</v>
      </c>
      <c r="O403">
        <v>9.08</v>
      </c>
      <c r="P403">
        <v>8.77</v>
      </c>
    </row>
    <row r="404" spans="2:16" x14ac:dyDescent="0.2">
      <c r="B404" s="1">
        <v>38108</v>
      </c>
      <c r="C404">
        <v>65.7</v>
      </c>
      <c r="D404">
        <f t="shared" si="6"/>
        <v>-33.000000000000007</v>
      </c>
      <c r="N404" t="s">
        <v>691</v>
      </c>
      <c r="O404">
        <v>9.1999999999999993</v>
      </c>
      <c r="P404">
        <v>8.41</v>
      </c>
    </row>
    <row r="405" spans="2:16" x14ac:dyDescent="0.2">
      <c r="B405" s="1">
        <v>38139</v>
      </c>
      <c r="C405">
        <v>74.599999999999994</v>
      </c>
      <c r="D405">
        <f t="shared" si="6"/>
        <v>-38.999999999999972</v>
      </c>
      <c r="N405" t="s">
        <v>692</v>
      </c>
      <c r="O405">
        <v>9.19</v>
      </c>
      <c r="P405">
        <v>8.81</v>
      </c>
    </row>
    <row r="406" spans="2:16" x14ac:dyDescent="0.2">
      <c r="B406" s="1">
        <v>38169</v>
      </c>
      <c r="C406">
        <v>73.900000000000006</v>
      </c>
      <c r="D406">
        <f t="shared" si="6"/>
        <v>-35.000000000000007</v>
      </c>
      <c r="N406" t="s">
        <v>693</v>
      </c>
      <c r="O406">
        <v>9.2100000000000009</v>
      </c>
      <c r="P406">
        <v>8.6999999999999993</v>
      </c>
    </row>
    <row r="407" spans="2:16" x14ac:dyDescent="0.2">
      <c r="B407" s="1">
        <v>38200</v>
      </c>
      <c r="C407">
        <v>76.599999999999994</v>
      </c>
      <c r="D407">
        <f t="shared" si="6"/>
        <v>-44.000000000000043</v>
      </c>
      <c r="N407" t="s">
        <v>694</v>
      </c>
      <c r="O407">
        <v>9.1</v>
      </c>
      <c r="P407">
        <v>8.6999999999999993</v>
      </c>
    </row>
    <row r="408" spans="2:16" x14ac:dyDescent="0.2">
      <c r="B408" s="1">
        <v>38231</v>
      </c>
      <c r="C408">
        <v>53.899999999999899</v>
      </c>
      <c r="D408">
        <f t="shared" si="6"/>
        <v>50.999999999999979</v>
      </c>
      <c r="N408" t="s">
        <v>695</v>
      </c>
      <c r="O408">
        <v>8.99</v>
      </c>
      <c r="P408">
        <v>8.49</v>
      </c>
    </row>
    <row r="409" spans="2:16" x14ac:dyDescent="0.2">
      <c r="B409" s="1">
        <v>38261</v>
      </c>
      <c r="C409">
        <v>55.6</v>
      </c>
      <c r="D409">
        <f t="shared" si="6"/>
        <v>29.999999999999982</v>
      </c>
      <c r="N409" t="s">
        <v>696</v>
      </c>
      <c r="O409">
        <v>9.09</v>
      </c>
      <c r="P409">
        <v>8.93</v>
      </c>
    </row>
    <row r="410" spans="2:16" x14ac:dyDescent="0.2">
      <c r="B410" s="1">
        <v>38292</v>
      </c>
      <c r="C410">
        <v>61.099999999999902</v>
      </c>
      <c r="D410">
        <f t="shared" si="6"/>
        <v>11.000000000000032</v>
      </c>
      <c r="N410" t="s">
        <v>697</v>
      </c>
      <c r="O410">
        <v>9.1999999999999993</v>
      </c>
      <c r="P410">
        <v>9.1199999999999992</v>
      </c>
    </row>
    <row r="411" spans="2:16" x14ac:dyDescent="0.2">
      <c r="B411" s="1">
        <v>38322</v>
      </c>
      <c r="C411">
        <v>66.199999999999903</v>
      </c>
      <c r="D411">
        <f t="shared" si="6"/>
        <v>27.700000000000014</v>
      </c>
      <c r="N411" t="s">
        <v>698</v>
      </c>
      <c r="O411">
        <v>9.26</v>
      </c>
      <c r="P411">
        <v>8.9499999999999993</v>
      </c>
    </row>
    <row r="412" spans="2:16" x14ac:dyDescent="0.2">
      <c r="B412" s="1">
        <v>38353</v>
      </c>
      <c r="C412">
        <v>58.1</v>
      </c>
      <c r="D412">
        <f t="shared" si="6"/>
        <v>28.000000000000025</v>
      </c>
      <c r="N412" t="s">
        <v>699</v>
      </c>
      <c r="O412">
        <v>9.2799999999999994</v>
      </c>
      <c r="P412">
        <v>8.82</v>
      </c>
    </row>
    <row r="413" spans="2:16" x14ac:dyDescent="0.2">
      <c r="B413" s="1">
        <v>38384</v>
      </c>
      <c r="C413">
        <v>43.8</v>
      </c>
      <c r="D413">
        <f t="shared" si="6"/>
        <v>35.000000000000007</v>
      </c>
      <c r="N413" t="s">
        <v>700</v>
      </c>
      <c r="O413">
        <v>9.1999999999999993</v>
      </c>
      <c r="P413">
        <v>9</v>
      </c>
    </row>
    <row r="414" spans="2:16" x14ac:dyDescent="0.2">
      <c r="B414" s="1">
        <v>38412</v>
      </c>
      <c r="C414">
        <v>47.6</v>
      </c>
      <c r="D414">
        <f t="shared" si="6"/>
        <v>48.999999999999979</v>
      </c>
      <c r="N414" t="s">
        <v>701</v>
      </c>
      <c r="O414">
        <v>9.33</v>
      </c>
      <c r="P414">
        <v>8.6300000000000008</v>
      </c>
    </row>
    <row r="415" spans="2:16" x14ac:dyDescent="0.2">
      <c r="B415" s="1">
        <v>38443</v>
      </c>
      <c r="C415">
        <v>63.799999999999898</v>
      </c>
      <c r="D415">
        <f t="shared" si="6"/>
        <v>43.000000000000014</v>
      </c>
      <c r="N415" t="s">
        <v>702</v>
      </c>
      <c r="O415">
        <v>8.84</v>
      </c>
      <c r="P415">
        <v>8.33</v>
      </c>
    </row>
    <row r="416" spans="2:16" x14ac:dyDescent="0.2">
      <c r="B416" s="1">
        <v>38473</v>
      </c>
      <c r="C416">
        <v>84.799999999999898</v>
      </c>
      <c r="D416">
        <f t="shared" si="6"/>
        <v>41.000000000000014</v>
      </c>
      <c r="N416" t="s">
        <v>703</v>
      </c>
      <c r="O416">
        <v>8.6999999999999993</v>
      </c>
      <c r="P416">
        <v>8.48</v>
      </c>
    </row>
    <row r="417" spans="2:16" x14ac:dyDescent="0.2">
      <c r="B417" s="1">
        <v>38504</v>
      </c>
      <c r="C417">
        <v>98.3</v>
      </c>
      <c r="D417">
        <f t="shared" si="6"/>
        <v>34.000000000000028</v>
      </c>
      <c r="N417" t="s">
        <v>704</v>
      </c>
      <c r="O417">
        <v>8.65</v>
      </c>
      <c r="P417">
        <v>8.34</v>
      </c>
    </row>
    <row r="418" spans="2:16" x14ac:dyDescent="0.2">
      <c r="B418" s="1">
        <v>38534</v>
      </c>
      <c r="C418">
        <v>82.8</v>
      </c>
      <c r="D418">
        <f t="shared" si="6"/>
        <v>23</v>
      </c>
      <c r="N418" t="s">
        <v>705</v>
      </c>
      <c r="O418">
        <v>8.56</v>
      </c>
      <c r="P418">
        <v>8.27</v>
      </c>
    </row>
    <row r="419" spans="2:16" x14ac:dyDescent="0.2">
      <c r="B419" s="1">
        <v>38565</v>
      </c>
      <c r="C419">
        <v>97.799999999999898</v>
      </c>
      <c r="D419">
        <f t="shared" si="6"/>
        <v>22.000000000000021</v>
      </c>
      <c r="N419" t="s">
        <v>706</v>
      </c>
      <c r="O419">
        <v>8.6</v>
      </c>
      <c r="P419">
        <v>8.49</v>
      </c>
    </row>
    <row r="420" spans="2:16" x14ac:dyDescent="0.2">
      <c r="B420" s="1">
        <v>38596</v>
      </c>
      <c r="C420">
        <v>84.699999999999903</v>
      </c>
      <c r="D420">
        <f t="shared" si="6"/>
        <v>18.999999999999993</v>
      </c>
      <c r="N420" t="s">
        <v>707</v>
      </c>
      <c r="O420">
        <v>9.08</v>
      </c>
      <c r="P420">
        <v>8.65</v>
      </c>
    </row>
    <row r="421" spans="2:16" x14ac:dyDescent="0.2">
      <c r="B421" s="1">
        <v>38626</v>
      </c>
      <c r="C421">
        <v>77.8</v>
      </c>
      <c r="D421">
        <f t="shared" si="6"/>
        <v>21.999999999999975</v>
      </c>
      <c r="N421" t="s">
        <v>708</v>
      </c>
      <c r="O421">
        <v>9</v>
      </c>
      <c r="P421">
        <v>8.48</v>
      </c>
    </row>
    <row r="422" spans="2:16" x14ac:dyDescent="0.2">
      <c r="B422" s="1">
        <v>38657</v>
      </c>
      <c r="C422">
        <v>88.4</v>
      </c>
      <c r="D422">
        <f t="shared" si="6"/>
        <v>23</v>
      </c>
      <c r="N422" t="s">
        <v>709</v>
      </c>
      <c r="O422">
        <v>8.94</v>
      </c>
      <c r="P422">
        <v>8.39</v>
      </c>
    </row>
    <row r="423" spans="2:16" x14ac:dyDescent="0.2">
      <c r="B423" s="1">
        <v>38687</v>
      </c>
      <c r="C423">
        <v>100.8</v>
      </c>
      <c r="D423">
        <f t="shared" si="6"/>
        <v>33.000000000000007</v>
      </c>
      <c r="N423" t="s">
        <v>710</v>
      </c>
      <c r="O423">
        <v>8.9</v>
      </c>
      <c r="P423">
        <v>8.4</v>
      </c>
    </row>
    <row r="424" spans="2:16" x14ac:dyDescent="0.2">
      <c r="B424" s="1">
        <v>38718</v>
      </c>
      <c r="C424">
        <v>96</v>
      </c>
      <c r="D424">
        <f t="shared" si="6"/>
        <v>33.000000000000007</v>
      </c>
      <c r="N424" t="s">
        <v>711</v>
      </c>
      <c r="O424">
        <v>8.9</v>
      </c>
      <c r="P424">
        <v>8.33</v>
      </c>
    </row>
    <row r="425" spans="2:16" x14ac:dyDescent="0.2">
      <c r="B425" s="1">
        <v>38749</v>
      </c>
      <c r="C425">
        <v>91</v>
      </c>
      <c r="D425">
        <f t="shared" si="6"/>
        <v>35.000000000000007</v>
      </c>
      <c r="N425" t="s">
        <v>712</v>
      </c>
      <c r="O425">
        <v>8.9</v>
      </c>
      <c r="P425">
        <v>8.01</v>
      </c>
    </row>
    <row r="426" spans="2:16" x14ac:dyDescent="0.2">
      <c r="B426" s="1">
        <v>38777</v>
      </c>
      <c r="C426">
        <v>67.999999999999901</v>
      </c>
      <c r="D426">
        <f t="shared" si="6"/>
        <v>36.999999999999964</v>
      </c>
      <c r="N426" t="s">
        <v>713</v>
      </c>
      <c r="O426">
        <v>8.65</v>
      </c>
      <c r="P426">
        <v>7.89</v>
      </c>
    </row>
    <row r="427" spans="2:16" x14ac:dyDescent="0.2">
      <c r="B427" s="1">
        <v>38808</v>
      </c>
      <c r="C427">
        <v>39</v>
      </c>
      <c r="D427">
        <f t="shared" si="6"/>
        <v>33.000000000000007</v>
      </c>
      <c r="N427" t="s">
        <v>714</v>
      </c>
      <c r="O427">
        <v>8.57</v>
      </c>
      <c r="P427">
        <v>7.85</v>
      </c>
    </row>
    <row r="428" spans="2:16" x14ac:dyDescent="0.2">
      <c r="B428" s="1">
        <v>38838</v>
      </c>
      <c r="C428">
        <v>46</v>
      </c>
      <c r="D428">
        <f t="shared" si="6"/>
        <v>31.999999999999986</v>
      </c>
      <c r="N428" t="s">
        <v>715</v>
      </c>
      <c r="O428">
        <v>8.6999999999999993</v>
      </c>
      <c r="P428">
        <v>8</v>
      </c>
    </row>
    <row r="429" spans="2:16" x14ac:dyDescent="0.2">
      <c r="B429" s="1">
        <v>38869</v>
      </c>
      <c r="C429">
        <v>104</v>
      </c>
      <c r="D429">
        <f t="shared" si="6"/>
        <v>29.000000000000004</v>
      </c>
      <c r="N429" t="s">
        <v>716</v>
      </c>
      <c r="O429">
        <v>8.73</v>
      </c>
      <c r="P429">
        <v>7.99</v>
      </c>
    </row>
    <row r="430" spans="2:16" x14ac:dyDescent="0.2">
      <c r="B430" s="1">
        <v>38899</v>
      </c>
      <c r="C430">
        <v>104</v>
      </c>
      <c r="D430">
        <f t="shared" si="6"/>
        <v>35.999999999999986</v>
      </c>
      <c r="N430" t="s">
        <v>717</v>
      </c>
      <c r="O430">
        <v>8.9</v>
      </c>
      <c r="P430">
        <v>7.93</v>
      </c>
    </row>
    <row r="431" spans="2:16" x14ac:dyDescent="0.2">
      <c r="B431" s="1">
        <v>38930</v>
      </c>
      <c r="C431">
        <v>108</v>
      </c>
      <c r="D431">
        <f t="shared" si="6"/>
        <v>35.000000000000057</v>
      </c>
      <c r="N431" t="s">
        <v>718</v>
      </c>
      <c r="O431">
        <v>9.26</v>
      </c>
      <c r="P431">
        <v>8.0299999999999994</v>
      </c>
    </row>
    <row r="432" spans="2:16" x14ac:dyDescent="0.2">
      <c r="B432" s="1">
        <v>38961</v>
      </c>
      <c r="C432">
        <v>97.999999999999901</v>
      </c>
      <c r="D432">
        <f t="shared" si="6"/>
        <v>38.999999999999972</v>
      </c>
      <c r="N432" t="s">
        <v>719</v>
      </c>
      <c r="O432">
        <v>9.27</v>
      </c>
      <c r="P432">
        <v>8.16</v>
      </c>
    </row>
    <row r="433" spans="2:16" x14ac:dyDescent="0.2">
      <c r="B433" s="1">
        <v>38991</v>
      </c>
      <c r="C433">
        <v>122</v>
      </c>
      <c r="D433">
        <f t="shared" si="6"/>
        <v>41.000000000000014</v>
      </c>
      <c r="N433" t="s">
        <v>720</v>
      </c>
      <c r="O433">
        <v>9.3800000000000008</v>
      </c>
      <c r="P433">
        <v>7.89</v>
      </c>
    </row>
    <row r="434" spans="2:16" x14ac:dyDescent="0.2">
      <c r="B434" s="1">
        <v>39022</v>
      </c>
      <c r="C434">
        <v>105</v>
      </c>
      <c r="D434">
        <f t="shared" si="6"/>
        <v>48.999999999999979</v>
      </c>
      <c r="N434" t="s">
        <v>721</v>
      </c>
      <c r="O434">
        <v>8.66</v>
      </c>
      <c r="P434">
        <v>7.47</v>
      </c>
    </row>
    <row r="435" spans="2:16" x14ac:dyDescent="0.2">
      <c r="B435" s="1">
        <v>39052</v>
      </c>
      <c r="C435">
        <v>97.999999999999901</v>
      </c>
      <c r="D435">
        <f t="shared" si="6"/>
        <v>50.000000000000043</v>
      </c>
      <c r="N435" t="s">
        <v>722</v>
      </c>
      <c r="O435">
        <v>8.5</v>
      </c>
      <c r="P435">
        <v>7.34</v>
      </c>
    </row>
    <row r="436" spans="2:16" x14ac:dyDescent="0.2">
      <c r="B436" s="1">
        <v>39083</v>
      </c>
      <c r="C436">
        <v>92.999999999999901</v>
      </c>
      <c r="D436">
        <f t="shared" si="6"/>
        <v>41.000000000000014</v>
      </c>
      <c r="N436" t="s">
        <v>723</v>
      </c>
      <c r="O436">
        <v>7.9</v>
      </c>
      <c r="P436">
        <v>7.35</v>
      </c>
    </row>
    <row r="437" spans="2:16" x14ac:dyDescent="0.2">
      <c r="B437" s="1">
        <v>39114</v>
      </c>
      <c r="C437">
        <v>88.14</v>
      </c>
      <c r="D437">
        <f t="shared" si="6"/>
        <v>43.99999999999995</v>
      </c>
      <c r="N437" t="s">
        <v>724</v>
      </c>
      <c r="O437">
        <v>7.9</v>
      </c>
      <c r="P437">
        <v>7.19</v>
      </c>
    </row>
    <row r="438" spans="2:16" x14ac:dyDescent="0.2">
      <c r="B438" s="1">
        <v>39142</v>
      </c>
      <c r="C438">
        <v>81.929999999999893</v>
      </c>
      <c r="D438">
        <f t="shared" si="6"/>
        <v>44.000000000000043</v>
      </c>
      <c r="N438" t="s">
        <v>725</v>
      </c>
      <c r="O438">
        <v>7.5</v>
      </c>
      <c r="P438">
        <v>7.06</v>
      </c>
    </row>
    <row r="439" spans="2:16" x14ac:dyDescent="0.2">
      <c r="B439" s="1">
        <v>39173</v>
      </c>
      <c r="C439">
        <v>95.339999999999904</v>
      </c>
      <c r="D439">
        <f t="shared" si="6"/>
        <v>42.999999999999972</v>
      </c>
      <c r="N439" t="s">
        <v>726</v>
      </c>
      <c r="O439">
        <v>7.4</v>
      </c>
      <c r="P439">
        <v>6.71</v>
      </c>
    </row>
    <row r="440" spans="2:16" x14ac:dyDescent="0.2">
      <c r="B440" s="1">
        <v>39203</v>
      </c>
      <c r="C440">
        <v>88.6</v>
      </c>
      <c r="D440">
        <f t="shared" si="6"/>
        <v>40.000000000000036</v>
      </c>
      <c r="N440" t="s">
        <v>727</v>
      </c>
      <c r="O440">
        <v>6.96</v>
      </c>
      <c r="P440">
        <v>6.68</v>
      </c>
    </row>
    <row r="441" spans="2:16" x14ac:dyDescent="0.2">
      <c r="B441" s="1">
        <v>39234</v>
      </c>
      <c r="C441">
        <v>92.239999999999895</v>
      </c>
      <c r="D441">
        <f t="shared" si="6"/>
        <v>41.000000000000014</v>
      </c>
      <c r="N441" t="s">
        <v>728</v>
      </c>
      <c r="O441">
        <v>7.08</v>
      </c>
      <c r="P441">
        <v>6.78</v>
      </c>
    </row>
    <row r="442" spans="2:16" x14ac:dyDescent="0.2">
      <c r="B442" s="1">
        <v>39264</v>
      </c>
      <c r="C442">
        <v>116.32</v>
      </c>
      <c r="D442">
        <f t="shared" si="6"/>
        <v>122.00000000000006</v>
      </c>
      <c r="N442" t="s">
        <v>729</v>
      </c>
      <c r="O442">
        <v>7.1</v>
      </c>
      <c r="P442">
        <v>6.86</v>
      </c>
    </row>
    <row r="443" spans="2:16" x14ac:dyDescent="0.2">
      <c r="B443" s="1">
        <v>39295</v>
      </c>
      <c r="C443">
        <v>138.06</v>
      </c>
      <c r="D443">
        <f t="shared" si="6"/>
        <v>125</v>
      </c>
      <c r="N443" t="s">
        <v>730</v>
      </c>
      <c r="O443">
        <v>7.1</v>
      </c>
      <c r="P443">
        <v>6.64</v>
      </c>
    </row>
    <row r="444" spans="2:16" x14ac:dyDescent="0.2">
      <c r="B444" s="1">
        <v>39326</v>
      </c>
      <c r="C444">
        <v>156.61999999999901</v>
      </c>
      <c r="D444">
        <f t="shared" si="6"/>
        <v>129</v>
      </c>
      <c r="N444" t="s">
        <v>731</v>
      </c>
      <c r="O444">
        <v>7.1</v>
      </c>
      <c r="P444">
        <v>6.57</v>
      </c>
    </row>
    <row r="445" spans="2:16" x14ac:dyDescent="0.2">
      <c r="B445" s="1">
        <v>39356</v>
      </c>
      <c r="C445">
        <v>155.13</v>
      </c>
      <c r="D445">
        <f t="shared" si="6"/>
        <v>117.99999999999997</v>
      </c>
      <c r="N445" t="s">
        <v>732</v>
      </c>
      <c r="O445">
        <v>6.68</v>
      </c>
      <c r="P445">
        <v>6.17</v>
      </c>
    </row>
    <row r="446" spans="2:16" x14ac:dyDescent="0.2">
      <c r="B446" s="1">
        <v>39387</v>
      </c>
      <c r="C446">
        <v>182.91999999999899</v>
      </c>
      <c r="D446">
        <f t="shared" si="6"/>
        <v>129.99999999999997</v>
      </c>
      <c r="N446" t="s">
        <v>733</v>
      </c>
      <c r="O446">
        <v>6.59</v>
      </c>
      <c r="P446">
        <v>6.1</v>
      </c>
    </row>
    <row r="447" spans="2:16" x14ac:dyDescent="0.2">
      <c r="B447" s="1">
        <v>39417</v>
      </c>
      <c r="C447">
        <v>203.2</v>
      </c>
      <c r="D447">
        <f t="shared" si="6"/>
        <v>123.70000000000002</v>
      </c>
      <c r="N447" t="s">
        <v>734</v>
      </c>
      <c r="O447">
        <v>6.4</v>
      </c>
      <c r="P447">
        <v>5.86</v>
      </c>
    </row>
    <row r="448" spans="2:16" x14ac:dyDescent="0.2">
      <c r="B448" s="1">
        <v>39448</v>
      </c>
      <c r="C448">
        <v>248.3</v>
      </c>
      <c r="D448">
        <f t="shared" si="6"/>
        <v>148.99999999999997</v>
      </c>
      <c r="N448" t="s">
        <v>735</v>
      </c>
      <c r="O448">
        <v>6.27</v>
      </c>
      <c r="P448">
        <v>5.88</v>
      </c>
    </row>
    <row r="449" spans="2:16" x14ac:dyDescent="0.2">
      <c r="B449" s="1">
        <v>39479</v>
      </c>
      <c r="C449">
        <v>296.099999999999</v>
      </c>
      <c r="D449">
        <f t="shared" si="6"/>
        <v>154</v>
      </c>
      <c r="N449" t="s">
        <v>736</v>
      </c>
      <c r="O449">
        <v>6.2</v>
      </c>
      <c r="P449">
        <v>5.54</v>
      </c>
    </row>
    <row r="450" spans="2:16" x14ac:dyDescent="0.2">
      <c r="B450" s="1">
        <v>39508</v>
      </c>
      <c r="C450">
        <v>356.2</v>
      </c>
      <c r="D450">
        <f t="shared" si="6"/>
        <v>169.00000000000003</v>
      </c>
      <c r="N450" t="s">
        <v>737</v>
      </c>
      <c r="O450">
        <v>6.29</v>
      </c>
      <c r="P450">
        <v>5.69</v>
      </c>
    </row>
    <row r="451" spans="2:16" x14ac:dyDescent="0.2">
      <c r="B451" s="1">
        <v>39539</v>
      </c>
      <c r="C451">
        <v>287</v>
      </c>
      <c r="D451">
        <f t="shared" si="6"/>
        <v>171</v>
      </c>
      <c r="N451" t="s">
        <v>738</v>
      </c>
      <c r="O451">
        <v>6.47</v>
      </c>
      <c r="P451">
        <v>6.1</v>
      </c>
    </row>
    <row r="452" spans="2:16" x14ac:dyDescent="0.2">
      <c r="B452" s="1">
        <v>39569</v>
      </c>
      <c r="C452">
        <v>265.39999999999998</v>
      </c>
      <c r="D452">
        <f t="shared" si="6"/>
        <v>168.99999999999994</v>
      </c>
      <c r="N452" t="s">
        <v>739</v>
      </c>
      <c r="O452">
        <v>6.57</v>
      </c>
      <c r="P452">
        <v>6.32</v>
      </c>
    </row>
    <row r="453" spans="2:16" x14ac:dyDescent="0.2">
      <c r="B453" s="1">
        <v>39600</v>
      </c>
      <c r="C453">
        <v>269</v>
      </c>
      <c r="D453">
        <f t="shared" si="6"/>
        <v>186.00000000000003</v>
      </c>
      <c r="N453" t="s">
        <v>740</v>
      </c>
      <c r="O453">
        <v>6.87</v>
      </c>
      <c r="P453">
        <v>6.53</v>
      </c>
    </row>
    <row r="454" spans="2:16" x14ac:dyDescent="0.2">
      <c r="B454" s="1">
        <v>39630</v>
      </c>
      <c r="C454">
        <v>304.39999999999998</v>
      </c>
      <c r="D454">
        <f t="shared" ref="D454:D517" si="7">100*(O624-P624)</f>
        <v>187</v>
      </c>
      <c r="N454" t="s">
        <v>741</v>
      </c>
      <c r="O454">
        <v>6.87</v>
      </c>
      <c r="P454">
        <v>6.95</v>
      </c>
    </row>
    <row r="455" spans="2:16" x14ac:dyDescent="0.2">
      <c r="B455" s="1">
        <v>39661</v>
      </c>
      <c r="C455">
        <v>315.99999999999898</v>
      </c>
      <c r="D455">
        <f t="shared" si="7"/>
        <v>197.00000000000006</v>
      </c>
      <c r="N455" t="s">
        <v>742</v>
      </c>
      <c r="O455">
        <v>7.23</v>
      </c>
      <c r="P455">
        <v>7.1</v>
      </c>
    </row>
    <row r="456" spans="2:16" x14ac:dyDescent="0.2">
      <c r="B456" s="1">
        <v>39692</v>
      </c>
      <c r="C456">
        <v>422.1</v>
      </c>
      <c r="D456">
        <f t="shared" si="7"/>
        <v>292</v>
      </c>
      <c r="N456" t="s">
        <v>743</v>
      </c>
      <c r="O456">
        <v>7.1</v>
      </c>
      <c r="P456">
        <v>6.84</v>
      </c>
    </row>
    <row r="457" spans="2:16" x14ac:dyDescent="0.2">
      <c r="B457" s="1">
        <v>39722</v>
      </c>
      <c r="C457">
        <v>535.6</v>
      </c>
      <c r="D457">
        <f t="shared" si="7"/>
        <v>385</v>
      </c>
      <c r="N457" t="s">
        <v>744</v>
      </c>
      <c r="O457">
        <v>7.27</v>
      </c>
      <c r="P457">
        <v>7.22</v>
      </c>
    </row>
    <row r="458" spans="2:16" x14ac:dyDescent="0.2">
      <c r="B458" s="1">
        <v>39753</v>
      </c>
      <c r="C458">
        <v>609.19999999999902</v>
      </c>
      <c r="D458">
        <f t="shared" si="7"/>
        <v>397</v>
      </c>
      <c r="N458" t="s">
        <v>745</v>
      </c>
      <c r="O458">
        <v>7.58</v>
      </c>
      <c r="P458">
        <v>7.59</v>
      </c>
    </row>
    <row r="459" spans="2:16" x14ac:dyDescent="0.2">
      <c r="B459" s="1">
        <v>39783</v>
      </c>
      <c r="C459">
        <v>664</v>
      </c>
      <c r="D459">
        <f t="shared" si="7"/>
        <v>369</v>
      </c>
      <c r="N459" t="s">
        <v>746</v>
      </c>
      <c r="O459">
        <v>7.52</v>
      </c>
      <c r="P459">
        <v>7.64</v>
      </c>
    </row>
    <row r="460" spans="2:16" x14ac:dyDescent="0.2">
      <c r="B460" s="1">
        <v>39814</v>
      </c>
      <c r="C460">
        <v>613.599999999999</v>
      </c>
      <c r="D460">
        <f t="shared" si="7"/>
        <v>306</v>
      </c>
      <c r="N460" t="s">
        <v>747</v>
      </c>
      <c r="O460">
        <v>7.47</v>
      </c>
      <c r="P460">
        <v>7.32</v>
      </c>
    </row>
    <row r="461" spans="2:16" x14ac:dyDescent="0.2">
      <c r="B461" s="1">
        <v>39845</v>
      </c>
      <c r="C461">
        <v>602.70000000000005</v>
      </c>
      <c r="D461">
        <f t="shared" si="7"/>
        <v>329</v>
      </c>
      <c r="N461" t="s">
        <v>748</v>
      </c>
      <c r="O461">
        <v>7.93</v>
      </c>
      <c r="P461">
        <v>7.65</v>
      </c>
    </row>
    <row r="462" spans="2:16" x14ac:dyDescent="0.2">
      <c r="B462" s="1">
        <v>39873</v>
      </c>
      <c r="C462">
        <v>659.4</v>
      </c>
      <c r="D462">
        <f t="shared" si="7"/>
        <v>342.00000000000006</v>
      </c>
      <c r="N462" t="s">
        <v>749</v>
      </c>
      <c r="O462">
        <v>7.81</v>
      </c>
      <c r="P462">
        <v>7.42</v>
      </c>
    </row>
    <row r="463" spans="2:16" x14ac:dyDescent="0.2">
      <c r="B463" s="1">
        <v>39904</v>
      </c>
      <c r="C463">
        <v>577.9</v>
      </c>
      <c r="D463">
        <f t="shared" si="7"/>
        <v>288</v>
      </c>
      <c r="N463" t="s">
        <v>750</v>
      </c>
      <c r="O463">
        <v>7.37</v>
      </c>
      <c r="P463">
        <v>7.36</v>
      </c>
    </row>
    <row r="464" spans="2:16" x14ac:dyDescent="0.2">
      <c r="B464" s="1">
        <v>39934</v>
      </c>
      <c r="C464">
        <v>492.3</v>
      </c>
      <c r="D464">
        <f t="shared" si="7"/>
        <v>255.00000000000003</v>
      </c>
      <c r="N464" t="s">
        <v>751</v>
      </c>
      <c r="O464">
        <v>7.38</v>
      </c>
      <c r="P464">
        <v>7.19</v>
      </c>
    </row>
    <row r="465" spans="2:16" x14ac:dyDescent="0.2">
      <c r="B465" s="1">
        <v>39965</v>
      </c>
      <c r="C465">
        <v>438</v>
      </c>
      <c r="D465">
        <f t="shared" si="7"/>
        <v>224.00000000000003</v>
      </c>
      <c r="N465" t="s">
        <v>752</v>
      </c>
      <c r="O465">
        <v>7.2</v>
      </c>
      <c r="P465">
        <v>7.04</v>
      </c>
    </row>
    <row r="466" spans="2:16" x14ac:dyDescent="0.2">
      <c r="B466" s="1">
        <v>39995</v>
      </c>
      <c r="C466">
        <v>387.9</v>
      </c>
      <c r="D466">
        <f t="shared" si="7"/>
        <v>163.99999999999997</v>
      </c>
      <c r="N466" t="s">
        <v>753</v>
      </c>
      <c r="O466">
        <v>7</v>
      </c>
      <c r="P466">
        <v>6.65</v>
      </c>
    </row>
    <row r="467" spans="2:16" x14ac:dyDescent="0.2">
      <c r="B467" s="1">
        <v>40026</v>
      </c>
      <c r="C467">
        <v>316.39999999999998</v>
      </c>
      <c r="D467">
        <f t="shared" si="7"/>
        <v>133</v>
      </c>
      <c r="N467" t="s">
        <v>754</v>
      </c>
      <c r="O467">
        <v>6.79</v>
      </c>
      <c r="P467">
        <v>6.94</v>
      </c>
    </row>
    <row r="468" spans="2:16" x14ac:dyDescent="0.2">
      <c r="B468" s="1">
        <v>40057</v>
      </c>
      <c r="C468">
        <v>282.8</v>
      </c>
      <c r="D468">
        <f t="shared" si="7"/>
        <v>153.99999999999997</v>
      </c>
      <c r="N468" t="s">
        <v>755</v>
      </c>
      <c r="O468">
        <v>6.85</v>
      </c>
      <c r="P468">
        <v>6.77</v>
      </c>
    </row>
    <row r="469" spans="2:16" x14ac:dyDescent="0.2">
      <c r="B469" s="1">
        <v>40087</v>
      </c>
      <c r="C469">
        <v>279.10000000000002</v>
      </c>
      <c r="D469">
        <f t="shared" si="7"/>
        <v>122.00000000000001</v>
      </c>
      <c r="N469" t="s">
        <v>756</v>
      </c>
      <c r="O469">
        <v>6.69</v>
      </c>
      <c r="P469">
        <v>6.71</v>
      </c>
    </row>
    <row r="470" spans="2:16" x14ac:dyDescent="0.2">
      <c r="B470" s="1">
        <v>40118</v>
      </c>
      <c r="C470">
        <v>281.7</v>
      </c>
      <c r="D470">
        <f t="shared" si="7"/>
        <v>117.00000000000004</v>
      </c>
      <c r="N470" t="s">
        <v>757</v>
      </c>
      <c r="O470">
        <v>6.48</v>
      </c>
      <c r="P470">
        <v>6.62</v>
      </c>
    </row>
    <row r="471" spans="2:16" x14ac:dyDescent="0.2">
      <c r="B471" s="1">
        <v>40148</v>
      </c>
      <c r="C471">
        <v>255.4</v>
      </c>
      <c r="D471">
        <f t="shared" si="7"/>
        <v>137</v>
      </c>
      <c r="N471" t="s">
        <v>758</v>
      </c>
      <c r="O471">
        <v>6.3</v>
      </c>
      <c r="P471">
        <v>6.43</v>
      </c>
    </row>
    <row r="472" spans="2:16" x14ac:dyDescent="0.2">
      <c r="B472" s="1">
        <v>40179</v>
      </c>
      <c r="C472">
        <v>218.89999999999901</v>
      </c>
      <c r="D472">
        <f t="shared" si="7"/>
        <v>112.00000000000001</v>
      </c>
      <c r="N472" t="s">
        <v>759</v>
      </c>
      <c r="O472">
        <v>5.8</v>
      </c>
      <c r="P472">
        <v>6.15</v>
      </c>
    </row>
    <row r="473" spans="2:16" x14ac:dyDescent="0.2">
      <c r="B473" s="1">
        <v>40210</v>
      </c>
      <c r="C473">
        <v>228.9</v>
      </c>
      <c r="D473">
        <f t="shared" si="7"/>
        <v>137.00000000000006</v>
      </c>
      <c r="N473" t="s">
        <v>760</v>
      </c>
      <c r="O473">
        <v>5.74</v>
      </c>
      <c r="P473">
        <v>6.03</v>
      </c>
    </row>
    <row r="474" spans="2:16" x14ac:dyDescent="0.2">
      <c r="B474" s="1">
        <v>40238</v>
      </c>
      <c r="C474">
        <v>223.1</v>
      </c>
      <c r="D474">
        <f t="shared" si="7"/>
        <v>118.00000000000001</v>
      </c>
      <c r="N474" t="s">
        <v>761</v>
      </c>
      <c r="O474">
        <v>5.66</v>
      </c>
      <c r="P474">
        <v>5.89</v>
      </c>
    </row>
    <row r="475" spans="2:16" x14ac:dyDescent="0.2">
      <c r="B475" s="1">
        <v>40269</v>
      </c>
      <c r="C475">
        <v>229.8</v>
      </c>
      <c r="D475">
        <f t="shared" si="7"/>
        <v>112.99999999999999</v>
      </c>
      <c r="N475" t="s">
        <v>762</v>
      </c>
      <c r="O475">
        <v>5.87</v>
      </c>
      <c r="P475">
        <v>6.4</v>
      </c>
    </row>
    <row r="476" spans="2:16" x14ac:dyDescent="0.2">
      <c r="B476" s="1">
        <v>40299</v>
      </c>
      <c r="C476">
        <v>268.89999999999998</v>
      </c>
      <c r="D476">
        <f t="shared" si="7"/>
        <v>170.00000000000003</v>
      </c>
      <c r="N476" t="s">
        <v>763</v>
      </c>
      <c r="O476">
        <v>6.27</v>
      </c>
      <c r="P476">
        <v>6.43</v>
      </c>
    </row>
    <row r="477" spans="2:16" x14ac:dyDescent="0.2">
      <c r="B477" s="1">
        <v>40330</v>
      </c>
      <c r="C477">
        <v>283.5</v>
      </c>
      <c r="D477">
        <f t="shared" si="7"/>
        <v>167.00000000000003</v>
      </c>
      <c r="N477" t="s">
        <v>764</v>
      </c>
      <c r="O477">
        <v>6.14</v>
      </c>
      <c r="P477">
        <v>6.37</v>
      </c>
    </row>
    <row r="478" spans="2:16" x14ac:dyDescent="0.2">
      <c r="B478" s="1">
        <v>40360</v>
      </c>
      <c r="C478">
        <v>281</v>
      </c>
      <c r="D478">
        <f t="shared" si="7"/>
        <v>106.99999999999999</v>
      </c>
      <c r="N478" t="s">
        <v>765</v>
      </c>
      <c r="O478">
        <v>6.15</v>
      </c>
      <c r="P478">
        <v>6.52</v>
      </c>
    </row>
    <row r="479" spans="2:16" x14ac:dyDescent="0.2">
      <c r="B479" s="1">
        <v>40391</v>
      </c>
      <c r="C479">
        <v>272</v>
      </c>
      <c r="D479">
        <f t="shared" si="7"/>
        <v>169.99999999999997</v>
      </c>
      <c r="N479" t="s">
        <v>766</v>
      </c>
      <c r="O479">
        <v>6.21</v>
      </c>
      <c r="P479">
        <v>6.5</v>
      </c>
    </row>
    <row r="480" spans="2:16" x14ac:dyDescent="0.2">
      <c r="B480" s="1">
        <v>40422</v>
      </c>
      <c r="C480">
        <v>255</v>
      </c>
      <c r="D480">
        <f t="shared" si="7"/>
        <v>123.99999999999997</v>
      </c>
      <c r="N480" t="s">
        <v>767</v>
      </c>
      <c r="O480">
        <v>6.02</v>
      </c>
      <c r="P480">
        <v>6.37</v>
      </c>
    </row>
    <row r="481" spans="2:16" x14ac:dyDescent="0.2">
      <c r="B481" s="1">
        <v>40452</v>
      </c>
      <c r="C481">
        <v>87.999999999999901</v>
      </c>
      <c r="D481">
        <f t="shared" si="7"/>
        <v>102.99999999999999</v>
      </c>
      <c r="N481" t="s">
        <v>768</v>
      </c>
      <c r="O481">
        <v>5.97</v>
      </c>
      <c r="P481">
        <v>6.39</v>
      </c>
    </row>
    <row r="482" spans="2:16" x14ac:dyDescent="0.2">
      <c r="B482" s="1">
        <v>40483</v>
      </c>
      <c r="C482">
        <v>104.99999999999901</v>
      </c>
      <c r="D482">
        <f t="shared" si="7"/>
        <v>100</v>
      </c>
      <c r="N482" t="s">
        <v>769</v>
      </c>
      <c r="O482">
        <v>5.54</v>
      </c>
      <c r="P482">
        <v>6.1</v>
      </c>
    </row>
    <row r="483" spans="2:16" x14ac:dyDescent="0.2">
      <c r="B483" s="1">
        <v>40513</v>
      </c>
      <c r="C483">
        <v>117</v>
      </c>
      <c r="D483">
        <f t="shared" si="7"/>
        <v>71</v>
      </c>
      <c r="N483" t="s">
        <v>770</v>
      </c>
      <c r="O483">
        <v>5.45</v>
      </c>
      <c r="P483">
        <v>6</v>
      </c>
    </row>
    <row r="484" spans="2:16" x14ac:dyDescent="0.2">
      <c r="B484" s="1">
        <v>40544</v>
      </c>
      <c r="C484">
        <v>92.999999999999901</v>
      </c>
      <c r="D484">
        <f t="shared" si="7"/>
        <v>85.000000000000014</v>
      </c>
      <c r="N484" t="s">
        <v>771</v>
      </c>
      <c r="O484">
        <v>5.24</v>
      </c>
      <c r="P484">
        <v>5.63</v>
      </c>
    </row>
    <row r="485" spans="2:16" x14ac:dyDescent="0.2">
      <c r="B485" s="1">
        <v>40575</v>
      </c>
      <c r="C485">
        <v>95.999999999999901</v>
      </c>
      <c r="D485">
        <f t="shared" si="7"/>
        <v>81</v>
      </c>
      <c r="N485" t="s">
        <v>772</v>
      </c>
      <c r="O485">
        <v>5.25</v>
      </c>
      <c r="P485">
        <v>5.76</v>
      </c>
    </row>
    <row r="486" spans="2:16" x14ac:dyDescent="0.2">
      <c r="B486" s="1">
        <v>40603</v>
      </c>
      <c r="C486">
        <v>112</v>
      </c>
      <c r="D486">
        <f t="shared" si="7"/>
        <v>70.999999999999957</v>
      </c>
      <c r="N486" t="s">
        <v>773</v>
      </c>
      <c r="O486">
        <v>5.1100000000000003</v>
      </c>
      <c r="P486">
        <v>5.74</v>
      </c>
    </row>
    <row r="487" spans="2:16" x14ac:dyDescent="0.2">
      <c r="B487" s="1">
        <v>40634</v>
      </c>
      <c r="C487">
        <v>137</v>
      </c>
      <c r="D487">
        <f t="shared" si="7"/>
        <v>73.999999999999972</v>
      </c>
      <c r="N487" t="s">
        <v>774</v>
      </c>
      <c r="O487">
        <v>4.95</v>
      </c>
      <c r="P487">
        <v>5.54</v>
      </c>
    </row>
    <row r="488" spans="2:16" x14ac:dyDescent="0.2">
      <c r="B488" s="1">
        <v>40664</v>
      </c>
      <c r="C488">
        <v>128</v>
      </c>
      <c r="D488">
        <f t="shared" si="7"/>
        <v>116.00000000000001</v>
      </c>
      <c r="N488" t="s">
        <v>775</v>
      </c>
      <c r="O488">
        <v>5.17</v>
      </c>
      <c r="P488">
        <v>5.91</v>
      </c>
    </row>
    <row r="489" spans="2:16" x14ac:dyDescent="0.2">
      <c r="B489" s="1">
        <v>40695</v>
      </c>
      <c r="C489">
        <v>122</v>
      </c>
      <c r="D489">
        <f t="shared" si="7"/>
        <v>123</v>
      </c>
      <c r="N489" t="s">
        <v>776</v>
      </c>
      <c r="O489">
        <v>5.13</v>
      </c>
      <c r="P489">
        <v>5.82</v>
      </c>
    </row>
    <row r="490" spans="2:16" x14ac:dyDescent="0.2">
      <c r="B490" s="1">
        <v>40725</v>
      </c>
      <c r="C490">
        <v>144</v>
      </c>
      <c r="D490">
        <f t="shared" si="7"/>
        <v>147.00000000000003</v>
      </c>
      <c r="N490" t="s">
        <v>777</v>
      </c>
      <c r="O490">
        <v>5.18</v>
      </c>
      <c r="P490">
        <v>5.93</v>
      </c>
    </row>
    <row r="491" spans="2:16" x14ac:dyDescent="0.2">
      <c r="B491" s="1">
        <v>40756</v>
      </c>
      <c r="C491">
        <v>140</v>
      </c>
      <c r="D491">
        <f t="shared" si="7"/>
        <v>223.99999999999997</v>
      </c>
      <c r="N491" t="s">
        <v>778</v>
      </c>
      <c r="O491">
        <v>4.9400000000000004</v>
      </c>
      <c r="P491">
        <v>5.71</v>
      </c>
    </row>
    <row r="492" spans="2:16" x14ac:dyDescent="0.2">
      <c r="B492" s="1">
        <v>40787</v>
      </c>
      <c r="C492">
        <v>137</v>
      </c>
      <c r="D492">
        <f t="shared" si="7"/>
        <v>269.00000000000006</v>
      </c>
      <c r="N492" t="s">
        <v>779</v>
      </c>
      <c r="O492">
        <v>4.96</v>
      </c>
      <c r="P492">
        <v>5.53</v>
      </c>
    </row>
    <row r="493" spans="2:16" x14ac:dyDescent="0.2">
      <c r="B493" s="1">
        <v>40817</v>
      </c>
      <c r="C493">
        <v>149</v>
      </c>
      <c r="D493">
        <f t="shared" si="7"/>
        <v>231.99999999999997</v>
      </c>
      <c r="N493" t="s">
        <v>780</v>
      </c>
      <c r="O493">
        <v>5.19</v>
      </c>
      <c r="P493">
        <v>5.93</v>
      </c>
    </row>
    <row r="494" spans="2:16" x14ac:dyDescent="0.2">
      <c r="B494" s="1">
        <v>40848</v>
      </c>
      <c r="C494">
        <v>142</v>
      </c>
      <c r="D494">
        <f t="shared" si="7"/>
        <v>241</v>
      </c>
      <c r="N494" t="s">
        <v>781</v>
      </c>
      <c r="O494">
        <v>5.13</v>
      </c>
      <c r="P494">
        <v>5.72</v>
      </c>
    </row>
    <row r="495" spans="2:16" x14ac:dyDescent="0.2">
      <c r="B495" s="1">
        <v>40878</v>
      </c>
      <c r="C495">
        <v>174</v>
      </c>
      <c r="D495">
        <f t="shared" si="7"/>
        <v>251.99999999999994</v>
      </c>
      <c r="N495" t="s">
        <v>782</v>
      </c>
      <c r="O495">
        <v>5.49</v>
      </c>
      <c r="P495">
        <v>5.79</v>
      </c>
    </row>
    <row r="496" spans="2:16" x14ac:dyDescent="0.2">
      <c r="B496" s="1">
        <v>40909</v>
      </c>
      <c r="C496">
        <v>166</v>
      </c>
      <c r="D496">
        <f t="shared" si="7"/>
        <v>222.99999999999994</v>
      </c>
      <c r="N496" t="s">
        <v>783</v>
      </c>
      <c r="O496">
        <v>5.53</v>
      </c>
      <c r="P496">
        <v>5.7</v>
      </c>
    </row>
    <row r="497" spans="2:16" x14ac:dyDescent="0.2">
      <c r="B497" s="1">
        <v>40940</v>
      </c>
      <c r="C497">
        <v>146</v>
      </c>
      <c r="D497">
        <f t="shared" si="7"/>
        <v>202</v>
      </c>
      <c r="N497" t="s">
        <v>784</v>
      </c>
      <c r="O497">
        <v>5.28</v>
      </c>
      <c r="P497">
        <v>5.3</v>
      </c>
    </row>
    <row r="498" spans="2:16" x14ac:dyDescent="0.2">
      <c r="B498" s="1">
        <v>40969</v>
      </c>
      <c r="C498">
        <v>135</v>
      </c>
      <c r="D498">
        <f t="shared" si="7"/>
        <v>210</v>
      </c>
      <c r="N498" t="s">
        <v>785</v>
      </c>
      <c r="O498">
        <v>5.0599999999999996</v>
      </c>
      <c r="P498">
        <v>5.23</v>
      </c>
    </row>
    <row r="499" spans="2:16" x14ac:dyDescent="0.2">
      <c r="B499" s="1">
        <v>41000</v>
      </c>
      <c r="C499">
        <v>147</v>
      </c>
      <c r="D499">
        <f t="shared" si="7"/>
        <v>214</v>
      </c>
      <c r="N499" t="s">
        <v>786</v>
      </c>
      <c r="O499">
        <v>4.9400000000000004</v>
      </c>
      <c r="P499">
        <v>5.09</v>
      </c>
    </row>
    <row r="500" spans="2:16" x14ac:dyDescent="0.2">
      <c r="B500" s="1">
        <v>41030</v>
      </c>
      <c r="C500">
        <v>194</v>
      </c>
      <c r="D500">
        <f t="shared" si="7"/>
        <v>286.00000000000006</v>
      </c>
      <c r="N500" t="s">
        <v>787</v>
      </c>
      <c r="O500">
        <v>4.97</v>
      </c>
      <c r="P500">
        <v>5.0599999999999996</v>
      </c>
    </row>
    <row r="501" spans="2:16" x14ac:dyDescent="0.2">
      <c r="B501" s="1">
        <v>41061</v>
      </c>
      <c r="C501">
        <v>170</v>
      </c>
      <c r="D501">
        <f t="shared" si="7"/>
        <v>171.99999999999997</v>
      </c>
      <c r="N501" t="s">
        <v>788</v>
      </c>
      <c r="O501">
        <v>5.04</v>
      </c>
      <c r="P501">
        <v>5.25</v>
      </c>
    </row>
    <row r="502" spans="2:16" x14ac:dyDescent="0.2">
      <c r="B502" s="1">
        <v>41091</v>
      </c>
      <c r="C502">
        <v>169</v>
      </c>
      <c r="D502">
        <f t="shared" si="7"/>
        <v>154.99999999999997</v>
      </c>
      <c r="N502" t="s">
        <v>789</v>
      </c>
      <c r="O502">
        <v>5.38</v>
      </c>
      <c r="P502">
        <v>5.07</v>
      </c>
    </row>
    <row r="503" spans="2:16" x14ac:dyDescent="0.2">
      <c r="B503" s="1">
        <v>41122</v>
      </c>
      <c r="C503">
        <v>124</v>
      </c>
      <c r="D503">
        <f t="shared" si="7"/>
        <v>231.99999999999997</v>
      </c>
      <c r="N503" t="s">
        <v>790</v>
      </c>
      <c r="O503">
        <v>5.3</v>
      </c>
      <c r="P503">
        <v>5</v>
      </c>
    </row>
    <row r="504" spans="2:16" x14ac:dyDescent="0.2">
      <c r="B504" s="1">
        <v>41153</v>
      </c>
      <c r="C504">
        <v>81.999999999999901</v>
      </c>
      <c r="D504">
        <f t="shared" si="7"/>
        <v>238</v>
      </c>
      <c r="N504" t="s">
        <v>791</v>
      </c>
      <c r="O504">
        <v>5.25</v>
      </c>
      <c r="P504">
        <v>4.83</v>
      </c>
    </row>
    <row r="505" spans="2:16" x14ac:dyDescent="0.2">
      <c r="B505" s="1">
        <v>41183</v>
      </c>
      <c r="C505">
        <v>67</v>
      </c>
      <c r="D505">
        <f t="shared" si="7"/>
        <v>224.00000000000003</v>
      </c>
      <c r="N505" t="s">
        <v>792</v>
      </c>
      <c r="O505">
        <v>4.84</v>
      </c>
      <c r="P505">
        <v>4.43</v>
      </c>
    </row>
    <row r="506" spans="2:16" x14ac:dyDescent="0.2">
      <c r="B506" s="1">
        <v>41214</v>
      </c>
      <c r="C506">
        <v>85</v>
      </c>
      <c r="D506">
        <f t="shared" si="7"/>
        <v>215.99999999999997</v>
      </c>
      <c r="N506" t="s">
        <v>793</v>
      </c>
      <c r="O506">
        <v>4.68</v>
      </c>
      <c r="P506">
        <v>4.18</v>
      </c>
    </row>
    <row r="507" spans="2:16" x14ac:dyDescent="0.2">
      <c r="B507" s="1">
        <v>41244</v>
      </c>
      <c r="C507">
        <v>85.999999999999901</v>
      </c>
      <c r="D507">
        <f t="shared" si="7"/>
        <v>199.99999999999997</v>
      </c>
      <c r="N507" t="s">
        <v>794</v>
      </c>
      <c r="O507">
        <v>4.63</v>
      </c>
      <c r="P507">
        <v>4.37</v>
      </c>
    </row>
    <row r="508" spans="2:16" x14ac:dyDescent="0.2">
      <c r="B508" s="1">
        <v>41275</v>
      </c>
      <c r="C508">
        <v>61</v>
      </c>
      <c r="D508">
        <f t="shared" si="7"/>
        <v>181</v>
      </c>
      <c r="N508" t="s">
        <v>795</v>
      </c>
      <c r="O508">
        <v>4.74</v>
      </c>
      <c r="P508">
        <v>4.2</v>
      </c>
    </row>
    <row r="509" spans="2:16" x14ac:dyDescent="0.2">
      <c r="B509" s="1">
        <v>41306</v>
      </c>
      <c r="C509">
        <v>77</v>
      </c>
      <c r="D509">
        <f t="shared" si="7"/>
        <v>168.00000000000003</v>
      </c>
      <c r="N509" t="s">
        <v>796</v>
      </c>
      <c r="O509">
        <v>4.67</v>
      </c>
      <c r="P509">
        <v>3.87</v>
      </c>
    </row>
    <row r="510" spans="2:16" x14ac:dyDescent="0.2">
      <c r="B510" s="1">
        <v>41334</v>
      </c>
      <c r="C510">
        <v>75.999999999999901</v>
      </c>
      <c r="D510">
        <f t="shared" si="7"/>
        <v>176.99999999999997</v>
      </c>
      <c r="N510" t="s">
        <v>797</v>
      </c>
      <c r="O510">
        <v>4.32</v>
      </c>
      <c r="P510">
        <v>3.85</v>
      </c>
    </row>
    <row r="511" spans="2:16" x14ac:dyDescent="0.2">
      <c r="B511" s="1">
        <v>41365</v>
      </c>
      <c r="C511">
        <v>69</v>
      </c>
      <c r="D511">
        <f t="shared" si="7"/>
        <v>173.00000000000003</v>
      </c>
      <c r="N511" t="s">
        <v>798</v>
      </c>
      <c r="O511">
        <v>4.46</v>
      </c>
      <c r="P511">
        <v>4.22</v>
      </c>
    </row>
    <row r="512" spans="2:16" x14ac:dyDescent="0.2">
      <c r="B512" s="1">
        <v>41395</v>
      </c>
      <c r="C512">
        <v>60.999999999999901</v>
      </c>
      <c r="D512">
        <f t="shared" si="7"/>
        <v>139</v>
      </c>
      <c r="N512" t="s">
        <v>799</v>
      </c>
      <c r="O512">
        <v>4.42</v>
      </c>
      <c r="P512">
        <v>4.25</v>
      </c>
    </row>
    <row r="513" spans="2:16" x14ac:dyDescent="0.2">
      <c r="B513" s="1">
        <v>41426</v>
      </c>
      <c r="C513">
        <v>50</v>
      </c>
      <c r="D513">
        <f t="shared" si="7"/>
        <v>169</v>
      </c>
      <c r="N513" t="s">
        <v>800</v>
      </c>
      <c r="O513">
        <v>4.32</v>
      </c>
      <c r="P513">
        <v>4.05</v>
      </c>
    </row>
    <row r="514" spans="2:16" x14ac:dyDescent="0.2">
      <c r="B514" s="1">
        <v>41456</v>
      </c>
      <c r="C514">
        <v>38</v>
      </c>
      <c r="D514">
        <f t="shared" si="7"/>
        <v>167</v>
      </c>
      <c r="N514" t="s">
        <v>801</v>
      </c>
      <c r="O514">
        <v>4.45</v>
      </c>
      <c r="P514">
        <v>4.33</v>
      </c>
    </row>
    <row r="515" spans="2:16" x14ac:dyDescent="0.2">
      <c r="B515" s="1">
        <v>41487</v>
      </c>
      <c r="C515">
        <v>12.999999999999901</v>
      </c>
      <c r="D515">
        <f t="shared" si="7"/>
        <v>168.99999999999997</v>
      </c>
      <c r="N515" t="s">
        <v>802</v>
      </c>
      <c r="O515">
        <v>4.96</v>
      </c>
      <c r="P515">
        <v>4.76</v>
      </c>
    </row>
    <row r="516" spans="2:16" x14ac:dyDescent="0.2">
      <c r="B516" s="1">
        <v>41518</v>
      </c>
      <c r="C516">
        <v>7.99999999999996</v>
      </c>
      <c r="D516">
        <f t="shared" si="7"/>
        <v>200</v>
      </c>
      <c r="N516" t="s">
        <v>803</v>
      </c>
      <c r="O516">
        <v>5.0999999999999996</v>
      </c>
      <c r="P516">
        <v>4.96</v>
      </c>
    </row>
    <row r="517" spans="2:16" x14ac:dyDescent="0.2">
      <c r="B517" s="1">
        <v>41548</v>
      </c>
      <c r="C517">
        <v>7.0000000000000204</v>
      </c>
      <c r="D517">
        <f t="shared" si="7"/>
        <v>197</v>
      </c>
      <c r="N517" t="s">
        <v>804</v>
      </c>
      <c r="O517">
        <v>5.26</v>
      </c>
      <c r="P517">
        <v>5.14</v>
      </c>
    </row>
    <row r="518" spans="2:16" x14ac:dyDescent="0.2">
      <c r="B518" s="1">
        <v>41579</v>
      </c>
      <c r="C518">
        <v>6.5999999999999801</v>
      </c>
      <c r="D518">
        <f t="shared" ref="D518:D549" si="8">100*(O688-P688)</f>
        <v>193.00000000000003</v>
      </c>
      <c r="N518" t="s">
        <v>805</v>
      </c>
      <c r="O518">
        <v>5.48</v>
      </c>
      <c r="P518">
        <v>5.34</v>
      </c>
    </row>
    <row r="519" spans="2:16" x14ac:dyDescent="0.2">
      <c r="B519" s="1">
        <v>41609</v>
      </c>
      <c r="C519">
        <v>-2.6000000000000201</v>
      </c>
      <c r="D519">
        <f t="shared" si="8"/>
        <v>156</v>
      </c>
      <c r="N519" t="s">
        <v>806</v>
      </c>
      <c r="O519">
        <v>5.86</v>
      </c>
      <c r="P519">
        <v>5.37</v>
      </c>
    </row>
    <row r="520" spans="2:16" x14ac:dyDescent="0.2">
      <c r="B520" s="1">
        <v>41640</v>
      </c>
      <c r="C520">
        <v>9.9999999999999591</v>
      </c>
      <c r="D520">
        <f t="shared" si="8"/>
        <v>167</v>
      </c>
      <c r="N520" t="s">
        <v>807</v>
      </c>
      <c r="O520">
        <v>5.86</v>
      </c>
      <c r="P520">
        <v>5.33</v>
      </c>
    </row>
    <row r="521" spans="2:16" x14ac:dyDescent="0.2">
      <c r="B521" s="1">
        <v>41671</v>
      </c>
      <c r="C521">
        <v>13.899999999999901</v>
      </c>
      <c r="D521">
        <f t="shared" si="8"/>
        <v>174.99999999999997</v>
      </c>
      <c r="N521" t="s">
        <v>808</v>
      </c>
      <c r="O521">
        <v>5.82</v>
      </c>
      <c r="P521">
        <v>5.35</v>
      </c>
    </row>
    <row r="522" spans="2:16" x14ac:dyDescent="0.2">
      <c r="B522" s="1">
        <v>41699</v>
      </c>
      <c r="C522">
        <v>16.6999999999999</v>
      </c>
      <c r="D522">
        <f t="shared" si="8"/>
        <v>182</v>
      </c>
      <c r="N522" t="s">
        <v>809</v>
      </c>
      <c r="O522">
        <v>6.11</v>
      </c>
      <c r="P522">
        <v>5.72</v>
      </c>
    </row>
    <row r="523" spans="2:16" x14ac:dyDescent="0.2">
      <c r="B523" s="1">
        <v>41730</v>
      </c>
      <c r="C523">
        <v>16.8</v>
      </c>
      <c r="D523">
        <f t="shared" si="8"/>
        <v>177</v>
      </c>
      <c r="N523" t="s">
        <v>810</v>
      </c>
      <c r="O523">
        <v>6.21</v>
      </c>
      <c r="P523">
        <v>5.61</v>
      </c>
    </row>
    <row r="524" spans="2:16" x14ac:dyDescent="0.2">
      <c r="B524" s="1">
        <v>41760</v>
      </c>
      <c r="C524">
        <v>15.7</v>
      </c>
      <c r="D524">
        <f t="shared" si="8"/>
        <v>171</v>
      </c>
      <c r="N524" t="s">
        <v>811</v>
      </c>
      <c r="O524">
        <v>6.09</v>
      </c>
      <c r="P524">
        <v>5.32</v>
      </c>
    </row>
    <row r="525" spans="2:16" x14ac:dyDescent="0.2">
      <c r="B525" s="1">
        <v>41791</v>
      </c>
      <c r="C525">
        <v>16.399999999999899</v>
      </c>
      <c r="D525">
        <f t="shared" si="8"/>
        <v>163</v>
      </c>
      <c r="N525" t="s">
        <v>812</v>
      </c>
      <c r="O525">
        <v>6.16</v>
      </c>
      <c r="P525">
        <v>5.48</v>
      </c>
    </row>
    <row r="526" spans="2:16" x14ac:dyDescent="0.2">
      <c r="B526" s="1">
        <v>41821</v>
      </c>
      <c r="C526">
        <v>9.3999999999999808</v>
      </c>
      <c r="D526">
        <f t="shared" si="8"/>
        <v>164</v>
      </c>
      <c r="N526" t="s">
        <v>813</v>
      </c>
      <c r="O526">
        <v>6.34</v>
      </c>
      <c r="P526">
        <v>5.37</v>
      </c>
    </row>
    <row r="527" spans="2:16" x14ac:dyDescent="0.2">
      <c r="B527" s="1">
        <v>41852</v>
      </c>
      <c r="C527">
        <v>23.4</v>
      </c>
      <c r="D527">
        <f t="shared" si="8"/>
        <v>170.00000000000003</v>
      </c>
      <c r="N527" t="s">
        <v>814</v>
      </c>
      <c r="O527">
        <v>6.24</v>
      </c>
      <c r="P527">
        <v>5.34</v>
      </c>
    </row>
    <row r="528" spans="2:16" x14ac:dyDescent="0.2">
      <c r="B528" s="1">
        <v>41883</v>
      </c>
      <c r="C528">
        <v>14.1</v>
      </c>
      <c r="D528">
        <f t="shared" si="8"/>
        <v>166</v>
      </c>
      <c r="N528" t="s">
        <v>815</v>
      </c>
      <c r="O528">
        <v>6.32</v>
      </c>
      <c r="P528">
        <v>5.33</v>
      </c>
    </row>
    <row r="529" spans="2:16" x14ac:dyDescent="0.2">
      <c r="B529" s="1">
        <v>41913</v>
      </c>
      <c r="C529">
        <v>35.5</v>
      </c>
      <c r="D529">
        <f t="shared" si="8"/>
        <v>171</v>
      </c>
      <c r="N529" t="s">
        <v>816</v>
      </c>
      <c r="O529">
        <v>6.4</v>
      </c>
      <c r="P529">
        <v>5.36</v>
      </c>
    </row>
    <row r="530" spans="2:16" x14ac:dyDescent="0.2">
      <c r="B530" s="1">
        <v>41944</v>
      </c>
      <c r="C530">
        <v>47.4</v>
      </c>
      <c r="D530">
        <f t="shared" si="8"/>
        <v>176</v>
      </c>
      <c r="N530" t="s">
        <v>817</v>
      </c>
      <c r="O530">
        <v>6.39</v>
      </c>
      <c r="P530">
        <v>5.31</v>
      </c>
    </row>
    <row r="531" spans="2:16" x14ac:dyDescent="0.2">
      <c r="B531" s="1">
        <v>41974</v>
      </c>
      <c r="C531">
        <v>62.399999999999899</v>
      </c>
      <c r="D531">
        <f t="shared" si="8"/>
        <v>184</v>
      </c>
      <c r="N531" t="s">
        <v>818</v>
      </c>
      <c r="O531">
        <v>6.2</v>
      </c>
      <c r="P531">
        <v>5.31</v>
      </c>
    </row>
    <row r="532" spans="2:16" x14ac:dyDescent="0.2">
      <c r="B532" s="1">
        <v>42005</v>
      </c>
      <c r="C532">
        <v>75.900000000000006</v>
      </c>
      <c r="D532">
        <f t="shared" si="8"/>
        <v>190</v>
      </c>
      <c r="N532" t="s">
        <v>819</v>
      </c>
      <c r="O532">
        <v>6.2</v>
      </c>
      <c r="P532">
        <v>5.14</v>
      </c>
    </row>
    <row r="533" spans="2:16" x14ac:dyDescent="0.2">
      <c r="B533" s="1">
        <v>42036</v>
      </c>
      <c r="C533">
        <v>51.599999999999902</v>
      </c>
      <c r="D533">
        <f t="shared" si="8"/>
        <v>177</v>
      </c>
      <c r="N533" t="s">
        <v>820</v>
      </c>
      <c r="O533">
        <v>5.93</v>
      </c>
      <c r="P533">
        <v>4.96</v>
      </c>
    </row>
    <row r="534" spans="2:16" x14ac:dyDescent="0.2">
      <c r="B534" s="1">
        <v>42064</v>
      </c>
      <c r="C534">
        <v>60.8</v>
      </c>
      <c r="D534">
        <f t="shared" si="8"/>
        <v>192</v>
      </c>
      <c r="N534" t="s">
        <v>821</v>
      </c>
      <c r="O534">
        <v>5.83</v>
      </c>
      <c r="P534">
        <v>4.8899999999999997</v>
      </c>
    </row>
    <row r="535" spans="2:16" x14ac:dyDescent="0.2">
      <c r="B535" s="1">
        <v>42095</v>
      </c>
      <c r="C535">
        <v>56.399999999999899</v>
      </c>
      <c r="D535">
        <f t="shared" si="8"/>
        <v>179.99999999999997</v>
      </c>
      <c r="N535" t="s">
        <v>822</v>
      </c>
      <c r="O535">
        <v>5.82</v>
      </c>
      <c r="P535">
        <v>4.83</v>
      </c>
    </row>
    <row r="536" spans="2:16" x14ac:dyDescent="0.2">
      <c r="B536" s="1">
        <v>42125</v>
      </c>
      <c r="C536">
        <v>67.8</v>
      </c>
      <c r="D536">
        <f t="shared" si="8"/>
        <v>168</v>
      </c>
      <c r="N536" t="s">
        <v>823</v>
      </c>
      <c r="O536">
        <v>5.79</v>
      </c>
      <c r="P536">
        <v>4.82</v>
      </c>
    </row>
    <row r="537" spans="2:16" x14ac:dyDescent="0.2">
      <c r="B537" s="1">
        <v>42156</v>
      </c>
      <c r="C537">
        <v>62.7</v>
      </c>
      <c r="D537">
        <f t="shared" si="8"/>
        <v>171.00000000000003</v>
      </c>
      <c r="N537" t="s">
        <v>824</v>
      </c>
      <c r="O537">
        <v>5.88</v>
      </c>
      <c r="P537">
        <v>5.16</v>
      </c>
    </row>
    <row r="538" spans="2:16" x14ac:dyDescent="0.2">
      <c r="B538" s="1">
        <v>42186</v>
      </c>
      <c r="C538">
        <v>61.099999999999902</v>
      </c>
      <c r="D538">
        <f t="shared" si="8"/>
        <v>163</v>
      </c>
      <c r="N538" t="s">
        <v>825</v>
      </c>
      <c r="O538">
        <v>5.9</v>
      </c>
      <c r="P538">
        <v>5.35</v>
      </c>
    </row>
    <row r="539" spans="2:16" x14ac:dyDescent="0.2">
      <c r="B539" s="1">
        <v>42217</v>
      </c>
      <c r="C539">
        <v>48.5</v>
      </c>
      <c r="D539">
        <f t="shared" si="8"/>
        <v>177</v>
      </c>
      <c r="N539" t="s">
        <v>826</v>
      </c>
      <c r="O539">
        <v>5.81</v>
      </c>
      <c r="P539">
        <v>5.22</v>
      </c>
    </row>
    <row r="540" spans="2:16" x14ac:dyDescent="0.2">
      <c r="B540" s="1">
        <v>42248</v>
      </c>
      <c r="C540">
        <v>62.399999999999899</v>
      </c>
      <c r="D540">
        <f t="shared" si="8"/>
        <v>233</v>
      </c>
      <c r="N540" t="s">
        <v>827</v>
      </c>
      <c r="O540">
        <v>5.71</v>
      </c>
      <c r="P540">
        <v>5.08</v>
      </c>
    </row>
    <row r="541" spans="2:16" x14ac:dyDescent="0.2">
      <c r="B541" s="1">
        <v>42278</v>
      </c>
      <c r="C541">
        <v>85.699999999999903</v>
      </c>
      <c r="D541">
        <f t="shared" si="8"/>
        <v>217</v>
      </c>
      <c r="N541" t="s">
        <v>828</v>
      </c>
      <c r="O541">
        <v>5.55</v>
      </c>
      <c r="P541">
        <v>4.96</v>
      </c>
    </row>
    <row r="542" spans="2:16" x14ac:dyDescent="0.2">
      <c r="B542" s="1">
        <v>42309</v>
      </c>
      <c r="C542">
        <v>75.899999999999906</v>
      </c>
      <c r="D542">
        <f t="shared" si="8"/>
        <v>221</v>
      </c>
      <c r="N542" t="s">
        <v>829</v>
      </c>
      <c r="O542">
        <v>5.67</v>
      </c>
      <c r="P542">
        <v>4.99</v>
      </c>
    </row>
    <row r="543" spans="2:16" x14ac:dyDescent="0.2">
      <c r="B543" s="1">
        <v>42339</v>
      </c>
      <c r="C543">
        <v>78.899999999999906</v>
      </c>
      <c r="D543">
        <f t="shared" si="8"/>
        <v>211.99999999999997</v>
      </c>
      <c r="N543" t="s">
        <v>830</v>
      </c>
      <c r="O543">
        <v>6.23</v>
      </c>
      <c r="P543">
        <v>4.42</v>
      </c>
    </row>
    <row r="544" spans="2:16" x14ac:dyDescent="0.2">
      <c r="B544" s="1">
        <v>42370</v>
      </c>
      <c r="C544">
        <v>99.599999999999895</v>
      </c>
      <c r="D544">
        <f t="shared" si="8"/>
        <v>233</v>
      </c>
      <c r="N544" t="s">
        <v>831</v>
      </c>
      <c r="O544">
        <v>6.06</v>
      </c>
      <c r="P544">
        <v>4.55</v>
      </c>
    </row>
    <row r="545" spans="2:16" x14ac:dyDescent="0.2">
      <c r="B545" s="1">
        <v>42401</v>
      </c>
      <c r="C545">
        <v>131.6</v>
      </c>
      <c r="D545">
        <f t="shared" si="8"/>
        <v>261.00000000000006</v>
      </c>
      <c r="N545" t="s">
        <v>832</v>
      </c>
      <c r="O545">
        <v>7.4</v>
      </c>
      <c r="P545">
        <v>5</v>
      </c>
    </row>
    <row r="546" spans="2:16" x14ac:dyDescent="0.2">
      <c r="B546" s="1">
        <v>42430</v>
      </c>
      <c r="C546">
        <v>105.6</v>
      </c>
      <c r="D546">
        <f t="shared" si="8"/>
        <v>213</v>
      </c>
      <c r="N546" t="s">
        <v>833</v>
      </c>
      <c r="O546">
        <v>6.34</v>
      </c>
      <c r="P546">
        <v>4.93</v>
      </c>
    </row>
    <row r="547" spans="2:16" x14ac:dyDescent="0.2">
      <c r="B547" s="1">
        <v>42461</v>
      </c>
      <c r="C547">
        <v>79.199999999999903</v>
      </c>
      <c r="D547">
        <f t="shared" si="8"/>
        <v>189</v>
      </c>
      <c r="N547" t="s">
        <v>834</v>
      </c>
      <c r="O547">
        <v>6.49</v>
      </c>
      <c r="P547">
        <v>4.9400000000000004</v>
      </c>
    </row>
    <row r="548" spans="2:16" x14ac:dyDescent="0.2">
      <c r="B548" s="1">
        <v>42491</v>
      </c>
      <c r="C548">
        <v>73.499999999999901</v>
      </c>
      <c r="D548">
        <f t="shared" si="8"/>
        <v>198.00000000000003</v>
      </c>
      <c r="N548" t="s">
        <v>835</v>
      </c>
      <c r="O548">
        <v>6.03</v>
      </c>
      <c r="P548">
        <v>5.2</v>
      </c>
    </row>
    <row r="549" spans="2:16" x14ac:dyDescent="0.2">
      <c r="B549" s="1">
        <v>42522</v>
      </c>
      <c r="C549">
        <v>101.8</v>
      </c>
      <c r="D549">
        <f t="shared" si="8"/>
        <v>206</v>
      </c>
      <c r="N549" t="s">
        <v>836</v>
      </c>
      <c r="O549">
        <v>5.85</v>
      </c>
      <c r="P549">
        <v>5.1100000000000003</v>
      </c>
    </row>
    <row r="550" spans="2:16" x14ac:dyDescent="0.2">
      <c r="N550" t="s">
        <v>837</v>
      </c>
      <c r="O550">
        <v>5.91</v>
      </c>
      <c r="P550">
        <v>5.12</v>
      </c>
    </row>
    <row r="551" spans="2:16" x14ac:dyDescent="0.2">
      <c r="N551" t="s">
        <v>838</v>
      </c>
      <c r="O551">
        <v>5.87</v>
      </c>
      <c r="P551">
        <v>4.9400000000000004</v>
      </c>
    </row>
    <row r="552" spans="2:16" x14ac:dyDescent="0.2">
      <c r="N552" t="s">
        <v>839</v>
      </c>
      <c r="O552">
        <v>5.9</v>
      </c>
      <c r="P552">
        <v>4.8</v>
      </c>
    </row>
    <row r="553" spans="2:16" x14ac:dyDescent="0.2">
      <c r="N553" t="s">
        <v>840</v>
      </c>
      <c r="O553">
        <v>5.92</v>
      </c>
      <c r="P553">
        <v>4.54</v>
      </c>
    </row>
    <row r="554" spans="2:16" x14ac:dyDescent="0.2">
      <c r="N554" t="s">
        <v>841</v>
      </c>
      <c r="O554">
        <v>5.93</v>
      </c>
      <c r="P554">
        <v>4.3</v>
      </c>
    </row>
    <row r="555" spans="2:16" x14ac:dyDescent="0.2">
      <c r="N555" t="s">
        <v>842</v>
      </c>
      <c r="O555">
        <v>6.07</v>
      </c>
      <c r="P555">
        <v>4.54</v>
      </c>
    </row>
    <row r="556" spans="2:16" x14ac:dyDescent="0.2">
      <c r="N556" t="s">
        <v>843</v>
      </c>
      <c r="O556">
        <v>6.15</v>
      </c>
      <c r="P556">
        <v>4.5199999999999996</v>
      </c>
    </row>
    <row r="557" spans="2:16" x14ac:dyDescent="0.2">
      <c r="N557" t="s">
        <v>844</v>
      </c>
      <c r="O557">
        <v>5.68</v>
      </c>
      <c r="P557">
        <v>4.2</v>
      </c>
    </row>
    <row r="558" spans="2:16" x14ac:dyDescent="0.2">
      <c r="N558" t="s">
        <v>845</v>
      </c>
      <c r="O558">
        <v>6.13</v>
      </c>
      <c r="P558">
        <v>4.04</v>
      </c>
    </row>
    <row r="559" spans="2:16" x14ac:dyDescent="0.2">
      <c r="N559" t="s">
        <v>846</v>
      </c>
      <c r="O559">
        <v>6.57</v>
      </c>
      <c r="P559">
        <v>3.95</v>
      </c>
    </row>
    <row r="560" spans="2:16" x14ac:dyDescent="0.2">
      <c r="N560" t="s">
        <v>847</v>
      </c>
      <c r="O560">
        <v>6.26</v>
      </c>
      <c r="P560">
        <v>4.0599999999999996</v>
      </c>
    </row>
    <row r="561" spans="14:16" x14ac:dyDescent="0.2">
      <c r="N561" t="s">
        <v>848</v>
      </c>
      <c r="O561">
        <v>5.12</v>
      </c>
      <c r="P561">
        <v>4.1399999999999997</v>
      </c>
    </row>
    <row r="562" spans="14:16" x14ac:dyDescent="0.2">
      <c r="N562" t="s">
        <v>849</v>
      </c>
      <c r="O562">
        <v>4.88</v>
      </c>
      <c r="P562">
        <v>3.65</v>
      </c>
    </row>
    <row r="563" spans="14:16" x14ac:dyDescent="0.2">
      <c r="N563" t="s">
        <v>850</v>
      </c>
      <c r="O563">
        <v>4.42</v>
      </c>
      <c r="P563">
        <v>3.83</v>
      </c>
    </row>
    <row r="564" spans="14:16" x14ac:dyDescent="0.2">
      <c r="N564" t="s">
        <v>851</v>
      </c>
      <c r="O564">
        <v>4.43</v>
      </c>
      <c r="P564">
        <v>4.08</v>
      </c>
    </row>
    <row r="565" spans="14:16" x14ac:dyDescent="0.2">
      <c r="N565" t="s">
        <v>852</v>
      </c>
      <c r="O565">
        <v>4.38</v>
      </c>
      <c r="P565">
        <v>4.2</v>
      </c>
    </row>
    <row r="566" spans="14:16" x14ac:dyDescent="0.2">
      <c r="N566" t="s">
        <v>853</v>
      </c>
      <c r="O566">
        <v>4.3499999999999996</v>
      </c>
      <c r="P566">
        <v>4.04</v>
      </c>
    </row>
    <row r="567" spans="14:16" x14ac:dyDescent="0.2">
      <c r="N567" t="s">
        <v>854</v>
      </c>
      <c r="O567">
        <v>4.47</v>
      </c>
      <c r="P567">
        <v>4.3499999999999996</v>
      </c>
    </row>
    <row r="568" spans="14:16" x14ac:dyDescent="0.2">
      <c r="N568" t="s">
        <v>855</v>
      </c>
      <c r="O568">
        <v>4.43</v>
      </c>
      <c r="P568">
        <v>4.4400000000000004</v>
      </c>
    </row>
    <row r="569" spans="14:16" x14ac:dyDescent="0.2">
      <c r="N569" t="s">
        <v>856</v>
      </c>
      <c r="O569">
        <v>4.24</v>
      </c>
      <c r="P569">
        <v>4.2919999999999998</v>
      </c>
    </row>
    <row r="570" spans="14:16" x14ac:dyDescent="0.2">
      <c r="N570" t="s">
        <v>857</v>
      </c>
      <c r="O570">
        <v>4.2</v>
      </c>
      <c r="P570">
        <v>4.24</v>
      </c>
    </row>
    <row r="571" spans="14:16" x14ac:dyDescent="0.2">
      <c r="N571" t="s">
        <v>858</v>
      </c>
      <c r="O571">
        <v>3.91</v>
      </c>
      <c r="P571">
        <v>4.0599999999999996</v>
      </c>
    </row>
    <row r="572" spans="14:16" x14ac:dyDescent="0.2">
      <c r="N572" t="s">
        <v>859</v>
      </c>
      <c r="O572">
        <v>3.72</v>
      </c>
      <c r="P572">
        <v>3.95</v>
      </c>
    </row>
    <row r="573" spans="14:16" x14ac:dyDescent="0.2">
      <c r="N573" t="s">
        <v>860</v>
      </c>
      <c r="O573">
        <v>3.85</v>
      </c>
      <c r="P573">
        <v>4.2</v>
      </c>
    </row>
    <row r="574" spans="14:16" x14ac:dyDescent="0.2">
      <c r="N574" t="s">
        <v>861</v>
      </c>
      <c r="O574">
        <v>4</v>
      </c>
      <c r="P574">
        <v>4.33</v>
      </c>
    </row>
    <row r="575" spans="14:16" x14ac:dyDescent="0.2">
      <c r="N575" t="s">
        <v>862</v>
      </c>
      <c r="O575">
        <v>3.96</v>
      </c>
      <c r="P575">
        <v>4.3499999999999996</v>
      </c>
    </row>
    <row r="576" spans="14:16" x14ac:dyDescent="0.2">
      <c r="N576" t="s">
        <v>863</v>
      </c>
      <c r="O576">
        <v>3.9</v>
      </c>
      <c r="P576">
        <v>4.25</v>
      </c>
    </row>
    <row r="577" spans="14:16" x14ac:dyDescent="0.2">
      <c r="N577" t="s">
        <v>864</v>
      </c>
      <c r="O577">
        <v>3.63</v>
      </c>
      <c r="P577">
        <v>4.07</v>
      </c>
    </row>
    <row r="578" spans="14:16" x14ac:dyDescent="0.2">
      <c r="N578" t="s">
        <v>865</v>
      </c>
      <c r="O578">
        <v>4.5</v>
      </c>
      <c r="P578">
        <v>3.99</v>
      </c>
    </row>
    <row r="579" spans="14:16" x14ac:dyDescent="0.2">
      <c r="N579" t="s">
        <v>866</v>
      </c>
      <c r="O579">
        <v>4.18</v>
      </c>
      <c r="P579">
        <v>3.88</v>
      </c>
    </row>
    <row r="580" spans="14:16" x14ac:dyDescent="0.2">
      <c r="N580" t="s">
        <v>867</v>
      </c>
      <c r="O580">
        <v>3.91</v>
      </c>
      <c r="P580">
        <v>3.8</v>
      </c>
    </row>
    <row r="581" spans="14:16" x14ac:dyDescent="0.2">
      <c r="N581" t="s">
        <v>868</v>
      </c>
      <c r="O581">
        <v>3.96</v>
      </c>
      <c r="P581">
        <v>3.6829999999999998</v>
      </c>
    </row>
    <row r="582" spans="14:16" x14ac:dyDescent="0.2">
      <c r="N582" t="s">
        <v>869</v>
      </c>
      <c r="O582">
        <v>3.83</v>
      </c>
      <c r="P582">
        <v>3.55</v>
      </c>
    </row>
    <row r="583" spans="14:16" x14ac:dyDescent="0.2">
      <c r="N583" t="s">
        <v>870</v>
      </c>
      <c r="O583">
        <v>4.03</v>
      </c>
      <c r="P583">
        <v>3.68</v>
      </c>
    </row>
    <row r="584" spans="14:16" x14ac:dyDescent="0.2">
      <c r="N584" t="s">
        <v>871</v>
      </c>
      <c r="O584">
        <v>4.13</v>
      </c>
      <c r="P584">
        <v>3.64</v>
      </c>
    </row>
    <row r="585" spans="14:16" x14ac:dyDescent="0.2">
      <c r="N585" t="s">
        <v>872</v>
      </c>
      <c r="O585">
        <v>3.81</v>
      </c>
      <c r="P585">
        <v>3.38</v>
      </c>
    </row>
    <row r="586" spans="14:16" x14ac:dyDescent="0.2">
      <c r="N586" t="s">
        <v>873</v>
      </c>
      <c r="O586">
        <v>3.71</v>
      </c>
      <c r="P586">
        <v>3.3</v>
      </c>
    </row>
    <row r="587" spans="14:16" x14ac:dyDescent="0.2">
      <c r="N587" t="s">
        <v>874</v>
      </c>
      <c r="O587">
        <v>3.49</v>
      </c>
      <c r="P587">
        <v>3.15</v>
      </c>
    </row>
    <row r="588" spans="14:16" x14ac:dyDescent="0.2">
      <c r="N588" t="s">
        <v>875</v>
      </c>
      <c r="O588">
        <v>3.45</v>
      </c>
      <c r="P588">
        <v>3.22</v>
      </c>
    </row>
    <row r="589" spans="14:16" x14ac:dyDescent="0.2">
      <c r="N589" t="s">
        <v>876</v>
      </c>
      <c r="O589">
        <v>3.35</v>
      </c>
      <c r="P589">
        <v>3.13</v>
      </c>
    </row>
    <row r="590" spans="14:16" x14ac:dyDescent="0.2">
      <c r="N590" t="s">
        <v>877</v>
      </c>
      <c r="O590">
        <v>3.33</v>
      </c>
      <c r="P590">
        <v>3.14</v>
      </c>
    </row>
    <row r="591" spans="14:16" x14ac:dyDescent="0.2">
      <c r="N591" t="s">
        <v>878</v>
      </c>
      <c r="O591">
        <v>3.61</v>
      </c>
      <c r="P591">
        <v>3.39</v>
      </c>
    </row>
    <row r="592" spans="14:16" x14ac:dyDescent="0.2">
      <c r="N592" t="s">
        <v>879</v>
      </c>
      <c r="O592">
        <v>3.67</v>
      </c>
      <c r="P592">
        <v>3.44</v>
      </c>
    </row>
    <row r="593" spans="14:16" x14ac:dyDescent="0.2">
      <c r="N593" t="s">
        <v>880</v>
      </c>
      <c r="O593">
        <v>3.63</v>
      </c>
      <c r="P593">
        <v>3.3</v>
      </c>
    </row>
    <row r="594" spans="14:16" x14ac:dyDescent="0.2">
      <c r="N594" t="s">
        <v>881</v>
      </c>
      <c r="O594">
        <v>3.81</v>
      </c>
      <c r="P594">
        <v>3.48</v>
      </c>
    </row>
    <row r="595" spans="14:16" x14ac:dyDescent="0.2">
      <c r="N595" t="s">
        <v>882</v>
      </c>
      <c r="O595">
        <v>3.86</v>
      </c>
      <c r="P595">
        <v>3.51</v>
      </c>
    </row>
    <row r="596" spans="14:16" x14ac:dyDescent="0.2">
      <c r="N596" t="s">
        <v>883</v>
      </c>
      <c r="O596">
        <v>4.1399999999999997</v>
      </c>
      <c r="P596">
        <v>3.77</v>
      </c>
    </row>
    <row r="597" spans="14:16" x14ac:dyDescent="0.2">
      <c r="N597" t="s">
        <v>884</v>
      </c>
      <c r="O597">
        <v>4.32</v>
      </c>
      <c r="P597">
        <v>3.99</v>
      </c>
    </row>
    <row r="598" spans="14:16" x14ac:dyDescent="0.2">
      <c r="N598" t="s">
        <v>885</v>
      </c>
      <c r="O598">
        <v>4.26</v>
      </c>
      <c r="P598">
        <v>3.94</v>
      </c>
    </row>
    <row r="599" spans="14:16" x14ac:dyDescent="0.2">
      <c r="N599" t="s">
        <v>886</v>
      </c>
      <c r="O599">
        <v>4.3899999999999997</v>
      </c>
      <c r="P599">
        <v>4.0999999999999996</v>
      </c>
    </row>
    <row r="600" spans="14:16" x14ac:dyDescent="0.2">
      <c r="N600" t="s">
        <v>887</v>
      </c>
      <c r="O600">
        <v>4.29</v>
      </c>
      <c r="P600">
        <v>3.93</v>
      </c>
    </row>
    <row r="601" spans="14:16" x14ac:dyDescent="0.2">
      <c r="N601" t="s">
        <v>888</v>
      </c>
      <c r="O601">
        <v>4.1500000000000004</v>
      </c>
      <c r="P601">
        <v>3.8</v>
      </c>
    </row>
    <row r="602" spans="14:16" x14ac:dyDescent="0.2">
      <c r="N602" t="s">
        <v>889</v>
      </c>
      <c r="O602">
        <v>4.05</v>
      </c>
      <c r="P602">
        <v>3.66</v>
      </c>
    </row>
    <row r="603" spans="14:16" x14ac:dyDescent="0.2">
      <c r="N603" t="s">
        <v>890</v>
      </c>
      <c r="O603">
        <v>4.2</v>
      </c>
      <c r="P603">
        <v>3.79</v>
      </c>
    </row>
    <row r="604" spans="14:16" x14ac:dyDescent="0.2">
      <c r="N604" t="s">
        <v>891</v>
      </c>
      <c r="O604">
        <v>4.21</v>
      </c>
      <c r="P604">
        <v>3.72</v>
      </c>
    </row>
    <row r="605" spans="14:16" x14ac:dyDescent="0.2">
      <c r="N605" t="s">
        <v>892</v>
      </c>
      <c r="O605">
        <v>4.4400000000000004</v>
      </c>
      <c r="P605">
        <v>3.94</v>
      </c>
    </row>
    <row r="606" spans="14:16" x14ac:dyDescent="0.2">
      <c r="N606" t="s">
        <v>893</v>
      </c>
      <c r="O606">
        <v>4.5</v>
      </c>
      <c r="P606">
        <v>4.09</v>
      </c>
    </row>
    <row r="607" spans="14:16" x14ac:dyDescent="0.2">
      <c r="N607" t="s">
        <v>894</v>
      </c>
      <c r="O607">
        <v>4.3899999999999997</v>
      </c>
      <c r="P607">
        <v>3.95</v>
      </c>
    </row>
    <row r="608" spans="14:16" x14ac:dyDescent="0.2">
      <c r="N608" t="s">
        <v>895</v>
      </c>
      <c r="O608">
        <v>4.49</v>
      </c>
      <c r="P608">
        <v>4.05</v>
      </c>
    </row>
    <row r="609" spans="14:16" x14ac:dyDescent="0.2">
      <c r="N609" t="s">
        <v>896</v>
      </c>
      <c r="O609">
        <v>4.63</v>
      </c>
      <c r="P609">
        <v>4.2</v>
      </c>
    </row>
    <row r="610" spans="14:16" x14ac:dyDescent="0.2">
      <c r="N610" t="s">
        <v>897</v>
      </c>
      <c r="O610">
        <v>4.79</v>
      </c>
      <c r="P610">
        <v>4.3899999999999997</v>
      </c>
    </row>
    <row r="611" spans="14:16" x14ac:dyDescent="0.2">
      <c r="N611" t="s">
        <v>898</v>
      </c>
      <c r="O611">
        <v>4.96</v>
      </c>
      <c r="P611">
        <v>4.55</v>
      </c>
    </row>
    <row r="612" spans="14:16" x14ac:dyDescent="0.2">
      <c r="N612" t="s">
        <v>899</v>
      </c>
      <c r="O612">
        <v>5.57</v>
      </c>
      <c r="P612">
        <v>4.3499999999999996</v>
      </c>
    </row>
    <row r="613" spans="14:16" x14ac:dyDescent="0.2">
      <c r="N613" t="s">
        <v>900</v>
      </c>
      <c r="O613">
        <v>5.52</v>
      </c>
      <c r="P613">
        <v>4.2699999999999996</v>
      </c>
    </row>
    <row r="614" spans="14:16" x14ac:dyDescent="0.2">
      <c r="N614" t="s">
        <v>901</v>
      </c>
      <c r="O614">
        <v>5.64</v>
      </c>
      <c r="P614">
        <v>4.3499999999999996</v>
      </c>
    </row>
    <row r="615" spans="14:16" x14ac:dyDescent="0.2">
      <c r="N615" t="s">
        <v>902</v>
      </c>
      <c r="O615">
        <v>5.39</v>
      </c>
      <c r="P615">
        <v>4.21</v>
      </c>
    </row>
    <row r="616" spans="14:16" x14ac:dyDescent="0.2">
      <c r="N616" t="s">
        <v>903</v>
      </c>
      <c r="O616">
        <v>5.39</v>
      </c>
      <c r="P616">
        <v>4.09</v>
      </c>
    </row>
    <row r="617" spans="14:16" x14ac:dyDescent="0.2">
      <c r="N617" t="s">
        <v>904</v>
      </c>
      <c r="O617">
        <v>5.55</v>
      </c>
      <c r="P617">
        <v>4.3129999999999997</v>
      </c>
    </row>
    <row r="618" spans="14:16" x14ac:dyDescent="0.2">
      <c r="N618" t="s">
        <v>905</v>
      </c>
      <c r="O618">
        <v>5.46</v>
      </c>
      <c r="P618">
        <v>3.97</v>
      </c>
    </row>
    <row r="619" spans="14:16" x14ac:dyDescent="0.2">
      <c r="N619" t="s">
        <v>906</v>
      </c>
      <c r="O619">
        <v>5.5</v>
      </c>
      <c r="P619">
        <v>3.96</v>
      </c>
    </row>
    <row r="620" spans="14:16" x14ac:dyDescent="0.2">
      <c r="N620" t="s">
        <v>907</v>
      </c>
      <c r="O620">
        <v>5.61</v>
      </c>
      <c r="P620">
        <v>3.92</v>
      </c>
    </row>
    <row r="621" spans="14:16" x14ac:dyDescent="0.2">
      <c r="N621" t="s">
        <v>908</v>
      </c>
      <c r="O621">
        <v>5.84</v>
      </c>
      <c r="P621">
        <v>4.13</v>
      </c>
    </row>
    <row r="622" spans="14:16" x14ac:dyDescent="0.2">
      <c r="N622" t="s">
        <v>909</v>
      </c>
      <c r="O622">
        <v>6.1</v>
      </c>
      <c r="P622">
        <v>4.41</v>
      </c>
    </row>
    <row r="623" spans="14:16" x14ac:dyDescent="0.2">
      <c r="N623" t="s">
        <v>910</v>
      </c>
      <c r="O623">
        <v>6.44</v>
      </c>
      <c r="P623">
        <v>4.58</v>
      </c>
    </row>
    <row r="624" spans="14:16" x14ac:dyDescent="0.2">
      <c r="N624" t="s">
        <v>911</v>
      </c>
      <c r="O624">
        <v>6.3</v>
      </c>
      <c r="P624">
        <v>4.43</v>
      </c>
    </row>
    <row r="625" spans="14:16" x14ac:dyDescent="0.2">
      <c r="N625" t="s">
        <v>912</v>
      </c>
      <c r="O625">
        <v>6.11</v>
      </c>
      <c r="P625">
        <v>4.1399999999999997</v>
      </c>
    </row>
    <row r="626" spans="14:16" x14ac:dyDescent="0.2">
      <c r="N626" t="s">
        <v>913</v>
      </c>
      <c r="O626">
        <v>6.92</v>
      </c>
      <c r="P626">
        <v>4</v>
      </c>
    </row>
    <row r="627" spans="14:16" x14ac:dyDescent="0.2">
      <c r="N627" t="s">
        <v>914</v>
      </c>
      <c r="O627">
        <v>7.62</v>
      </c>
      <c r="P627">
        <v>3.77</v>
      </c>
    </row>
    <row r="628" spans="14:16" x14ac:dyDescent="0.2">
      <c r="N628" t="s">
        <v>915</v>
      </c>
      <c r="O628">
        <v>7.21</v>
      </c>
      <c r="P628">
        <v>3.24</v>
      </c>
    </row>
    <row r="629" spans="14:16" x14ac:dyDescent="0.2">
      <c r="N629" t="s">
        <v>916</v>
      </c>
      <c r="O629">
        <v>6.63</v>
      </c>
      <c r="P629">
        <v>2.94</v>
      </c>
    </row>
    <row r="630" spans="14:16" x14ac:dyDescent="0.2">
      <c r="N630" t="s">
        <v>917</v>
      </c>
      <c r="O630">
        <v>6.34</v>
      </c>
      <c r="P630">
        <v>3.28</v>
      </c>
    </row>
    <row r="631" spans="14:16" x14ac:dyDescent="0.2">
      <c r="N631" t="s">
        <v>918</v>
      </c>
      <c r="O631">
        <v>6.38</v>
      </c>
      <c r="P631">
        <v>3.09</v>
      </c>
    </row>
    <row r="632" spans="14:16" x14ac:dyDescent="0.2">
      <c r="N632" t="s">
        <v>919</v>
      </c>
      <c r="O632">
        <v>6.44</v>
      </c>
      <c r="P632">
        <v>3.02</v>
      </c>
    </row>
    <row r="633" spans="14:16" x14ac:dyDescent="0.2">
      <c r="N633" t="s">
        <v>920</v>
      </c>
      <c r="O633">
        <v>6.08</v>
      </c>
      <c r="P633">
        <v>3.2</v>
      </c>
    </row>
    <row r="634" spans="14:16" x14ac:dyDescent="0.2">
      <c r="N634" t="s">
        <v>921</v>
      </c>
      <c r="O634">
        <v>6.15</v>
      </c>
      <c r="P634">
        <v>3.6</v>
      </c>
    </row>
    <row r="635" spans="14:16" x14ac:dyDescent="0.2">
      <c r="N635" t="s">
        <v>922</v>
      </c>
      <c r="O635">
        <v>5.62</v>
      </c>
      <c r="P635">
        <v>3.38</v>
      </c>
    </row>
    <row r="636" spans="14:16" x14ac:dyDescent="0.2">
      <c r="N636" t="s">
        <v>923</v>
      </c>
      <c r="O636">
        <v>5.01</v>
      </c>
      <c r="P636">
        <v>3.37</v>
      </c>
    </row>
    <row r="637" spans="14:16" x14ac:dyDescent="0.2">
      <c r="N637" t="s">
        <v>924</v>
      </c>
      <c r="O637">
        <v>4.57</v>
      </c>
      <c r="P637">
        <v>3.24</v>
      </c>
    </row>
    <row r="638" spans="14:16" x14ac:dyDescent="0.2">
      <c r="N638" t="s">
        <v>925</v>
      </c>
      <c r="O638">
        <v>4.7699999999999996</v>
      </c>
      <c r="P638">
        <v>3.23</v>
      </c>
    </row>
    <row r="639" spans="14:16" x14ac:dyDescent="0.2">
      <c r="N639" t="s">
        <v>926</v>
      </c>
      <c r="O639">
        <v>4.5</v>
      </c>
      <c r="P639">
        <v>3.28</v>
      </c>
    </row>
    <row r="640" spans="14:16" x14ac:dyDescent="0.2">
      <c r="N640" t="s">
        <v>927</v>
      </c>
      <c r="O640">
        <v>4.32</v>
      </c>
      <c r="P640">
        <v>3.15</v>
      </c>
    </row>
    <row r="641" spans="14:16" x14ac:dyDescent="0.2">
      <c r="N641" t="s">
        <v>928</v>
      </c>
      <c r="O641">
        <v>4.74</v>
      </c>
      <c r="P641">
        <v>3.37</v>
      </c>
    </row>
    <row r="642" spans="14:16" x14ac:dyDescent="0.2">
      <c r="N642" t="s">
        <v>929</v>
      </c>
      <c r="O642">
        <v>4.32</v>
      </c>
      <c r="P642">
        <v>3.2</v>
      </c>
    </row>
    <row r="643" spans="14:16" x14ac:dyDescent="0.2">
      <c r="N643" t="s">
        <v>930</v>
      </c>
      <c r="O643">
        <v>4.4800000000000004</v>
      </c>
      <c r="P643">
        <v>3.11</v>
      </c>
    </row>
    <row r="644" spans="14:16" x14ac:dyDescent="0.2">
      <c r="N644" t="s">
        <v>931</v>
      </c>
      <c r="O644">
        <v>4.28</v>
      </c>
      <c r="P644">
        <v>3.1</v>
      </c>
    </row>
    <row r="645" spans="14:16" x14ac:dyDescent="0.2">
      <c r="N645" t="s">
        <v>932</v>
      </c>
      <c r="O645">
        <v>4.18</v>
      </c>
      <c r="P645">
        <v>3.05</v>
      </c>
    </row>
    <row r="646" spans="14:16" x14ac:dyDescent="0.2">
      <c r="N646" t="s">
        <v>933</v>
      </c>
      <c r="O646">
        <v>4.37</v>
      </c>
      <c r="P646">
        <v>2.67</v>
      </c>
    </row>
    <row r="647" spans="14:16" x14ac:dyDescent="0.2">
      <c r="N647" t="s">
        <v>934</v>
      </c>
      <c r="O647">
        <v>4.24</v>
      </c>
      <c r="P647">
        <v>2.57</v>
      </c>
    </row>
    <row r="648" spans="14:16" x14ac:dyDescent="0.2">
      <c r="N648" t="s">
        <v>935</v>
      </c>
      <c r="O648">
        <v>3.75</v>
      </c>
      <c r="P648">
        <v>2.68</v>
      </c>
    </row>
    <row r="649" spans="14:16" x14ac:dyDescent="0.2">
      <c r="N649" t="s">
        <v>936</v>
      </c>
      <c r="O649">
        <v>3.8</v>
      </c>
      <c r="P649">
        <v>2.1</v>
      </c>
    </row>
    <row r="650" spans="14:16" x14ac:dyDescent="0.2">
      <c r="N650" t="s">
        <v>937</v>
      </c>
      <c r="O650">
        <v>3.46</v>
      </c>
      <c r="P650">
        <v>2.2200000000000002</v>
      </c>
    </row>
    <row r="651" spans="14:16" x14ac:dyDescent="0.2">
      <c r="N651" t="s">
        <v>938</v>
      </c>
      <c r="O651">
        <v>3.57</v>
      </c>
      <c r="P651">
        <v>2.54</v>
      </c>
    </row>
    <row r="652" spans="14:16" x14ac:dyDescent="0.2">
      <c r="N652" t="s">
        <v>939</v>
      </c>
      <c r="O652">
        <v>3.69</v>
      </c>
      <c r="P652">
        <v>2.69</v>
      </c>
    </row>
    <row r="653" spans="14:16" x14ac:dyDescent="0.2">
      <c r="N653" t="s">
        <v>940</v>
      </c>
      <c r="O653">
        <v>3.69</v>
      </c>
      <c r="P653">
        <v>2.98</v>
      </c>
    </row>
    <row r="654" spans="14:16" x14ac:dyDescent="0.2">
      <c r="N654" t="s">
        <v>941</v>
      </c>
      <c r="O654">
        <v>4</v>
      </c>
      <c r="P654">
        <v>3.15</v>
      </c>
    </row>
    <row r="655" spans="14:16" x14ac:dyDescent="0.2">
      <c r="N655" t="s">
        <v>942</v>
      </c>
      <c r="O655">
        <v>3.94</v>
      </c>
      <c r="P655">
        <v>3.13</v>
      </c>
    </row>
    <row r="656" spans="14:16" x14ac:dyDescent="0.2">
      <c r="N656" t="s">
        <v>943</v>
      </c>
      <c r="O656">
        <v>4.0599999999999996</v>
      </c>
      <c r="P656">
        <v>3.35</v>
      </c>
    </row>
    <row r="657" spans="14:16" x14ac:dyDescent="0.2">
      <c r="N657" t="s">
        <v>944</v>
      </c>
      <c r="O657">
        <v>4.01</v>
      </c>
      <c r="P657">
        <v>3.27</v>
      </c>
    </row>
    <row r="658" spans="14:16" x14ac:dyDescent="0.2">
      <c r="N658" t="s">
        <v>945</v>
      </c>
      <c r="O658">
        <v>4.2</v>
      </c>
      <c r="P658">
        <v>3.04</v>
      </c>
    </row>
    <row r="659" spans="14:16" x14ac:dyDescent="0.2">
      <c r="N659" t="s">
        <v>946</v>
      </c>
      <c r="O659">
        <v>4.21</v>
      </c>
      <c r="P659">
        <v>2.98</v>
      </c>
    </row>
    <row r="660" spans="14:16" x14ac:dyDescent="0.2">
      <c r="N660" t="s">
        <v>947</v>
      </c>
      <c r="O660">
        <v>4.07</v>
      </c>
      <c r="P660">
        <v>2.6</v>
      </c>
    </row>
    <row r="661" spans="14:16" x14ac:dyDescent="0.2">
      <c r="N661" t="s">
        <v>948</v>
      </c>
      <c r="O661">
        <v>4.42</v>
      </c>
      <c r="P661">
        <v>2.1800000000000002</v>
      </c>
    </row>
    <row r="662" spans="14:16" x14ac:dyDescent="0.2">
      <c r="N662" t="s">
        <v>949</v>
      </c>
      <c r="O662">
        <v>4.66</v>
      </c>
      <c r="P662">
        <v>1.97</v>
      </c>
    </row>
    <row r="663" spans="14:16" x14ac:dyDescent="0.2">
      <c r="N663" t="s">
        <v>950</v>
      </c>
      <c r="O663">
        <v>4.43</v>
      </c>
      <c r="P663">
        <v>2.11</v>
      </c>
    </row>
    <row r="664" spans="14:16" x14ac:dyDescent="0.2">
      <c r="N664" t="s">
        <v>951</v>
      </c>
      <c r="O664">
        <v>4.71</v>
      </c>
      <c r="P664">
        <v>2.2999999999999998</v>
      </c>
    </row>
    <row r="665" spans="14:16" x14ac:dyDescent="0.2">
      <c r="N665" t="s">
        <v>952</v>
      </c>
      <c r="O665">
        <v>4.3499999999999996</v>
      </c>
      <c r="P665">
        <v>1.83</v>
      </c>
    </row>
    <row r="666" spans="14:16" x14ac:dyDescent="0.2">
      <c r="N666" t="s">
        <v>953</v>
      </c>
      <c r="O666">
        <v>4.0599999999999996</v>
      </c>
      <c r="P666">
        <v>1.83</v>
      </c>
    </row>
    <row r="667" spans="14:16" x14ac:dyDescent="0.2">
      <c r="N667" t="s">
        <v>954</v>
      </c>
      <c r="O667">
        <v>3.85</v>
      </c>
      <c r="P667">
        <v>1.83</v>
      </c>
    </row>
    <row r="668" spans="14:16" x14ac:dyDescent="0.2">
      <c r="N668" t="s">
        <v>955</v>
      </c>
      <c r="O668">
        <v>3.91</v>
      </c>
      <c r="P668">
        <v>1.81</v>
      </c>
    </row>
    <row r="669" spans="14:16" x14ac:dyDescent="0.2">
      <c r="N669" t="s">
        <v>956</v>
      </c>
      <c r="O669">
        <v>3.83</v>
      </c>
      <c r="P669">
        <v>1.69</v>
      </c>
    </row>
    <row r="670" spans="14:16" x14ac:dyDescent="0.2">
      <c r="N670" t="s">
        <v>957</v>
      </c>
      <c r="O670">
        <v>4.1500000000000004</v>
      </c>
      <c r="P670">
        <v>1.29</v>
      </c>
    </row>
    <row r="671" spans="14:16" x14ac:dyDescent="0.2">
      <c r="N671" t="s">
        <v>958</v>
      </c>
      <c r="O671">
        <v>3.32</v>
      </c>
      <c r="P671">
        <v>1.6</v>
      </c>
    </row>
    <row r="672" spans="14:16" x14ac:dyDescent="0.2">
      <c r="N672" t="s">
        <v>959</v>
      </c>
      <c r="O672">
        <v>2.9</v>
      </c>
      <c r="P672">
        <v>1.35</v>
      </c>
    </row>
    <row r="673" spans="14:16" x14ac:dyDescent="0.2">
      <c r="N673" t="s">
        <v>960</v>
      </c>
      <c r="O673">
        <v>3.67</v>
      </c>
      <c r="P673">
        <v>1.35</v>
      </c>
    </row>
    <row r="674" spans="14:16" x14ac:dyDescent="0.2">
      <c r="N674" t="s">
        <v>961</v>
      </c>
      <c r="O674">
        <v>3.83</v>
      </c>
      <c r="P674">
        <v>1.45</v>
      </c>
    </row>
    <row r="675" spans="14:16" x14ac:dyDescent="0.2">
      <c r="N675" t="s">
        <v>962</v>
      </c>
      <c r="O675">
        <v>3.75</v>
      </c>
      <c r="P675">
        <v>1.51</v>
      </c>
    </row>
    <row r="676" spans="14:16" x14ac:dyDescent="0.2">
      <c r="N676" t="s">
        <v>963</v>
      </c>
      <c r="O676">
        <v>3.53</v>
      </c>
      <c r="P676">
        <v>1.37</v>
      </c>
    </row>
    <row r="677" spans="14:16" x14ac:dyDescent="0.2">
      <c r="N677" t="s">
        <v>964</v>
      </c>
      <c r="O677">
        <v>3.3</v>
      </c>
      <c r="P677">
        <v>1.3</v>
      </c>
    </row>
    <row r="678" spans="14:16" x14ac:dyDescent="0.2">
      <c r="N678" t="s">
        <v>965</v>
      </c>
      <c r="O678">
        <v>3.48</v>
      </c>
      <c r="P678">
        <v>1.67</v>
      </c>
    </row>
    <row r="679" spans="14:16" x14ac:dyDescent="0.2">
      <c r="N679" t="s">
        <v>966</v>
      </c>
      <c r="O679">
        <v>3.14</v>
      </c>
      <c r="P679">
        <v>1.46</v>
      </c>
    </row>
    <row r="680" spans="14:16" x14ac:dyDescent="0.2">
      <c r="N680" t="s">
        <v>967</v>
      </c>
      <c r="O680">
        <v>3.03</v>
      </c>
      <c r="P680">
        <v>1.26</v>
      </c>
    </row>
    <row r="681" spans="14:16" x14ac:dyDescent="0.2">
      <c r="N681" t="s">
        <v>968</v>
      </c>
      <c r="O681">
        <v>2.93</v>
      </c>
      <c r="P681">
        <v>1.2</v>
      </c>
    </row>
    <row r="682" spans="14:16" x14ac:dyDescent="0.2">
      <c r="N682" t="s">
        <v>969</v>
      </c>
      <c r="O682">
        <v>2.86</v>
      </c>
      <c r="P682">
        <v>1.47</v>
      </c>
    </row>
    <row r="683" spans="14:16" x14ac:dyDescent="0.2">
      <c r="N683" t="s">
        <v>970</v>
      </c>
      <c r="O683">
        <v>3.4</v>
      </c>
      <c r="P683">
        <v>1.71</v>
      </c>
    </row>
    <row r="684" spans="14:16" x14ac:dyDescent="0.2">
      <c r="N684" t="s">
        <v>971</v>
      </c>
      <c r="O684">
        <v>3.36</v>
      </c>
      <c r="P684">
        <v>1.69</v>
      </c>
    </row>
    <row r="685" spans="14:16" x14ac:dyDescent="0.2">
      <c r="N685" t="s">
        <v>972</v>
      </c>
      <c r="O685">
        <v>3.53</v>
      </c>
      <c r="P685">
        <v>1.84</v>
      </c>
    </row>
    <row r="686" spans="14:16" x14ac:dyDescent="0.2">
      <c r="N686" t="s">
        <v>973</v>
      </c>
      <c r="O686">
        <v>3.77</v>
      </c>
      <c r="P686">
        <v>1.77</v>
      </c>
    </row>
    <row r="687" spans="14:16" x14ac:dyDescent="0.2">
      <c r="N687" t="s">
        <v>974</v>
      </c>
      <c r="O687">
        <v>3.63</v>
      </c>
      <c r="P687">
        <v>1.66</v>
      </c>
    </row>
    <row r="688" spans="14:16" x14ac:dyDescent="0.2">
      <c r="N688" t="s">
        <v>975</v>
      </c>
      <c r="O688">
        <v>3.62</v>
      </c>
      <c r="P688">
        <v>1.69</v>
      </c>
    </row>
    <row r="689" spans="14:16" x14ac:dyDescent="0.2">
      <c r="N689" t="s">
        <v>976</v>
      </c>
      <c r="O689">
        <v>3.52</v>
      </c>
      <c r="P689">
        <v>1.96</v>
      </c>
    </row>
    <row r="690" spans="14:16" x14ac:dyDescent="0.2">
      <c r="N690" t="s">
        <v>977</v>
      </c>
      <c r="O690">
        <v>3.34</v>
      </c>
      <c r="P690">
        <v>1.67</v>
      </c>
    </row>
    <row r="691" spans="14:16" x14ac:dyDescent="0.2">
      <c r="N691" t="s">
        <v>978</v>
      </c>
      <c r="O691">
        <v>3.36</v>
      </c>
      <c r="P691">
        <v>1.61</v>
      </c>
    </row>
    <row r="692" spans="14:16" x14ac:dyDescent="0.2">
      <c r="N692" t="s">
        <v>979</v>
      </c>
      <c r="O692">
        <v>3.39</v>
      </c>
      <c r="P692">
        <v>1.57</v>
      </c>
    </row>
    <row r="693" spans="14:16" x14ac:dyDescent="0.2">
      <c r="N693" t="s">
        <v>980</v>
      </c>
      <c r="O693">
        <v>3.29</v>
      </c>
      <c r="P693">
        <v>1.52</v>
      </c>
    </row>
    <row r="694" spans="14:16" x14ac:dyDescent="0.2">
      <c r="N694" t="s">
        <v>981</v>
      </c>
      <c r="O694">
        <v>3.08</v>
      </c>
      <c r="P694">
        <v>1.37</v>
      </c>
    </row>
    <row r="695" spans="14:16" x14ac:dyDescent="0.2">
      <c r="N695" t="s">
        <v>982</v>
      </c>
      <c r="O695">
        <v>2.88</v>
      </c>
      <c r="P695">
        <v>1.25</v>
      </c>
    </row>
    <row r="696" spans="14:16" x14ac:dyDescent="0.2">
      <c r="N696" t="s">
        <v>983</v>
      </c>
      <c r="O696">
        <v>2.79</v>
      </c>
      <c r="P696">
        <v>1.1499999999999999</v>
      </c>
    </row>
    <row r="697" spans="14:16" x14ac:dyDescent="0.2">
      <c r="N697" t="s">
        <v>984</v>
      </c>
      <c r="O697">
        <v>2.6</v>
      </c>
      <c r="P697">
        <v>0.9</v>
      </c>
    </row>
    <row r="698" spans="14:16" x14ac:dyDescent="0.2">
      <c r="N698" t="s">
        <v>985</v>
      </c>
      <c r="O698">
        <v>2.63</v>
      </c>
      <c r="P698">
        <v>0.97</v>
      </c>
    </row>
    <row r="699" spans="14:16" x14ac:dyDescent="0.2">
      <c r="N699" t="s">
        <v>986</v>
      </c>
      <c r="O699">
        <v>2.5499999999999998</v>
      </c>
      <c r="P699">
        <v>0.84</v>
      </c>
    </row>
    <row r="700" spans="14:16" x14ac:dyDescent="0.2">
      <c r="N700" t="s">
        <v>987</v>
      </c>
      <c r="O700">
        <v>2.46</v>
      </c>
      <c r="P700">
        <v>0.7</v>
      </c>
    </row>
    <row r="701" spans="14:16" x14ac:dyDescent="0.2">
      <c r="N701" t="s">
        <v>988</v>
      </c>
      <c r="O701">
        <v>2.4</v>
      </c>
      <c r="P701">
        <v>0.56000000000000005</v>
      </c>
    </row>
    <row r="702" spans="14:16" x14ac:dyDescent="0.2">
      <c r="N702" t="s">
        <v>989</v>
      </c>
      <c r="O702">
        <v>2.25</v>
      </c>
      <c r="P702">
        <v>0.35</v>
      </c>
    </row>
    <row r="703" spans="14:16" x14ac:dyDescent="0.2">
      <c r="N703" t="s">
        <v>990</v>
      </c>
      <c r="O703">
        <v>2.1</v>
      </c>
      <c r="P703">
        <v>0.33</v>
      </c>
    </row>
    <row r="704" spans="14:16" x14ac:dyDescent="0.2">
      <c r="N704" t="s">
        <v>991</v>
      </c>
      <c r="O704">
        <v>2.13</v>
      </c>
      <c r="P704">
        <v>0.21</v>
      </c>
    </row>
    <row r="705" spans="14:16" x14ac:dyDescent="0.2">
      <c r="N705" t="s">
        <v>992</v>
      </c>
      <c r="O705">
        <v>2.13</v>
      </c>
      <c r="P705">
        <v>0.33</v>
      </c>
    </row>
    <row r="706" spans="14:16" x14ac:dyDescent="0.2">
      <c r="N706" t="s">
        <v>993</v>
      </c>
      <c r="O706">
        <v>2.19</v>
      </c>
      <c r="P706">
        <v>0.51</v>
      </c>
    </row>
    <row r="707" spans="14:16" x14ac:dyDescent="0.2">
      <c r="N707" t="s">
        <v>994</v>
      </c>
      <c r="O707">
        <v>2.4900000000000002</v>
      </c>
      <c r="P707">
        <v>0.78</v>
      </c>
    </row>
    <row r="708" spans="14:16" x14ac:dyDescent="0.2">
      <c r="N708" t="s">
        <v>995</v>
      </c>
      <c r="O708">
        <v>2.2999999999999998</v>
      </c>
      <c r="P708">
        <v>0.67</v>
      </c>
    </row>
    <row r="709" spans="14:16" x14ac:dyDescent="0.2">
      <c r="N709" t="s">
        <v>996</v>
      </c>
      <c r="O709">
        <v>2.5</v>
      </c>
      <c r="P709">
        <v>0.73</v>
      </c>
    </row>
    <row r="710" spans="14:16" x14ac:dyDescent="0.2">
      <c r="N710" t="s">
        <v>997</v>
      </c>
      <c r="O710">
        <v>2.93</v>
      </c>
      <c r="P710">
        <v>0.6</v>
      </c>
    </row>
    <row r="711" spans="14:16" x14ac:dyDescent="0.2">
      <c r="N711" t="s">
        <v>998</v>
      </c>
      <c r="O711">
        <v>2.68</v>
      </c>
      <c r="P711">
        <v>0.51</v>
      </c>
    </row>
    <row r="712" spans="14:16" x14ac:dyDescent="0.2">
      <c r="N712" t="s">
        <v>999</v>
      </c>
      <c r="O712">
        <v>2.68</v>
      </c>
      <c r="P712">
        <v>0.47</v>
      </c>
    </row>
    <row r="713" spans="14:16" x14ac:dyDescent="0.2">
      <c r="N713" t="s">
        <v>1000</v>
      </c>
      <c r="O713">
        <v>2.76</v>
      </c>
      <c r="P713">
        <v>0.64</v>
      </c>
    </row>
    <row r="714" spans="14:16" x14ac:dyDescent="0.2">
      <c r="N714" t="s">
        <v>1001</v>
      </c>
      <c r="O714">
        <v>2.69</v>
      </c>
      <c r="P714">
        <v>0.36</v>
      </c>
    </row>
    <row r="715" spans="14:16" x14ac:dyDescent="0.2">
      <c r="N715" t="s">
        <v>1002</v>
      </c>
      <c r="O715">
        <v>2.72</v>
      </c>
      <c r="P715">
        <v>0.11</v>
      </c>
    </row>
    <row r="716" spans="14:16" x14ac:dyDescent="0.2">
      <c r="N716" t="s">
        <v>1003</v>
      </c>
      <c r="O716">
        <v>2.27</v>
      </c>
      <c r="P716">
        <v>0.14000000000000001</v>
      </c>
    </row>
    <row r="717" spans="14:16" x14ac:dyDescent="0.2">
      <c r="N717" t="s">
        <v>1004</v>
      </c>
      <c r="O717">
        <v>2.13</v>
      </c>
      <c r="P717">
        <v>0.24</v>
      </c>
    </row>
    <row r="718" spans="14:16" x14ac:dyDescent="0.2">
      <c r="N718" t="s">
        <v>1005</v>
      </c>
      <c r="O718">
        <v>2.16</v>
      </c>
      <c r="P718">
        <v>0.18</v>
      </c>
    </row>
    <row r="719" spans="14:16" x14ac:dyDescent="0.2">
      <c r="N719" t="s">
        <v>1006</v>
      </c>
      <c r="O719">
        <v>1.96</v>
      </c>
      <c r="P719">
        <v>-0.1</v>
      </c>
    </row>
    <row r="720" spans="14:16" x14ac:dyDescent="0.2">
      <c r="N720" t="s">
        <v>1007</v>
      </c>
      <c r="O720">
        <v>1.67</v>
      </c>
      <c r="P720">
        <v>-7.0000000000000007E-2</v>
      </c>
    </row>
    <row r="721" spans="14:16" x14ac:dyDescent="0.2">
      <c r="N721" t="s">
        <v>1008</v>
      </c>
      <c r="O721">
        <v>1.56</v>
      </c>
      <c r="P721">
        <v>-0.09</v>
      </c>
    </row>
    <row r="722" spans="14:16" x14ac:dyDescent="0.2">
      <c r="N722" t="s">
        <v>1009</v>
      </c>
      <c r="O722">
        <v>1.56</v>
      </c>
      <c r="P722">
        <v>-0.15</v>
      </c>
    </row>
    <row r="723" spans="14:16" x14ac:dyDescent="0.2">
      <c r="N723" t="s">
        <v>1010</v>
      </c>
      <c r="O723">
        <v>1.71</v>
      </c>
      <c r="P723">
        <v>0.16</v>
      </c>
    </row>
    <row r="724" spans="14:16" x14ac:dyDescent="0.2">
      <c r="N724" t="s">
        <v>1011</v>
      </c>
      <c r="O724">
        <v>1.99</v>
      </c>
      <c r="P724">
        <v>0.2</v>
      </c>
    </row>
    <row r="725" spans="14:16" x14ac:dyDescent="0.2">
      <c r="N725" t="s">
        <v>1012</v>
      </c>
      <c r="O725">
        <v>1.93</v>
      </c>
      <c r="P725">
        <v>0.19</v>
      </c>
    </row>
    <row r="726" spans="14:16" x14ac:dyDescent="0.2">
      <c r="N726" t="s">
        <v>1013</v>
      </c>
      <c r="O726">
        <v>2.02</v>
      </c>
      <c r="P726">
        <v>0.48</v>
      </c>
    </row>
    <row r="727" spans="14:16" x14ac:dyDescent="0.2">
      <c r="N727" t="s">
        <v>1014</v>
      </c>
      <c r="O727">
        <v>1.76</v>
      </c>
      <c r="P727">
        <v>0.21</v>
      </c>
    </row>
    <row r="728" spans="14:16" x14ac:dyDescent="0.2">
      <c r="N728" t="s">
        <v>1015</v>
      </c>
      <c r="O728">
        <v>1.87</v>
      </c>
      <c r="P728">
        <v>0.34</v>
      </c>
    </row>
    <row r="729" spans="14:16" x14ac:dyDescent="0.2">
      <c r="N729" t="s">
        <v>1016</v>
      </c>
      <c r="O729">
        <v>1.75</v>
      </c>
      <c r="P729">
        <v>0.33</v>
      </c>
    </row>
    <row r="730" spans="14:16" x14ac:dyDescent="0.2">
      <c r="N730" t="s">
        <v>1017</v>
      </c>
      <c r="O730">
        <v>1.65</v>
      </c>
      <c r="P730">
        <v>0.3</v>
      </c>
    </row>
    <row r="731" spans="14:16" x14ac:dyDescent="0.2">
      <c r="N731" t="s">
        <v>1018</v>
      </c>
      <c r="O731">
        <v>1.78</v>
      </c>
      <c r="P731">
        <v>0.4</v>
      </c>
    </row>
    <row r="732" spans="14:16" x14ac:dyDescent="0.2">
      <c r="N732" t="s">
        <v>1019</v>
      </c>
      <c r="O732">
        <v>1.71</v>
      </c>
      <c r="P732">
        <v>0.55000000000000004</v>
      </c>
    </row>
    <row r="733" spans="14:16" x14ac:dyDescent="0.2">
      <c r="N733" t="s">
        <v>1020</v>
      </c>
      <c r="O733">
        <v>1.62</v>
      </c>
      <c r="P733">
        <v>0.37</v>
      </c>
    </row>
    <row r="734" spans="14:16" x14ac:dyDescent="0.2">
      <c r="N734" t="s">
        <v>1021</v>
      </c>
      <c r="O734">
        <v>1.67</v>
      </c>
      <c r="P734">
        <v>0.45</v>
      </c>
    </row>
    <row r="735" spans="14:16" x14ac:dyDescent="0.2">
      <c r="N735" t="s">
        <v>1022</v>
      </c>
      <c r="O735">
        <v>1.5</v>
      </c>
      <c r="P735">
        <v>0.38</v>
      </c>
    </row>
    <row r="736" spans="14:16" x14ac:dyDescent="0.2">
      <c r="N736" t="s">
        <v>1023</v>
      </c>
      <c r="O736">
        <v>1.66</v>
      </c>
      <c r="P736">
        <v>0.38</v>
      </c>
    </row>
    <row r="737" spans="14:16" x14ac:dyDescent="0.2">
      <c r="N737" t="s">
        <v>1024</v>
      </c>
      <c r="O737">
        <v>1.75</v>
      </c>
      <c r="P737">
        <v>0.42</v>
      </c>
    </row>
    <row r="738" spans="14:16" x14ac:dyDescent="0.2">
      <c r="N738" t="s">
        <v>1025</v>
      </c>
      <c r="O738">
        <v>1.87</v>
      </c>
      <c r="P738">
        <v>0.67</v>
      </c>
    </row>
    <row r="739" spans="14:16" x14ac:dyDescent="0.2">
      <c r="N739" t="s">
        <v>1026</v>
      </c>
      <c r="O739">
        <v>2.11</v>
      </c>
      <c r="P739">
        <v>0.67</v>
      </c>
    </row>
    <row r="740" spans="14:16" x14ac:dyDescent="0.2">
      <c r="N740" t="s">
        <v>1027</v>
      </c>
      <c r="O740">
        <v>2.16</v>
      </c>
      <c r="P740">
        <v>0.5</v>
      </c>
    </row>
    <row r="741" spans="14:16" x14ac:dyDescent="0.2">
      <c r="N741" t="s">
        <v>1028</v>
      </c>
      <c r="O741">
        <v>2.2999999999999998</v>
      </c>
      <c r="P741">
        <v>0.57999999999999996</v>
      </c>
    </row>
    <row r="742" spans="14:16" x14ac:dyDescent="0.2">
      <c r="N742" t="s">
        <v>1029</v>
      </c>
      <c r="O742">
        <v>2.33</v>
      </c>
      <c r="P742">
        <v>0.4</v>
      </c>
    </row>
    <row r="743" spans="14:16" x14ac:dyDescent="0.2">
      <c r="N743" t="s">
        <v>1030</v>
      </c>
      <c r="O743">
        <v>2.48</v>
      </c>
      <c r="P743">
        <v>0.34</v>
      </c>
    </row>
    <row r="744" spans="14:16" x14ac:dyDescent="0.2">
      <c r="N744" t="s">
        <v>1031</v>
      </c>
      <c r="O744">
        <v>2.5</v>
      </c>
      <c r="P744">
        <v>0.44</v>
      </c>
    </row>
    <row r="745" spans="14:16" x14ac:dyDescent="0.2">
      <c r="N745" t="s">
        <v>1032</v>
      </c>
      <c r="O745">
        <v>2.52</v>
      </c>
      <c r="P745">
        <v>0.35</v>
      </c>
    </row>
    <row r="746" spans="14:16" x14ac:dyDescent="0.2">
      <c r="N746" t="s">
        <v>1033</v>
      </c>
      <c r="O746">
        <v>2.71</v>
      </c>
      <c r="P746">
        <v>0.42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S6315"/>
  <sheetViews>
    <sheetView topLeftCell="H1" workbookViewId="0">
      <selection activeCell="C64" sqref="C64"/>
    </sheetView>
  </sheetViews>
  <sheetFormatPr baseColWidth="10" defaultRowHeight="16" x14ac:dyDescent="0.2"/>
  <cols>
    <col min="3" max="7" width="13.83203125" customWidth="1"/>
    <col min="18" max="19" width="13.83203125" customWidth="1"/>
  </cols>
  <sheetData>
    <row r="1" spans="2:19" x14ac:dyDescent="0.2">
      <c r="B1" s="26"/>
      <c r="Q1" s="26"/>
    </row>
    <row r="2" spans="2:19" x14ac:dyDescent="0.2">
      <c r="B2" s="26"/>
      <c r="G2" s="2"/>
      <c r="Q2" s="26"/>
      <c r="R2" t="s">
        <v>280</v>
      </c>
    </row>
    <row r="3" spans="2:19" ht="68" x14ac:dyDescent="0.2">
      <c r="C3" s="2" t="s">
        <v>207</v>
      </c>
      <c r="D3" s="2" t="s">
        <v>208</v>
      </c>
      <c r="E3" s="2" t="s">
        <v>209</v>
      </c>
      <c r="F3" s="2" t="s">
        <v>210</v>
      </c>
      <c r="G3" s="27"/>
      <c r="R3" s="2" t="s">
        <v>279</v>
      </c>
      <c r="S3" s="2"/>
    </row>
    <row r="4" spans="2:19" x14ac:dyDescent="0.2">
      <c r="B4" s="1">
        <v>27395</v>
      </c>
      <c r="C4" s="27">
        <v>11</v>
      </c>
      <c r="D4" s="27" t="e">
        <v>#N/A</v>
      </c>
      <c r="E4" s="27">
        <v>6</v>
      </c>
      <c r="F4" s="27">
        <v>6</v>
      </c>
      <c r="G4" s="27"/>
      <c r="Q4" s="1">
        <v>27395</v>
      </c>
      <c r="R4" s="48">
        <v>9.9603646586152497</v>
      </c>
      <c r="S4" s="27"/>
    </row>
    <row r="5" spans="2:19" x14ac:dyDescent="0.2">
      <c r="B5" s="1">
        <v>27426</v>
      </c>
      <c r="C5" s="27">
        <v>10.5</v>
      </c>
      <c r="D5" s="27" t="e">
        <v>#N/A</v>
      </c>
      <c r="E5" s="27">
        <v>5.6</v>
      </c>
      <c r="F5" s="27">
        <v>5.6</v>
      </c>
      <c r="G5" s="27"/>
      <c r="Q5" s="1">
        <v>27426</v>
      </c>
      <c r="R5" s="48">
        <v>9.6551679932138423</v>
      </c>
      <c r="S5" s="27"/>
    </row>
    <row r="6" spans="2:19" x14ac:dyDescent="0.2">
      <c r="B6" s="1">
        <v>27454</v>
      </c>
      <c r="C6" s="27">
        <v>10</v>
      </c>
      <c r="D6" s="27" t="e">
        <v>#N/A</v>
      </c>
      <c r="E6" s="27">
        <v>5.0999999999999996</v>
      </c>
      <c r="F6" s="27">
        <v>5.0999999999999996</v>
      </c>
      <c r="G6" s="27"/>
      <c r="Q6" s="1">
        <v>27454</v>
      </c>
      <c r="R6" s="48">
        <v>9.4420667004842684</v>
      </c>
      <c r="S6" s="27"/>
    </row>
    <row r="7" spans="2:19" x14ac:dyDescent="0.2">
      <c r="B7" s="1">
        <v>27485</v>
      </c>
      <c r="C7" s="27">
        <v>9.75</v>
      </c>
      <c r="D7" s="27" t="e">
        <v>#N/A</v>
      </c>
      <c r="E7" s="27">
        <v>5</v>
      </c>
      <c r="F7" s="27">
        <v>5</v>
      </c>
      <c r="G7" s="27"/>
      <c r="Q7" s="1">
        <v>27485</v>
      </c>
      <c r="R7" s="48">
        <v>9.5185276468242659</v>
      </c>
      <c r="S7" s="27"/>
    </row>
    <row r="8" spans="2:19" x14ac:dyDescent="0.2">
      <c r="B8" s="1">
        <v>27515</v>
      </c>
      <c r="C8" s="27">
        <v>10</v>
      </c>
      <c r="D8" s="27" t="e">
        <v>#N/A</v>
      </c>
      <c r="E8" s="27">
        <v>4.87</v>
      </c>
      <c r="F8" s="27">
        <v>4.87</v>
      </c>
      <c r="G8" s="27"/>
      <c r="Q8" s="1">
        <v>27515</v>
      </c>
      <c r="R8" s="48">
        <v>9.2078090575912466</v>
      </c>
      <c r="S8" s="27"/>
    </row>
    <row r="9" spans="2:19" x14ac:dyDescent="0.2">
      <c r="B9" s="1">
        <v>27546</v>
      </c>
      <c r="C9" s="27">
        <v>10</v>
      </c>
      <c r="D9" s="27" t="e">
        <v>#N/A</v>
      </c>
      <c r="E9" s="27">
        <v>4.5</v>
      </c>
      <c r="F9" s="27">
        <v>4.5</v>
      </c>
      <c r="G9" s="27"/>
      <c r="Q9" s="1">
        <v>27546</v>
      </c>
      <c r="R9" s="48">
        <v>9.4096421262923773</v>
      </c>
      <c r="S9" s="27"/>
    </row>
    <row r="10" spans="2:19" x14ac:dyDescent="0.2">
      <c r="B10" s="1">
        <v>27576</v>
      </c>
      <c r="C10" s="27">
        <v>11</v>
      </c>
      <c r="D10" s="27" t="e">
        <v>#N/A</v>
      </c>
      <c r="E10" s="27">
        <v>4.5</v>
      </c>
      <c r="F10" s="27">
        <v>4.5</v>
      </c>
      <c r="G10" s="27"/>
      <c r="Q10" s="1">
        <v>27576</v>
      </c>
      <c r="R10" s="48">
        <v>10.149272540963347</v>
      </c>
      <c r="S10" s="27"/>
    </row>
    <row r="11" spans="2:19" x14ac:dyDescent="0.2">
      <c r="B11" s="1">
        <v>27607</v>
      </c>
      <c r="C11" s="27">
        <v>11</v>
      </c>
      <c r="D11" s="27" t="e">
        <v>#N/A</v>
      </c>
      <c r="E11" s="27">
        <v>4.2300000000000004</v>
      </c>
      <c r="F11" s="27">
        <v>4.2300000000000004</v>
      </c>
      <c r="G11" s="27"/>
      <c r="Q11" s="1">
        <v>27607</v>
      </c>
      <c r="R11" s="48">
        <v>9.8729565152839136</v>
      </c>
      <c r="S11" s="27"/>
    </row>
    <row r="12" spans="2:19" x14ac:dyDescent="0.2">
      <c r="B12" s="1">
        <v>27638</v>
      </c>
      <c r="C12" s="27">
        <v>11</v>
      </c>
      <c r="D12" s="27" t="e">
        <v>#N/A</v>
      </c>
      <c r="E12" s="27">
        <v>3.68</v>
      </c>
      <c r="F12" s="27">
        <v>3.68</v>
      </c>
      <c r="G12" s="27"/>
      <c r="Q12" s="1">
        <v>27638</v>
      </c>
      <c r="R12" s="48">
        <v>10.306068509145282</v>
      </c>
      <c r="S12" s="27"/>
    </row>
    <row r="13" spans="2:19" x14ac:dyDescent="0.2">
      <c r="B13" s="1">
        <v>27668</v>
      </c>
      <c r="C13" s="27">
        <v>12</v>
      </c>
      <c r="D13" s="27" t="e">
        <v>#N/A</v>
      </c>
      <c r="E13" s="27">
        <v>3.5</v>
      </c>
      <c r="F13" s="27">
        <v>3.5</v>
      </c>
      <c r="G13" s="27"/>
      <c r="Q13" s="1">
        <v>27668</v>
      </c>
      <c r="R13" s="48">
        <v>11.11004194088544</v>
      </c>
      <c r="S13" s="27"/>
    </row>
    <row r="14" spans="2:19" x14ac:dyDescent="0.2">
      <c r="B14" s="1">
        <v>27699</v>
      </c>
      <c r="C14" s="27">
        <v>11.75</v>
      </c>
      <c r="D14" s="27" t="e">
        <v>#N/A</v>
      </c>
      <c r="E14" s="27">
        <v>3.5</v>
      </c>
      <c r="F14" s="27">
        <v>3.5</v>
      </c>
      <c r="G14" s="27"/>
      <c r="Q14" s="1">
        <v>27699</v>
      </c>
      <c r="R14" s="48">
        <v>10.867269445558122</v>
      </c>
      <c r="S14" s="27"/>
    </row>
    <row r="15" spans="2:19" x14ac:dyDescent="0.2">
      <c r="B15" s="1">
        <v>27729</v>
      </c>
      <c r="C15" s="27">
        <v>11.25</v>
      </c>
      <c r="D15" s="27" t="e">
        <v>#N/A</v>
      </c>
      <c r="E15" s="27">
        <v>3.5</v>
      </c>
      <c r="F15" s="27">
        <v>3.5</v>
      </c>
      <c r="G15" s="27"/>
      <c r="Q15" s="1">
        <v>27729</v>
      </c>
      <c r="R15" s="48">
        <v>10.604876780469962</v>
      </c>
      <c r="S15" s="27"/>
    </row>
    <row r="16" spans="2:19" x14ac:dyDescent="0.2">
      <c r="B16" s="1">
        <v>27760</v>
      </c>
      <c r="C16" s="27">
        <v>10.5</v>
      </c>
      <c r="D16" s="27" t="e">
        <v>#N/A</v>
      </c>
      <c r="E16" s="27">
        <v>3.5</v>
      </c>
      <c r="F16" s="27">
        <v>3.5</v>
      </c>
      <c r="G16" s="27"/>
      <c r="Q16" s="1">
        <v>27760</v>
      </c>
      <c r="R16" s="48">
        <v>9.2810882219064723</v>
      </c>
      <c r="S16" s="27"/>
    </row>
    <row r="17" spans="2:19" x14ac:dyDescent="0.2">
      <c r="B17" s="1">
        <v>27791</v>
      </c>
      <c r="C17" s="27">
        <v>9.5</v>
      </c>
      <c r="D17" s="27" t="e">
        <v>#N/A</v>
      </c>
      <c r="E17" s="27">
        <v>3.5</v>
      </c>
      <c r="F17" s="27">
        <v>3.5</v>
      </c>
      <c r="G17" s="27"/>
      <c r="Q17" s="1">
        <v>27791</v>
      </c>
      <c r="R17" s="48">
        <v>8.5964495353918071</v>
      </c>
      <c r="S17" s="27"/>
    </row>
    <row r="18" spans="2:19" x14ac:dyDescent="0.2">
      <c r="B18" s="1">
        <v>27820</v>
      </c>
      <c r="C18" s="27">
        <v>9</v>
      </c>
      <c r="D18" s="27" t="e">
        <v>#N/A</v>
      </c>
      <c r="E18" s="27">
        <v>3.5</v>
      </c>
      <c r="F18" s="27">
        <v>3.5</v>
      </c>
      <c r="G18" s="27"/>
      <c r="Q18" s="1">
        <v>27820</v>
      </c>
      <c r="R18" s="48">
        <v>8.5076082934918968</v>
      </c>
      <c r="S18" s="27"/>
    </row>
    <row r="19" spans="2:19" x14ac:dyDescent="0.2">
      <c r="B19" s="1">
        <v>27851</v>
      </c>
      <c r="C19" s="27">
        <v>10.5</v>
      </c>
      <c r="D19" s="27" t="e">
        <v>#N/A</v>
      </c>
      <c r="E19" s="27">
        <v>3.5</v>
      </c>
      <c r="F19" s="27">
        <v>3.5</v>
      </c>
      <c r="G19" s="27"/>
      <c r="Q19" s="1">
        <v>27851</v>
      </c>
      <c r="R19" s="48">
        <v>9.8375091137460124</v>
      </c>
      <c r="S19" s="27"/>
    </row>
    <row r="20" spans="2:19" x14ac:dyDescent="0.2">
      <c r="B20" s="1">
        <v>27881</v>
      </c>
      <c r="C20" s="27">
        <v>11.5</v>
      </c>
      <c r="D20" s="27" t="e">
        <v>#N/A</v>
      </c>
      <c r="E20" s="27">
        <v>3.5</v>
      </c>
      <c r="F20" s="27">
        <v>3.5</v>
      </c>
      <c r="G20" s="27"/>
      <c r="Q20" s="1">
        <v>27881</v>
      </c>
      <c r="R20" s="48">
        <v>11.126587738131288</v>
      </c>
      <c r="S20" s="27"/>
    </row>
    <row r="21" spans="2:19" x14ac:dyDescent="0.2">
      <c r="B21" s="1">
        <v>27912</v>
      </c>
      <c r="C21" s="27">
        <v>11.5</v>
      </c>
      <c r="D21" s="27" t="e">
        <v>#N/A</v>
      </c>
      <c r="E21" s="27">
        <v>3.5</v>
      </c>
      <c r="F21" s="27">
        <v>3.5</v>
      </c>
      <c r="G21" s="27"/>
      <c r="Q21" s="1">
        <v>27912</v>
      </c>
      <c r="R21" s="48">
        <v>10.330620390430278</v>
      </c>
      <c r="S21" s="27"/>
    </row>
    <row r="22" spans="2:19" x14ac:dyDescent="0.2">
      <c r="B22" s="1">
        <v>27942</v>
      </c>
      <c r="C22" s="27">
        <v>11.5</v>
      </c>
      <c r="D22" s="27" t="e">
        <v>#N/A</v>
      </c>
      <c r="E22" s="27">
        <v>3.5</v>
      </c>
      <c r="F22" s="27">
        <v>3.5</v>
      </c>
      <c r="G22" s="27"/>
      <c r="Q22" s="1">
        <v>27942</v>
      </c>
      <c r="R22" s="48">
        <v>11.054487140044298</v>
      </c>
      <c r="S22" s="27"/>
    </row>
    <row r="23" spans="2:19" x14ac:dyDescent="0.2">
      <c r="B23" s="1">
        <v>27973</v>
      </c>
      <c r="C23" s="27">
        <v>11.5</v>
      </c>
      <c r="D23" s="27" t="e">
        <v>#N/A</v>
      </c>
      <c r="E23" s="27">
        <v>3.5</v>
      </c>
      <c r="F23" s="27">
        <v>3.5</v>
      </c>
      <c r="G23" s="27"/>
      <c r="Q23" s="1">
        <v>27973</v>
      </c>
      <c r="R23" s="48">
        <v>10.606384875837684</v>
      </c>
      <c r="S23" s="27"/>
    </row>
    <row r="24" spans="2:19" x14ac:dyDescent="0.2">
      <c r="B24" s="1">
        <v>28004</v>
      </c>
      <c r="C24" s="27">
        <v>13</v>
      </c>
      <c r="D24" s="27" t="e">
        <v>#N/A</v>
      </c>
      <c r="E24" s="27">
        <v>3.5</v>
      </c>
      <c r="F24" s="27">
        <v>3.5</v>
      </c>
      <c r="G24" s="27"/>
      <c r="Q24" s="1">
        <v>28004</v>
      </c>
      <c r="R24" s="48">
        <v>12.228542548303718</v>
      </c>
      <c r="S24" s="27"/>
    </row>
    <row r="25" spans="2:19" x14ac:dyDescent="0.2">
      <c r="B25" s="1">
        <v>28034</v>
      </c>
      <c r="C25" s="27">
        <v>15</v>
      </c>
      <c r="D25" s="27" t="e">
        <v>#N/A</v>
      </c>
      <c r="E25" s="27">
        <v>3.5</v>
      </c>
      <c r="F25" s="27">
        <v>3.5</v>
      </c>
      <c r="G25" s="27"/>
      <c r="Q25" s="1">
        <v>28034</v>
      </c>
      <c r="R25" s="48">
        <v>13.720262565145941</v>
      </c>
      <c r="S25" s="27"/>
    </row>
    <row r="26" spans="2:19" x14ac:dyDescent="0.2">
      <c r="B26" s="1">
        <v>28065</v>
      </c>
      <c r="C26" s="27">
        <v>14.75</v>
      </c>
      <c r="D26" s="27" t="e">
        <v>#N/A</v>
      </c>
      <c r="E26" s="27">
        <v>3.5</v>
      </c>
      <c r="F26" s="27">
        <v>3.5</v>
      </c>
      <c r="G26" s="27"/>
      <c r="Q26" s="1">
        <v>28065</v>
      </c>
      <c r="R26" s="48">
        <v>13.129440165312477</v>
      </c>
      <c r="S26" s="27"/>
    </row>
    <row r="27" spans="2:19" x14ac:dyDescent="0.2">
      <c r="B27" s="1">
        <v>28095</v>
      </c>
      <c r="C27" s="27">
        <v>14.25</v>
      </c>
      <c r="D27" s="27" t="e">
        <v>#N/A</v>
      </c>
      <c r="E27" s="27">
        <v>3.5</v>
      </c>
      <c r="F27" s="27">
        <v>3.5</v>
      </c>
      <c r="G27" s="27"/>
      <c r="Q27" s="1">
        <v>28095</v>
      </c>
      <c r="R27" s="48">
        <v>12.557368148118577</v>
      </c>
      <c r="S27" s="27"/>
    </row>
    <row r="28" spans="2:19" x14ac:dyDescent="0.2">
      <c r="B28" s="1">
        <v>28126</v>
      </c>
      <c r="C28" s="27">
        <v>12.25</v>
      </c>
      <c r="D28" s="27" t="e">
        <v>#N/A</v>
      </c>
      <c r="E28" s="27">
        <v>3.5</v>
      </c>
      <c r="F28" s="27">
        <v>3.5</v>
      </c>
      <c r="G28" s="27"/>
      <c r="Q28" s="1">
        <v>28126</v>
      </c>
      <c r="R28" s="48">
        <v>11.177964864527205</v>
      </c>
      <c r="S28" s="27"/>
    </row>
    <row r="29" spans="2:19" x14ac:dyDescent="0.2">
      <c r="B29" s="1">
        <v>28157</v>
      </c>
      <c r="C29" s="27">
        <v>12</v>
      </c>
      <c r="D29" s="27" t="e">
        <v>#N/A</v>
      </c>
      <c r="E29" s="27">
        <v>3.5</v>
      </c>
      <c r="F29" s="27">
        <v>3.5</v>
      </c>
      <c r="G29" s="27"/>
      <c r="Q29" s="1">
        <v>28157</v>
      </c>
      <c r="R29" s="48">
        <v>10.283071958668794</v>
      </c>
      <c r="S29" s="27"/>
    </row>
    <row r="30" spans="2:19" x14ac:dyDescent="0.2">
      <c r="B30" s="1">
        <v>28185</v>
      </c>
      <c r="C30" s="27">
        <v>9.5</v>
      </c>
      <c r="D30" s="27" t="e">
        <v>#N/A</v>
      </c>
      <c r="E30" s="27">
        <v>3.5</v>
      </c>
      <c r="F30" s="27">
        <v>3.5</v>
      </c>
      <c r="G30" s="27"/>
      <c r="Q30" s="1">
        <v>28185</v>
      </c>
      <c r="R30" s="48">
        <v>8.6777907104696634</v>
      </c>
      <c r="S30" s="27"/>
    </row>
    <row r="31" spans="2:19" x14ac:dyDescent="0.2">
      <c r="B31" s="1">
        <v>28216</v>
      </c>
      <c r="C31" s="27">
        <v>8.75</v>
      </c>
      <c r="D31" s="27" t="e">
        <v>#N/A</v>
      </c>
      <c r="E31" s="27">
        <v>3.5</v>
      </c>
      <c r="F31" s="27">
        <v>3.5</v>
      </c>
      <c r="G31" s="27"/>
      <c r="Q31" s="1">
        <v>28216</v>
      </c>
      <c r="R31" s="48">
        <v>7.9843484638444018</v>
      </c>
      <c r="S31" s="27"/>
    </row>
    <row r="32" spans="2:19" x14ac:dyDescent="0.2">
      <c r="B32" s="1">
        <v>28246</v>
      </c>
      <c r="C32" s="27">
        <v>8</v>
      </c>
      <c r="D32" s="27" t="e">
        <v>#N/A</v>
      </c>
      <c r="E32" s="27">
        <v>3.5</v>
      </c>
      <c r="F32" s="27">
        <v>3.5</v>
      </c>
      <c r="G32" s="27"/>
      <c r="Q32" s="1">
        <v>28246</v>
      </c>
      <c r="R32" s="48">
        <v>9.0974675376513563</v>
      </c>
      <c r="S32" s="27"/>
    </row>
    <row r="33" spans="2:19" x14ac:dyDescent="0.2">
      <c r="B33" s="1">
        <v>28277</v>
      </c>
      <c r="C33" s="27">
        <v>8</v>
      </c>
      <c r="D33" s="27" t="e">
        <v>#N/A</v>
      </c>
      <c r="E33" s="27">
        <v>3.5</v>
      </c>
      <c r="F33" s="27">
        <v>3.5</v>
      </c>
      <c r="G33" s="27"/>
      <c r="Q33" s="1">
        <v>28277</v>
      </c>
      <c r="R33" s="48">
        <v>8.9823111057671543</v>
      </c>
      <c r="S33" s="27"/>
    </row>
    <row r="34" spans="2:19" x14ac:dyDescent="0.2">
      <c r="B34" s="1">
        <v>28307</v>
      </c>
      <c r="C34" s="27">
        <v>8</v>
      </c>
      <c r="D34" s="27" t="e">
        <v>#N/A</v>
      </c>
      <c r="E34" s="27">
        <v>3.5</v>
      </c>
      <c r="F34" s="27">
        <v>3.5</v>
      </c>
      <c r="G34" s="27"/>
      <c r="Q34" s="1">
        <v>28307</v>
      </c>
      <c r="R34" s="48">
        <v>9.0025647079072773</v>
      </c>
      <c r="S34" s="27"/>
    </row>
    <row r="35" spans="2:19" x14ac:dyDescent="0.2">
      <c r="B35" s="1">
        <v>28338</v>
      </c>
      <c r="C35" s="27">
        <v>7</v>
      </c>
      <c r="D35" s="27" t="e">
        <v>#N/A</v>
      </c>
      <c r="E35" s="27">
        <v>3.5</v>
      </c>
      <c r="F35" s="27">
        <v>3.5</v>
      </c>
      <c r="G35" s="27"/>
      <c r="Q35" s="1">
        <v>28338</v>
      </c>
      <c r="R35" s="48">
        <v>6.4093791503835664</v>
      </c>
      <c r="S35" s="27"/>
    </row>
    <row r="36" spans="2:19" x14ac:dyDescent="0.2">
      <c r="B36" s="1">
        <v>28369</v>
      </c>
      <c r="C36" s="27">
        <v>6</v>
      </c>
      <c r="D36" s="27" t="e">
        <v>#N/A</v>
      </c>
      <c r="E36" s="27">
        <v>3.5</v>
      </c>
      <c r="F36" s="27">
        <v>3.5</v>
      </c>
      <c r="G36" s="27"/>
      <c r="Q36" s="1">
        <v>28369</v>
      </c>
      <c r="R36" s="48">
        <v>6.151082970202757</v>
      </c>
      <c r="S36" s="27"/>
    </row>
    <row r="37" spans="2:19" x14ac:dyDescent="0.2">
      <c r="B37" s="1">
        <v>28399</v>
      </c>
      <c r="C37" s="27">
        <v>5</v>
      </c>
      <c r="D37" s="27" t="e">
        <v>#N/A</v>
      </c>
      <c r="E37" s="27">
        <v>3.5</v>
      </c>
      <c r="F37" s="27">
        <v>3.5</v>
      </c>
      <c r="G37" s="27"/>
      <c r="Q37" s="1">
        <v>28399</v>
      </c>
      <c r="R37" s="48">
        <v>5.8659683598408527</v>
      </c>
      <c r="S37" s="27"/>
    </row>
    <row r="38" spans="2:19" x14ac:dyDescent="0.2">
      <c r="B38" s="1">
        <v>28430</v>
      </c>
      <c r="C38" s="27">
        <v>7</v>
      </c>
      <c r="D38" s="27" t="e">
        <v>#N/A</v>
      </c>
      <c r="E38" s="27">
        <v>3.5</v>
      </c>
      <c r="F38" s="27">
        <v>3.5</v>
      </c>
      <c r="G38" s="27"/>
      <c r="Q38" s="1">
        <v>28430</v>
      </c>
      <c r="R38" s="48">
        <v>7.7877988210459916</v>
      </c>
      <c r="S38" s="27"/>
    </row>
    <row r="39" spans="2:19" x14ac:dyDescent="0.2">
      <c r="B39" s="1">
        <v>28460</v>
      </c>
      <c r="C39" s="27">
        <v>7</v>
      </c>
      <c r="D39" s="27" t="e">
        <v>#N/A</v>
      </c>
      <c r="E39" s="27">
        <v>3.25</v>
      </c>
      <c r="F39" s="27">
        <v>3.25</v>
      </c>
      <c r="G39" s="27"/>
      <c r="Q39" s="1">
        <v>28460</v>
      </c>
      <c r="R39" s="48">
        <v>6.5657804769467125</v>
      </c>
      <c r="S39" s="27"/>
    </row>
    <row r="40" spans="2:19" x14ac:dyDescent="0.2">
      <c r="B40" s="1">
        <v>28491</v>
      </c>
      <c r="C40" s="27">
        <v>6.5</v>
      </c>
      <c r="D40" s="27" t="e">
        <v>#N/A</v>
      </c>
      <c r="E40" s="27">
        <v>3</v>
      </c>
      <c r="F40" s="27">
        <v>3</v>
      </c>
      <c r="G40" s="27"/>
      <c r="Q40" s="1">
        <v>28491</v>
      </c>
      <c r="R40" s="48">
        <v>6.98649437866501</v>
      </c>
      <c r="S40" s="27"/>
    </row>
    <row r="41" spans="2:19" x14ac:dyDescent="0.2">
      <c r="B41" s="1">
        <v>28522</v>
      </c>
      <c r="C41" s="27">
        <v>6.5</v>
      </c>
      <c r="D41" s="27" t="e">
        <v>#N/A</v>
      </c>
      <c r="E41" s="27">
        <v>3</v>
      </c>
      <c r="F41" s="27">
        <v>3</v>
      </c>
      <c r="G41" s="27"/>
      <c r="Q41" s="1">
        <v>28522</v>
      </c>
      <c r="R41" s="48">
        <v>7.1260414799793317</v>
      </c>
      <c r="S41" s="27"/>
    </row>
    <row r="42" spans="2:19" x14ac:dyDescent="0.2">
      <c r="B42" s="1">
        <v>28550</v>
      </c>
      <c r="C42" s="27">
        <v>6.5</v>
      </c>
      <c r="D42" s="27" t="e">
        <v>#N/A</v>
      </c>
      <c r="E42" s="27">
        <v>3</v>
      </c>
      <c r="F42" s="27">
        <v>3</v>
      </c>
      <c r="G42" s="27"/>
      <c r="Q42" s="1">
        <v>28550</v>
      </c>
      <c r="R42" s="48">
        <v>7.3981687928989892</v>
      </c>
      <c r="S42" s="27"/>
    </row>
    <row r="43" spans="2:19" x14ac:dyDescent="0.2">
      <c r="B43" s="1">
        <v>28581</v>
      </c>
      <c r="C43" s="27">
        <v>7.5</v>
      </c>
      <c r="D43" s="27" t="e">
        <v>#N/A</v>
      </c>
      <c r="E43" s="27">
        <v>3</v>
      </c>
      <c r="F43" s="27">
        <v>3</v>
      </c>
      <c r="G43" s="27"/>
      <c r="Q43" s="1">
        <v>28581</v>
      </c>
      <c r="R43" s="48">
        <v>8.5148711600769715</v>
      </c>
      <c r="S43" s="27"/>
    </row>
    <row r="44" spans="2:19" x14ac:dyDescent="0.2">
      <c r="B44" s="1">
        <v>28611</v>
      </c>
      <c r="C44" s="27">
        <v>9</v>
      </c>
      <c r="D44" s="27" t="e">
        <v>#N/A</v>
      </c>
      <c r="E44" s="27">
        <v>3</v>
      </c>
      <c r="F44" s="27">
        <v>3</v>
      </c>
      <c r="G44" s="27"/>
      <c r="Q44" s="1">
        <v>28611</v>
      </c>
      <c r="R44" s="48">
        <v>9.2735758301716462</v>
      </c>
      <c r="S44" s="27"/>
    </row>
    <row r="45" spans="2:19" x14ac:dyDescent="0.2">
      <c r="B45" s="1">
        <v>28642</v>
      </c>
      <c r="C45" s="27">
        <v>10</v>
      </c>
      <c r="D45" s="27" t="e">
        <v>#N/A</v>
      </c>
      <c r="E45" s="27">
        <v>3</v>
      </c>
      <c r="F45" s="27">
        <v>3</v>
      </c>
      <c r="G45" s="27"/>
      <c r="Q45" s="1">
        <v>28642</v>
      </c>
      <c r="R45" s="48">
        <v>9.8344657281155214</v>
      </c>
      <c r="S45" s="27"/>
    </row>
    <row r="46" spans="2:19" x14ac:dyDescent="0.2">
      <c r="B46" s="1">
        <v>28672</v>
      </c>
      <c r="C46" s="27">
        <v>10</v>
      </c>
      <c r="D46" s="27" t="e">
        <v>#N/A</v>
      </c>
      <c r="E46" s="27">
        <v>3</v>
      </c>
      <c r="F46" s="27">
        <v>3</v>
      </c>
      <c r="G46" s="27"/>
      <c r="Q46" s="1">
        <v>28672</v>
      </c>
      <c r="R46" s="48">
        <v>9.6244510888790131</v>
      </c>
      <c r="S46" s="27"/>
    </row>
    <row r="47" spans="2:19" x14ac:dyDescent="0.2">
      <c r="B47" s="1">
        <v>28703</v>
      </c>
      <c r="C47" s="27">
        <v>10</v>
      </c>
      <c r="D47" s="27" t="e">
        <v>#N/A</v>
      </c>
      <c r="E47" s="27">
        <v>3</v>
      </c>
      <c r="F47" s="27">
        <v>3</v>
      </c>
      <c r="G47" s="27"/>
      <c r="Q47" s="1">
        <v>28703</v>
      </c>
      <c r="R47" s="48">
        <v>9.4997882141451679</v>
      </c>
      <c r="S47" s="27"/>
    </row>
    <row r="48" spans="2:19" x14ac:dyDescent="0.2">
      <c r="B48" s="1">
        <v>28734</v>
      </c>
      <c r="C48" s="27">
        <v>10</v>
      </c>
      <c r="D48" s="27" t="e">
        <v>#N/A</v>
      </c>
      <c r="E48" s="27">
        <v>3</v>
      </c>
      <c r="F48" s="27">
        <v>3</v>
      </c>
      <c r="G48" s="27"/>
      <c r="Q48" s="1">
        <v>28734</v>
      </c>
      <c r="R48" s="48">
        <v>9.4633585221188508</v>
      </c>
      <c r="S48" s="27"/>
    </row>
    <row r="49" spans="2:19" x14ac:dyDescent="0.2">
      <c r="B49" s="1">
        <v>28764</v>
      </c>
      <c r="C49" s="27">
        <v>10</v>
      </c>
      <c r="D49" s="27" t="e">
        <v>#N/A</v>
      </c>
      <c r="E49" s="27">
        <v>3</v>
      </c>
      <c r="F49" s="27">
        <v>3</v>
      </c>
      <c r="G49" s="27"/>
      <c r="Q49" s="1">
        <v>28764</v>
      </c>
      <c r="R49" s="48">
        <v>10.869219303708823</v>
      </c>
      <c r="S49" s="27"/>
    </row>
    <row r="50" spans="2:19" x14ac:dyDescent="0.2">
      <c r="B50" s="1">
        <v>28795</v>
      </c>
      <c r="C50" s="27">
        <v>12.5</v>
      </c>
      <c r="D50" s="27" t="e">
        <v>#N/A</v>
      </c>
      <c r="E50" s="27">
        <v>3</v>
      </c>
      <c r="F50" s="27">
        <v>3</v>
      </c>
      <c r="G50" s="27"/>
      <c r="Q50" s="1">
        <v>28795</v>
      </c>
      <c r="R50" s="48">
        <v>11.159627755480809</v>
      </c>
      <c r="S50" s="27"/>
    </row>
    <row r="51" spans="2:19" x14ac:dyDescent="0.2">
      <c r="B51" s="1">
        <v>28825</v>
      </c>
      <c r="C51" s="27">
        <v>12.5</v>
      </c>
      <c r="D51" s="27" t="e">
        <v>#N/A</v>
      </c>
      <c r="E51" s="27">
        <v>3</v>
      </c>
      <c r="F51" s="27">
        <v>3</v>
      </c>
      <c r="G51" s="27"/>
      <c r="Q51" s="1">
        <v>28825</v>
      </c>
      <c r="R51" s="48">
        <v>11.483391495982771</v>
      </c>
      <c r="S51" s="27"/>
    </row>
    <row r="52" spans="2:19" x14ac:dyDescent="0.2">
      <c r="B52" s="1">
        <v>28856</v>
      </c>
      <c r="C52" s="27">
        <v>12.5</v>
      </c>
      <c r="D52" s="27" t="e">
        <v>#N/A</v>
      </c>
      <c r="E52" s="27">
        <v>3</v>
      </c>
      <c r="F52" s="27">
        <v>3</v>
      </c>
      <c r="G52" s="27"/>
      <c r="Q52" s="1">
        <v>28856</v>
      </c>
      <c r="R52" s="48">
        <v>12.114255340004844</v>
      </c>
      <c r="S52" s="27"/>
    </row>
    <row r="53" spans="2:19" x14ac:dyDescent="0.2">
      <c r="B53" s="1">
        <v>28887</v>
      </c>
      <c r="C53" s="27">
        <v>14</v>
      </c>
      <c r="D53" s="27" t="e">
        <v>#N/A</v>
      </c>
      <c r="E53" s="27">
        <v>3</v>
      </c>
      <c r="F53" s="27">
        <v>3</v>
      </c>
      <c r="G53" s="27"/>
      <c r="Q53" s="1">
        <v>28887</v>
      </c>
      <c r="R53" s="48">
        <v>10.839897313672358</v>
      </c>
      <c r="S53" s="27"/>
    </row>
    <row r="54" spans="2:19" x14ac:dyDescent="0.2">
      <c r="B54" s="1">
        <v>28915</v>
      </c>
      <c r="C54" s="27">
        <v>13</v>
      </c>
      <c r="D54" s="27" t="e">
        <v>#N/A</v>
      </c>
      <c r="E54" s="27">
        <v>3.03</v>
      </c>
      <c r="F54" s="27">
        <v>3.03</v>
      </c>
      <c r="G54" s="27"/>
      <c r="Q54" s="1">
        <v>28915</v>
      </c>
      <c r="R54" s="48">
        <v>10.264995208683295</v>
      </c>
      <c r="S54" s="27"/>
    </row>
    <row r="55" spans="2:19" x14ac:dyDescent="0.2">
      <c r="B55" s="1">
        <v>28946</v>
      </c>
      <c r="C55" s="27">
        <v>12</v>
      </c>
      <c r="D55" s="27" t="e">
        <v>#N/A</v>
      </c>
      <c r="E55" s="27">
        <v>4</v>
      </c>
      <c r="F55" s="27">
        <v>4</v>
      </c>
      <c r="G55" s="27"/>
      <c r="Q55" s="1">
        <v>28946</v>
      </c>
      <c r="R55" s="48">
        <v>10.047809978317206</v>
      </c>
      <c r="S55" s="27"/>
    </row>
    <row r="56" spans="2:19" x14ac:dyDescent="0.2">
      <c r="B56" s="1">
        <v>28976</v>
      </c>
      <c r="C56" s="27">
        <v>12</v>
      </c>
      <c r="D56" s="27" t="e">
        <v>#N/A</v>
      </c>
      <c r="E56" s="27">
        <v>4</v>
      </c>
      <c r="F56" s="27">
        <v>4</v>
      </c>
      <c r="G56" s="27"/>
      <c r="Q56" s="1">
        <v>28976</v>
      </c>
      <c r="R56" s="48">
        <v>10.931405302549644</v>
      </c>
      <c r="S56" s="27"/>
    </row>
    <row r="57" spans="2:19" x14ac:dyDescent="0.2">
      <c r="B57" s="1">
        <v>29007</v>
      </c>
      <c r="C57" s="27">
        <v>14</v>
      </c>
      <c r="D57" s="27" t="e">
        <v>#N/A</v>
      </c>
      <c r="E57" s="27">
        <v>4</v>
      </c>
      <c r="F57" s="27">
        <v>4</v>
      </c>
      <c r="G57" s="27"/>
      <c r="Q57" s="1">
        <v>29007</v>
      </c>
      <c r="R57" s="48">
        <v>12.084920400720476</v>
      </c>
      <c r="S57" s="27"/>
    </row>
    <row r="58" spans="2:19" x14ac:dyDescent="0.2">
      <c r="B58" s="1">
        <v>29037</v>
      </c>
      <c r="C58" s="27">
        <v>14</v>
      </c>
      <c r="D58" s="27" t="e">
        <v>#N/A</v>
      </c>
      <c r="E58" s="27">
        <v>4.5999999999999996</v>
      </c>
      <c r="F58" s="27">
        <v>4.5999999999999996</v>
      </c>
      <c r="G58" s="27"/>
      <c r="Q58" s="1">
        <v>29037</v>
      </c>
      <c r="R58" s="48">
        <v>12.469085707237797</v>
      </c>
      <c r="S58" s="27"/>
    </row>
    <row r="59" spans="2:19" x14ac:dyDescent="0.2">
      <c r="B59" s="1">
        <v>29068</v>
      </c>
      <c r="C59" s="27">
        <v>14</v>
      </c>
      <c r="D59" s="27" t="e">
        <v>#N/A</v>
      </c>
      <c r="E59" s="27">
        <v>5</v>
      </c>
      <c r="F59" s="27">
        <v>5</v>
      </c>
      <c r="G59" s="27"/>
      <c r="Q59" s="1">
        <v>29068</v>
      </c>
      <c r="R59" s="48">
        <v>12.248474525849309</v>
      </c>
      <c r="S59" s="27"/>
    </row>
    <row r="60" spans="2:19" x14ac:dyDescent="0.2">
      <c r="B60" s="1">
        <v>29099</v>
      </c>
      <c r="C60" s="27">
        <v>14</v>
      </c>
      <c r="D60" s="27" t="e">
        <v>#N/A</v>
      </c>
      <c r="E60" s="27">
        <v>5</v>
      </c>
      <c r="F60" s="27">
        <v>5</v>
      </c>
      <c r="G60" s="27"/>
      <c r="Q60" s="1">
        <v>29099</v>
      </c>
      <c r="R60" s="48">
        <v>12.436107265739654</v>
      </c>
      <c r="S60" s="27"/>
    </row>
    <row r="61" spans="2:19" x14ac:dyDescent="0.2">
      <c r="B61" s="1">
        <v>29129</v>
      </c>
      <c r="C61" s="27">
        <v>14</v>
      </c>
      <c r="D61" s="27" t="e">
        <v>#N/A</v>
      </c>
      <c r="E61" s="27">
        <v>5</v>
      </c>
      <c r="F61" s="27">
        <v>5</v>
      </c>
      <c r="G61" s="27"/>
      <c r="Q61" s="1">
        <v>29129</v>
      </c>
      <c r="R61" s="48">
        <v>13.14109432737972</v>
      </c>
      <c r="S61" s="27"/>
    </row>
    <row r="62" spans="2:19" x14ac:dyDescent="0.2">
      <c r="B62" s="1">
        <v>29160</v>
      </c>
      <c r="C62" s="27">
        <v>17</v>
      </c>
      <c r="D62" s="27" t="e">
        <v>#N/A</v>
      </c>
      <c r="E62" s="27">
        <v>6</v>
      </c>
      <c r="F62" s="27">
        <v>6</v>
      </c>
      <c r="G62" s="27"/>
      <c r="Q62" s="1">
        <v>29160</v>
      </c>
      <c r="R62" s="48">
        <v>14.383766634548493</v>
      </c>
      <c r="S62" s="27"/>
    </row>
    <row r="63" spans="2:19" x14ac:dyDescent="0.2">
      <c r="B63" s="1">
        <v>29190</v>
      </c>
      <c r="C63" s="27">
        <v>17</v>
      </c>
      <c r="D63" s="27" t="e">
        <v>#N/A</v>
      </c>
      <c r="E63" s="27">
        <v>6</v>
      </c>
      <c r="F63" s="27">
        <v>6</v>
      </c>
      <c r="G63" s="27"/>
      <c r="Q63" s="1">
        <v>29190</v>
      </c>
      <c r="R63" s="48">
        <v>14.326963513062243</v>
      </c>
      <c r="S63" s="27"/>
    </row>
    <row r="64" spans="2:19" x14ac:dyDescent="0.2">
      <c r="B64" s="1">
        <v>29221</v>
      </c>
      <c r="C64" s="27">
        <v>17</v>
      </c>
      <c r="D64" s="27" t="e">
        <v>#N/A</v>
      </c>
      <c r="E64" s="27">
        <v>6</v>
      </c>
      <c r="F64" s="27">
        <v>6</v>
      </c>
      <c r="Q64" s="1">
        <v>29221</v>
      </c>
      <c r="R64" s="48">
        <v>14.411172706353749</v>
      </c>
      <c r="S64" s="27"/>
    </row>
    <row r="65" spans="2:19" x14ac:dyDescent="0.2">
      <c r="B65" s="1">
        <v>29252</v>
      </c>
      <c r="C65" s="27">
        <v>17</v>
      </c>
      <c r="D65" s="27" t="e">
        <v>#N/A</v>
      </c>
      <c r="E65" s="27">
        <v>6.07</v>
      </c>
      <c r="F65" s="27">
        <v>6.07</v>
      </c>
      <c r="Q65" s="1">
        <v>29252</v>
      </c>
      <c r="R65" s="48">
        <v>14.954602106008281</v>
      </c>
      <c r="S65" s="27"/>
    </row>
    <row r="66" spans="2:19" x14ac:dyDescent="0.2">
      <c r="B66" s="1">
        <v>29281</v>
      </c>
      <c r="C66" s="27">
        <v>17</v>
      </c>
      <c r="D66" s="27" t="e">
        <v>#N/A</v>
      </c>
      <c r="E66" s="27">
        <v>7</v>
      </c>
      <c r="F66" s="27">
        <v>7</v>
      </c>
      <c r="Q66" s="1">
        <v>29281</v>
      </c>
      <c r="R66" s="48">
        <v>14.93863474853093</v>
      </c>
      <c r="S66" s="27"/>
    </row>
    <row r="67" spans="2:19" x14ac:dyDescent="0.2">
      <c r="B67" s="1">
        <v>29312</v>
      </c>
      <c r="C67" s="27">
        <v>17</v>
      </c>
      <c r="D67" s="27" t="e">
        <v>#N/A</v>
      </c>
      <c r="E67" s="27">
        <v>7</v>
      </c>
      <c r="F67" s="27">
        <v>7</v>
      </c>
      <c r="Q67" s="1">
        <v>29312</v>
      </c>
      <c r="R67" s="48">
        <v>13.881521341074841</v>
      </c>
      <c r="S67" s="27"/>
    </row>
    <row r="68" spans="2:19" x14ac:dyDescent="0.2">
      <c r="B68" s="1">
        <v>29342</v>
      </c>
      <c r="C68" s="27">
        <v>17</v>
      </c>
      <c r="D68" s="27" t="e">
        <v>#N/A</v>
      </c>
      <c r="E68" s="27">
        <v>7.48</v>
      </c>
      <c r="F68" s="27">
        <v>7.48</v>
      </c>
      <c r="Q68" s="1">
        <v>29342</v>
      </c>
      <c r="R68" s="48">
        <v>13.757874097811904</v>
      </c>
      <c r="S68" s="27"/>
    </row>
    <row r="69" spans="2:19" x14ac:dyDescent="0.2">
      <c r="B69" s="1">
        <v>29373</v>
      </c>
      <c r="C69" s="27">
        <v>17</v>
      </c>
      <c r="D69" s="27" t="e">
        <v>#N/A</v>
      </c>
      <c r="E69" s="27">
        <v>7.5</v>
      </c>
      <c r="F69" s="27">
        <v>7.5</v>
      </c>
      <c r="Q69" s="1">
        <v>29373</v>
      </c>
      <c r="R69" s="48">
        <v>13.429215921104376</v>
      </c>
      <c r="S69" s="27"/>
    </row>
    <row r="70" spans="2:19" x14ac:dyDescent="0.2">
      <c r="B70" s="1">
        <v>29403</v>
      </c>
      <c r="C70" s="27">
        <v>16</v>
      </c>
      <c r="D70" s="27" t="e">
        <v>#N/A</v>
      </c>
      <c r="E70" s="27">
        <v>7.5</v>
      </c>
      <c r="F70" s="27">
        <v>7.5</v>
      </c>
      <c r="Q70" s="1">
        <v>29403</v>
      </c>
      <c r="R70" s="48">
        <v>13.001742651304593</v>
      </c>
      <c r="S70" s="27"/>
    </row>
    <row r="71" spans="2:19" x14ac:dyDescent="0.2">
      <c r="B71" s="1">
        <v>29434</v>
      </c>
      <c r="C71" s="27">
        <v>16</v>
      </c>
      <c r="D71" s="27" t="e">
        <v>#N/A</v>
      </c>
      <c r="E71" s="27">
        <v>7.5</v>
      </c>
      <c r="F71" s="27">
        <v>7.5</v>
      </c>
      <c r="Q71" s="1">
        <v>29434</v>
      </c>
      <c r="R71" s="48">
        <v>13.898348425758345</v>
      </c>
      <c r="S71" s="27"/>
    </row>
    <row r="72" spans="2:19" x14ac:dyDescent="0.2">
      <c r="B72" s="1">
        <v>29465</v>
      </c>
      <c r="C72" s="27">
        <v>16</v>
      </c>
      <c r="D72" s="27" t="e">
        <v>#N/A</v>
      </c>
      <c r="E72" s="27">
        <v>7.5</v>
      </c>
      <c r="F72" s="27">
        <v>7.5</v>
      </c>
      <c r="Q72" s="1">
        <v>29465</v>
      </c>
      <c r="R72" s="48">
        <v>12.859121356644739</v>
      </c>
      <c r="S72" s="27"/>
    </row>
    <row r="73" spans="2:19" x14ac:dyDescent="0.2">
      <c r="B73" s="1">
        <v>29495</v>
      </c>
      <c r="C73" s="27">
        <v>16</v>
      </c>
      <c r="D73" s="27" t="e">
        <v>#N/A</v>
      </c>
      <c r="E73" s="27">
        <v>7.5</v>
      </c>
      <c r="F73" s="27">
        <v>7.5</v>
      </c>
      <c r="Q73" s="1">
        <v>29495</v>
      </c>
      <c r="R73" s="48">
        <v>12.917746025359111</v>
      </c>
      <c r="S73" s="27"/>
    </row>
    <row r="74" spans="2:19" x14ac:dyDescent="0.2">
      <c r="B74" s="1">
        <v>29526</v>
      </c>
      <c r="C74" s="27">
        <v>14</v>
      </c>
      <c r="D74" s="27" t="e">
        <v>#N/A</v>
      </c>
      <c r="E74" s="27">
        <v>7.5</v>
      </c>
      <c r="F74" s="27">
        <v>7.5</v>
      </c>
      <c r="Q74" s="1">
        <v>29526</v>
      </c>
      <c r="R74" s="48">
        <v>12.730228898977357</v>
      </c>
      <c r="S74" s="27"/>
    </row>
    <row r="75" spans="2:19" x14ac:dyDescent="0.2">
      <c r="B75" s="1">
        <v>29556</v>
      </c>
      <c r="C75" s="27">
        <v>14</v>
      </c>
      <c r="D75" s="27" t="e">
        <v>#N/A</v>
      </c>
      <c r="E75" s="27">
        <v>7.5</v>
      </c>
      <c r="F75" s="27">
        <v>7.5</v>
      </c>
      <c r="Q75" s="1">
        <v>29556</v>
      </c>
      <c r="R75" s="48">
        <v>12.811000913790268</v>
      </c>
      <c r="S75" s="27"/>
    </row>
    <row r="76" spans="2:19" x14ac:dyDescent="0.2">
      <c r="B76" s="1">
        <v>29587</v>
      </c>
      <c r="C76" s="27">
        <v>14</v>
      </c>
      <c r="D76" s="27" t="e">
        <v>#N/A</v>
      </c>
      <c r="E76" s="27">
        <v>7.5</v>
      </c>
      <c r="F76" s="27">
        <v>7.5</v>
      </c>
      <c r="Q76" s="1">
        <v>29587</v>
      </c>
      <c r="R76" s="48">
        <v>12.402923961344074</v>
      </c>
      <c r="S76" s="27"/>
    </row>
    <row r="77" spans="2:19" x14ac:dyDescent="0.2">
      <c r="B77" s="1">
        <v>29618</v>
      </c>
      <c r="C77" s="27">
        <v>14</v>
      </c>
      <c r="D77" s="27" t="e">
        <v>#N/A</v>
      </c>
      <c r="E77" s="27">
        <v>7.5</v>
      </c>
      <c r="F77" s="27">
        <v>7.5</v>
      </c>
      <c r="Q77" s="1">
        <v>29618</v>
      </c>
      <c r="R77" s="48">
        <v>11.744241620102457</v>
      </c>
      <c r="S77" s="27"/>
    </row>
    <row r="78" spans="2:19" x14ac:dyDescent="0.2">
      <c r="B78" s="1">
        <v>29646</v>
      </c>
      <c r="C78" s="27">
        <v>12</v>
      </c>
      <c r="D78" s="27" t="e">
        <v>#N/A</v>
      </c>
      <c r="E78" s="27">
        <v>7.5</v>
      </c>
      <c r="F78" s="27">
        <v>7.5</v>
      </c>
      <c r="Q78" s="1">
        <v>29646</v>
      </c>
      <c r="R78" s="48">
        <v>11.862704907921531</v>
      </c>
      <c r="S78" s="27"/>
    </row>
    <row r="79" spans="2:19" x14ac:dyDescent="0.2">
      <c r="B79" s="1">
        <v>29677</v>
      </c>
      <c r="C79" s="27">
        <v>12</v>
      </c>
      <c r="D79" s="27" t="e">
        <v>#N/A</v>
      </c>
      <c r="E79" s="27">
        <v>7.5</v>
      </c>
      <c r="F79" s="27">
        <v>7.5</v>
      </c>
      <c r="Q79" s="1">
        <v>29677</v>
      </c>
      <c r="R79" s="48">
        <v>11.79434108529559</v>
      </c>
      <c r="S79" s="27"/>
    </row>
    <row r="80" spans="2:19" x14ac:dyDescent="0.2">
      <c r="B80" s="1">
        <v>29707</v>
      </c>
      <c r="C80" s="27">
        <v>12</v>
      </c>
      <c r="D80" s="27" t="e">
        <v>#N/A</v>
      </c>
      <c r="E80" s="27">
        <v>7.5</v>
      </c>
      <c r="F80" s="27">
        <v>7.5</v>
      </c>
      <c r="Q80" s="1">
        <v>29707</v>
      </c>
      <c r="R80" s="48">
        <v>12.101174998142362</v>
      </c>
      <c r="S80" s="27"/>
    </row>
    <row r="81" spans="2:19" x14ac:dyDescent="0.2">
      <c r="B81" s="1">
        <v>29738</v>
      </c>
      <c r="C81" s="27">
        <v>12</v>
      </c>
      <c r="D81" s="27" t="e">
        <v>#N/A</v>
      </c>
      <c r="E81" s="27">
        <v>7.5</v>
      </c>
      <c r="F81" s="27">
        <v>7.5</v>
      </c>
      <c r="Q81" s="1">
        <v>29738</v>
      </c>
      <c r="R81" s="48">
        <v>12.110365725125963</v>
      </c>
      <c r="S81" s="27"/>
    </row>
    <row r="82" spans="2:19" x14ac:dyDescent="0.2">
      <c r="B82" s="1">
        <v>29768</v>
      </c>
      <c r="C82" s="27">
        <v>12</v>
      </c>
      <c r="D82" s="27" t="e">
        <v>#N/A</v>
      </c>
      <c r="E82" s="27">
        <v>7.5</v>
      </c>
      <c r="F82" s="27">
        <v>7.5</v>
      </c>
      <c r="Q82" s="1">
        <v>29768</v>
      </c>
      <c r="R82" s="48">
        <v>13.46819652762634</v>
      </c>
      <c r="S82" s="27"/>
    </row>
    <row r="83" spans="2:19" x14ac:dyDescent="0.2">
      <c r="B83" s="1">
        <v>29799</v>
      </c>
      <c r="C83" s="27">
        <v>12.6875</v>
      </c>
      <c r="D83" s="27" t="e">
        <v>#N/A</v>
      </c>
      <c r="E83" s="27">
        <v>7.5</v>
      </c>
      <c r="F83" s="27">
        <v>7.5</v>
      </c>
      <c r="Q83" s="1">
        <v>29799</v>
      </c>
      <c r="R83" s="48">
        <v>12.946531657649786</v>
      </c>
      <c r="S83" s="27"/>
    </row>
    <row r="84" spans="2:19" x14ac:dyDescent="0.2">
      <c r="B84" s="1">
        <v>29830</v>
      </c>
      <c r="C84" s="27">
        <v>14</v>
      </c>
      <c r="D84" s="27" t="e">
        <v>#N/A</v>
      </c>
      <c r="E84" s="27">
        <v>7.5</v>
      </c>
      <c r="F84" s="27">
        <v>7.5</v>
      </c>
      <c r="Q84" s="1">
        <v>29830</v>
      </c>
      <c r="R84" s="48">
        <v>14.955572443213081</v>
      </c>
      <c r="S84" s="27"/>
    </row>
    <row r="85" spans="2:19" x14ac:dyDescent="0.2">
      <c r="B85" s="1">
        <v>29860</v>
      </c>
      <c r="C85" s="27">
        <v>15.125</v>
      </c>
      <c r="D85" s="27" t="e">
        <v>#N/A</v>
      </c>
      <c r="E85" s="27">
        <v>7.5</v>
      </c>
      <c r="F85" s="27">
        <v>7.5</v>
      </c>
      <c r="Q85" s="1">
        <v>29860</v>
      </c>
      <c r="R85" s="48">
        <v>14.716851326048779</v>
      </c>
      <c r="S85" s="27"/>
    </row>
    <row r="86" spans="2:19" x14ac:dyDescent="0.2">
      <c r="B86" s="1">
        <v>29891</v>
      </c>
      <c r="C86" s="27">
        <v>14.5625</v>
      </c>
      <c r="D86" s="27" t="e">
        <v>#N/A</v>
      </c>
      <c r="E86" s="27">
        <v>7.5</v>
      </c>
      <c r="F86" s="27">
        <v>7.5</v>
      </c>
      <c r="Q86" s="1">
        <v>29891</v>
      </c>
      <c r="R86" s="48">
        <v>13.418049229331649</v>
      </c>
      <c r="S86" s="27"/>
    </row>
    <row r="87" spans="2:19" x14ac:dyDescent="0.2">
      <c r="B87" s="1">
        <v>29921</v>
      </c>
      <c r="C87" s="27">
        <v>14.375</v>
      </c>
      <c r="D87" s="27" t="e">
        <v>#N/A</v>
      </c>
      <c r="E87" s="27">
        <v>7.5</v>
      </c>
      <c r="F87" s="27">
        <v>7.5</v>
      </c>
      <c r="Q87" s="1">
        <v>29921</v>
      </c>
      <c r="R87" s="48">
        <v>14.387725060725144</v>
      </c>
      <c r="S87" s="27"/>
    </row>
    <row r="88" spans="2:19" x14ac:dyDescent="0.2">
      <c r="B88" s="1">
        <v>29952</v>
      </c>
      <c r="C88" s="27">
        <v>13.875</v>
      </c>
      <c r="D88" s="27" t="e">
        <v>#N/A</v>
      </c>
      <c r="E88" s="27">
        <v>7.5</v>
      </c>
      <c r="F88" s="27">
        <v>7.5</v>
      </c>
      <c r="Q88" s="1">
        <v>29952</v>
      </c>
      <c r="R88" s="48">
        <v>13.591836008164606</v>
      </c>
      <c r="S88" s="27"/>
    </row>
    <row r="89" spans="2:19" x14ac:dyDescent="0.2">
      <c r="B89" s="1">
        <v>29983</v>
      </c>
      <c r="C89" s="27">
        <v>13.625</v>
      </c>
      <c r="D89" s="27" t="e">
        <v>#N/A</v>
      </c>
      <c r="E89" s="27">
        <v>7.5</v>
      </c>
      <c r="F89" s="27">
        <v>7.5</v>
      </c>
      <c r="Q89" s="1">
        <v>29983</v>
      </c>
      <c r="R89" s="48">
        <v>12.760085327490287</v>
      </c>
      <c r="S89" s="27"/>
    </row>
    <row r="90" spans="2:19" x14ac:dyDescent="0.2">
      <c r="B90" s="1">
        <v>30011</v>
      </c>
      <c r="C90" s="27">
        <v>13.25</v>
      </c>
      <c r="D90" s="27" t="e">
        <v>#N/A</v>
      </c>
      <c r="E90" s="27">
        <v>7.5</v>
      </c>
      <c r="F90" s="27">
        <v>7.5</v>
      </c>
      <c r="Q90" s="1">
        <v>30011</v>
      </c>
      <c r="R90" s="48">
        <v>12.534381746136587</v>
      </c>
      <c r="S90" s="27"/>
    </row>
    <row r="91" spans="2:19" x14ac:dyDescent="0.2">
      <c r="B91" s="1">
        <v>30042</v>
      </c>
      <c r="C91" s="27">
        <v>13.125</v>
      </c>
      <c r="D91" s="27" t="e">
        <v>#N/A</v>
      </c>
      <c r="E91" s="27">
        <v>7.5</v>
      </c>
      <c r="F91" s="27">
        <v>7.5</v>
      </c>
      <c r="Q91" s="1">
        <v>30042</v>
      </c>
      <c r="R91" s="48">
        <v>12.8076313308339</v>
      </c>
      <c r="S91" s="27"/>
    </row>
    <row r="92" spans="2:19" x14ac:dyDescent="0.2">
      <c r="B92" s="1">
        <v>30072</v>
      </c>
      <c r="C92" s="27">
        <v>13.125</v>
      </c>
      <c r="D92" s="27" t="e">
        <v>#N/A</v>
      </c>
      <c r="E92" s="27">
        <v>7.5</v>
      </c>
      <c r="F92" s="27">
        <v>7.5</v>
      </c>
      <c r="Q92" s="1">
        <v>30072</v>
      </c>
      <c r="R92" s="48">
        <v>12.070545748451783</v>
      </c>
      <c r="S92" s="27"/>
    </row>
    <row r="93" spans="2:19" x14ac:dyDescent="0.2">
      <c r="B93" s="1">
        <v>30103</v>
      </c>
      <c r="C93" s="27">
        <v>12.625</v>
      </c>
      <c r="D93" s="27" t="e">
        <v>#N/A</v>
      </c>
      <c r="E93" s="27">
        <v>7.5</v>
      </c>
      <c r="F93" s="27">
        <v>7.5</v>
      </c>
      <c r="Q93" s="1">
        <v>30103</v>
      </c>
      <c r="R93" s="48">
        <v>12.142519558791543</v>
      </c>
      <c r="S93" s="27"/>
    </row>
    <row r="94" spans="2:19" x14ac:dyDescent="0.2">
      <c r="B94" s="1">
        <v>30133</v>
      </c>
      <c r="C94" s="27">
        <v>11.625</v>
      </c>
      <c r="D94" s="27" t="e">
        <v>#N/A</v>
      </c>
      <c r="E94" s="27">
        <v>7.5</v>
      </c>
      <c r="F94" s="27">
        <v>7.5</v>
      </c>
      <c r="Q94" s="1">
        <v>30133</v>
      </c>
      <c r="R94" s="48">
        <v>11.082068699971261</v>
      </c>
      <c r="S94" s="27"/>
    </row>
    <row r="95" spans="2:19" x14ac:dyDescent="0.2">
      <c r="B95" s="1">
        <v>30164</v>
      </c>
      <c r="C95" s="27">
        <v>10.625</v>
      </c>
      <c r="D95" s="27" t="e">
        <v>#N/A</v>
      </c>
      <c r="E95" s="27">
        <v>7.43</v>
      </c>
      <c r="F95" s="27">
        <v>7.43</v>
      </c>
      <c r="Q95" s="1">
        <v>30164</v>
      </c>
      <c r="R95" s="48">
        <v>9.9764377507486905</v>
      </c>
      <c r="S95" s="27"/>
    </row>
    <row r="96" spans="2:19" x14ac:dyDescent="0.2">
      <c r="B96" s="1">
        <v>30195</v>
      </c>
      <c r="C96" s="27">
        <v>10.125</v>
      </c>
      <c r="D96" s="27" t="e">
        <v>#N/A</v>
      </c>
      <c r="E96" s="27">
        <v>7</v>
      </c>
      <c r="F96" s="27">
        <v>7</v>
      </c>
      <c r="Q96" s="1">
        <v>30195</v>
      </c>
      <c r="R96" s="48">
        <v>9.7814188558364403</v>
      </c>
      <c r="S96" s="27"/>
    </row>
    <row r="97" spans="2:19" x14ac:dyDescent="0.2">
      <c r="B97" s="1">
        <v>30225</v>
      </c>
      <c r="C97" s="27">
        <v>9.625</v>
      </c>
      <c r="D97" s="27" t="e">
        <v>#N/A</v>
      </c>
      <c r="E97" s="27">
        <v>6.7</v>
      </c>
      <c r="F97" s="27">
        <v>6.7</v>
      </c>
      <c r="Q97" s="1">
        <v>30225</v>
      </c>
      <c r="R97" s="48">
        <v>8.6067722853363442</v>
      </c>
      <c r="S97" s="27"/>
    </row>
    <row r="98" spans="2:19" x14ac:dyDescent="0.2">
      <c r="B98" s="1">
        <v>30256</v>
      </c>
      <c r="C98" s="27">
        <v>10</v>
      </c>
      <c r="D98" s="27" t="e">
        <v>#N/A</v>
      </c>
      <c r="E98" s="27">
        <v>6</v>
      </c>
      <c r="F98" s="27">
        <v>6</v>
      </c>
      <c r="Q98" s="1">
        <v>30256</v>
      </c>
      <c r="R98" s="48">
        <v>10.117927994581974</v>
      </c>
      <c r="S98" s="27"/>
    </row>
    <row r="99" spans="2:19" x14ac:dyDescent="0.2">
      <c r="B99" s="1">
        <v>30286</v>
      </c>
      <c r="C99" s="27">
        <v>10</v>
      </c>
      <c r="D99" s="27" t="e">
        <v>#N/A</v>
      </c>
      <c r="E99" s="27">
        <v>5.07</v>
      </c>
      <c r="F99" s="27">
        <v>5.07</v>
      </c>
      <c r="Q99" s="1">
        <v>30286</v>
      </c>
      <c r="R99" s="48">
        <v>10.093578409835091</v>
      </c>
      <c r="S99" s="27"/>
    </row>
    <row r="100" spans="2:19" x14ac:dyDescent="0.2">
      <c r="B100" s="1">
        <v>30317</v>
      </c>
      <c r="C100" s="27">
        <v>11</v>
      </c>
      <c r="D100" s="27" t="e">
        <v>#N/A</v>
      </c>
      <c r="E100" s="27">
        <v>5</v>
      </c>
      <c r="F100" s="27">
        <v>5</v>
      </c>
      <c r="Q100" s="1">
        <v>30317</v>
      </c>
      <c r="R100" s="48">
        <v>10.851452319276889</v>
      </c>
      <c r="S100" s="27"/>
    </row>
    <row r="101" spans="2:19" x14ac:dyDescent="0.2">
      <c r="B101" s="1">
        <v>30348</v>
      </c>
      <c r="C101" s="27">
        <v>11</v>
      </c>
      <c r="D101" s="27" t="e">
        <v>#N/A</v>
      </c>
      <c r="E101" s="27">
        <v>5</v>
      </c>
      <c r="F101" s="27">
        <v>5</v>
      </c>
      <c r="Q101" s="1">
        <v>30348</v>
      </c>
      <c r="R101" s="48">
        <v>10.367829499615965</v>
      </c>
      <c r="S101" s="27"/>
    </row>
    <row r="102" spans="2:19" x14ac:dyDescent="0.2">
      <c r="B102" s="1">
        <v>30376</v>
      </c>
      <c r="C102" s="27">
        <v>10.5625</v>
      </c>
      <c r="D102" s="27" t="e">
        <v>#N/A</v>
      </c>
      <c r="E102" s="27">
        <v>4.57</v>
      </c>
      <c r="F102" s="27">
        <v>4.57</v>
      </c>
      <c r="Q102" s="1">
        <v>30376</v>
      </c>
      <c r="R102" s="48">
        <v>10.350092067679514</v>
      </c>
      <c r="S102" s="27"/>
    </row>
    <row r="103" spans="2:19" x14ac:dyDescent="0.2">
      <c r="B103" s="1">
        <v>30407</v>
      </c>
      <c r="C103" s="27">
        <v>10.0625</v>
      </c>
      <c r="D103" s="27" t="e">
        <v>#N/A</v>
      </c>
      <c r="E103" s="27">
        <v>4</v>
      </c>
      <c r="F103" s="27">
        <v>4</v>
      </c>
      <c r="Q103" s="1">
        <v>30407</v>
      </c>
      <c r="R103" s="48">
        <v>9.8605154614609489</v>
      </c>
      <c r="S103" s="27"/>
    </row>
    <row r="104" spans="2:19" x14ac:dyDescent="0.2">
      <c r="B104" s="1">
        <v>30437</v>
      </c>
      <c r="C104" s="27">
        <v>10.0625</v>
      </c>
      <c r="D104" s="27" t="e">
        <v>#N/A</v>
      </c>
      <c r="E104" s="27">
        <v>4</v>
      </c>
      <c r="F104" s="27">
        <v>4</v>
      </c>
      <c r="Q104" s="1">
        <v>30437</v>
      </c>
      <c r="R104" s="48">
        <v>10.061523170472601</v>
      </c>
      <c r="S104" s="27"/>
    </row>
    <row r="105" spans="2:19" x14ac:dyDescent="0.2">
      <c r="B105" s="1">
        <v>30468</v>
      </c>
      <c r="C105" s="27">
        <v>9.5625</v>
      </c>
      <c r="D105" s="27" t="e">
        <v>#N/A</v>
      </c>
      <c r="E105" s="27">
        <v>4</v>
      </c>
      <c r="F105" s="27">
        <v>4</v>
      </c>
      <c r="Q105" s="1">
        <v>30468</v>
      </c>
      <c r="R105" s="48">
        <v>9.9998746229102018</v>
      </c>
      <c r="S105" s="27"/>
    </row>
    <row r="106" spans="2:19" x14ac:dyDescent="0.2">
      <c r="B106" s="1">
        <v>30498</v>
      </c>
      <c r="C106" s="27">
        <v>9.5625</v>
      </c>
      <c r="D106" s="27" t="e">
        <v>#N/A</v>
      </c>
      <c r="E106" s="27">
        <v>4</v>
      </c>
      <c r="F106" s="27">
        <v>4</v>
      </c>
      <c r="Q106" s="1">
        <v>30498</v>
      </c>
      <c r="R106" s="48">
        <v>10.533563556559768</v>
      </c>
      <c r="S106" s="27"/>
    </row>
    <row r="107" spans="2:19" x14ac:dyDescent="0.2">
      <c r="B107" s="1">
        <v>30529</v>
      </c>
      <c r="C107" s="27">
        <v>9.5625</v>
      </c>
      <c r="D107" s="27" t="e">
        <v>#N/A</v>
      </c>
      <c r="E107" s="27">
        <v>4</v>
      </c>
      <c r="F107" s="27">
        <v>4</v>
      </c>
      <c r="Q107" s="1">
        <v>30529</v>
      </c>
      <c r="R107" s="48">
        <v>10.47160121405328</v>
      </c>
      <c r="S107" s="27"/>
    </row>
    <row r="108" spans="2:19" x14ac:dyDescent="0.2">
      <c r="B108" s="1">
        <v>30560</v>
      </c>
      <c r="C108" s="27">
        <v>9.5625</v>
      </c>
      <c r="D108" s="27" t="e">
        <v>#N/A</v>
      </c>
      <c r="E108" s="27">
        <v>4</v>
      </c>
      <c r="F108" s="27">
        <v>4</v>
      </c>
      <c r="Q108" s="1">
        <v>30560</v>
      </c>
      <c r="R108" s="48">
        <v>9.7245297835107873</v>
      </c>
      <c r="S108" s="27"/>
    </row>
    <row r="109" spans="2:19" x14ac:dyDescent="0.2">
      <c r="B109" s="1">
        <v>30590</v>
      </c>
      <c r="C109" s="27">
        <v>9.0625</v>
      </c>
      <c r="D109" s="27" t="e">
        <v>#N/A</v>
      </c>
      <c r="E109" s="27">
        <v>4</v>
      </c>
      <c r="F109" s="27">
        <v>4</v>
      </c>
      <c r="Q109" s="1">
        <v>30590</v>
      </c>
      <c r="R109" s="48">
        <v>9.4511050794654015</v>
      </c>
      <c r="S109" s="27"/>
    </row>
    <row r="110" spans="2:19" x14ac:dyDescent="0.2">
      <c r="B110" s="1">
        <v>30621</v>
      </c>
      <c r="C110" s="27">
        <v>9.0625</v>
      </c>
      <c r="D110" s="27" t="e">
        <v>#N/A</v>
      </c>
      <c r="E110" s="27">
        <v>4</v>
      </c>
      <c r="F110" s="27">
        <v>4</v>
      </c>
      <c r="Q110" s="1">
        <v>30621</v>
      </c>
      <c r="R110" s="48">
        <v>9.5331608367846705</v>
      </c>
      <c r="S110" s="27"/>
    </row>
    <row r="111" spans="2:19" x14ac:dyDescent="0.2">
      <c r="B111" s="1">
        <v>30651</v>
      </c>
      <c r="C111" s="27">
        <v>9.0625</v>
      </c>
      <c r="D111" s="27" t="e">
        <v>#N/A</v>
      </c>
      <c r="E111" s="27">
        <v>4</v>
      </c>
      <c r="F111" s="27">
        <v>4</v>
      </c>
      <c r="Q111" s="1">
        <v>30651</v>
      </c>
      <c r="R111" s="48">
        <v>9.5086876170179</v>
      </c>
      <c r="S111" s="27"/>
    </row>
    <row r="112" spans="2:19" x14ac:dyDescent="0.2">
      <c r="B112" s="1">
        <v>30682</v>
      </c>
      <c r="C112" s="27">
        <v>9.0625</v>
      </c>
      <c r="D112" s="27" t="e">
        <v>#N/A</v>
      </c>
      <c r="E112" s="27">
        <v>4</v>
      </c>
      <c r="F112" s="27">
        <v>4</v>
      </c>
      <c r="Q112" s="1">
        <v>30682</v>
      </c>
      <c r="R112" s="48">
        <v>9.3705786618282634</v>
      </c>
      <c r="S112" s="27"/>
    </row>
    <row r="113" spans="2:19" x14ac:dyDescent="0.2">
      <c r="B113" s="1">
        <v>30713</v>
      </c>
      <c r="C113" s="27">
        <v>9.0625</v>
      </c>
      <c r="D113" s="27" t="e">
        <v>#N/A</v>
      </c>
      <c r="E113" s="27">
        <v>4</v>
      </c>
      <c r="F113" s="27">
        <v>4</v>
      </c>
      <c r="Q113" s="1">
        <v>30713</v>
      </c>
      <c r="R113" s="48">
        <v>9.2351581658555002</v>
      </c>
      <c r="S113" s="27"/>
    </row>
    <row r="114" spans="2:19" x14ac:dyDescent="0.2">
      <c r="B114" s="1">
        <v>30742</v>
      </c>
      <c r="C114" s="27">
        <v>8.5625</v>
      </c>
      <c r="D114" s="27" t="e">
        <v>#N/A</v>
      </c>
      <c r="E114" s="27">
        <v>4</v>
      </c>
      <c r="F114" s="27">
        <v>4</v>
      </c>
      <c r="Q114" s="1">
        <v>30742</v>
      </c>
      <c r="R114" s="48">
        <v>9.0989305669290932</v>
      </c>
      <c r="S114" s="27"/>
    </row>
    <row r="115" spans="2:19" x14ac:dyDescent="0.2">
      <c r="B115" s="1">
        <v>30773</v>
      </c>
      <c r="C115" s="27">
        <v>8.5625</v>
      </c>
      <c r="D115" s="27" t="e">
        <v>#N/A</v>
      </c>
      <c r="E115" s="27">
        <v>4</v>
      </c>
      <c r="F115" s="27">
        <v>4</v>
      </c>
      <c r="Q115" s="1">
        <v>30773</v>
      </c>
      <c r="R115" s="48">
        <v>9.2165868321235696</v>
      </c>
      <c r="S115" s="27"/>
    </row>
    <row r="116" spans="2:19" x14ac:dyDescent="0.2">
      <c r="B116" s="1">
        <v>30803</v>
      </c>
      <c r="C116" s="27">
        <v>9.0625</v>
      </c>
      <c r="D116" s="27" t="e">
        <v>#N/A</v>
      </c>
      <c r="E116" s="27">
        <v>4</v>
      </c>
      <c r="F116" s="27">
        <v>4</v>
      </c>
      <c r="Q116" s="1">
        <v>30803</v>
      </c>
      <c r="R116" s="48">
        <v>10.432865897143069</v>
      </c>
      <c r="S116" s="27"/>
    </row>
    <row r="117" spans="2:19" x14ac:dyDescent="0.2">
      <c r="B117" s="1">
        <v>30834</v>
      </c>
      <c r="C117" s="27">
        <v>8.875</v>
      </c>
      <c r="D117" s="27" t="e">
        <v>#N/A</v>
      </c>
      <c r="E117" s="27">
        <v>4.03</v>
      </c>
      <c r="F117" s="27">
        <v>4.03</v>
      </c>
      <c r="Q117" s="1">
        <v>30834</v>
      </c>
      <c r="R117" s="48">
        <v>10.204649024250836</v>
      </c>
      <c r="S117" s="27"/>
    </row>
    <row r="118" spans="2:19" x14ac:dyDescent="0.2">
      <c r="B118" s="1">
        <v>30864</v>
      </c>
      <c r="C118" s="27">
        <v>12</v>
      </c>
      <c r="D118" s="27" t="e">
        <v>#N/A</v>
      </c>
      <c r="E118" s="27">
        <v>4.5</v>
      </c>
      <c r="F118" s="27">
        <v>4.5</v>
      </c>
      <c r="Q118" s="1">
        <v>30864</v>
      </c>
      <c r="R118" s="48">
        <v>11.616313216433758</v>
      </c>
      <c r="S118" s="27"/>
    </row>
    <row r="119" spans="2:19" x14ac:dyDescent="0.2">
      <c r="B119" s="1">
        <v>30895</v>
      </c>
      <c r="C119" s="27">
        <v>10.5</v>
      </c>
      <c r="D119" s="27" t="e">
        <v>#N/A</v>
      </c>
      <c r="E119" s="27">
        <v>4.5</v>
      </c>
      <c r="F119" s="27">
        <v>4.5</v>
      </c>
      <c r="Q119" s="1">
        <v>30895</v>
      </c>
      <c r="R119" s="48">
        <v>10.554732060353972</v>
      </c>
      <c r="S119" s="27"/>
    </row>
    <row r="120" spans="2:19" x14ac:dyDescent="0.2">
      <c r="B120" s="1">
        <v>30926</v>
      </c>
      <c r="C120" s="27">
        <v>10.5</v>
      </c>
      <c r="D120" s="27" t="e">
        <v>#N/A</v>
      </c>
      <c r="E120" s="27">
        <v>4.5</v>
      </c>
      <c r="F120" s="27">
        <v>4.5</v>
      </c>
      <c r="Q120" s="1">
        <v>30926</v>
      </c>
      <c r="R120" s="48">
        <v>10.475353319997863</v>
      </c>
      <c r="S120" s="27"/>
    </row>
    <row r="121" spans="2:19" x14ac:dyDescent="0.2">
      <c r="B121" s="1">
        <v>30956</v>
      </c>
      <c r="C121" s="27">
        <v>10.5</v>
      </c>
      <c r="D121" s="27" t="e">
        <v>#N/A</v>
      </c>
      <c r="E121" s="27">
        <v>4.5</v>
      </c>
      <c r="F121" s="27">
        <v>4.5</v>
      </c>
      <c r="Q121" s="1">
        <v>30956</v>
      </c>
      <c r="R121" s="48">
        <v>10.262951667815209</v>
      </c>
      <c r="S121" s="27"/>
    </row>
    <row r="122" spans="2:19" x14ac:dyDescent="0.2">
      <c r="B122" s="1">
        <v>30987</v>
      </c>
      <c r="C122" s="27">
        <v>9.5</v>
      </c>
      <c r="D122" s="27" t="e">
        <v>#N/A</v>
      </c>
      <c r="E122" s="27">
        <v>4.5</v>
      </c>
      <c r="F122" s="27">
        <v>4.5</v>
      </c>
      <c r="Q122" s="1">
        <v>30987</v>
      </c>
      <c r="R122" s="48">
        <v>9.6249557313547491</v>
      </c>
      <c r="S122" s="27"/>
    </row>
    <row r="123" spans="2:19" x14ac:dyDescent="0.2">
      <c r="B123" s="1">
        <v>31017</v>
      </c>
      <c r="C123" s="27">
        <v>9.5</v>
      </c>
      <c r="D123" s="27" t="e">
        <v>#N/A</v>
      </c>
      <c r="E123" s="27">
        <v>4.5</v>
      </c>
      <c r="F123" s="27">
        <v>4.5</v>
      </c>
      <c r="Q123" s="1">
        <v>31017</v>
      </c>
      <c r="R123" s="48">
        <v>10.13484379383674</v>
      </c>
      <c r="S123" s="27"/>
    </row>
    <row r="124" spans="2:19" x14ac:dyDescent="0.2">
      <c r="B124" s="1">
        <v>31048</v>
      </c>
      <c r="C124" s="27">
        <v>13.875</v>
      </c>
      <c r="D124" s="27" t="e">
        <v>#N/A</v>
      </c>
      <c r="E124" s="27">
        <v>4.5</v>
      </c>
      <c r="F124" s="27">
        <v>4.5</v>
      </c>
      <c r="Q124" s="1">
        <v>31048</v>
      </c>
      <c r="R124" s="48">
        <v>11.230858823404189</v>
      </c>
      <c r="S124" s="27"/>
    </row>
    <row r="125" spans="2:19" x14ac:dyDescent="0.2">
      <c r="B125" s="1">
        <v>31079</v>
      </c>
      <c r="C125" s="27">
        <v>13.875</v>
      </c>
      <c r="D125" s="27" t="e">
        <v>#N/A</v>
      </c>
      <c r="E125" s="27">
        <v>4.5</v>
      </c>
      <c r="F125" s="27">
        <v>4.5</v>
      </c>
      <c r="Q125" s="1">
        <v>31079</v>
      </c>
      <c r="R125" s="48">
        <v>12.137067696367941</v>
      </c>
      <c r="S125" s="27"/>
    </row>
    <row r="126" spans="2:19" x14ac:dyDescent="0.2">
      <c r="B126" s="1">
        <v>31107</v>
      </c>
      <c r="C126" s="27">
        <v>12.875</v>
      </c>
      <c r="D126" s="27" t="e">
        <v>#N/A</v>
      </c>
      <c r="E126" s="27">
        <v>4.5</v>
      </c>
      <c r="F126" s="27">
        <v>4.5</v>
      </c>
      <c r="Q126" s="1">
        <v>31107</v>
      </c>
      <c r="R126" s="48">
        <v>11.554080076897309</v>
      </c>
      <c r="S126" s="27"/>
    </row>
    <row r="127" spans="2:19" x14ac:dyDescent="0.2">
      <c r="B127" s="1">
        <v>31138</v>
      </c>
      <c r="C127" s="27">
        <v>12.375</v>
      </c>
      <c r="D127" s="27" t="e">
        <v>#N/A</v>
      </c>
      <c r="E127" s="27">
        <v>4.5</v>
      </c>
      <c r="F127" s="27">
        <v>4.5</v>
      </c>
      <c r="Q127" s="1">
        <v>31138</v>
      </c>
      <c r="R127" s="48">
        <v>11.284879287666746</v>
      </c>
      <c r="S127" s="27"/>
    </row>
    <row r="128" spans="2:19" x14ac:dyDescent="0.2">
      <c r="B128" s="1">
        <v>31168</v>
      </c>
      <c r="C128" s="27">
        <v>12.375</v>
      </c>
      <c r="D128" s="27" t="e">
        <v>#N/A</v>
      </c>
      <c r="E128" s="27">
        <v>4.5</v>
      </c>
      <c r="F128" s="27">
        <v>4.5</v>
      </c>
      <c r="Q128" s="1">
        <v>31168</v>
      </c>
      <c r="R128" s="48">
        <v>11.363727049972878</v>
      </c>
      <c r="S128" s="27"/>
    </row>
    <row r="129" spans="2:19" x14ac:dyDescent="0.2">
      <c r="B129" s="1">
        <v>31199</v>
      </c>
      <c r="C129" s="27">
        <v>12.375</v>
      </c>
      <c r="D129" s="27" t="e">
        <v>#N/A</v>
      </c>
      <c r="E129" s="27">
        <v>4.5</v>
      </c>
      <c r="F129" s="27">
        <v>4.5</v>
      </c>
      <c r="Q129" s="1">
        <v>31199</v>
      </c>
      <c r="R129" s="48">
        <v>11.296596091071427</v>
      </c>
      <c r="S129" s="27"/>
    </row>
    <row r="130" spans="2:19" x14ac:dyDescent="0.2">
      <c r="B130" s="1">
        <v>31229</v>
      </c>
      <c r="C130" s="27">
        <v>11.375</v>
      </c>
      <c r="D130" s="27" t="e">
        <v>#N/A</v>
      </c>
      <c r="E130" s="27">
        <v>4.5</v>
      </c>
      <c r="F130" s="27">
        <v>4.5</v>
      </c>
      <c r="Q130" s="1">
        <v>31229</v>
      </c>
      <c r="R130" s="48">
        <v>10.344779748419617</v>
      </c>
      <c r="S130" s="27"/>
    </row>
    <row r="131" spans="2:19" x14ac:dyDescent="0.2">
      <c r="B131" s="1">
        <v>31260</v>
      </c>
      <c r="C131" s="27">
        <v>11.375</v>
      </c>
      <c r="D131" s="27" t="e">
        <v>#N/A</v>
      </c>
      <c r="E131" s="27">
        <v>4.25</v>
      </c>
      <c r="F131" s="27">
        <v>4.25</v>
      </c>
      <c r="Q131" s="1">
        <v>31260</v>
      </c>
      <c r="R131" s="48">
        <v>10.454286663358651</v>
      </c>
      <c r="S131" s="27"/>
    </row>
    <row r="132" spans="2:19" x14ac:dyDescent="0.2">
      <c r="B132" s="1">
        <v>31291</v>
      </c>
      <c r="C132" s="27">
        <v>11.375</v>
      </c>
      <c r="D132" s="27" t="e">
        <v>#N/A</v>
      </c>
      <c r="E132" s="27">
        <v>4</v>
      </c>
      <c r="F132" s="27">
        <v>4</v>
      </c>
      <c r="Q132" s="1">
        <v>31291</v>
      </c>
      <c r="R132" s="48">
        <v>10.444154204716988</v>
      </c>
      <c r="S132" s="27"/>
    </row>
    <row r="133" spans="2:19" x14ac:dyDescent="0.2">
      <c r="B133" s="1">
        <v>31321</v>
      </c>
      <c r="C133" s="27">
        <v>11.375</v>
      </c>
      <c r="D133" s="27" t="e">
        <v>#N/A</v>
      </c>
      <c r="E133" s="27">
        <v>4</v>
      </c>
      <c r="F133" s="27">
        <v>4</v>
      </c>
      <c r="Q133" s="1">
        <v>31321</v>
      </c>
      <c r="R133" s="48">
        <v>10.662234634060285</v>
      </c>
      <c r="S133" s="27"/>
    </row>
    <row r="134" spans="2:19" x14ac:dyDescent="0.2">
      <c r="B134" s="1">
        <v>31352</v>
      </c>
      <c r="C134" s="27">
        <v>11.375</v>
      </c>
      <c r="D134" s="27" t="e">
        <v>#N/A</v>
      </c>
      <c r="E134" s="27">
        <v>4</v>
      </c>
      <c r="F134" s="27">
        <v>4</v>
      </c>
      <c r="Q134" s="1">
        <v>31352</v>
      </c>
      <c r="R134" s="48">
        <v>10.771698157019813</v>
      </c>
      <c r="S134" s="27"/>
    </row>
    <row r="135" spans="2:19" x14ac:dyDescent="0.2">
      <c r="B135" s="1">
        <v>31382</v>
      </c>
      <c r="C135" s="27">
        <v>11.375</v>
      </c>
      <c r="D135" s="27" t="e">
        <v>#N/A</v>
      </c>
      <c r="E135" s="27">
        <v>4</v>
      </c>
      <c r="F135" s="27">
        <v>4</v>
      </c>
      <c r="Q135" s="1">
        <v>31382</v>
      </c>
      <c r="R135" s="48">
        <v>11.29208693659241</v>
      </c>
      <c r="S135" s="27"/>
    </row>
    <row r="136" spans="2:19" x14ac:dyDescent="0.2">
      <c r="B136" s="1">
        <v>31413</v>
      </c>
      <c r="C136" s="27">
        <v>12.375</v>
      </c>
      <c r="D136" s="27" t="e">
        <v>#N/A</v>
      </c>
      <c r="E136" s="27">
        <v>4</v>
      </c>
      <c r="F136" s="27">
        <v>4</v>
      </c>
      <c r="Q136" s="1">
        <v>31413</v>
      </c>
      <c r="R136" s="48">
        <v>12.019837874686301</v>
      </c>
      <c r="S136" s="27"/>
    </row>
    <row r="137" spans="2:19" x14ac:dyDescent="0.2">
      <c r="B137" s="1">
        <v>31444</v>
      </c>
      <c r="C137" s="27">
        <v>12.375</v>
      </c>
      <c r="D137" s="27" t="e">
        <v>#N/A</v>
      </c>
      <c r="E137" s="27">
        <v>4</v>
      </c>
      <c r="F137" s="27">
        <v>4</v>
      </c>
      <c r="Q137" s="1">
        <v>31444</v>
      </c>
      <c r="R137" s="48">
        <v>11.049000618215663</v>
      </c>
      <c r="S137" s="27"/>
    </row>
    <row r="138" spans="2:19" x14ac:dyDescent="0.2">
      <c r="B138" s="1">
        <v>31472</v>
      </c>
      <c r="C138" s="27">
        <v>11.375</v>
      </c>
      <c r="D138" s="27" t="e">
        <v>#N/A</v>
      </c>
      <c r="E138" s="27">
        <v>3.61</v>
      </c>
      <c r="F138" s="27">
        <v>3.61</v>
      </c>
      <c r="Q138" s="1">
        <v>31472</v>
      </c>
      <c r="R138" s="48">
        <v>9.699830128410353</v>
      </c>
      <c r="S138" s="27"/>
    </row>
    <row r="139" spans="2:19" x14ac:dyDescent="0.2">
      <c r="B139" s="1">
        <v>31503</v>
      </c>
      <c r="C139" s="27">
        <v>10.375</v>
      </c>
      <c r="D139" s="27" t="e">
        <v>#N/A</v>
      </c>
      <c r="E139" s="27">
        <v>3.5</v>
      </c>
      <c r="F139" s="27">
        <v>3.5</v>
      </c>
      <c r="Q139" s="1">
        <v>31503</v>
      </c>
      <c r="R139" s="48">
        <v>8.9754490414101955</v>
      </c>
      <c r="S139" s="27"/>
    </row>
    <row r="140" spans="2:19" x14ac:dyDescent="0.2">
      <c r="B140" s="1">
        <v>31533</v>
      </c>
      <c r="C140" s="27">
        <v>9.875</v>
      </c>
      <c r="D140" s="27" t="e">
        <v>#N/A</v>
      </c>
      <c r="E140" s="27">
        <v>3.5</v>
      </c>
      <c r="F140" s="27">
        <v>3.5</v>
      </c>
      <c r="Q140" s="1">
        <v>31533</v>
      </c>
      <c r="R140" s="48">
        <v>8.9499543914996291</v>
      </c>
      <c r="S140" s="27"/>
    </row>
    <row r="141" spans="2:19" x14ac:dyDescent="0.2">
      <c r="B141" s="1">
        <v>31564</v>
      </c>
      <c r="C141" s="27">
        <v>9.875</v>
      </c>
      <c r="D141" s="27" t="e">
        <v>#N/A</v>
      </c>
      <c r="E141" s="27">
        <v>3.5</v>
      </c>
      <c r="F141" s="27">
        <v>3.5</v>
      </c>
      <c r="Q141" s="1">
        <v>31564</v>
      </c>
      <c r="R141" s="48">
        <v>9.1470145090056949</v>
      </c>
      <c r="S141" s="27"/>
    </row>
    <row r="142" spans="2:19" x14ac:dyDescent="0.2">
      <c r="B142" s="1">
        <v>31594</v>
      </c>
      <c r="C142" s="27">
        <v>9.875</v>
      </c>
      <c r="D142" s="27" t="e">
        <v>#N/A</v>
      </c>
      <c r="E142" s="27">
        <v>3.5</v>
      </c>
      <c r="F142" s="27">
        <v>3.5</v>
      </c>
      <c r="Q142" s="1">
        <v>31594</v>
      </c>
      <c r="R142" s="48">
        <v>9.595474945302767</v>
      </c>
      <c r="S142" s="27"/>
    </row>
    <row r="143" spans="2:19" x14ac:dyDescent="0.2">
      <c r="B143" s="1">
        <v>31625</v>
      </c>
      <c r="C143" s="27">
        <v>9.875</v>
      </c>
      <c r="D143" s="27" t="e">
        <v>#N/A</v>
      </c>
      <c r="E143" s="27">
        <v>3.5</v>
      </c>
      <c r="F143" s="27">
        <v>3.5</v>
      </c>
      <c r="Q143" s="1">
        <v>31625</v>
      </c>
      <c r="R143" s="48">
        <v>9.3895480414949475</v>
      </c>
      <c r="S143" s="27"/>
    </row>
    <row r="144" spans="2:19" x14ac:dyDescent="0.2">
      <c r="B144" s="1">
        <v>31656</v>
      </c>
      <c r="C144" s="27">
        <v>9.875</v>
      </c>
      <c r="D144" s="27" t="e">
        <v>#N/A</v>
      </c>
      <c r="E144" s="27">
        <v>3.5</v>
      </c>
      <c r="F144" s="27">
        <v>3.5</v>
      </c>
      <c r="Q144" s="1">
        <v>31656</v>
      </c>
      <c r="R144" s="48">
        <v>10.95244765090613</v>
      </c>
      <c r="S144" s="27"/>
    </row>
    <row r="145" spans="2:19" x14ac:dyDescent="0.2">
      <c r="B145" s="1">
        <v>31686</v>
      </c>
      <c r="C145" s="27">
        <v>10.875</v>
      </c>
      <c r="D145" s="27" t="e">
        <v>#N/A</v>
      </c>
      <c r="E145" s="27">
        <v>3.5</v>
      </c>
      <c r="F145" s="27">
        <v>3.5</v>
      </c>
      <c r="Q145" s="1">
        <v>31686</v>
      </c>
      <c r="R145" s="48">
        <v>10.761343151552413</v>
      </c>
      <c r="S145" s="27"/>
    </row>
    <row r="146" spans="2:19" x14ac:dyDescent="0.2">
      <c r="B146" s="1">
        <v>31717</v>
      </c>
      <c r="C146" s="27">
        <v>10.875</v>
      </c>
      <c r="D146" s="27" t="e">
        <v>#N/A</v>
      </c>
      <c r="E146" s="27">
        <v>3.5</v>
      </c>
      <c r="F146" s="27">
        <v>3.5</v>
      </c>
      <c r="Q146" s="1">
        <v>31717</v>
      </c>
      <c r="R146" s="48">
        <v>10.925864764917101</v>
      </c>
      <c r="S146" s="27"/>
    </row>
    <row r="147" spans="2:19" x14ac:dyDescent="0.2">
      <c r="B147" s="1">
        <v>31747</v>
      </c>
      <c r="C147" s="27">
        <v>10.875</v>
      </c>
      <c r="D147" s="27" t="e">
        <v>#N/A</v>
      </c>
      <c r="E147" s="27">
        <v>3.5</v>
      </c>
      <c r="F147" s="27">
        <v>3.5</v>
      </c>
      <c r="Q147" s="1">
        <v>31747</v>
      </c>
      <c r="R147" s="48">
        <v>10.615889079412907</v>
      </c>
      <c r="S147" s="27"/>
    </row>
    <row r="148" spans="2:19" x14ac:dyDescent="0.2">
      <c r="B148" s="1">
        <v>31778</v>
      </c>
      <c r="C148" s="27">
        <v>10.875</v>
      </c>
      <c r="D148" s="27" t="e">
        <v>#N/A</v>
      </c>
      <c r="E148" s="27">
        <v>3.36</v>
      </c>
      <c r="F148" s="27">
        <v>3.36</v>
      </c>
      <c r="Q148" s="1">
        <v>31778</v>
      </c>
      <c r="R148" s="48">
        <v>10.170802229980623</v>
      </c>
      <c r="S148" s="27"/>
    </row>
    <row r="149" spans="2:19" x14ac:dyDescent="0.2">
      <c r="B149" s="1">
        <v>31809</v>
      </c>
      <c r="C149" s="27">
        <v>10.875</v>
      </c>
      <c r="D149" s="27" t="e">
        <v>#N/A</v>
      </c>
      <c r="E149" s="27">
        <v>3</v>
      </c>
      <c r="F149" s="27">
        <v>3</v>
      </c>
      <c r="Q149" s="1">
        <v>31809</v>
      </c>
      <c r="R149" s="48">
        <v>9.6724697213538526</v>
      </c>
      <c r="S149" s="27"/>
    </row>
    <row r="150" spans="2:19" x14ac:dyDescent="0.2">
      <c r="B150" s="1">
        <v>31837</v>
      </c>
      <c r="C150" s="27">
        <v>9.875</v>
      </c>
      <c r="D150" s="27" t="e">
        <v>#N/A</v>
      </c>
      <c r="E150" s="27">
        <v>3</v>
      </c>
      <c r="F150" s="27">
        <v>3</v>
      </c>
      <c r="Q150" s="1">
        <v>31837</v>
      </c>
      <c r="R150" s="48">
        <v>9.0492388964376644</v>
      </c>
      <c r="S150" s="27"/>
    </row>
    <row r="151" spans="2:19" x14ac:dyDescent="0.2">
      <c r="B151" s="1">
        <v>31868</v>
      </c>
      <c r="C151" s="27">
        <v>9.375</v>
      </c>
      <c r="D151" s="27" t="e">
        <v>#N/A</v>
      </c>
      <c r="E151" s="27">
        <v>3</v>
      </c>
      <c r="F151" s="27">
        <v>3</v>
      </c>
      <c r="Q151" s="1">
        <v>31868</v>
      </c>
      <c r="R151" s="48">
        <v>8.5595794909888117</v>
      </c>
      <c r="S151" s="27"/>
    </row>
    <row r="152" spans="2:19" x14ac:dyDescent="0.2">
      <c r="B152" s="1">
        <v>31898</v>
      </c>
      <c r="C152" s="27">
        <v>8.875</v>
      </c>
      <c r="D152" s="27" t="e">
        <v>#N/A</v>
      </c>
      <c r="E152" s="27">
        <v>3</v>
      </c>
      <c r="F152" s="27">
        <v>3</v>
      </c>
      <c r="Q152" s="1">
        <v>31898</v>
      </c>
      <c r="R152" s="48">
        <v>8.4635726571218779</v>
      </c>
      <c r="S152" s="27"/>
    </row>
    <row r="153" spans="2:19" x14ac:dyDescent="0.2">
      <c r="B153" s="1">
        <v>31929</v>
      </c>
      <c r="C153" s="27">
        <v>8.875</v>
      </c>
      <c r="D153" s="27" t="e">
        <v>#N/A</v>
      </c>
      <c r="E153" s="27">
        <v>3</v>
      </c>
      <c r="F153" s="27">
        <v>3</v>
      </c>
      <c r="Q153" s="1">
        <v>31929</v>
      </c>
      <c r="R153" s="48">
        <v>8.9408823761466873</v>
      </c>
      <c r="S153" s="27"/>
    </row>
    <row r="154" spans="2:19" x14ac:dyDescent="0.2">
      <c r="B154" s="1">
        <v>31959</v>
      </c>
      <c r="C154" s="27">
        <v>8.875</v>
      </c>
      <c r="D154" s="27" t="e">
        <v>#N/A</v>
      </c>
      <c r="E154" s="27">
        <v>3</v>
      </c>
      <c r="F154" s="27">
        <v>3</v>
      </c>
      <c r="Q154" s="1">
        <v>31959</v>
      </c>
      <c r="R154" s="48">
        <v>9.506736414400411</v>
      </c>
      <c r="S154" s="27"/>
    </row>
    <row r="155" spans="2:19" x14ac:dyDescent="0.2">
      <c r="B155" s="1">
        <v>31990</v>
      </c>
      <c r="C155" s="27">
        <v>9.875</v>
      </c>
      <c r="D155" s="27" t="e">
        <v>#N/A</v>
      </c>
      <c r="E155" s="27">
        <v>3</v>
      </c>
      <c r="F155" s="27">
        <v>3</v>
      </c>
      <c r="Q155" s="1">
        <v>31990</v>
      </c>
      <c r="R155" s="48">
        <v>10.316154022161623</v>
      </c>
      <c r="S155" s="27"/>
    </row>
    <row r="156" spans="2:19" x14ac:dyDescent="0.2">
      <c r="B156" s="1">
        <v>32021</v>
      </c>
      <c r="C156" s="27">
        <v>9.875</v>
      </c>
      <c r="D156" s="27" t="e">
        <v>#N/A</v>
      </c>
      <c r="E156" s="27">
        <v>3</v>
      </c>
      <c r="F156" s="27">
        <v>3</v>
      </c>
      <c r="Q156" s="1">
        <v>32021</v>
      </c>
      <c r="R156" s="48">
        <v>9.9664306169007961</v>
      </c>
      <c r="S156" s="27"/>
    </row>
    <row r="157" spans="2:19" x14ac:dyDescent="0.2">
      <c r="B157" s="1">
        <v>32051</v>
      </c>
      <c r="C157" s="27">
        <v>9.375</v>
      </c>
      <c r="D157" s="27" t="e">
        <v>#N/A</v>
      </c>
      <c r="E157" s="27">
        <v>3</v>
      </c>
      <c r="F157" s="27">
        <v>3</v>
      </c>
      <c r="Q157" s="1">
        <v>32051</v>
      </c>
      <c r="R157" s="48">
        <v>8.9438818562091082</v>
      </c>
      <c r="S157" s="27"/>
    </row>
    <row r="158" spans="2:19" x14ac:dyDescent="0.2">
      <c r="B158" s="1">
        <v>32082</v>
      </c>
      <c r="C158" s="27">
        <v>8.875</v>
      </c>
      <c r="D158" s="27" t="e">
        <v>#N/A</v>
      </c>
      <c r="E158" s="27">
        <v>3</v>
      </c>
      <c r="F158" s="27">
        <v>3</v>
      </c>
      <c r="Q158" s="1">
        <v>32082</v>
      </c>
      <c r="R158" s="48">
        <v>8.4731205089756632</v>
      </c>
      <c r="S158" s="27"/>
    </row>
    <row r="159" spans="2:19" x14ac:dyDescent="0.2">
      <c r="B159" s="1">
        <v>32112</v>
      </c>
      <c r="C159" s="27">
        <v>8.375</v>
      </c>
      <c r="D159" s="27" t="e">
        <v>#N/A</v>
      </c>
      <c r="E159" s="27">
        <v>2.57</v>
      </c>
      <c r="F159" s="27">
        <v>2.57</v>
      </c>
      <c r="Q159" s="1">
        <v>32112</v>
      </c>
      <c r="R159" s="48">
        <v>8.8673164525823971</v>
      </c>
      <c r="S159" s="27"/>
    </row>
    <row r="160" spans="2:19" x14ac:dyDescent="0.2">
      <c r="B160" s="1">
        <v>32143</v>
      </c>
      <c r="C160" s="27">
        <v>8.375</v>
      </c>
      <c r="D160" s="27" t="e">
        <v>#N/A</v>
      </c>
      <c r="E160" s="27">
        <v>2.5</v>
      </c>
      <c r="F160" s="27">
        <v>2.5</v>
      </c>
      <c r="Q160" s="1">
        <v>32143</v>
      </c>
      <c r="R160" s="48">
        <v>8.8641213474517588</v>
      </c>
      <c r="S160" s="27"/>
    </row>
    <row r="161" spans="2:19" x14ac:dyDescent="0.2">
      <c r="B161" s="1">
        <v>32174</v>
      </c>
      <c r="C161" s="27">
        <v>8.875</v>
      </c>
      <c r="D161" s="27" t="e">
        <v>#N/A</v>
      </c>
      <c r="E161" s="27">
        <v>2.5</v>
      </c>
      <c r="F161" s="27">
        <v>2.5</v>
      </c>
      <c r="Q161" s="1">
        <v>32174</v>
      </c>
      <c r="R161" s="48">
        <v>9.0413350194032489</v>
      </c>
      <c r="S161" s="27"/>
    </row>
    <row r="162" spans="2:19" x14ac:dyDescent="0.2">
      <c r="B162" s="1">
        <v>32203</v>
      </c>
      <c r="C162" s="27">
        <v>8.375</v>
      </c>
      <c r="D162" s="27" t="e">
        <v>#N/A</v>
      </c>
      <c r="E162" s="27">
        <v>2.5</v>
      </c>
      <c r="F162" s="27">
        <v>2.5</v>
      </c>
      <c r="Q162" s="1">
        <v>32203</v>
      </c>
      <c r="R162" s="48">
        <v>8.403066057152536</v>
      </c>
      <c r="S162" s="27"/>
    </row>
    <row r="163" spans="2:19" x14ac:dyDescent="0.2">
      <c r="B163" s="1">
        <v>32234</v>
      </c>
      <c r="C163" s="27">
        <v>7.875</v>
      </c>
      <c r="D163" s="27" t="e">
        <v>#N/A</v>
      </c>
      <c r="E163" s="27">
        <v>2.5</v>
      </c>
      <c r="F163" s="27">
        <v>2.5</v>
      </c>
      <c r="Q163" s="1">
        <v>32234</v>
      </c>
      <c r="R163" s="48">
        <v>8.5286430338591117</v>
      </c>
      <c r="S163" s="27"/>
    </row>
    <row r="164" spans="2:19" x14ac:dyDescent="0.2">
      <c r="B164" s="1">
        <v>32264</v>
      </c>
      <c r="C164" s="27">
        <v>7.375</v>
      </c>
      <c r="D164" s="27" t="e">
        <v>#N/A</v>
      </c>
      <c r="E164" s="27">
        <v>2.5</v>
      </c>
      <c r="F164" s="27">
        <v>2.5</v>
      </c>
      <c r="Q164" s="1">
        <v>32264</v>
      </c>
      <c r="R164" s="48">
        <v>8.3800294628800192</v>
      </c>
      <c r="S164" s="27"/>
    </row>
    <row r="165" spans="2:19" x14ac:dyDescent="0.2">
      <c r="B165" s="1">
        <v>32295</v>
      </c>
      <c r="C165" s="27">
        <v>8.875</v>
      </c>
      <c r="D165" s="27" t="e">
        <v>#N/A</v>
      </c>
      <c r="E165" s="27">
        <v>2.5</v>
      </c>
      <c r="F165" s="27">
        <v>2.5</v>
      </c>
      <c r="Q165" s="1">
        <v>32295</v>
      </c>
      <c r="R165" s="48">
        <v>9.5677928119987499</v>
      </c>
      <c r="S165" s="27"/>
    </row>
    <row r="166" spans="2:19" x14ac:dyDescent="0.2">
      <c r="B166" s="1">
        <v>32325</v>
      </c>
      <c r="C166" s="27">
        <v>10.375</v>
      </c>
      <c r="D166" s="27" t="e">
        <v>#N/A</v>
      </c>
      <c r="E166" s="27">
        <v>3</v>
      </c>
      <c r="F166" s="27">
        <v>3</v>
      </c>
      <c r="Q166" s="1">
        <v>32325</v>
      </c>
      <c r="R166" s="48">
        <v>9.9195224390022503</v>
      </c>
      <c r="S166" s="27"/>
    </row>
    <row r="167" spans="2:19" x14ac:dyDescent="0.2">
      <c r="B167" s="1">
        <v>32356</v>
      </c>
      <c r="C167" s="27">
        <v>11.875</v>
      </c>
      <c r="D167" s="27" t="e">
        <v>#N/A</v>
      </c>
      <c r="E167" s="27">
        <v>3.09</v>
      </c>
      <c r="F167" s="27">
        <v>3.09</v>
      </c>
      <c r="Q167" s="1">
        <v>32356</v>
      </c>
      <c r="R167" s="48">
        <v>10.917094079793884</v>
      </c>
      <c r="S167" s="27"/>
    </row>
    <row r="168" spans="2:19" x14ac:dyDescent="0.2">
      <c r="B168" s="1">
        <v>32387</v>
      </c>
      <c r="C168" s="27">
        <v>11.875</v>
      </c>
      <c r="D168" s="27" t="e">
        <v>#N/A</v>
      </c>
      <c r="E168" s="27">
        <v>3.5</v>
      </c>
      <c r="F168" s="27">
        <v>3.5</v>
      </c>
      <c r="Q168" s="1">
        <v>32387</v>
      </c>
      <c r="R168" s="48">
        <v>10.281522507780442</v>
      </c>
      <c r="S168" s="27"/>
    </row>
    <row r="169" spans="2:19" x14ac:dyDescent="0.2">
      <c r="B169" s="1">
        <v>32417</v>
      </c>
      <c r="C169" s="27">
        <v>11.875</v>
      </c>
      <c r="D169" s="27" t="e">
        <v>#N/A</v>
      </c>
      <c r="E169" s="27">
        <v>3.5</v>
      </c>
      <c r="F169" s="27">
        <v>3.5</v>
      </c>
      <c r="Q169" s="1">
        <v>32417</v>
      </c>
      <c r="R169" s="48">
        <v>10.614173201623951</v>
      </c>
      <c r="S169" s="27"/>
    </row>
    <row r="170" spans="2:19" x14ac:dyDescent="0.2">
      <c r="B170" s="1">
        <v>32448</v>
      </c>
      <c r="C170" s="27">
        <v>12.875</v>
      </c>
      <c r="D170" s="27" t="e">
        <v>#N/A</v>
      </c>
      <c r="E170" s="27">
        <v>3.5</v>
      </c>
      <c r="F170" s="27">
        <v>3.5</v>
      </c>
      <c r="Q170" s="1">
        <v>32448</v>
      </c>
      <c r="R170" s="48">
        <v>11.565878163153734</v>
      </c>
      <c r="S170" s="27"/>
    </row>
    <row r="171" spans="2:19" x14ac:dyDescent="0.2">
      <c r="B171" s="1">
        <v>32478</v>
      </c>
      <c r="C171" s="27">
        <v>12.875</v>
      </c>
      <c r="D171" s="27" t="e">
        <v>#N/A</v>
      </c>
      <c r="E171" s="27">
        <v>3.5</v>
      </c>
      <c r="F171" s="27">
        <v>3.5</v>
      </c>
      <c r="Q171" s="1">
        <v>32478</v>
      </c>
      <c r="R171" s="48">
        <v>11.508626931781087</v>
      </c>
      <c r="S171" s="27"/>
    </row>
    <row r="172" spans="2:19" x14ac:dyDescent="0.2">
      <c r="B172" s="1">
        <v>32509</v>
      </c>
      <c r="C172" s="27">
        <v>12.875</v>
      </c>
      <c r="D172" s="27" t="e">
        <v>#N/A</v>
      </c>
      <c r="E172" s="27">
        <v>3.68</v>
      </c>
      <c r="F172" s="27">
        <v>3.68</v>
      </c>
      <c r="Q172" s="1">
        <v>32509</v>
      </c>
      <c r="R172" s="48">
        <v>11.054325292269928</v>
      </c>
      <c r="S172" s="27"/>
    </row>
    <row r="173" spans="2:19" x14ac:dyDescent="0.2">
      <c r="B173" s="1">
        <v>32540</v>
      </c>
      <c r="C173" s="27">
        <v>12.875</v>
      </c>
      <c r="D173" s="27" t="e">
        <v>#N/A</v>
      </c>
      <c r="E173" s="27">
        <v>4</v>
      </c>
      <c r="F173" s="27">
        <v>4</v>
      </c>
      <c r="Q173" s="1">
        <v>32540</v>
      </c>
      <c r="R173" s="48">
        <v>11.579721506141102</v>
      </c>
      <c r="S173" s="27"/>
    </row>
    <row r="174" spans="2:19" x14ac:dyDescent="0.2">
      <c r="B174" s="1">
        <v>32568</v>
      </c>
      <c r="C174" s="27">
        <v>12.875</v>
      </c>
      <c r="D174" s="27" t="e">
        <v>#N/A</v>
      </c>
      <c r="E174" s="27">
        <v>4</v>
      </c>
      <c r="F174" s="27">
        <v>4</v>
      </c>
      <c r="Q174" s="1">
        <v>32568</v>
      </c>
      <c r="R174" s="48">
        <v>11.434343378313313</v>
      </c>
      <c r="S174" s="27"/>
    </row>
    <row r="175" spans="2:19" x14ac:dyDescent="0.2">
      <c r="B175" s="1">
        <v>32599</v>
      </c>
      <c r="C175" s="27">
        <v>12.875</v>
      </c>
      <c r="D175" s="27" t="e">
        <v>#N/A</v>
      </c>
      <c r="E175" s="27">
        <v>4.1500000000000004</v>
      </c>
      <c r="F175" s="27">
        <v>4.1500000000000004</v>
      </c>
      <c r="Q175" s="1">
        <v>32599</v>
      </c>
      <c r="R175" s="48">
        <v>11.467357450380458</v>
      </c>
      <c r="S175" s="27"/>
    </row>
    <row r="176" spans="2:19" x14ac:dyDescent="0.2">
      <c r="B176" s="1">
        <v>32629</v>
      </c>
      <c r="C176" s="27">
        <v>13.75</v>
      </c>
      <c r="D176" s="27" t="e">
        <v>#N/A</v>
      </c>
      <c r="E176" s="27">
        <v>4.5</v>
      </c>
      <c r="F176" s="27">
        <v>4.5</v>
      </c>
      <c r="Q176" s="1">
        <v>32629</v>
      </c>
      <c r="R176" s="48">
        <v>12.562589728658342</v>
      </c>
      <c r="S176" s="27"/>
    </row>
    <row r="177" spans="2:19" x14ac:dyDescent="0.2">
      <c r="B177" s="1">
        <v>32660</v>
      </c>
      <c r="C177" s="27">
        <v>13.75</v>
      </c>
      <c r="D177" s="27" t="e">
        <v>#N/A</v>
      </c>
      <c r="E177" s="27">
        <v>4.5199999999999996</v>
      </c>
      <c r="F177" s="27">
        <v>4.5199999999999996</v>
      </c>
      <c r="Q177" s="1">
        <v>32660</v>
      </c>
      <c r="R177" s="48">
        <v>12.194093614904391</v>
      </c>
      <c r="S177" s="27"/>
    </row>
    <row r="178" spans="2:19" x14ac:dyDescent="0.2">
      <c r="B178" s="1">
        <v>32690</v>
      </c>
      <c r="C178" s="27">
        <v>13.75</v>
      </c>
      <c r="D178" s="27" t="e">
        <v>#N/A</v>
      </c>
      <c r="E178" s="27">
        <v>5</v>
      </c>
      <c r="F178" s="27">
        <v>5</v>
      </c>
      <c r="Q178" s="1">
        <v>32690</v>
      </c>
      <c r="R178" s="48">
        <v>11.645890255678514</v>
      </c>
      <c r="S178" s="27"/>
    </row>
    <row r="179" spans="2:19" x14ac:dyDescent="0.2">
      <c r="B179" s="1">
        <v>32721</v>
      </c>
      <c r="C179" s="27">
        <v>13.8438</v>
      </c>
      <c r="D179" s="27" t="e">
        <v>#N/A</v>
      </c>
      <c r="E179" s="27">
        <v>5</v>
      </c>
      <c r="F179" s="27">
        <v>5</v>
      </c>
      <c r="Q179" s="1">
        <v>32721</v>
      </c>
      <c r="R179" s="48">
        <v>11.952565334257375</v>
      </c>
      <c r="S179" s="27"/>
    </row>
    <row r="180" spans="2:19" x14ac:dyDescent="0.2">
      <c r="B180" s="1">
        <v>32752</v>
      </c>
      <c r="C180" s="27">
        <v>13.75</v>
      </c>
      <c r="D180" s="27" t="e">
        <v>#N/A</v>
      </c>
      <c r="E180" s="27">
        <v>5</v>
      </c>
      <c r="F180" s="27">
        <v>5</v>
      </c>
      <c r="Q180" s="1">
        <v>32752</v>
      </c>
      <c r="R180" s="48">
        <v>12.777675208271955</v>
      </c>
      <c r="S180" s="27"/>
    </row>
    <row r="181" spans="2:19" x14ac:dyDescent="0.2">
      <c r="B181" s="1">
        <v>32782</v>
      </c>
      <c r="C181" s="27">
        <v>14.875</v>
      </c>
      <c r="D181" s="27" t="e">
        <v>#N/A</v>
      </c>
      <c r="E181" s="27">
        <v>5.82</v>
      </c>
      <c r="F181" s="27">
        <v>5.82</v>
      </c>
      <c r="Q181" s="1">
        <v>32782</v>
      </c>
      <c r="R181" s="48">
        <v>12.745715095336369</v>
      </c>
      <c r="S181" s="27"/>
    </row>
    <row r="182" spans="2:19" x14ac:dyDescent="0.2">
      <c r="B182" s="1">
        <v>32813</v>
      </c>
      <c r="C182" s="27">
        <v>14.875</v>
      </c>
      <c r="D182" s="27" t="e">
        <v>#N/A</v>
      </c>
      <c r="E182" s="27">
        <v>6</v>
      </c>
      <c r="F182" s="27">
        <v>6</v>
      </c>
      <c r="Q182" s="1">
        <v>32813</v>
      </c>
      <c r="R182" s="48">
        <v>13.225682011842602</v>
      </c>
      <c r="S182" s="27"/>
    </row>
    <row r="183" spans="2:19" x14ac:dyDescent="0.2">
      <c r="B183" s="1">
        <v>32843</v>
      </c>
      <c r="C183" s="27">
        <v>14.875</v>
      </c>
      <c r="D183" s="27" t="e">
        <v>#N/A</v>
      </c>
      <c r="E183" s="27">
        <v>6</v>
      </c>
      <c r="F183" s="27">
        <v>6</v>
      </c>
      <c r="Q183" s="1">
        <v>32843</v>
      </c>
      <c r="R183" s="48">
        <v>13.120805193695602</v>
      </c>
      <c r="S183" s="27"/>
    </row>
    <row r="184" spans="2:19" x14ac:dyDescent="0.2">
      <c r="B184" s="1">
        <v>32874</v>
      </c>
      <c r="C184" s="27">
        <v>14.875</v>
      </c>
      <c r="D184" s="27" t="e">
        <v>#N/A</v>
      </c>
      <c r="E184" s="27">
        <v>6</v>
      </c>
      <c r="F184" s="27">
        <v>6</v>
      </c>
      <c r="Q184" s="1">
        <v>32874</v>
      </c>
      <c r="R184" s="48">
        <v>13.559833850080855</v>
      </c>
      <c r="S184" s="27"/>
    </row>
    <row r="185" spans="2:19" x14ac:dyDescent="0.2">
      <c r="B185" s="1">
        <v>32905</v>
      </c>
      <c r="C185" s="27">
        <v>14.875</v>
      </c>
      <c r="D185" s="27" t="e">
        <v>#N/A</v>
      </c>
      <c r="E185" s="27">
        <v>6</v>
      </c>
      <c r="F185" s="27">
        <v>6</v>
      </c>
      <c r="Q185" s="1">
        <v>32905</v>
      </c>
      <c r="R185" s="48">
        <v>13.710184959858585</v>
      </c>
      <c r="S185" s="27"/>
    </row>
    <row r="186" spans="2:19" x14ac:dyDescent="0.2">
      <c r="B186" s="1">
        <v>32933</v>
      </c>
      <c r="C186" s="27">
        <v>14.875</v>
      </c>
      <c r="D186" s="27" t="e">
        <v>#N/A</v>
      </c>
      <c r="E186" s="27">
        <v>6</v>
      </c>
      <c r="F186" s="27">
        <v>6</v>
      </c>
      <c r="Q186" s="1">
        <v>32933</v>
      </c>
      <c r="R186" s="48">
        <v>14.088371154512664</v>
      </c>
      <c r="S186" s="27"/>
    </row>
    <row r="187" spans="2:19" x14ac:dyDescent="0.2">
      <c r="B187" s="1">
        <v>32964</v>
      </c>
      <c r="C187" s="27">
        <v>14.875</v>
      </c>
      <c r="D187" s="27" t="e">
        <v>#N/A</v>
      </c>
      <c r="E187" s="27">
        <v>6</v>
      </c>
      <c r="F187" s="27">
        <v>6</v>
      </c>
      <c r="Q187" s="1">
        <v>32964</v>
      </c>
      <c r="R187" s="48">
        <v>14.311284733107952</v>
      </c>
      <c r="S187" s="27"/>
    </row>
    <row r="188" spans="2:19" x14ac:dyDescent="0.2">
      <c r="B188" s="1">
        <v>32994</v>
      </c>
      <c r="C188" s="27">
        <v>14.875</v>
      </c>
      <c r="D188" s="27" t="e">
        <v>#N/A</v>
      </c>
      <c r="E188" s="27">
        <v>6</v>
      </c>
      <c r="F188" s="27">
        <v>6</v>
      </c>
      <c r="Q188" s="1">
        <v>32994</v>
      </c>
      <c r="R188" s="48">
        <v>13.658960643469802</v>
      </c>
      <c r="S188" s="27"/>
    </row>
    <row r="189" spans="2:19" x14ac:dyDescent="0.2">
      <c r="B189" s="1">
        <v>33025</v>
      </c>
      <c r="C189" s="27">
        <v>14.875</v>
      </c>
      <c r="D189" s="27" t="e">
        <v>#N/A</v>
      </c>
      <c r="E189" s="27">
        <v>6</v>
      </c>
      <c r="F189" s="27">
        <v>6</v>
      </c>
      <c r="Q189" s="1">
        <v>33025</v>
      </c>
      <c r="R189" s="48">
        <v>13.159311678261599</v>
      </c>
      <c r="S189" s="27"/>
    </row>
    <row r="190" spans="2:19" x14ac:dyDescent="0.2">
      <c r="B190" s="1">
        <v>33055</v>
      </c>
      <c r="C190" s="27">
        <v>14.875</v>
      </c>
      <c r="D190" s="27" t="e">
        <v>#N/A</v>
      </c>
      <c r="E190" s="27">
        <v>6</v>
      </c>
      <c r="F190" s="27">
        <v>6</v>
      </c>
      <c r="Q190" s="1">
        <v>33055</v>
      </c>
      <c r="R190" s="48">
        <v>12.95531759221539</v>
      </c>
      <c r="S190" s="27"/>
    </row>
    <row r="191" spans="2:19" x14ac:dyDescent="0.2">
      <c r="B191" s="1">
        <v>33086</v>
      </c>
      <c r="C191" s="27">
        <v>14.875</v>
      </c>
      <c r="D191" s="27" t="e">
        <v>#N/A</v>
      </c>
      <c r="E191" s="27">
        <v>6</v>
      </c>
      <c r="F191" s="27">
        <v>6</v>
      </c>
      <c r="Q191" s="1">
        <v>33086</v>
      </c>
      <c r="R191" s="48">
        <v>12.669740277786202</v>
      </c>
      <c r="S191" s="27"/>
    </row>
    <row r="192" spans="2:19" x14ac:dyDescent="0.2">
      <c r="B192" s="1">
        <v>33117</v>
      </c>
      <c r="C192" s="27">
        <v>14.875</v>
      </c>
      <c r="D192" s="27" t="e">
        <v>#N/A</v>
      </c>
      <c r="E192" s="27">
        <v>6</v>
      </c>
      <c r="F192" s="27">
        <v>6</v>
      </c>
      <c r="Q192" s="1">
        <v>33117</v>
      </c>
      <c r="R192" s="48">
        <v>12.837362537016949</v>
      </c>
      <c r="S192" s="27"/>
    </row>
    <row r="193" spans="2:19" x14ac:dyDescent="0.2">
      <c r="B193" s="1">
        <v>33147</v>
      </c>
      <c r="C193" s="27">
        <v>13.875</v>
      </c>
      <c r="D193" s="27" t="e">
        <v>#N/A</v>
      </c>
      <c r="E193" s="27">
        <v>6</v>
      </c>
      <c r="F193" s="27">
        <v>6</v>
      </c>
      <c r="Q193" s="1">
        <v>33147</v>
      </c>
      <c r="R193" s="48">
        <v>11.392419734871842</v>
      </c>
      <c r="S193" s="27"/>
    </row>
    <row r="194" spans="2:19" x14ac:dyDescent="0.2">
      <c r="B194" s="1">
        <v>33178</v>
      </c>
      <c r="C194" s="27">
        <v>13.875</v>
      </c>
      <c r="D194" s="27" t="e">
        <v>#N/A</v>
      </c>
      <c r="E194" s="27">
        <v>6</v>
      </c>
      <c r="F194" s="27">
        <v>6</v>
      </c>
      <c r="Q194" s="1">
        <v>33178</v>
      </c>
      <c r="R194" s="48">
        <v>11.040847384725184</v>
      </c>
      <c r="S194" s="27"/>
    </row>
    <row r="195" spans="2:19" x14ac:dyDescent="0.2">
      <c r="B195" s="1">
        <v>33208</v>
      </c>
      <c r="C195" s="27">
        <v>13.875</v>
      </c>
      <c r="D195" s="27" t="e">
        <v>#N/A</v>
      </c>
      <c r="E195" s="27">
        <v>6</v>
      </c>
      <c r="F195" s="27">
        <v>6</v>
      </c>
      <c r="Q195" s="1">
        <v>33208</v>
      </c>
      <c r="R195" s="48">
        <v>11.430047726329851</v>
      </c>
      <c r="S195" s="27"/>
    </row>
    <row r="196" spans="2:19" x14ac:dyDescent="0.2">
      <c r="B196" s="1">
        <v>33239</v>
      </c>
      <c r="C196" s="27">
        <v>13.875</v>
      </c>
      <c r="D196" s="27" t="e">
        <v>#N/A</v>
      </c>
      <c r="E196" s="27">
        <v>6</v>
      </c>
      <c r="F196" s="27">
        <v>6</v>
      </c>
      <c r="Q196" s="1">
        <v>33239</v>
      </c>
      <c r="R196" s="48">
        <v>11.544824116212702</v>
      </c>
      <c r="S196" s="27"/>
    </row>
    <row r="197" spans="2:19" x14ac:dyDescent="0.2">
      <c r="B197" s="1">
        <v>33270</v>
      </c>
      <c r="C197" s="27">
        <v>12.875</v>
      </c>
      <c r="D197" s="27" t="e">
        <v>#N/A</v>
      </c>
      <c r="E197" s="27">
        <v>6.5</v>
      </c>
      <c r="F197" s="27">
        <v>6.5</v>
      </c>
      <c r="Q197" s="1">
        <v>33270</v>
      </c>
      <c r="R197" s="48">
        <v>10.627461835604612</v>
      </c>
      <c r="S197" s="27"/>
    </row>
    <row r="198" spans="2:19" x14ac:dyDescent="0.2">
      <c r="B198" s="1">
        <v>33298</v>
      </c>
      <c r="C198" s="27">
        <v>12.375</v>
      </c>
      <c r="D198" s="27" t="e">
        <v>#N/A</v>
      </c>
      <c r="E198" s="27">
        <v>6.5</v>
      </c>
      <c r="F198" s="27">
        <v>6.5</v>
      </c>
      <c r="Q198" s="1">
        <v>33298</v>
      </c>
      <c r="R198" s="48">
        <v>10.440041796192356</v>
      </c>
      <c r="S198" s="27"/>
    </row>
    <row r="199" spans="2:19" x14ac:dyDescent="0.2">
      <c r="B199" s="1">
        <v>33329</v>
      </c>
      <c r="C199" s="27">
        <v>11.875</v>
      </c>
      <c r="D199" s="27" t="e">
        <v>#N/A</v>
      </c>
      <c r="E199" s="27">
        <v>6.5</v>
      </c>
      <c r="F199" s="27">
        <v>6.5</v>
      </c>
      <c r="Q199" s="1">
        <v>33329</v>
      </c>
      <c r="R199" s="48">
        <v>10.272083785130274</v>
      </c>
      <c r="S199" s="27"/>
    </row>
    <row r="200" spans="2:19" x14ac:dyDescent="0.2">
      <c r="B200" s="1">
        <v>33359</v>
      </c>
      <c r="C200" s="27">
        <v>11.375</v>
      </c>
      <c r="D200" s="27" t="e">
        <v>#N/A</v>
      </c>
      <c r="E200" s="27">
        <v>6.5</v>
      </c>
      <c r="F200" s="27">
        <v>6.5</v>
      </c>
      <c r="Q200" s="1">
        <v>33359</v>
      </c>
      <c r="R200" s="48">
        <v>10.082137286305278</v>
      </c>
      <c r="S200" s="27"/>
    </row>
    <row r="201" spans="2:19" x14ac:dyDescent="0.2">
      <c r="B201" s="1">
        <v>33390</v>
      </c>
      <c r="C201" s="27">
        <v>11.375</v>
      </c>
      <c r="D201" s="27" t="e">
        <v>#N/A</v>
      </c>
      <c r="E201" s="27">
        <v>6.5</v>
      </c>
      <c r="F201" s="27">
        <v>6.5</v>
      </c>
      <c r="Q201" s="1">
        <v>33390</v>
      </c>
      <c r="R201" s="48">
        <v>10.069315797003204</v>
      </c>
      <c r="S201" s="27"/>
    </row>
    <row r="202" spans="2:19" x14ac:dyDescent="0.2">
      <c r="B202" s="1">
        <v>33420</v>
      </c>
      <c r="C202" s="27">
        <v>10.875</v>
      </c>
      <c r="D202" s="27" t="e">
        <v>#N/A</v>
      </c>
      <c r="E202" s="27">
        <v>6.5</v>
      </c>
      <c r="F202" s="27">
        <v>6.5</v>
      </c>
      <c r="Q202" s="1">
        <v>33420</v>
      </c>
      <c r="R202" s="48">
        <v>9.9778444204543106</v>
      </c>
      <c r="S202" s="27"/>
    </row>
    <row r="203" spans="2:19" x14ac:dyDescent="0.2">
      <c r="B203" s="1">
        <v>33451</v>
      </c>
      <c r="C203" s="27">
        <v>10.875</v>
      </c>
      <c r="D203" s="27" t="e">
        <v>#N/A</v>
      </c>
      <c r="E203" s="27">
        <v>7</v>
      </c>
      <c r="F203" s="27">
        <v>7</v>
      </c>
      <c r="Q203" s="1">
        <v>33451</v>
      </c>
      <c r="R203" s="48">
        <v>9.7442413651260225</v>
      </c>
      <c r="S203" s="27"/>
    </row>
    <row r="204" spans="2:19" x14ac:dyDescent="0.2">
      <c r="B204" s="1">
        <v>33482</v>
      </c>
      <c r="C204" s="27">
        <v>10.375</v>
      </c>
      <c r="D204" s="27" t="e">
        <v>#N/A</v>
      </c>
      <c r="E204" s="27">
        <v>7.5</v>
      </c>
      <c r="F204" s="27">
        <v>7.5</v>
      </c>
      <c r="Q204" s="1">
        <v>33482</v>
      </c>
      <c r="R204" s="48">
        <v>9.3660506118700404</v>
      </c>
      <c r="S204" s="27"/>
    </row>
    <row r="205" spans="2:19" x14ac:dyDescent="0.2">
      <c r="B205" s="1">
        <v>33512</v>
      </c>
      <c r="C205" s="27">
        <v>10.375</v>
      </c>
      <c r="D205" s="27" t="e">
        <v>#N/A</v>
      </c>
      <c r="E205" s="27">
        <v>7.5</v>
      </c>
      <c r="F205" s="27">
        <v>7.5</v>
      </c>
      <c r="Q205" s="1">
        <v>33512</v>
      </c>
      <c r="R205" s="48">
        <v>9.4736174891165756</v>
      </c>
      <c r="S205" s="27"/>
    </row>
    <row r="206" spans="2:19" x14ac:dyDescent="0.2">
      <c r="B206" s="1">
        <v>33543</v>
      </c>
      <c r="C206" s="27">
        <v>10.375</v>
      </c>
      <c r="D206" s="27" t="e">
        <v>#N/A</v>
      </c>
      <c r="E206" s="27">
        <v>7.5</v>
      </c>
      <c r="F206" s="27">
        <v>7.5</v>
      </c>
      <c r="Q206" s="1">
        <v>33543</v>
      </c>
      <c r="R206" s="48">
        <v>9.7185656136204166</v>
      </c>
      <c r="S206" s="27"/>
    </row>
    <row r="207" spans="2:19" x14ac:dyDescent="0.2">
      <c r="B207" s="1">
        <v>33573</v>
      </c>
      <c r="C207" s="27">
        <v>10.375</v>
      </c>
      <c r="D207" s="27" t="e">
        <v>#N/A</v>
      </c>
      <c r="E207" s="27">
        <v>7.63</v>
      </c>
      <c r="F207" s="27">
        <v>7.63</v>
      </c>
      <c r="Q207" s="1">
        <v>33573</v>
      </c>
      <c r="R207" s="48">
        <v>10.02203071543655</v>
      </c>
      <c r="S207" s="27"/>
    </row>
    <row r="208" spans="2:19" x14ac:dyDescent="0.2">
      <c r="B208" s="1">
        <v>33604</v>
      </c>
      <c r="C208" s="27">
        <v>10.375</v>
      </c>
      <c r="D208" s="27" t="e">
        <v>#N/A</v>
      </c>
      <c r="E208" s="27">
        <v>8</v>
      </c>
      <c r="F208" s="27">
        <v>8</v>
      </c>
      <c r="Q208" s="1">
        <v>33604</v>
      </c>
      <c r="R208" s="48">
        <v>9.417901913161435</v>
      </c>
      <c r="S208" s="27"/>
    </row>
    <row r="209" spans="2:19" x14ac:dyDescent="0.2">
      <c r="B209" s="1">
        <v>33635</v>
      </c>
      <c r="C209" s="27">
        <v>10.375</v>
      </c>
      <c r="D209" s="27" t="e">
        <v>#N/A</v>
      </c>
      <c r="E209" s="27">
        <v>8</v>
      </c>
      <c r="F209" s="27">
        <v>8</v>
      </c>
      <c r="Q209" s="1">
        <v>33635</v>
      </c>
      <c r="R209" s="48">
        <v>9.1908419657104776</v>
      </c>
      <c r="S209" s="27"/>
    </row>
    <row r="210" spans="2:19" x14ac:dyDescent="0.2">
      <c r="B210" s="1">
        <v>33664</v>
      </c>
      <c r="C210" s="27">
        <v>10.375</v>
      </c>
      <c r="D210" s="27" t="e">
        <v>#N/A</v>
      </c>
      <c r="E210" s="27">
        <v>8</v>
      </c>
      <c r="F210" s="27">
        <v>8</v>
      </c>
      <c r="Q210" s="1">
        <v>33664</v>
      </c>
      <c r="R210" s="48">
        <v>10.040281604546433</v>
      </c>
      <c r="S210" s="27"/>
    </row>
    <row r="211" spans="2:19" x14ac:dyDescent="0.2">
      <c r="B211" s="1">
        <v>33695</v>
      </c>
      <c r="C211" s="27">
        <v>10.375</v>
      </c>
      <c r="D211" s="27" t="e">
        <v>#N/A</v>
      </c>
      <c r="E211" s="27">
        <v>8</v>
      </c>
      <c r="F211" s="27">
        <v>8</v>
      </c>
      <c r="Q211" s="1">
        <v>33695</v>
      </c>
      <c r="R211" s="48">
        <v>9.3538628696297632</v>
      </c>
      <c r="S211" s="27"/>
    </row>
    <row r="212" spans="2:19" x14ac:dyDescent="0.2">
      <c r="B212" s="1">
        <v>33725</v>
      </c>
      <c r="C212" s="27">
        <v>9.875</v>
      </c>
      <c r="D212" s="27" t="e">
        <v>#N/A</v>
      </c>
      <c r="E212" s="27">
        <v>8</v>
      </c>
      <c r="F212" s="27">
        <v>8</v>
      </c>
      <c r="Q212" s="1">
        <v>33725</v>
      </c>
      <c r="R212" s="48">
        <v>9.0140137443795876</v>
      </c>
      <c r="S212" s="27"/>
    </row>
    <row r="213" spans="2:19" x14ac:dyDescent="0.2">
      <c r="B213" s="1">
        <v>33756</v>
      </c>
      <c r="C213" s="27">
        <v>9.875</v>
      </c>
      <c r="D213" s="27" t="e">
        <v>#N/A</v>
      </c>
      <c r="E213" s="27">
        <v>8</v>
      </c>
      <c r="F213" s="27">
        <v>8</v>
      </c>
      <c r="Q213" s="1">
        <v>33756</v>
      </c>
      <c r="R213" s="48">
        <v>9.0372799535354851</v>
      </c>
      <c r="S213" s="27"/>
    </row>
    <row r="214" spans="2:19" x14ac:dyDescent="0.2">
      <c r="B214" s="1">
        <v>33786</v>
      </c>
      <c r="C214" s="27">
        <v>9.875</v>
      </c>
      <c r="D214" s="27" t="e">
        <v>#N/A</v>
      </c>
      <c r="E214" s="27">
        <v>8.36</v>
      </c>
      <c r="F214" s="27">
        <v>8.36</v>
      </c>
      <c r="Q214" s="1">
        <v>33786</v>
      </c>
      <c r="R214" s="48">
        <v>9.490748447822396</v>
      </c>
      <c r="S214" s="27"/>
    </row>
    <row r="215" spans="2:19" x14ac:dyDescent="0.2">
      <c r="B215" s="1">
        <v>33817</v>
      </c>
      <c r="C215" s="27">
        <v>9.875</v>
      </c>
      <c r="D215" s="27" t="e">
        <v>#N/A</v>
      </c>
      <c r="E215" s="27">
        <v>8.75</v>
      </c>
      <c r="F215" s="27">
        <v>8.75</v>
      </c>
      <c r="Q215" s="1">
        <v>33817</v>
      </c>
      <c r="R215" s="48">
        <v>9.8425075352256641</v>
      </c>
      <c r="S215" s="27"/>
    </row>
    <row r="216" spans="2:19" x14ac:dyDescent="0.2">
      <c r="B216" s="1">
        <v>33848</v>
      </c>
      <c r="C216" s="27">
        <v>8.875</v>
      </c>
      <c r="D216" s="27" t="e">
        <v>#N/A</v>
      </c>
      <c r="E216" s="27">
        <v>8.48</v>
      </c>
      <c r="F216" s="27">
        <v>8.48</v>
      </c>
      <c r="Q216" s="1">
        <v>33848</v>
      </c>
      <c r="R216" s="48">
        <v>7.8361995826426769</v>
      </c>
      <c r="S216" s="27"/>
    </row>
    <row r="217" spans="2:19" x14ac:dyDescent="0.2">
      <c r="B217" s="1">
        <v>33878</v>
      </c>
      <c r="C217" s="27">
        <v>7.875</v>
      </c>
      <c r="D217" s="27" t="e">
        <v>#N/A</v>
      </c>
      <c r="E217" s="27">
        <v>8.25</v>
      </c>
      <c r="F217" s="27">
        <v>8.25</v>
      </c>
      <c r="Q217" s="1">
        <v>33878</v>
      </c>
      <c r="R217" s="48">
        <v>6.332631166493746</v>
      </c>
      <c r="S217" s="27"/>
    </row>
    <row r="218" spans="2:19" x14ac:dyDescent="0.2">
      <c r="B218" s="1">
        <v>33909</v>
      </c>
      <c r="C218" s="27">
        <v>6.875</v>
      </c>
      <c r="D218" s="27" t="e">
        <v>#N/A</v>
      </c>
      <c r="E218" s="27">
        <v>8.25</v>
      </c>
      <c r="F218" s="27">
        <v>8.25</v>
      </c>
      <c r="Q218" s="1">
        <v>33909</v>
      </c>
      <c r="R218" s="48">
        <v>6.5220227212536868</v>
      </c>
      <c r="S218" s="27"/>
    </row>
    <row r="219" spans="2:19" x14ac:dyDescent="0.2">
      <c r="B219" s="1">
        <v>33939</v>
      </c>
      <c r="C219" s="27">
        <v>6.875</v>
      </c>
      <c r="D219" s="27" t="e">
        <v>#N/A</v>
      </c>
      <c r="E219" s="27">
        <v>8.25</v>
      </c>
      <c r="F219" s="27">
        <v>8.25</v>
      </c>
      <c r="Q219" s="1">
        <v>33939</v>
      </c>
      <c r="R219" s="48">
        <v>6.4126989966091328</v>
      </c>
      <c r="S219" s="27"/>
    </row>
    <row r="220" spans="2:19" x14ac:dyDescent="0.2">
      <c r="B220" s="1">
        <v>33970</v>
      </c>
      <c r="C220" s="27">
        <v>5.875</v>
      </c>
      <c r="D220" s="27" t="e">
        <v>#N/A</v>
      </c>
      <c r="E220" s="27">
        <v>8.25</v>
      </c>
      <c r="F220" s="27">
        <v>8.25</v>
      </c>
      <c r="Q220" s="1">
        <v>33970</v>
      </c>
      <c r="R220" s="48">
        <v>5.6477629264215556</v>
      </c>
      <c r="S220" s="27"/>
    </row>
    <row r="221" spans="2:19" x14ac:dyDescent="0.2">
      <c r="B221" s="1">
        <v>34001</v>
      </c>
      <c r="C221" s="27">
        <v>5.875</v>
      </c>
      <c r="D221" s="27" t="e">
        <v>#N/A</v>
      </c>
      <c r="E221" s="27">
        <v>8.0500000000000007</v>
      </c>
      <c r="F221" s="27">
        <v>8.0500000000000007</v>
      </c>
      <c r="Q221" s="1">
        <v>34001</v>
      </c>
      <c r="R221" s="48">
        <v>5.3952796318511531</v>
      </c>
      <c r="S221" s="27"/>
    </row>
    <row r="222" spans="2:19" x14ac:dyDescent="0.2">
      <c r="B222" s="1">
        <v>34029</v>
      </c>
      <c r="C222" s="27">
        <v>5.875</v>
      </c>
      <c r="D222" s="27" t="e">
        <v>#N/A</v>
      </c>
      <c r="E222" s="27">
        <v>7.8</v>
      </c>
      <c r="F222" s="27">
        <v>7.8</v>
      </c>
      <c r="Q222" s="1">
        <v>34029</v>
      </c>
      <c r="R222" s="48">
        <v>5.582989444671222</v>
      </c>
      <c r="S222" s="27"/>
    </row>
    <row r="223" spans="2:19" x14ac:dyDescent="0.2">
      <c r="B223" s="1">
        <v>34060</v>
      </c>
      <c r="C223" s="27">
        <v>5.875</v>
      </c>
      <c r="D223" s="27" t="e">
        <v>#N/A</v>
      </c>
      <c r="E223" s="27">
        <v>7.43</v>
      </c>
      <c r="F223" s="27">
        <v>7.43</v>
      </c>
      <c r="Q223" s="1">
        <v>34060</v>
      </c>
      <c r="R223" s="48">
        <v>5.9833252912693675</v>
      </c>
      <c r="S223" s="27"/>
    </row>
    <row r="224" spans="2:19" x14ac:dyDescent="0.2">
      <c r="B224" s="1">
        <v>34090</v>
      </c>
      <c r="C224" s="27">
        <v>5.875</v>
      </c>
      <c r="D224" s="27" t="e">
        <v>#N/A</v>
      </c>
      <c r="E224" s="27">
        <v>7.25</v>
      </c>
      <c r="F224" s="27">
        <v>7.25</v>
      </c>
      <c r="Q224" s="1">
        <v>34090</v>
      </c>
      <c r="R224" s="48">
        <v>5.7699530584329288</v>
      </c>
      <c r="S224" s="27"/>
    </row>
    <row r="225" spans="2:19" x14ac:dyDescent="0.2">
      <c r="B225" s="1">
        <v>34121</v>
      </c>
      <c r="C225" s="27">
        <v>5.875</v>
      </c>
      <c r="D225" s="27" t="e">
        <v>#N/A</v>
      </c>
      <c r="E225" s="27">
        <v>7.25</v>
      </c>
      <c r="F225" s="27">
        <v>7.25</v>
      </c>
      <c r="Q225" s="1">
        <v>34121</v>
      </c>
      <c r="R225" s="48">
        <v>5.519010394949043</v>
      </c>
      <c r="S225" s="27"/>
    </row>
    <row r="226" spans="2:19" x14ac:dyDescent="0.2">
      <c r="B226" s="1">
        <v>34151</v>
      </c>
      <c r="C226" s="27">
        <v>5.875</v>
      </c>
      <c r="D226" s="27" t="e">
        <v>#N/A</v>
      </c>
      <c r="E226" s="27">
        <v>6.77</v>
      </c>
      <c r="F226" s="27">
        <v>6.77</v>
      </c>
      <c r="Q226" s="1">
        <v>34151</v>
      </c>
      <c r="R226" s="48">
        <v>5.2828165736949702</v>
      </c>
      <c r="S226" s="27"/>
    </row>
    <row r="227" spans="2:19" x14ac:dyDescent="0.2">
      <c r="B227" s="1">
        <v>34182</v>
      </c>
      <c r="C227" s="27">
        <v>5.875</v>
      </c>
      <c r="D227" s="27" t="e">
        <v>#N/A</v>
      </c>
      <c r="E227" s="27">
        <v>6.75</v>
      </c>
      <c r="F227" s="27">
        <v>6.75</v>
      </c>
      <c r="Q227" s="1">
        <v>34182</v>
      </c>
      <c r="R227" s="48">
        <v>5.3265568558458609</v>
      </c>
      <c r="S227" s="27"/>
    </row>
    <row r="228" spans="2:19" x14ac:dyDescent="0.2">
      <c r="B228" s="1">
        <v>34213</v>
      </c>
      <c r="C228" s="27">
        <v>5.875</v>
      </c>
      <c r="D228" s="27" t="e">
        <v>#N/A</v>
      </c>
      <c r="E228" s="27">
        <v>6.41</v>
      </c>
      <c r="F228" s="27">
        <v>6.41</v>
      </c>
      <c r="Q228" s="1">
        <v>34213</v>
      </c>
      <c r="R228" s="48">
        <v>5.4444696926473792</v>
      </c>
      <c r="S228" s="27"/>
    </row>
    <row r="229" spans="2:19" x14ac:dyDescent="0.2">
      <c r="B229" s="1">
        <v>34243</v>
      </c>
      <c r="C229" s="27">
        <v>5.875</v>
      </c>
      <c r="D229" s="27" t="e">
        <v>#N/A</v>
      </c>
      <c r="E229" s="27">
        <v>6.11</v>
      </c>
      <c r="F229" s="27">
        <v>6.11</v>
      </c>
      <c r="Q229" s="1">
        <v>34243</v>
      </c>
      <c r="R229" s="48">
        <v>5.1673124813434139</v>
      </c>
      <c r="S229" s="27"/>
    </row>
    <row r="230" spans="2:19" x14ac:dyDescent="0.2">
      <c r="B230" s="1">
        <v>34274</v>
      </c>
      <c r="C230" s="27">
        <v>5.375</v>
      </c>
      <c r="D230" s="27" t="e">
        <v>#N/A</v>
      </c>
      <c r="E230" s="27">
        <v>5.75</v>
      </c>
      <c r="F230" s="27">
        <v>5.75</v>
      </c>
      <c r="Q230" s="1">
        <v>34274</v>
      </c>
      <c r="R230" s="48">
        <v>5.0361421983611629</v>
      </c>
      <c r="S230" s="27"/>
    </row>
    <row r="231" spans="2:19" x14ac:dyDescent="0.2">
      <c r="B231" s="1">
        <v>34304</v>
      </c>
      <c r="C231" s="27">
        <v>5.375</v>
      </c>
      <c r="D231" s="27" t="e">
        <v>#N/A</v>
      </c>
      <c r="E231" s="27">
        <v>5.75</v>
      </c>
      <c r="F231" s="27">
        <v>5.75</v>
      </c>
      <c r="Q231" s="1">
        <v>34304</v>
      </c>
      <c r="R231" s="48">
        <v>4.8760014726724474</v>
      </c>
      <c r="S231" s="27"/>
    </row>
    <row r="232" spans="2:19" x14ac:dyDescent="0.2">
      <c r="B232" s="1">
        <v>34335</v>
      </c>
      <c r="C232" s="27">
        <v>5.375</v>
      </c>
      <c r="D232" s="27" t="e">
        <v>#N/A</v>
      </c>
      <c r="E232" s="27">
        <v>5.75</v>
      </c>
      <c r="F232" s="27">
        <v>5.75</v>
      </c>
      <c r="Q232" s="1">
        <v>34335</v>
      </c>
      <c r="R232" s="48">
        <v>4.9347332780958286</v>
      </c>
      <c r="S232" s="27"/>
    </row>
    <row r="233" spans="2:19" x14ac:dyDescent="0.2">
      <c r="B233" s="1">
        <v>34366</v>
      </c>
      <c r="C233" s="27">
        <v>5.125</v>
      </c>
      <c r="D233" s="27" t="e">
        <v>#N/A</v>
      </c>
      <c r="E233" s="27">
        <v>5.58</v>
      </c>
      <c r="F233" s="27">
        <v>5.58</v>
      </c>
      <c r="Q233" s="1">
        <v>34366</v>
      </c>
      <c r="R233" s="48">
        <v>4.9102560225455738</v>
      </c>
      <c r="S233" s="27"/>
    </row>
    <row r="234" spans="2:19" x14ac:dyDescent="0.2">
      <c r="B234" s="1">
        <v>34394</v>
      </c>
      <c r="C234" s="27">
        <v>5.125</v>
      </c>
      <c r="D234" s="27" t="e">
        <v>#N/A</v>
      </c>
      <c r="E234" s="27">
        <v>5.25</v>
      </c>
      <c r="F234" s="27">
        <v>5.25</v>
      </c>
      <c r="Q234" s="1">
        <v>34394</v>
      </c>
      <c r="R234" s="48">
        <v>5.4335034615170308</v>
      </c>
      <c r="S234" s="27"/>
    </row>
    <row r="235" spans="2:19" x14ac:dyDescent="0.2">
      <c r="B235" s="1">
        <v>34425</v>
      </c>
      <c r="C235" s="27">
        <v>5.125</v>
      </c>
      <c r="D235" s="27" t="e">
        <v>#N/A</v>
      </c>
      <c r="E235" s="27">
        <v>5.1100000000000003</v>
      </c>
      <c r="F235" s="27">
        <v>5.1100000000000003</v>
      </c>
      <c r="Q235" s="1">
        <v>34425</v>
      </c>
      <c r="R235" s="48">
        <v>5.4359113791621887</v>
      </c>
      <c r="S235" s="27"/>
    </row>
    <row r="236" spans="2:19" x14ac:dyDescent="0.2">
      <c r="B236" s="1">
        <v>34455</v>
      </c>
      <c r="C236" s="27">
        <v>5.125</v>
      </c>
      <c r="D236" s="27" t="e">
        <v>#N/A</v>
      </c>
      <c r="E236" s="27">
        <v>4.7</v>
      </c>
      <c r="F236" s="27">
        <v>4.7</v>
      </c>
      <c r="Q236" s="1">
        <v>34455</v>
      </c>
      <c r="R236" s="48">
        <v>5.5540478637778703</v>
      </c>
      <c r="S236" s="27"/>
    </row>
    <row r="237" spans="2:19" x14ac:dyDescent="0.2">
      <c r="B237" s="1">
        <v>34486</v>
      </c>
      <c r="C237" s="27">
        <v>5.125</v>
      </c>
      <c r="D237" s="27" t="e">
        <v>#N/A</v>
      </c>
      <c r="E237" s="27">
        <v>4.5</v>
      </c>
      <c r="F237" s="27">
        <v>4.5</v>
      </c>
      <c r="Q237" s="1">
        <v>34486</v>
      </c>
      <c r="R237" s="48">
        <v>5.7894040432818086</v>
      </c>
      <c r="S237" s="27"/>
    </row>
    <row r="238" spans="2:19" x14ac:dyDescent="0.2">
      <c r="B238" s="1">
        <v>34516</v>
      </c>
      <c r="C238" s="27">
        <v>5.125</v>
      </c>
      <c r="D238" s="27" t="e">
        <v>#N/A</v>
      </c>
      <c r="E238" s="27">
        <v>4.5</v>
      </c>
      <c r="F238" s="27">
        <v>4.5</v>
      </c>
      <c r="Q238" s="1">
        <v>34516</v>
      </c>
      <c r="R238" s="48">
        <v>6.3405374146269775</v>
      </c>
      <c r="S238" s="27"/>
    </row>
    <row r="239" spans="2:19" x14ac:dyDescent="0.2">
      <c r="B239" s="1">
        <v>34547</v>
      </c>
      <c r="C239" s="27">
        <v>5.125</v>
      </c>
      <c r="D239" s="27" t="e">
        <v>#N/A</v>
      </c>
      <c r="E239" s="27">
        <v>4.5</v>
      </c>
      <c r="F239" s="27">
        <v>4.5</v>
      </c>
      <c r="Q239" s="1">
        <v>34547</v>
      </c>
      <c r="R239" s="48">
        <v>6.4447694524062031</v>
      </c>
      <c r="S239" s="27"/>
    </row>
    <row r="240" spans="2:19" x14ac:dyDescent="0.2">
      <c r="B240" s="1">
        <v>34578</v>
      </c>
      <c r="C240" s="27">
        <v>5.625</v>
      </c>
      <c r="D240" s="27" t="e">
        <v>#N/A</v>
      </c>
      <c r="E240" s="27">
        <v>4.5</v>
      </c>
      <c r="F240" s="27">
        <v>4.5</v>
      </c>
      <c r="Q240" s="1">
        <v>34578</v>
      </c>
      <c r="R240" s="48">
        <v>6.8676802994140607</v>
      </c>
      <c r="S240" s="27"/>
    </row>
    <row r="241" spans="2:19" x14ac:dyDescent="0.2">
      <c r="B241" s="1">
        <v>34608</v>
      </c>
      <c r="C241" s="27">
        <v>5.625</v>
      </c>
      <c r="D241" s="27" t="e">
        <v>#N/A</v>
      </c>
      <c r="E241" s="27">
        <v>4.5</v>
      </c>
      <c r="F241" s="27">
        <v>4.5</v>
      </c>
      <c r="Q241" s="1">
        <v>34608</v>
      </c>
      <c r="R241" s="48">
        <v>6.7866945040759568</v>
      </c>
      <c r="S241" s="27"/>
    </row>
    <row r="242" spans="2:19" x14ac:dyDescent="0.2">
      <c r="B242" s="1">
        <v>34639</v>
      </c>
      <c r="C242" s="27">
        <v>5.625</v>
      </c>
      <c r="D242" s="27" t="e">
        <v>#N/A</v>
      </c>
      <c r="E242" s="27">
        <v>4.5</v>
      </c>
      <c r="F242" s="27">
        <v>4.5</v>
      </c>
      <c r="Q242" s="1">
        <v>34639</v>
      </c>
      <c r="R242" s="48">
        <v>6.6552084038742025</v>
      </c>
      <c r="S242" s="27"/>
    </row>
    <row r="243" spans="2:19" x14ac:dyDescent="0.2">
      <c r="B243" s="1">
        <v>34669</v>
      </c>
      <c r="C243" s="27">
        <v>6.125</v>
      </c>
      <c r="D243" s="27" t="e">
        <v>#N/A</v>
      </c>
      <c r="E243" s="27">
        <v>4.5</v>
      </c>
      <c r="F243" s="27">
        <v>4.5</v>
      </c>
      <c r="Q243" s="1">
        <v>34669</v>
      </c>
      <c r="R243" s="48">
        <v>7.0847870280343077</v>
      </c>
      <c r="S243" s="27"/>
    </row>
    <row r="244" spans="2:19" x14ac:dyDescent="0.2">
      <c r="B244" s="1">
        <v>34700</v>
      </c>
      <c r="C244" s="27">
        <v>6.125</v>
      </c>
      <c r="D244" s="27" t="e">
        <v>#N/A</v>
      </c>
      <c r="E244" s="27">
        <v>4.5</v>
      </c>
      <c r="F244" s="27">
        <v>4.5</v>
      </c>
      <c r="Q244" s="1">
        <v>34700</v>
      </c>
      <c r="R244" s="48">
        <v>7.055610531055164</v>
      </c>
      <c r="S244" s="27"/>
    </row>
    <row r="245" spans="2:19" x14ac:dyDescent="0.2">
      <c r="B245" s="1">
        <v>34731</v>
      </c>
      <c r="C245" s="27">
        <v>6.625</v>
      </c>
      <c r="D245" s="27" t="e">
        <v>#N/A</v>
      </c>
      <c r="E245" s="27">
        <v>4.5</v>
      </c>
      <c r="F245" s="27">
        <v>4.5</v>
      </c>
      <c r="Q245" s="1">
        <v>34731</v>
      </c>
      <c r="R245" s="48">
        <v>7.1126593168329819</v>
      </c>
      <c r="S245" s="27"/>
    </row>
    <row r="246" spans="2:19" x14ac:dyDescent="0.2">
      <c r="B246" s="1">
        <v>34759</v>
      </c>
      <c r="C246" s="27">
        <v>6.625</v>
      </c>
      <c r="D246" s="27" t="e">
        <v>#N/A</v>
      </c>
      <c r="E246" s="27">
        <v>4.4800000000000004</v>
      </c>
      <c r="F246" s="27">
        <v>4.4800000000000004</v>
      </c>
      <c r="Q246" s="1">
        <v>34759</v>
      </c>
      <c r="R246" s="48">
        <v>6.9045458596931555</v>
      </c>
      <c r="S246" s="27"/>
    </row>
    <row r="247" spans="2:19" x14ac:dyDescent="0.2">
      <c r="B247" s="1">
        <v>34790</v>
      </c>
      <c r="C247" s="27">
        <v>6.625</v>
      </c>
      <c r="D247" s="27" t="e">
        <v>#N/A</v>
      </c>
      <c r="E247" s="27">
        <v>4</v>
      </c>
      <c r="F247" s="27">
        <v>4</v>
      </c>
      <c r="Q247" s="1">
        <v>34790</v>
      </c>
      <c r="R247" s="48">
        <v>7.1487182916008782</v>
      </c>
      <c r="S247" s="27"/>
    </row>
    <row r="248" spans="2:19" x14ac:dyDescent="0.2">
      <c r="B248" s="1">
        <v>34820</v>
      </c>
      <c r="C248" s="27">
        <v>6.625</v>
      </c>
      <c r="D248" s="27" t="e">
        <v>#N/A</v>
      </c>
      <c r="E248" s="27">
        <v>4</v>
      </c>
      <c r="F248" s="27">
        <v>4</v>
      </c>
      <c r="Q248" s="1">
        <v>34820</v>
      </c>
      <c r="R248" s="48">
        <v>6.6229016822382487</v>
      </c>
      <c r="S248" s="27"/>
    </row>
    <row r="249" spans="2:19" x14ac:dyDescent="0.2">
      <c r="B249" s="1">
        <v>34851</v>
      </c>
      <c r="C249" s="27">
        <v>6.625</v>
      </c>
      <c r="D249" s="27" t="e">
        <v>#N/A</v>
      </c>
      <c r="E249" s="27">
        <v>4</v>
      </c>
      <c r="F249" s="27">
        <v>4</v>
      </c>
      <c r="Q249" s="1">
        <v>34851</v>
      </c>
      <c r="R249" s="48">
        <v>6.9588559129377554</v>
      </c>
      <c r="S249" s="27"/>
    </row>
    <row r="250" spans="2:19" x14ac:dyDescent="0.2">
      <c r="B250" s="1">
        <v>34881</v>
      </c>
      <c r="C250" s="27">
        <v>6.625</v>
      </c>
      <c r="D250" s="27" t="e">
        <v>#N/A</v>
      </c>
      <c r="E250" s="27">
        <v>4</v>
      </c>
      <c r="F250" s="27">
        <v>4</v>
      </c>
      <c r="Q250" s="1">
        <v>34881</v>
      </c>
      <c r="R250" s="48">
        <v>6.6699580345330745</v>
      </c>
      <c r="S250" s="27"/>
    </row>
    <row r="251" spans="2:19" x14ac:dyDescent="0.2">
      <c r="B251" s="1">
        <v>34912</v>
      </c>
      <c r="C251" s="27">
        <v>6.625</v>
      </c>
      <c r="D251" s="27" t="e">
        <v>#N/A</v>
      </c>
      <c r="E251" s="27">
        <v>3.89</v>
      </c>
      <c r="F251" s="27">
        <v>3.89</v>
      </c>
      <c r="Q251" s="1">
        <v>34912</v>
      </c>
      <c r="R251" s="48">
        <v>6.4925257584649945</v>
      </c>
      <c r="S251" s="27"/>
    </row>
    <row r="252" spans="2:19" x14ac:dyDescent="0.2">
      <c r="B252" s="1">
        <v>34943</v>
      </c>
      <c r="C252" s="27">
        <v>6.625</v>
      </c>
      <c r="D252" s="27" t="e">
        <v>#N/A</v>
      </c>
      <c r="E252" s="27">
        <v>3.5</v>
      </c>
      <c r="F252" s="27">
        <v>3.5</v>
      </c>
      <c r="Q252" s="1">
        <v>34943</v>
      </c>
      <c r="R252" s="48">
        <v>6.4381100795048187</v>
      </c>
      <c r="S252" s="27"/>
    </row>
    <row r="253" spans="2:19" x14ac:dyDescent="0.2">
      <c r="B253" s="1">
        <v>34973</v>
      </c>
      <c r="C253" s="27">
        <v>6.625</v>
      </c>
      <c r="D253" s="27" t="e">
        <v>#N/A</v>
      </c>
      <c r="E253" s="27">
        <v>3.5</v>
      </c>
      <c r="F253" s="27">
        <v>3.5</v>
      </c>
      <c r="Q253" s="1">
        <v>34973</v>
      </c>
      <c r="R253" s="48">
        <v>6.3619483713603557</v>
      </c>
      <c r="S253" s="27"/>
    </row>
    <row r="254" spans="2:19" x14ac:dyDescent="0.2">
      <c r="B254" s="1">
        <v>35004</v>
      </c>
      <c r="C254" s="27">
        <v>6.625</v>
      </c>
      <c r="D254" s="27" t="e">
        <v>#N/A</v>
      </c>
      <c r="E254" s="27">
        <v>3.5</v>
      </c>
      <c r="F254" s="27">
        <v>3.5</v>
      </c>
      <c r="Q254" s="1">
        <v>35004</v>
      </c>
      <c r="R254" s="48">
        <v>6.0326920964217186</v>
      </c>
      <c r="S254" s="27"/>
    </row>
    <row r="255" spans="2:19" x14ac:dyDescent="0.2">
      <c r="B255" s="1">
        <v>35034</v>
      </c>
      <c r="C255" s="27">
        <v>6.375</v>
      </c>
      <c r="D255" s="27" t="e">
        <v>#N/A</v>
      </c>
      <c r="E255" s="27">
        <v>3.26</v>
      </c>
      <c r="F255" s="27">
        <v>3.26</v>
      </c>
      <c r="Q255" s="1">
        <v>35034</v>
      </c>
      <c r="R255" s="48">
        <v>5.9593109590749247</v>
      </c>
      <c r="S255" s="27"/>
    </row>
    <row r="256" spans="2:19" x14ac:dyDescent="0.2">
      <c r="B256" s="1">
        <v>35065</v>
      </c>
      <c r="C256" s="27">
        <v>6.125</v>
      </c>
      <c r="D256" s="27" t="e">
        <v>#N/A</v>
      </c>
      <c r="E256" s="27">
        <v>3</v>
      </c>
      <c r="F256" s="27">
        <v>3</v>
      </c>
      <c r="Q256" s="1">
        <v>35065</v>
      </c>
      <c r="R256" s="48">
        <v>5.8314785867564041</v>
      </c>
      <c r="S256" s="27"/>
    </row>
    <row r="257" spans="2:19" x14ac:dyDescent="0.2">
      <c r="B257" s="1">
        <v>35096</v>
      </c>
      <c r="C257" s="27">
        <v>6.125</v>
      </c>
      <c r="D257" s="27" t="e">
        <v>#N/A</v>
      </c>
      <c r="E257" s="27">
        <v>3</v>
      </c>
      <c r="F257" s="27">
        <v>3</v>
      </c>
      <c r="Q257" s="1">
        <v>35096</v>
      </c>
      <c r="R257" s="48">
        <v>6.0237395725352565</v>
      </c>
      <c r="S257" s="27"/>
    </row>
    <row r="258" spans="2:19" x14ac:dyDescent="0.2">
      <c r="B258" s="1">
        <v>35125</v>
      </c>
      <c r="C258" s="27">
        <v>5.9375</v>
      </c>
      <c r="D258" s="27" t="e">
        <v>#N/A</v>
      </c>
      <c r="E258" s="27">
        <v>3</v>
      </c>
      <c r="F258" s="27">
        <v>3</v>
      </c>
      <c r="Q258" s="1">
        <v>35125</v>
      </c>
      <c r="R258" s="48">
        <v>6.1448534386935902</v>
      </c>
      <c r="S258" s="27"/>
    </row>
    <row r="259" spans="2:19" x14ac:dyDescent="0.2">
      <c r="B259" s="1">
        <v>35156</v>
      </c>
      <c r="C259" s="27">
        <v>5.9375</v>
      </c>
      <c r="D259" s="27" t="e">
        <v>#N/A</v>
      </c>
      <c r="E259" s="27">
        <v>2.8</v>
      </c>
      <c r="F259" s="27">
        <v>2.8</v>
      </c>
      <c r="Q259" s="1">
        <v>35156</v>
      </c>
      <c r="R259" s="48">
        <v>6.0964536461457861</v>
      </c>
      <c r="S259" s="27"/>
    </row>
    <row r="260" spans="2:19" x14ac:dyDescent="0.2">
      <c r="B260" s="1">
        <v>35186</v>
      </c>
      <c r="C260" s="27">
        <v>5.9375</v>
      </c>
      <c r="D260" s="27" t="e">
        <v>#N/A</v>
      </c>
      <c r="E260" s="27">
        <v>2.5</v>
      </c>
      <c r="F260" s="27">
        <v>2.5</v>
      </c>
      <c r="Q260" s="1">
        <v>35186</v>
      </c>
      <c r="R260" s="48">
        <v>6.1277943376917374</v>
      </c>
      <c r="S260" s="27"/>
    </row>
    <row r="261" spans="2:19" x14ac:dyDescent="0.2">
      <c r="B261" s="1">
        <v>35217</v>
      </c>
      <c r="C261" s="27">
        <v>5.6875</v>
      </c>
      <c r="D261" s="27" t="e">
        <v>#N/A</v>
      </c>
      <c r="E261" s="27">
        <v>2.5</v>
      </c>
      <c r="F261" s="27">
        <v>2.5</v>
      </c>
      <c r="Q261" s="1">
        <v>35217</v>
      </c>
      <c r="R261" s="48">
        <v>5.7722977273226288</v>
      </c>
      <c r="S261" s="27"/>
    </row>
    <row r="262" spans="2:19" x14ac:dyDescent="0.2">
      <c r="B262" s="1">
        <v>35247</v>
      </c>
      <c r="C262" s="27">
        <v>5.6875</v>
      </c>
      <c r="D262" s="27" t="e">
        <v>#N/A</v>
      </c>
      <c r="E262" s="27">
        <v>2.5</v>
      </c>
      <c r="F262" s="27">
        <v>2.5</v>
      </c>
      <c r="Q262" s="1">
        <v>35247</v>
      </c>
      <c r="R262" s="48">
        <v>5.7850143637991662</v>
      </c>
      <c r="S262" s="27"/>
    </row>
    <row r="263" spans="2:19" x14ac:dyDescent="0.2">
      <c r="B263" s="1">
        <v>35278</v>
      </c>
      <c r="C263" s="27">
        <v>5.6875</v>
      </c>
      <c r="D263" s="27" t="e">
        <v>#N/A</v>
      </c>
      <c r="E263" s="27">
        <v>2.5</v>
      </c>
      <c r="F263" s="27">
        <v>2.5</v>
      </c>
      <c r="Q263" s="1">
        <v>35278</v>
      </c>
      <c r="R263" s="48">
        <v>5.7116718392618875</v>
      </c>
      <c r="S263" s="27"/>
    </row>
    <row r="264" spans="2:19" x14ac:dyDescent="0.2">
      <c r="B264" s="1">
        <v>35309</v>
      </c>
      <c r="C264" s="27">
        <v>5.6875</v>
      </c>
      <c r="D264" s="27" t="e">
        <v>#N/A</v>
      </c>
      <c r="E264" s="27">
        <v>2.5</v>
      </c>
      <c r="F264" s="27">
        <v>2.5</v>
      </c>
      <c r="Q264" s="1">
        <v>35309</v>
      </c>
      <c r="R264" s="48">
        <v>5.897280543898578</v>
      </c>
      <c r="S264" s="27"/>
    </row>
    <row r="265" spans="2:19" x14ac:dyDescent="0.2">
      <c r="B265" s="1">
        <v>35339</v>
      </c>
      <c r="C265" s="27">
        <v>5.9375</v>
      </c>
      <c r="D265" s="27" t="e">
        <v>#N/A</v>
      </c>
      <c r="E265" s="27">
        <v>2.5</v>
      </c>
      <c r="F265" s="27">
        <v>2.5</v>
      </c>
      <c r="Q265" s="1">
        <v>35339</v>
      </c>
      <c r="R265" s="48">
        <v>6.2657571938588301</v>
      </c>
      <c r="S265" s="27"/>
    </row>
    <row r="266" spans="2:19" x14ac:dyDescent="0.2">
      <c r="B266" s="1">
        <v>35370</v>
      </c>
      <c r="C266" s="27">
        <v>5.9375</v>
      </c>
      <c r="D266" s="27" t="e">
        <v>#N/A</v>
      </c>
      <c r="E266" s="27">
        <v>2.5</v>
      </c>
      <c r="F266" s="27">
        <v>2.5</v>
      </c>
      <c r="Q266" s="1">
        <v>35370</v>
      </c>
      <c r="R266" s="48">
        <v>6.4224766833880249</v>
      </c>
      <c r="S266" s="27"/>
    </row>
    <row r="267" spans="2:19" x14ac:dyDescent="0.2">
      <c r="B267" s="1">
        <v>35400</v>
      </c>
      <c r="C267" s="27">
        <v>5.9375</v>
      </c>
      <c r="D267" s="27" t="e">
        <v>#N/A</v>
      </c>
      <c r="E267" s="27">
        <v>2.5</v>
      </c>
      <c r="F267" s="27">
        <v>2.5</v>
      </c>
      <c r="Q267" s="1">
        <v>35400</v>
      </c>
      <c r="R267" s="48">
        <v>6.4737615273443652</v>
      </c>
      <c r="S267" s="27"/>
    </row>
    <row r="268" spans="2:19" x14ac:dyDescent="0.2">
      <c r="B268" s="1">
        <v>35431</v>
      </c>
      <c r="C268" s="27">
        <v>5.9375</v>
      </c>
      <c r="D268" s="27" t="e">
        <v>#N/A</v>
      </c>
      <c r="E268" s="27">
        <v>2.5</v>
      </c>
      <c r="F268" s="27">
        <v>2.5</v>
      </c>
      <c r="Q268" s="1">
        <v>35431</v>
      </c>
      <c r="R268" s="48">
        <v>6.2841757901804032</v>
      </c>
      <c r="S268" s="27"/>
    </row>
    <row r="269" spans="2:19" x14ac:dyDescent="0.2">
      <c r="B269" s="1">
        <v>35462</v>
      </c>
      <c r="C269" s="27">
        <v>5.9375</v>
      </c>
      <c r="D269" s="27" t="e">
        <v>#N/A</v>
      </c>
      <c r="E269" s="27">
        <v>2.5</v>
      </c>
      <c r="F269" s="27">
        <v>2.5</v>
      </c>
      <c r="Q269" s="1">
        <v>35462</v>
      </c>
      <c r="R269" s="48">
        <v>6.2534148801725244</v>
      </c>
      <c r="S269" s="27"/>
    </row>
    <row r="270" spans="2:19" x14ac:dyDescent="0.2">
      <c r="B270" s="1">
        <v>35490</v>
      </c>
      <c r="C270" s="27">
        <v>5.9375</v>
      </c>
      <c r="D270" s="27" t="e">
        <v>#N/A</v>
      </c>
      <c r="E270" s="27">
        <v>2.5</v>
      </c>
      <c r="F270" s="27">
        <v>2.5</v>
      </c>
      <c r="Q270" s="1">
        <v>35490</v>
      </c>
      <c r="R270" s="48">
        <v>6.5154227074661684</v>
      </c>
      <c r="S270" s="27"/>
    </row>
    <row r="271" spans="2:19" x14ac:dyDescent="0.2">
      <c r="B271" s="1">
        <v>35521</v>
      </c>
      <c r="C271" s="27">
        <v>5.9375</v>
      </c>
      <c r="D271" s="27" t="e">
        <v>#N/A</v>
      </c>
      <c r="E271" s="27">
        <v>2.5</v>
      </c>
      <c r="F271" s="27">
        <v>2.5</v>
      </c>
      <c r="Q271" s="1">
        <v>35521</v>
      </c>
      <c r="R271" s="48">
        <v>6.4730464987775163</v>
      </c>
      <c r="S271" s="27"/>
    </row>
    <row r="272" spans="2:19" x14ac:dyDescent="0.2">
      <c r="B272" s="1">
        <v>35551</v>
      </c>
      <c r="C272" s="27">
        <v>6.25</v>
      </c>
      <c r="D272" s="27" t="e">
        <v>#N/A</v>
      </c>
      <c r="E272" s="27">
        <v>2.5</v>
      </c>
      <c r="F272" s="27">
        <v>2.5</v>
      </c>
      <c r="Q272" s="1">
        <v>35551</v>
      </c>
      <c r="R272" s="48">
        <v>6.5732203661588882</v>
      </c>
      <c r="S272" s="27"/>
    </row>
    <row r="273" spans="2:19" x14ac:dyDescent="0.2">
      <c r="B273" s="1">
        <v>35582</v>
      </c>
      <c r="C273" s="27">
        <v>6.5</v>
      </c>
      <c r="D273" s="27" t="e">
        <v>#N/A</v>
      </c>
      <c r="E273" s="27">
        <v>2.5</v>
      </c>
      <c r="F273" s="27">
        <v>2.5</v>
      </c>
      <c r="Q273" s="1">
        <v>35582</v>
      </c>
      <c r="R273" s="48">
        <v>6.8172227296145875</v>
      </c>
      <c r="S273" s="27"/>
    </row>
    <row r="274" spans="2:19" x14ac:dyDescent="0.2">
      <c r="B274" s="1">
        <v>35612</v>
      </c>
      <c r="C274" s="27">
        <v>6.75</v>
      </c>
      <c r="D274" s="27" t="e">
        <v>#N/A</v>
      </c>
      <c r="E274" s="27">
        <v>2.5</v>
      </c>
      <c r="F274" s="27">
        <v>2.5</v>
      </c>
      <c r="Q274" s="1">
        <v>35612</v>
      </c>
      <c r="R274" s="48">
        <v>6.934859368253103</v>
      </c>
      <c r="S274" s="27"/>
    </row>
    <row r="275" spans="2:19" x14ac:dyDescent="0.2">
      <c r="B275" s="1">
        <v>35643</v>
      </c>
      <c r="C275" s="27">
        <v>7</v>
      </c>
      <c r="D275" s="27" t="e">
        <v>#N/A</v>
      </c>
      <c r="E275" s="27">
        <v>2.5</v>
      </c>
      <c r="F275" s="27">
        <v>2.5</v>
      </c>
      <c r="Q275" s="1">
        <v>35643</v>
      </c>
      <c r="R275" s="48">
        <v>7.0167260865368233</v>
      </c>
      <c r="S275" s="27"/>
    </row>
    <row r="276" spans="2:19" x14ac:dyDescent="0.2">
      <c r="B276" s="1">
        <v>35674</v>
      </c>
      <c r="C276" s="27">
        <v>7</v>
      </c>
      <c r="D276" s="27" t="e">
        <v>#N/A</v>
      </c>
      <c r="E276" s="27">
        <v>2.5</v>
      </c>
      <c r="F276" s="27">
        <v>2.5</v>
      </c>
      <c r="Q276" s="1">
        <v>35674</v>
      </c>
      <c r="R276" s="48">
        <v>6.9851337697030491</v>
      </c>
      <c r="S276" s="27"/>
    </row>
    <row r="277" spans="2:19" x14ac:dyDescent="0.2">
      <c r="B277" s="1">
        <v>35704</v>
      </c>
      <c r="C277" s="27">
        <v>7</v>
      </c>
      <c r="D277" s="27" t="e">
        <v>#N/A</v>
      </c>
      <c r="E277" s="27">
        <v>2.5</v>
      </c>
      <c r="F277" s="27">
        <v>2.5</v>
      </c>
      <c r="Q277" s="1">
        <v>35704</v>
      </c>
      <c r="R277" s="48">
        <v>6.866881290057802</v>
      </c>
      <c r="S277" s="27"/>
    </row>
    <row r="278" spans="2:19" x14ac:dyDescent="0.2">
      <c r="B278" s="1">
        <v>35735</v>
      </c>
      <c r="C278" s="27">
        <v>7.25</v>
      </c>
      <c r="D278" s="27" t="e">
        <v>#N/A</v>
      </c>
      <c r="E278" s="27">
        <v>2.5</v>
      </c>
      <c r="F278" s="27">
        <v>2.5</v>
      </c>
      <c r="Q278" s="1">
        <v>35735</v>
      </c>
      <c r="R278" s="48">
        <v>7.1778688838681504</v>
      </c>
      <c r="S278" s="27"/>
    </row>
    <row r="279" spans="2:19" x14ac:dyDescent="0.2">
      <c r="B279" s="1">
        <v>35765</v>
      </c>
      <c r="C279" s="27">
        <v>7.25</v>
      </c>
      <c r="D279" s="27" t="e">
        <v>#N/A</v>
      </c>
      <c r="E279" s="27">
        <v>2.5</v>
      </c>
      <c r="F279" s="27">
        <v>2.5</v>
      </c>
      <c r="Q279" s="1">
        <v>35765</v>
      </c>
      <c r="R279" s="48">
        <v>6.9283941489000469</v>
      </c>
      <c r="S279" s="27"/>
    </row>
    <row r="280" spans="2:19" x14ac:dyDescent="0.2">
      <c r="B280" s="1">
        <v>35796</v>
      </c>
      <c r="C280" s="27">
        <v>7.25</v>
      </c>
      <c r="D280" s="27" t="e">
        <v>#N/A</v>
      </c>
      <c r="E280" s="27">
        <v>2.5</v>
      </c>
      <c r="F280" s="27">
        <v>2.5</v>
      </c>
      <c r="Q280" s="1">
        <v>35796</v>
      </c>
      <c r="R280" s="48">
        <v>6.6921236790005354</v>
      </c>
      <c r="S280" s="27"/>
    </row>
    <row r="281" spans="2:19" x14ac:dyDescent="0.2">
      <c r="B281" s="1">
        <v>35827</v>
      </c>
      <c r="C281" s="27">
        <v>7.25</v>
      </c>
      <c r="D281" s="27" t="e">
        <v>#N/A</v>
      </c>
      <c r="E281" s="27">
        <v>2.5</v>
      </c>
      <c r="F281" s="27">
        <v>2.5</v>
      </c>
      <c r="Q281" s="1">
        <v>35827</v>
      </c>
      <c r="R281" s="48">
        <v>6.8472459170408699</v>
      </c>
      <c r="S281" s="27"/>
    </row>
    <row r="282" spans="2:19" x14ac:dyDescent="0.2">
      <c r="B282" s="1">
        <v>35855</v>
      </c>
      <c r="C282" s="27">
        <v>7.25</v>
      </c>
      <c r="D282" s="27" t="e">
        <v>#N/A</v>
      </c>
      <c r="E282" s="27">
        <v>2.5</v>
      </c>
      <c r="F282" s="27">
        <v>2.5</v>
      </c>
      <c r="Q282" s="1">
        <v>35855</v>
      </c>
      <c r="R282" s="48">
        <v>6.7311302324516955</v>
      </c>
      <c r="S282" s="27"/>
    </row>
    <row r="283" spans="2:19" x14ac:dyDescent="0.2">
      <c r="B283" s="1">
        <v>35886</v>
      </c>
      <c r="C283" s="27">
        <v>7.25</v>
      </c>
      <c r="D283" s="27" t="e">
        <v>#N/A</v>
      </c>
      <c r="E283" s="27">
        <v>2.5</v>
      </c>
      <c r="F283" s="27">
        <v>2.5</v>
      </c>
      <c r="Q283" s="1">
        <v>35886</v>
      </c>
      <c r="R283" s="48">
        <v>6.611766444917806</v>
      </c>
      <c r="S283" s="27"/>
    </row>
    <row r="284" spans="2:19" x14ac:dyDescent="0.2">
      <c r="B284" s="1">
        <v>35916</v>
      </c>
      <c r="C284" s="27">
        <v>7.25</v>
      </c>
      <c r="D284" s="27" t="e">
        <v>#N/A</v>
      </c>
      <c r="E284" s="27">
        <v>2.5</v>
      </c>
      <c r="F284" s="27">
        <v>2.5</v>
      </c>
      <c r="Q284" s="1">
        <v>35916</v>
      </c>
      <c r="R284" s="48">
        <v>6.6636625292640952</v>
      </c>
      <c r="S284" s="27"/>
    </row>
    <row r="285" spans="2:19" x14ac:dyDescent="0.2">
      <c r="B285" s="1">
        <v>35947</v>
      </c>
      <c r="C285" s="27">
        <v>7.5</v>
      </c>
      <c r="D285" s="27" t="e">
        <v>#N/A</v>
      </c>
      <c r="E285" s="27">
        <v>2.5</v>
      </c>
      <c r="F285" s="27">
        <v>2.5</v>
      </c>
      <c r="Q285" s="1">
        <v>35947</v>
      </c>
      <c r="R285" s="48">
        <v>7.2074456868131032</v>
      </c>
      <c r="S285" s="27"/>
    </row>
    <row r="286" spans="2:19" x14ac:dyDescent="0.2">
      <c r="B286" s="1">
        <v>35977</v>
      </c>
      <c r="C286" s="27">
        <v>7.5</v>
      </c>
      <c r="D286" s="27" t="e">
        <v>#N/A</v>
      </c>
      <c r="E286" s="27">
        <v>2.5</v>
      </c>
      <c r="F286" s="27">
        <v>2.5</v>
      </c>
      <c r="Q286" s="1">
        <v>35977</v>
      </c>
      <c r="R286" s="48">
        <v>7.1133049969855078</v>
      </c>
      <c r="S286" s="27"/>
    </row>
    <row r="287" spans="2:19" x14ac:dyDescent="0.2">
      <c r="B287" s="1">
        <v>36008</v>
      </c>
      <c r="C287" s="27">
        <v>7.5</v>
      </c>
      <c r="D287" s="27" t="e">
        <v>#N/A</v>
      </c>
      <c r="E287" s="27">
        <v>2.5</v>
      </c>
      <c r="F287" s="27">
        <v>2.5</v>
      </c>
      <c r="Q287" s="1">
        <v>36008</v>
      </c>
      <c r="R287" s="48">
        <v>6.5764953956355567</v>
      </c>
      <c r="S287" s="27"/>
    </row>
    <row r="288" spans="2:19" x14ac:dyDescent="0.2">
      <c r="B288" s="1">
        <v>36039</v>
      </c>
      <c r="C288" s="27">
        <v>7.5</v>
      </c>
      <c r="D288" s="27" t="e">
        <v>#N/A</v>
      </c>
      <c r="E288" s="27">
        <v>2.5</v>
      </c>
      <c r="F288" s="27">
        <v>2.5</v>
      </c>
      <c r="Q288" s="1">
        <v>36039</v>
      </c>
      <c r="R288" s="48">
        <v>6.1866406590472618</v>
      </c>
      <c r="S288" s="27"/>
    </row>
    <row r="289" spans="2:19" x14ac:dyDescent="0.2">
      <c r="B289" s="1">
        <v>36069</v>
      </c>
      <c r="C289" s="27">
        <v>7.25</v>
      </c>
      <c r="D289" s="27" t="e">
        <v>#N/A</v>
      </c>
      <c r="E289" s="27">
        <v>2.5</v>
      </c>
      <c r="F289" s="27">
        <v>2.5</v>
      </c>
      <c r="Q289" s="1">
        <v>36069</v>
      </c>
      <c r="R289" s="48">
        <v>5.8502507617451514</v>
      </c>
      <c r="S289" s="27"/>
    </row>
    <row r="290" spans="2:19" x14ac:dyDescent="0.2">
      <c r="B290" s="1">
        <v>36100</v>
      </c>
      <c r="C290" s="27">
        <v>6.75</v>
      </c>
      <c r="D290" s="27" t="e">
        <v>#N/A</v>
      </c>
      <c r="E290" s="27">
        <v>2.5</v>
      </c>
      <c r="F290" s="27">
        <v>2.5</v>
      </c>
      <c r="Q290" s="1">
        <v>36100</v>
      </c>
      <c r="R290" s="48">
        <v>5.6974067394840118</v>
      </c>
      <c r="S290" s="27"/>
    </row>
    <row r="291" spans="2:19" x14ac:dyDescent="0.2">
      <c r="B291" s="1">
        <v>36130</v>
      </c>
      <c r="C291" s="27">
        <v>6.25</v>
      </c>
      <c r="D291" s="27" t="e">
        <v>#N/A</v>
      </c>
      <c r="E291" s="27">
        <v>2.5</v>
      </c>
      <c r="F291" s="27">
        <v>2.5</v>
      </c>
      <c r="Q291" s="1">
        <v>36130</v>
      </c>
      <c r="R291" s="48">
        <v>5.1119961994421717</v>
      </c>
      <c r="S291" s="27"/>
    </row>
    <row r="292" spans="2:19" x14ac:dyDescent="0.2">
      <c r="B292" s="1">
        <v>36161</v>
      </c>
      <c r="C292" s="27">
        <v>6</v>
      </c>
      <c r="D292" s="27" t="e">
        <v>#N/A</v>
      </c>
      <c r="E292" s="27">
        <v>2.5</v>
      </c>
      <c r="F292" s="27">
        <v>2.5</v>
      </c>
      <c r="Q292" s="1">
        <v>36161</v>
      </c>
      <c r="R292" s="48">
        <v>4.9639212660575902</v>
      </c>
      <c r="S292" s="27"/>
    </row>
    <row r="293" spans="2:19" x14ac:dyDescent="0.2">
      <c r="B293" s="1">
        <v>36192</v>
      </c>
      <c r="C293" s="27">
        <v>5.5</v>
      </c>
      <c r="D293" s="27" t="e">
        <v>#N/A</v>
      </c>
      <c r="E293" s="27">
        <v>2.5</v>
      </c>
      <c r="F293" s="27">
        <v>2.5</v>
      </c>
      <c r="Q293" s="1">
        <v>36192</v>
      </c>
      <c r="R293" s="48">
        <v>4.9034482161980604</v>
      </c>
      <c r="S293" s="27"/>
    </row>
    <row r="294" spans="2:19" x14ac:dyDescent="0.2">
      <c r="B294" s="1">
        <v>36220</v>
      </c>
      <c r="C294" s="27">
        <v>5.5</v>
      </c>
      <c r="D294" s="27" t="e">
        <v>#N/A</v>
      </c>
      <c r="E294" s="27">
        <v>2.5</v>
      </c>
      <c r="F294" s="27">
        <v>2.5</v>
      </c>
      <c r="Q294" s="1">
        <v>36220</v>
      </c>
      <c r="R294" s="48">
        <v>4.6788650020541711</v>
      </c>
      <c r="S294" s="27"/>
    </row>
    <row r="295" spans="2:19" x14ac:dyDescent="0.2">
      <c r="B295" s="1">
        <v>36251</v>
      </c>
      <c r="C295" s="27">
        <v>5.25</v>
      </c>
      <c r="D295" s="27">
        <v>2.5</v>
      </c>
      <c r="E295" s="27">
        <v>2.5</v>
      </c>
      <c r="F295" s="27">
        <v>2.5</v>
      </c>
      <c r="Q295" s="1">
        <v>36251</v>
      </c>
      <c r="R295" s="48">
        <v>4.9313203043493221</v>
      </c>
      <c r="S295" s="27"/>
    </row>
    <row r="296" spans="2:19" x14ac:dyDescent="0.2">
      <c r="B296" s="1">
        <v>36281</v>
      </c>
      <c r="C296" s="27">
        <v>5.25</v>
      </c>
      <c r="D296" s="27">
        <v>2.5</v>
      </c>
      <c r="E296" s="27">
        <v>1.95</v>
      </c>
      <c r="F296" s="27">
        <v>2.5</v>
      </c>
      <c r="Q296" s="1">
        <v>36281</v>
      </c>
      <c r="R296" s="48">
        <v>4.9101794927492959</v>
      </c>
      <c r="S296" s="27"/>
    </row>
    <row r="297" spans="2:19" x14ac:dyDescent="0.2">
      <c r="B297" s="1">
        <v>36312</v>
      </c>
      <c r="C297" s="27">
        <v>5</v>
      </c>
      <c r="D297" s="27">
        <v>2.5</v>
      </c>
      <c r="E297" s="27">
        <v>1.95</v>
      </c>
      <c r="F297" s="27">
        <v>2.5</v>
      </c>
      <c r="Q297" s="1">
        <v>36312</v>
      </c>
      <c r="R297" s="48">
        <v>4.8428129851697967</v>
      </c>
      <c r="S297" s="27"/>
    </row>
    <row r="298" spans="2:19" x14ac:dyDescent="0.2">
      <c r="B298" s="1">
        <v>36342</v>
      </c>
      <c r="C298" s="27">
        <v>5</v>
      </c>
      <c r="D298" s="27">
        <v>2.5</v>
      </c>
      <c r="E298" s="27">
        <v>1.95</v>
      </c>
      <c r="F298" s="27">
        <v>2.5</v>
      </c>
      <c r="Q298" s="1">
        <v>36342</v>
      </c>
      <c r="R298" s="48">
        <v>5.2287157778516402</v>
      </c>
      <c r="S298" s="27"/>
    </row>
    <row r="299" spans="2:19" x14ac:dyDescent="0.2">
      <c r="B299" s="1">
        <v>36373</v>
      </c>
      <c r="C299" s="27">
        <v>5</v>
      </c>
      <c r="D299" s="27">
        <v>2.5</v>
      </c>
      <c r="E299" s="27">
        <v>1.95</v>
      </c>
      <c r="F299" s="27">
        <v>2.5</v>
      </c>
      <c r="Q299" s="1">
        <v>36373</v>
      </c>
      <c r="R299" s="48">
        <v>5.2778487833742904</v>
      </c>
      <c r="S299" s="27"/>
    </row>
    <row r="300" spans="2:19" x14ac:dyDescent="0.2">
      <c r="B300" s="1">
        <v>36404</v>
      </c>
      <c r="C300" s="27">
        <v>5.25</v>
      </c>
      <c r="D300" s="27">
        <v>2.5</v>
      </c>
      <c r="E300" s="27">
        <v>1.95</v>
      </c>
      <c r="F300" s="27">
        <v>2.5</v>
      </c>
      <c r="Q300" s="1">
        <v>36404</v>
      </c>
      <c r="R300" s="48">
        <v>5.7083935844980065</v>
      </c>
      <c r="S300" s="27"/>
    </row>
    <row r="301" spans="2:19" x14ac:dyDescent="0.2">
      <c r="B301" s="1">
        <v>36434</v>
      </c>
      <c r="C301" s="27">
        <v>5.25</v>
      </c>
      <c r="D301" s="27">
        <v>2.5</v>
      </c>
      <c r="E301" s="27">
        <v>1.95</v>
      </c>
      <c r="F301" s="27">
        <v>2.5</v>
      </c>
      <c r="Q301" s="1">
        <v>36434</v>
      </c>
      <c r="R301" s="48">
        <v>5.803102159768323</v>
      </c>
      <c r="S301" s="27"/>
    </row>
    <row r="302" spans="2:19" x14ac:dyDescent="0.2">
      <c r="B302" s="1">
        <v>36465</v>
      </c>
      <c r="C302" s="27">
        <v>5.5</v>
      </c>
      <c r="D302" s="27">
        <v>3</v>
      </c>
      <c r="E302" s="27">
        <v>1.95</v>
      </c>
      <c r="F302" s="27">
        <v>3</v>
      </c>
      <c r="Q302" s="1">
        <v>36465</v>
      </c>
      <c r="R302" s="48">
        <v>6.0212265378632557</v>
      </c>
      <c r="S302" s="27"/>
    </row>
    <row r="303" spans="2:19" x14ac:dyDescent="0.2">
      <c r="B303" s="1">
        <v>36495</v>
      </c>
      <c r="C303" s="27">
        <v>5.5</v>
      </c>
      <c r="D303" s="27">
        <v>3</v>
      </c>
      <c r="E303" s="27">
        <v>1.95</v>
      </c>
      <c r="F303" s="27">
        <v>3</v>
      </c>
      <c r="Q303" s="1">
        <v>36495</v>
      </c>
      <c r="R303" s="48">
        <v>6.2208015795182749</v>
      </c>
      <c r="S303" s="27"/>
    </row>
    <row r="304" spans="2:19" x14ac:dyDescent="0.2">
      <c r="B304" s="1">
        <v>36526</v>
      </c>
      <c r="C304" s="27">
        <v>5.75</v>
      </c>
      <c r="D304" s="27">
        <v>3</v>
      </c>
      <c r="E304" s="27">
        <v>2.68</v>
      </c>
      <c r="F304" s="27">
        <v>3</v>
      </c>
      <c r="Q304" s="1">
        <v>36526</v>
      </c>
      <c r="R304" s="48">
        <v>6.3175034172946463</v>
      </c>
      <c r="S304" s="27"/>
    </row>
    <row r="305" spans="2:19" x14ac:dyDescent="0.2">
      <c r="B305" s="1">
        <v>36557</v>
      </c>
      <c r="C305" s="27">
        <v>6</v>
      </c>
      <c r="D305" s="27">
        <v>3.25</v>
      </c>
      <c r="E305" s="27">
        <v>2.68</v>
      </c>
      <c r="F305" s="27">
        <v>3.25</v>
      </c>
      <c r="Q305" s="1">
        <v>36557</v>
      </c>
      <c r="R305" s="48">
        <v>6.247564967963668</v>
      </c>
      <c r="S305" s="27"/>
    </row>
    <row r="306" spans="2:19" x14ac:dyDescent="0.2">
      <c r="B306" s="1">
        <v>36586</v>
      </c>
      <c r="C306" s="27">
        <v>6</v>
      </c>
      <c r="D306" s="27">
        <v>3.5</v>
      </c>
      <c r="E306" s="27">
        <v>2.68</v>
      </c>
      <c r="F306" s="27">
        <v>3.5</v>
      </c>
      <c r="Q306" s="1">
        <v>36586</v>
      </c>
      <c r="R306" s="48">
        <v>6.249956315073419</v>
      </c>
      <c r="S306" s="27"/>
    </row>
    <row r="307" spans="2:19" x14ac:dyDescent="0.2">
      <c r="B307" s="1">
        <v>36617</v>
      </c>
      <c r="C307" s="27">
        <v>6</v>
      </c>
      <c r="D307" s="27">
        <v>3.75</v>
      </c>
      <c r="E307" s="27">
        <v>2.68</v>
      </c>
      <c r="F307" s="27">
        <v>3.75</v>
      </c>
      <c r="Q307" s="1">
        <v>36617</v>
      </c>
      <c r="R307" s="48">
        <v>6.1036025872805535</v>
      </c>
      <c r="S307" s="27"/>
    </row>
    <row r="308" spans="2:19" x14ac:dyDescent="0.2">
      <c r="B308" s="1">
        <v>36647</v>
      </c>
      <c r="C308" s="27">
        <v>6</v>
      </c>
      <c r="D308" s="27">
        <v>3.75</v>
      </c>
      <c r="E308" s="27">
        <v>3.42</v>
      </c>
      <c r="F308" s="27">
        <v>3.75</v>
      </c>
      <c r="Q308" s="1">
        <v>36647</v>
      </c>
      <c r="R308" s="48">
        <v>6.1314700583664603</v>
      </c>
      <c r="S308" s="27"/>
    </row>
    <row r="309" spans="2:19" x14ac:dyDescent="0.2">
      <c r="B309" s="1">
        <v>36678</v>
      </c>
      <c r="C309" s="27">
        <v>6</v>
      </c>
      <c r="D309" s="27">
        <v>4.25</v>
      </c>
      <c r="E309" s="27">
        <v>3.42</v>
      </c>
      <c r="F309" s="27">
        <v>4.25</v>
      </c>
      <c r="Q309" s="1">
        <v>36678</v>
      </c>
      <c r="R309" s="48">
        <v>5.9728895859588507</v>
      </c>
      <c r="S309" s="27"/>
    </row>
    <row r="310" spans="2:19" x14ac:dyDescent="0.2">
      <c r="B310" s="1">
        <v>36708</v>
      </c>
      <c r="C310" s="27">
        <v>6</v>
      </c>
      <c r="D310" s="27">
        <v>4.25</v>
      </c>
      <c r="E310" s="27">
        <v>3.42</v>
      </c>
      <c r="F310" s="27">
        <v>4.25</v>
      </c>
      <c r="Q310" s="1">
        <v>36708</v>
      </c>
      <c r="R310" s="48">
        <v>5.9986519392776616</v>
      </c>
      <c r="S310" s="27"/>
    </row>
    <row r="311" spans="2:19" x14ac:dyDescent="0.2">
      <c r="B311" s="1">
        <v>36739</v>
      </c>
      <c r="C311" s="27">
        <v>6</v>
      </c>
      <c r="D311" s="27">
        <v>4.5</v>
      </c>
      <c r="E311" s="27">
        <v>3.42</v>
      </c>
      <c r="F311" s="27">
        <v>4.5</v>
      </c>
      <c r="Q311" s="1">
        <v>36739</v>
      </c>
      <c r="R311" s="48">
        <v>6.0467492082472738</v>
      </c>
      <c r="S311" s="27"/>
    </row>
    <row r="312" spans="2:19" x14ac:dyDescent="0.2">
      <c r="B312" s="1">
        <v>36770</v>
      </c>
      <c r="C312" s="27">
        <v>6</v>
      </c>
      <c r="D312" s="27">
        <v>4.5</v>
      </c>
      <c r="E312" s="27">
        <v>4.26</v>
      </c>
      <c r="F312" s="27">
        <v>4.5</v>
      </c>
      <c r="Q312" s="1">
        <v>36770</v>
      </c>
      <c r="R312" s="48">
        <v>5.8444712230220395</v>
      </c>
      <c r="S312" s="27"/>
    </row>
    <row r="313" spans="2:19" x14ac:dyDescent="0.2">
      <c r="B313" s="1">
        <v>36800</v>
      </c>
      <c r="C313" s="27">
        <v>6</v>
      </c>
      <c r="D313" s="27">
        <v>4.75</v>
      </c>
      <c r="E313" s="27">
        <v>4.26</v>
      </c>
      <c r="F313" s="27">
        <v>4.75</v>
      </c>
      <c r="Q313" s="1">
        <v>36800</v>
      </c>
      <c r="R313" s="48">
        <v>5.7275211294096806</v>
      </c>
      <c r="S313" s="27"/>
    </row>
    <row r="314" spans="2:19" x14ac:dyDescent="0.2">
      <c r="B314" s="1">
        <v>36831</v>
      </c>
      <c r="C314" s="27">
        <v>6</v>
      </c>
      <c r="D314" s="27">
        <v>4.75</v>
      </c>
      <c r="E314" s="27">
        <v>4.26</v>
      </c>
      <c r="F314" s="27">
        <v>4.75</v>
      </c>
      <c r="Q314" s="1">
        <v>36831</v>
      </c>
      <c r="R314" s="48">
        <v>5.4822005161210354</v>
      </c>
      <c r="S314" s="27"/>
    </row>
    <row r="315" spans="2:19" x14ac:dyDescent="0.2">
      <c r="B315" s="1">
        <v>36861</v>
      </c>
      <c r="C315" s="27">
        <v>6</v>
      </c>
      <c r="D315" s="27">
        <v>4.75</v>
      </c>
      <c r="E315" s="27">
        <v>4.26</v>
      </c>
      <c r="F315" s="27">
        <v>4.75</v>
      </c>
      <c r="Q315" s="1">
        <v>36861</v>
      </c>
      <c r="R315" s="48">
        <v>5.2372227099054669</v>
      </c>
      <c r="S315" s="27"/>
    </row>
    <row r="316" spans="2:19" x14ac:dyDescent="0.2">
      <c r="B316" s="1">
        <v>36892</v>
      </c>
      <c r="C316" s="27">
        <v>6</v>
      </c>
      <c r="D316" s="27">
        <v>4.75</v>
      </c>
      <c r="E316" s="27">
        <v>4.26</v>
      </c>
      <c r="F316" s="27">
        <v>4.75</v>
      </c>
      <c r="Q316" s="1">
        <v>36892</v>
      </c>
      <c r="R316" s="48">
        <v>5.1503789523863981</v>
      </c>
      <c r="S316" s="27"/>
    </row>
    <row r="317" spans="2:19" x14ac:dyDescent="0.2">
      <c r="B317" s="1">
        <v>36923</v>
      </c>
      <c r="C317" s="27">
        <v>5.75</v>
      </c>
      <c r="D317" s="27">
        <v>4.75</v>
      </c>
      <c r="E317" s="27">
        <v>4.26</v>
      </c>
      <c r="F317" s="27">
        <v>4.75</v>
      </c>
      <c r="Q317" s="1">
        <v>36923</v>
      </c>
      <c r="R317" s="48">
        <v>5.064709166490343</v>
      </c>
      <c r="S317" s="27"/>
    </row>
    <row r="318" spans="2:19" x14ac:dyDescent="0.2">
      <c r="B318" s="1">
        <v>36951</v>
      </c>
      <c r="C318" s="27">
        <v>5.75</v>
      </c>
      <c r="D318" s="27">
        <v>4.75</v>
      </c>
      <c r="E318" s="27">
        <v>4.26</v>
      </c>
      <c r="F318" s="27">
        <v>4.75</v>
      </c>
      <c r="Q318" s="1">
        <v>36951</v>
      </c>
      <c r="R318" s="48">
        <v>4.8922843214694209</v>
      </c>
      <c r="S318" s="27"/>
    </row>
    <row r="319" spans="2:19" x14ac:dyDescent="0.2">
      <c r="B319" s="1">
        <v>36982</v>
      </c>
      <c r="C319" s="27">
        <v>5.5</v>
      </c>
      <c r="D319" s="27">
        <v>4.75</v>
      </c>
      <c r="E319" s="27">
        <v>4.26</v>
      </c>
      <c r="F319" s="27">
        <v>4.75</v>
      </c>
      <c r="Q319" s="1">
        <v>36982</v>
      </c>
      <c r="R319" s="48">
        <v>4.9225645614537674</v>
      </c>
      <c r="S319" s="27"/>
    </row>
    <row r="320" spans="2:19" x14ac:dyDescent="0.2">
      <c r="B320" s="1">
        <v>37012</v>
      </c>
      <c r="C320" s="27">
        <v>5.25</v>
      </c>
      <c r="D320" s="27">
        <v>4.5</v>
      </c>
      <c r="E320" s="27">
        <v>4.26</v>
      </c>
      <c r="F320" s="27">
        <v>4.5</v>
      </c>
      <c r="Q320" s="1">
        <v>37012</v>
      </c>
      <c r="R320" s="48">
        <v>5.0415892087186718</v>
      </c>
      <c r="S320" s="27"/>
    </row>
    <row r="321" spans="2:19" x14ac:dyDescent="0.2">
      <c r="B321" s="1">
        <v>37043</v>
      </c>
      <c r="C321" s="27">
        <v>5.25</v>
      </c>
      <c r="D321" s="27">
        <v>4.5</v>
      </c>
      <c r="E321" s="27">
        <v>4.26</v>
      </c>
      <c r="F321" s="27">
        <v>4.5</v>
      </c>
      <c r="Q321" s="1">
        <v>37043</v>
      </c>
      <c r="R321" s="48">
        <v>5.3080912619797127</v>
      </c>
      <c r="S321" s="27"/>
    </row>
    <row r="322" spans="2:19" x14ac:dyDescent="0.2">
      <c r="B322" s="1">
        <v>37073</v>
      </c>
      <c r="C322" s="27">
        <v>5.25</v>
      </c>
      <c r="D322" s="27">
        <v>4.5</v>
      </c>
      <c r="E322" s="27">
        <v>4.26</v>
      </c>
      <c r="F322" s="27">
        <v>4.5</v>
      </c>
      <c r="Q322" s="1">
        <v>37073</v>
      </c>
      <c r="R322" s="48">
        <v>5.0068320830052873</v>
      </c>
      <c r="S322" s="27"/>
    </row>
    <row r="323" spans="2:19" x14ac:dyDescent="0.2">
      <c r="B323" s="1">
        <v>37104</v>
      </c>
      <c r="C323" s="27">
        <v>5</v>
      </c>
      <c r="D323" s="27">
        <v>4.25</v>
      </c>
      <c r="E323" s="27">
        <v>4.26</v>
      </c>
      <c r="F323" s="27">
        <v>4.25</v>
      </c>
      <c r="Q323" s="1">
        <v>37104</v>
      </c>
      <c r="R323" s="48">
        <v>4.7229400687575591</v>
      </c>
      <c r="S323" s="27"/>
    </row>
    <row r="324" spans="2:19" x14ac:dyDescent="0.2">
      <c r="B324" s="1">
        <v>37135</v>
      </c>
      <c r="C324" s="27">
        <v>4.75</v>
      </c>
      <c r="D324" s="27">
        <v>3.75</v>
      </c>
      <c r="E324" s="27">
        <v>3.62</v>
      </c>
      <c r="F324" s="27">
        <v>3.75</v>
      </c>
      <c r="Q324" s="1">
        <v>37135</v>
      </c>
      <c r="R324" s="48">
        <v>4.2807906204666102</v>
      </c>
      <c r="S324" s="27"/>
    </row>
    <row r="325" spans="2:19" x14ac:dyDescent="0.2">
      <c r="B325" s="1">
        <v>37165</v>
      </c>
      <c r="C325" s="27">
        <v>4.5</v>
      </c>
      <c r="D325" s="27">
        <v>3.75</v>
      </c>
      <c r="E325" s="27">
        <v>3.62</v>
      </c>
      <c r="F325" s="27">
        <v>3.75</v>
      </c>
      <c r="Q325" s="1">
        <v>37165</v>
      </c>
      <c r="R325" s="48">
        <v>3.9384670287265742</v>
      </c>
      <c r="S325" s="27"/>
    </row>
    <row r="326" spans="2:19" x14ac:dyDescent="0.2">
      <c r="B326" s="1">
        <v>37196</v>
      </c>
      <c r="C326" s="27">
        <v>4</v>
      </c>
      <c r="D326" s="27">
        <v>3.25</v>
      </c>
      <c r="E326" s="27">
        <v>3.62</v>
      </c>
      <c r="F326" s="27">
        <v>3.25</v>
      </c>
      <c r="Q326" s="1">
        <v>37196</v>
      </c>
      <c r="R326" s="48">
        <v>3.9541834494281178</v>
      </c>
      <c r="S326" s="27"/>
    </row>
    <row r="327" spans="2:19" x14ac:dyDescent="0.2">
      <c r="B327" s="1">
        <v>37226</v>
      </c>
      <c r="C327" s="27">
        <v>4</v>
      </c>
      <c r="D327" s="27">
        <v>3.25</v>
      </c>
      <c r="E327" s="27">
        <v>3.62</v>
      </c>
      <c r="F327" s="27">
        <v>3.25</v>
      </c>
      <c r="Q327" s="1">
        <v>37226</v>
      </c>
      <c r="R327" s="48">
        <v>4.2951114216787216</v>
      </c>
      <c r="S327" s="27"/>
    </row>
    <row r="328" spans="2:19" x14ac:dyDescent="0.2">
      <c r="B328" s="1">
        <v>37257</v>
      </c>
      <c r="C328" s="27">
        <v>4</v>
      </c>
      <c r="D328" s="27">
        <v>3.25</v>
      </c>
      <c r="E328" s="27">
        <v>2.57</v>
      </c>
      <c r="F328" s="27">
        <v>3.25</v>
      </c>
      <c r="Q328" s="1">
        <v>37257</v>
      </c>
      <c r="R328" s="48">
        <v>4.3004330280448579</v>
      </c>
      <c r="S328" s="27"/>
    </row>
    <row r="329" spans="2:19" x14ac:dyDescent="0.2">
      <c r="B329" s="1">
        <v>37288</v>
      </c>
      <c r="C329" s="27">
        <v>4</v>
      </c>
      <c r="D329" s="27">
        <v>3.25</v>
      </c>
      <c r="E329" s="27">
        <v>2.57</v>
      </c>
      <c r="F329" s="27">
        <v>3.25</v>
      </c>
      <c r="Q329" s="1">
        <v>37288</v>
      </c>
      <c r="R329" s="48">
        <v>4.2535452410579397</v>
      </c>
      <c r="S329" s="27"/>
    </row>
    <row r="330" spans="2:19" x14ac:dyDescent="0.2">
      <c r="B330" s="1">
        <v>37316</v>
      </c>
      <c r="C330" s="27">
        <v>4</v>
      </c>
      <c r="D330" s="27">
        <v>3.25</v>
      </c>
      <c r="E330" s="27">
        <v>2.57</v>
      </c>
      <c r="F330" s="27">
        <v>3.25</v>
      </c>
      <c r="Q330" s="1">
        <v>37316</v>
      </c>
      <c r="R330" s="48">
        <v>4.5836805802021106</v>
      </c>
      <c r="S330" s="27"/>
    </row>
    <row r="331" spans="2:19" x14ac:dyDescent="0.2">
      <c r="B331" s="1">
        <v>37347</v>
      </c>
      <c r="C331" s="27">
        <v>4</v>
      </c>
      <c r="D331" s="27">
        <v>3.25</v>
      </c>
      <c r="E331" s="27">
        <v>2.57</v>
      </c>
      <c r="F331" s="27">
        <v>3.25</v>
      </c>
      <c r="Q331" s="1">
        <v>37347</v>
      </c>
      <c r="R331" s="48">
        <v>4.387882774271942</v>
      </c>
      <c r="S331" s="27"/>
    </row>
    <row r="332" spans="2:19" x14ac:dyDescent="0.2">
      <c r="B332" s="1">
        <v>37377</v>
      </c>
      <c r="C332" s="27">
        <v>4</v>
      </c>
      <c r="D332" s="27">
        <v>3.25</v>
      </c>
      <c r="E332" s="27">
        <v>2.57</v>
      </c>
      <c r="F332" s="27">
        <v>3.25</v>
      </c>
      <c r="Q332" s="1">
        <v>37377</v>
      </c>
      <c r="R332" s="48">
        <v>4.5084967467164399</v>
      </c>
      <c r="S332" s="27"/>
    </row>
    <row r="333" spans="2:19" x14ac:dyDescent="0.2">
      <c r="B333" s="1">
        <v>37408</v>
      </c>
      <c r="C333" s="27">
        <v>4</v>
      </c>
      <c r="D333" s="27">
        <v>3.25</v>
      </c>
      <c r="E333" s="27">
        <v>2.57</v>
      </c>
      <c r="F333" s="27">
        <v>3.25</v>
      </c>
      <c r="Q333" s="1">
        <v>37408</v>
      </c>
      <c r="R333" s="48">
        <v>4.3595910579737307</v>
      </c>
      <c r="S333" s="27"/>
    </row>
    <row r="334" spans="2:19" x14ac:dyDescent="0.2">
      <c r="B334" s="1">
        <v>37438</v>
      </c>
      <c r="C334" s="27">
        <v>4</v>
      </c>
      <c r="D334" s="27">
        <v>3.25</v>
      </c>
      <c r="E334" s="27">
        <v>2.4700000000000002</v>
      </c>
      <c r="F334" s="27">
        <v>3.25</v>
      </c>
      <c r="Q334" s="1">
        <v>37438</v>
      </c>
      <c r="R334" s="48">
        <v>3.8307757673330944</v>
      </c>
      <c r="S334" s="27"/>
    </row>
    <row r="335" spans="2:19" x14ac:dyDescent="0.2">
      <c r="B335" s="1">
        <v>37469</v>
      </c>
      <c r="C335" s="27">
        <v>4</v>
      </c>
      <c r="D335" s="27">
        <v>3.25</v>
      </c>
      <c r="E335" s="27">
        <v>2.4700000000000002</v>
      </c>
      <c r="F335" s="27">
        <v>3.25</v>
      </c>
      <c r="Q335" s="1">
        <v>37469</v>
      </c>
      <c r="R335" s="48">
        <v>3.7654459399646605</v>
      </c>
      <c r="S335" s="27"/>
    </row>
    <row r="336" spans="2:19" x14ac:dyDescent="0.2">
      <c r="B336" s="1">
        <v>37500</v>
      </c>
      <c r="C336" s="27">
        <v>4</v>
      </c>
      <c r="D336" s="27">
        <v>3.25</v>
      </c>
      <c r="E336" s="27">
        <v>2.4700000000000002</v>
      </c>
      <c r="F336" s="27">
        <v>3.25</v>
      </c>
      <c r="Q336" s="1">
        <v>37500</v>
      </c>
      <c r="R336" s="48">
        <v>3.5116613677652406</v>
      </c>
      <c r="S336" s="27"/>
    </row>
    <row r="337" spans="2:19" x14ac:dyDescent="0.2">
      <c r="B337" s="1">
        <v>37530</v>
      </c>
      <c r="C337" s="27">
        <v>4</v>
      </c>
      <c r="D337" s="27">
        <v>3.25</v>
      </c>
      <c r="E337" s="27">
        <v>2.4700000000000002</v>
      </c>
      <c r="F337" s="27">
        <v>3.25</v>
      </c>
      <c r="Q337" s="1">
        <v>37530</v>
      </c>
      <c r="R337" s="48">
        <v>3.6053527282797111</v>
      </c>
      <c r="S337" s="27"/>
    </row>
    <row r="338" spans="2:19" x14ac:dyDescent="0.2">
      <c r="B338" s="1">
        <v>37561</v>
      </c>
      <c r="C338" s="27">
        <v>4</v>
      </c>
      <c r="D338" s="27">
        <v>3.25</v>
      </c>
      <c r="E338" s="27">
        <v>2.4700000000000002</v>
      </c>
      <c r="F338" s="27">
        <v>3.25</v>
      </c>
      <c r="Q338" s="1">
        <v>37561</v>
      </c>
      <c r="R338" s="48">
        <v>3.9017241660369355</v>
      </c>
      <c r="S338" s="27"/>
    </row>
    <row r="339" spans="2:19" x14ac:dyDescent="0.2">
      <c r="B339" s="1">
        <v>37591</v>
      </c>
      <c r="C339" s="27">
        <v>4</v>
      </c>
      <c r="D339" s="27">
        <v>2.75</v>
      </c>
      <c r="E339" s="27">
        <v>2.4700000000000002</v>
      </c>
      <c r="F339" s="27">
        <v>2.75</v>
      </c>
      <c r="Q339" s="1">
        <v>37591</v>
      </c>
      <c r="R339" s="48">
        <v>3.6473033786473881</v>
      </c>
      <c r="S339" s="27"/>
    </row>
    <row r="340" spans="2:19" x14ac:dyDescent="0.2">
      <c r="B340" s="1">
        <v>37622</v>
      </c>
      <c r="C340" s="27">
        <v>4</v>
      </c>
      <c r="D340" s="27">
        <v>2.75</v>
      </c>
      <c r="E340" s="27">
        <v>1.97</v>
      </c>
      <c r="F340" s="27">
        <v>2.75</v>
      </c>
      <c r="Q340" s="1">
        <v>37622</v>
      </c>
      <c r="R340" s="48">
        <v>3.576151270772578</v>
      </c>
      <c r="S340" s="27"/>
    </row>
    <row r="341" spans="2:19" x14ac:dyDescent="0.2">
      <c r="B341" s="1">
        <v>37653</v>
      </c>
      <c r="C341" s="27">
        <v>3.75</v>
      </c>
      <c r="D341" s="27">
        <v>2.75</v>
      </c>
      <c r="E341" s="27">
        <v>1.97</v>
      </c>
      <c r="F341" s="27">
        <v>2.75</v>
      </c>
      <c r="Q341" s="1">
        <v>37653</v>
      </c>
      <c r="R341" s="48">
        <v>3.2336320765156104</v>
      </c>
      <c r="S341" s="27"/>
    </row>
    <row r="342" spans="2:19" x14ac:dyDescent="0.2">
      <c r="B342" s="1">
        <v>37681</v>
      </c>
      <c r="C342" s="27">
        <v>3.75</v>
      </c>
      <c r="D342" s="27">
        <v>2.5</v>
      </c>
      <c r="E342" s="27">
        <v>1.97</v>
      </c>
      <c r="F342" s="27">
        <v>2.5</v>
      </c>
      <c r="Q342" s="1">
        <v>37681</v>
      </c>
      <c r="R342" s="48">
        <v>3.3057115838877551</v>
      </c>
      <c r="S342" s="27"/>
    </row>
    <row r="343" spans="2:19" x14ac:dyDescent="0.2">
      <c r="B343" s="1">
        <v>37712</v>
      </c>
      <c r="C343" s="27">
        <v>3.75</v>
      </c>
      <c r="D343" s="27">
        <v>2.5</v>
      </c>
      <c r="E343" s="27">
        <v>1.97</v>
      </c>
      <c r="F343" s="27">
        <v>2.5</v>
      </c>
      <c r="Q343" s="1">
        <v>37712</v>
      </c>
      <c r="R343" s="48">
        <v>3.324635260760779</v>
      </c>
      <c r="S343" s="27"/>
    </row>
    <row r="344" spans="2:19" x14ac:dyDescent="0.2">
      <c r="B344" s="1">
        <v>37742</v>
      </c>
      <c r="C344" s="27">
        <v>3.75</v>
      </c>
      <c r="D344" s="27">
        <v>2.5</v>
      </c>
      <c r="E344" s="27">
        <v>1.97</v>
      </c>
      <c r="F344" s="27">
        <v>2.5</v>
      </c>
      <c r="Q344" s="1">
        <v>37742</v>
      </c>
      <c r="R344" s="48">
        <v>3.2528098962703229</v>
      </c>
      <c r="S344" s="27"/>
    </row>
    <row r="345" spans="2:19" x14ac:dyDescent="0.2">
      <c r="B345" s="1">
        <v>37773</v>
      </c>
      <c r="C345" s="27">
        <v>3.75</v>
      </c>
      <c r="D345" s="27">
        <v>2</v>
      </c>
      <c r="E345" s="27">
        <v>1.97</v>
      </c>
      <c r="F345" s="27">
        <v>2</v>
      </c>
      <c r="Q345" s="1">
        <v>37773</v>
      </c>
      <c r="R345" s="48">
        <v>3.2795838251101133</v>
      </c>
      <c r="S345" s="27"/>
    </row>
    <row r="346" spans="2:19" x14ac:dyDescent="0.2">
      <c r="B346" s="1">
        <v>37803</v>
      </c>
      <c r="C346" s="27">
        <v>3.5</v>
      </c>
      <c r="D346" s="27">
        <v>2</v>
      </c>
      <c r="E346" s="27">
        <v>1.22</v>
      </c>
      <c r="F346" s="27">
        <v>2</v>
      </c>
      <c r="Q346" s="1">
        <v>37803</v>
      </c>
      <c r="R346" s="48">
        <v>3.3849767653860336</v>
      </c>
      <c r="S346" s="27"/>
    </row>
    <row r="347" spans="2:19" x14ac:dyDescent="0.2">
      <c r="B347" s="1">
        <v>37834</v>
      </c>
      <c r="C347" s="27">
        <v>3.5</v>
      </c>
      <c r="D347" s="27">
        <v>2</v>
      </c>
      <c r="E347" s="27">
        <v>1.22</v>
      </c>
      <c r="F347" s="27">
        <v>2</v>
      </c>
      <c r="Q347" s="1">
        <v>37834</v>
      </c>
      <c r="R347" s="48">
        <v>3.7258871695141753</v>
      </c>
      <c r="S347" s="27"/>
    </row>
    <row r="348" spans="2:19" x14ac:dyDescent="0.2">
      <c r="B348" s="1">
        <v>37865</v>
      </c>
      <c r="C348" s="27">
        <v>3.5</v>
      </c>
      <c r="D348" s="27">
        <v>2</v>
      </c>
      <c r="E348" s="27">
        <v>1.22</v>
      </c>
      <c r="F348" s="27">
        <v>2</v>
      </c>
      <c r="Q348" s="1">
        <v>37865</v>
      </c>
      <c r="R348" s="48">
        <v>3.7331950954778277</v>
      </c>
      <c r="S348" s="27"/>
    </row>
    <row r="349" spans="2:19" x14ac:dyDescent="0.2">
      <c r="B349" s="1">
        <v>37895</v>
      </c>
      <c r="C349" s="27">
        <v>3.5</v>
      </c>
      <c r="D349" s="27">
        <v>2</v>
      </c>
      <c r="E349" s="27">
        <v>1.22</v>
      </c>
      <c r="F349" s="27">
        <v>2</v>
      </c>
      <c r="Q349" s="1">
        <v>37895</v>
      </c>
      <c r="R349" s="48">
        <v>4.1946804478717112</v>
      </c>
      <c r="S349" s="27"/>
    </row>
    <row r="350" spans="2:19" x14ac:dyDescent="0.2">
      <c r="B350" s="1">
        <v>37926</v>
      </c>
      <c r="C350" s="27">
        <v>3.75</v>
      </c>
      <c r="D350" s="27">
        <v>2</v>
      </c>
      <c r="E350" s="27">
        <v>1.22</v>
      </c>
      <c r="F350" s="27">
        <v>2</v>
      </c>
      <c r="Q350" s="1">
        <v>37926</v>
      </c>
      <c r="R350" s="48">
        <v>4.2499172255314122</v>
      </c>
      <c r="S350" s="27"/>
    </row>
    <row r="351" spans="2:19" x14ac:dyDescent="0.2">
      <c r="B351" s="1">
        <v>37956</v>
      </c>
      <c r="C351" s="27">
        <v>3.75</v>
      </c>
      <c r="D351" s="27">
        <v>2</v>
      </c>
      <c r="E351" s="27">
        <v>1.22</v>
      </c>
      <c r="F351" s="27">
        <v>2</v>
      </c>
      <c r="Q351" s="1">
        <v>37956</v>
      </c>
      <c r="R351" s="48">
        <v>4.064936136137578</v>
      </c>
      <c r="S351" s="27"/>
    </row>
    <row r="352" spans="2:19" x14ac:dyDescent="0.2">
      <c r="B352" s="1">
        <v>37987</v>
      </c>
      <c r="C352" s="27">
        <v>3.75</v>
      </c>
      <c r="D352" s="27">
        <v>2</v>
      </c>
      <c r="E352" s="27">
        <v>1.1399999999999999</v>
      </c>
      <c r="F352" s="27">
        <v>2</v>
      </c>
      <c r="Q352" s="1">
        <v>37987</v>
      </c>
      <c r="R352" s="48">
        <v>4.2103147329352311</v>
      </c>
      <c r="S352" s="27"/>
    </row>
    <row r="353" spans="2:19" x14ac:dyDescent="0.2">
      <c r="B353" s="1">
        <v>38018</v>
      </c>
      <c r="C353" s="27">
        <v>4</v>
      </c>
      <c r="D353" s="27">
        <v>2</v>
      </c>
      <c r="E353" s="27">
        <v>1.1399999999999999</v>
      </c>
      <c r="F353" s="27">
        <v>2</v>
      </c>
      <c r="Q353" s="1">
        <v>38018</v>
      </c>
      <c r="R353" s="48">
        <v>4.1577819804070373</v>
      </c>
      <c r="S353" s="27"/>
    </row>
    <row r="354" spans="2:19" x14ac:dyDescent="0.2">
      <c r="B354" s="1">
        <v>38047</v>
      </c>
      <c r="C354" s="27">
        <v>4</v>
      </c>
      <c r="D354" s="27">
        <v>2</v>
      </c>
      <c r="E354" s="27">
        <v>1.1399999999999999</v>
      </c>
      <c r="F354" s="27">
        <v>2</v>
      </c>
      <c r="Q354" s="1">
        <v>38047</v>
      </c>
      <c r="R354" s="48">
        <v>4.3337957157180531</v>
      </c>
      <c r="S354" s="27"/>
    </row>
    <row r="355" spans="2:19" x14ac:dyDescent="0.2">
      <c r="B355" s="1">
        <v>38078</v>
      </c>
      <c r="C355" s="27">
        <v>4</v>
      </c>
      <c r="D355" s="27">
        <v>2</v>
      </c>
      <c r="E355" s="27">
        <v>1.1399999999999999</v>
      </c>
      <c r="F355" s="27">
        <v>2</v>
      </c>
      <c r="Q355" s="1">
        <v>38078</v>
      </c>
      <c r="R355" s="48">
        <v>4.4723423585868742</v>
      </c>
      <c r="S355" s="27"/>
    </row>
    <row r="356" spans="2:19" x14ac:dyDescent="0.2">
      <c r="B356" s="1">
        <v>38108</v>
      </c>
      <c r="C356" s="27">
        <v>4.25</v>
      </c>
      <c r="D356" s="27">
        <v>2</v>
      </c>
      <c r="E356" s="27">
        <v>1.1399999999999999</v>
      </c>
      <c r="F356" s="27">
        <v>2</v>
      </c>
      <c r="Q356" s="1">
        <v>38108</v>
      </c>
      <c r="R356" s="48">
        <v>4.8103026207138511</v>
      </c>
      <c r="S356" s="27"/>
    </row>
    <row r="357" spans="2:19" x14ac:dyDescent="0.2">
      <c r="B357" s="1">
        <v>38139</v>
      </c>
      <c r="C357" s="27">
        <v>4.5</v>
      </c>
      <c r="D357" s="27">
        <v>2</v>
      </c>
      <c r="E357" s="27">
        <v>1.1399999999999999</v>
      </c>
      <c r="F357" s="27">
        <v>2</v>
      </c>
      <c r="Q357" s="1">
        <v>38139</v>
      </c>
      <c r="R357" s="48">
        <v>4.8152289181921155</v>
      </c>
      <c r="S357" s="27"/>
    </row>
    <row r="358" spans="2:19" x14ac:dyDescent="0.2">
      <c r="B358" s="1">
        <v>38169</v>
      </c>
      <c r="C358" s="27">
        <v>4.5</v>
      </c>
      <c r="D358" s="27">
        <v>2</v>
      </c>
      <c r="E358" s="27">
        <v>1.1299999999999999</v>
      </c>
      <c r="F358" s="27">
        <v>2</v>
      </c>
      <c r="Q358" s="1">
        <v>38169</v>
      </c>
      <c r="R358" s="48">
        <v>4.911777297938845</v>
      </c>
      <c r="S358" s="27"/>
    </row>
    <row r="359" spans="2:19" x14ac:dyDescent="0.2">
      <c r="B359" s="1">
        <v>38200</v>
      </c>
      <c r="C359" s="27">
        <v>4.75</v>
      </c>
      <c r="D359" s="27">
        <v>2</v>
      </c>
      <c r="E359" s="27">
        <v>1.1299999999999999</v>
      </c>
      <c r="F359" s="27">
        <v>2</v>
      </c>
      <c r="Q359" s="1">
        <v>38200</v>
      </c>
      <c r="R359" s="48">
        <v>4.7374972200480663</v>
      </c>
      <c r="S359" s="27"/>
    </row>
    <row r="360" spans="2:19" x14ac:dyDescent="0.2">
      <c r="B360" s="1">
        <v>38231</v>
      </c>
      <c r="C360" s="27">
        <v>4.75</v>
      </c>
      <c r="D360" s="27">
        <v>2</v>
      </c>
      <c r="E360" s="27">
        <v>1.1299999999999999</v>
      </c>
      <c r="F360" s="27">
        <v>2</v>
      </c>
      <c r="Q360" s="1">
        <v>38231</v>
      </c>
      <c r="R360" s="48">
        <v>4.626468132357024</v>
      </c>
      <c r="S360" s="27"/>
    </row>
    <row r="361" spans="2:19" x14ac:dyDescent="0.2">
      <c r="B361" s="1">
        <v>38261</v>
      </c>
      <c r="C361" s="27">
        <v>4.75</v>
      </c>
      <c r="D361" s="27">
        <v>2</v>
      </c>
      <c r="E361" s="27">
        <v>1.1299999999999999</v>
      </c>
      <c r="F361" s="27">
        <v>2</v>
      </c>
      <c r="Q361" s="1">
        <v>38261</v>
      </c>
      <c r="R361" s="48">
        <v>4.5624992090635663</v>
      </c>
      <c r="S361" s="27"/>
    </row>
    <row r="362" spans="2:19" x14ac:dyDescent="0.2">
      <c r="B362" s="1">
        <v>38292</v>
      </c>
      <c r="C362" s="27">
        <v>4.75</v>
      </c>
      <c r="D362" s="27">
        <v>2</v>
      </c>
      <c r="E362" s="27">
        <v>1.1299999999999999</v>
      </c>
      <c r="F362" s="27">
        <v>2</v>
      </c>
      <c r="Q362" s="1">
        <v>38292</v>
      </c>
      <c r="R362" s="48">
        <v>4.4374748919238964</v>
      </c>
      <c r="S362" s="27"/>
    </row>
    <row r="363" spans="2:19" x14ac:dyDescent="0.2">
      <c r="B363" s="1">
        <v>38322</v>
      </c>
      <c r="C363" s="27">
        <v>4.75</v>
      </c>
      <c r="D363" s="27">
        <v>2</v>
      </c>
      <c r="E363" s="27">
        <v>1.1299999999999999</v>
      </c>
      <c r="F363" s="27">
        <v>2</v>
      </c>
      <c r="Q363" s="1">
        <v>38322</v>
      </c>
      <c r="R363" s="48">
        <v>4.4706698540866778</v>
      </c>
      <c r="S363" s="27"/>
    </row>
    <row r="364" spans="2:19" x14ac:dyDescent="0.2">
      <c r="B364" s="1">
        <v>38353</v>
      </c>
      <c r="C364" s="27">
        <v>4.75</v>
      </c>
      <c r="D364" s="27">
        <v>2</v>
      </c>
      <c r="E364" s="27">
        <v>1.21</v>
      </c>
      <c r="F364" s="27">
        <v>2</v>
      </c>
      <c r="Q364" s="1">
        <v>38353</v>
      </c>
      <c r="R364" s="48">
        <v>4.5231835799203708</v>
      </c>
      <c r="S364" s="27"/>
    </row>
    <row r="365" spans="2:19" x14ac:dyDescent="0.2">
      <c r="B365" s="1">
        <v>38384</v>
      </c>
      <c r="C365" s="27">
        <v>4.75</v>
      </c>
      <c r="D365" s="27">
        <v>2</v>
      </c>
      <c r="E365" s="27">
        <v>1.21</v>
      </c>
      <c r="F365" s="27">
        <v>2</v>
      </c>
      <c r="Q365" s="1">
        <v>38384</v>
      </c>
      <c r="R365" s="48">
        <v>4.7463469703043311</v>
      </c>
      <c r="S365" s="27"/>
    </row>
    <row r="366" spans="2:19" x14ac:dyDescent="0.2">
      <c r="B366" s="1">
        <v>38412</v>
      </c>
      <c r="C366" s="27">
        <v>4.75</v>
      </c>
      <c r="D366" s="27">
        <v>2</v>
      </c>
      <c r="E366" s="27">
        <v>1.21</v>
      </c>
      <c r="F366" s="27">
        <v>2</v>
      </c>
      <c r="Q366" s="1">
        <v>38412</v>
      </c>
      <c r="R366" s="48">
        <v>4.6795368884295767</v>
      </c>
      <c r="S366" s="27"/>
    </row>
    <row r="367" spans="2:19" x14ac:dyDescent="0.2">
      <c r="B367" s="1">
        <v>38443</v>
      </c>
      <c r="C367" s="27">
        <v>4.75</v>
      </c>
      <c r="D367" s="27">
        <v>2</v>
      </c>
      <c r="E367" s="27">
        <v>1.21</v>
      </c>
      <c r="F367" s="27">
        <v>2</v>
      </c>
      <c r="Q367" s="1">
        <v>38443</v>
      </c>
      <c r="R367" s="48">
        <v>4.5800046746435656</v>
      </c>
      <c r="S367" s="27"/>
    </row>
    <row r="368" spans="2:19" x14ac:dyDescent="0.2">
      <c r="B368" s="1">
        <v>38473</v>
      </c>
      <c r="C368" s="27">
        <v>4.75</v>
      </c>
      <c r="D368" s="27">
        <v>2</v>
      </c>
      <c r="E368" s="27">
        <v>1.21</v>
      </c>
      <c r="F368" s="27">
        <v>2</v>
      </c>
      <c r="Q368" s="1">
        <v>38473</v>
      </c>
      <c r="R368" s="48">
        <v>4.4082369136788015</v>
      </c>
      <c r="S368" s="27"/>
    </row>
    <row r="369" spans="2:19" x14ac:dyDescent="0.2">
      <c r="B369" s="1">
        <v>38504</v>
      </c>
      <c r="C369" s="27">
        <v>4.75</v>
      </c>
      <c r="D369" s="27">
        <v>2</v>
      </c>
      <c r="E369" s="27">
        <v>1.21</v>
      </c>
      <c r="F369" s="27">
        <v>2</v>
      </c>
      <c r="Q369" s="1">
        <v>38504</v>
      </c>
      <c r="R369" s="48">
        <v>4.2049157054494088</v>
      </c>
      <c r="S369" s="27"/>
    </row>
    <row r="370" spans="2:19" x14ac:dyDescent="0.2">
      <c r="B370" s="1">
        <v>38534</v>
      </c>
      <c r="C370" s="27">
        <v>4.75</v>
      </c>
      <c r="D370" s="27">
        <v>2</v>
      </c>
      <c r="E370" s="27">
        <v>1.17</v>
      </c>
      <c r="F370" s="27">
        <v>2</v>
      </c>
      <c r="Q370" s="1">
        <v>38534</v>
      </c>
      <c r="R370" s="48">
        <v>4.2140238844358393</v>
      </c>
      <c r="S370" s="27"/>
    </row>
    <row r="371" spans="2:19" x14ac:dyDescent="0.2">
      <c r="B371" s="1">
        <v>38565</v>
      </c>
      <c r="C371" s="27">
        <v>4.5</v>
      </c>
      <c r="D371" s="27">
        <v>2</v>
      </c>
      <c r="E371" s="27">
        <v>1.17</v>
      </c>
      <c r="F371" s="27">
        <v>2</v>
      </c>
      <c r="Q371" s="1">
        <v>38565</v>
      </c>
      <c r="R371" s="48">
        <v>4.1912561120795102</v>
      </c>
      <c r="S371" s="27"/>
    </row>
    <row r="372" spans="2:19" x14ac:dyDescent="0.2">
      <c r="B372" s="1">
        <v>38596</v>
      </c>
      <c r="C372" s="27">
        <v>4.5</v>
      </c>
      <c r="D372" s="27">
        <v>2</v>
      </c>
      <c r="E372" s="27">
        <v>1.17</v>
      </c>
      <c r="F372" s="27">
        <v>2</v>
      </c>
      <c r="Q372" s="1">
        <v>38596</v>
      </c>
      <c r="R372" s="48">
        <v>4.2349142689406598</v>
      </c>
      <c r="S372" s="27"/>
    </row>
    <row r="373" spans="2:19" x14ac:dyDescent="0.2">
      <c r="B373" s="1">
        <v>38626</v>
      </c>
      <c r="C373" s="27">
        <v>4.5</v>
      </c>
      <c r="D373" s="27">
        <v>2</v>
      </c>
      <c r="E373" s="27">
        <v>1.17</v>
      </c>
      <c r="F373" s="27">
        <v>2</v>
      </c>
      <c r="Q373" s="1">
        <v>38626</v>
      </c>
      <c r="R373" s="48">
        <v>4.3241983179655126</v>
      </c>
      <c r="S373" s="27"/>
    </row>
    <row r="374" spans="2:19" x14ac:dyDescent="0.2">
      <c r="B374" s="1">
        <v>38657</v>
      </c>
      <c r="C374" s="27">
        <v>4.5</v>
      </c>
      <c r="D374" s="27">
        <v>2</v>
      </c>
      <c r="E374" s="27">
        <v>1.17</v>
      </c>
      <c r="F374" s="27">
        <v>2</v>
      </c>
      <c r="Q374" s="1">
        <v>38657</v>
      </c>
      <c r="R374" s="48">
        <v>4.3051707104279524</v>
      </c>
      <c r="S374" s="27"/>
    </row>
    <row r="375" spans="2:19" x14ac:dyDescent="0.2">
      <c r="B375" s="1">
        <v>38687</v>
      </c>
      <c r="C375" s="27">
        <v>4.5</v>
      </c>
      <c r="D375" s="27">
        <v>2.25</v>
      </c>
      <c r="E375" s="27">
        <v>1.17</v>
      </c>
      <c r="F375" s="27">
        <v>2.25</v>
      </c>
      <c r="Q375" s="1">
        <v>38687</v>
      </c>
      <c r="R375" s="48">
        <v>4.2000086788028765</v>
      </c>
      <c r="S375" s="27"/>
    </row>
    <row r="376" spans="2:19" x14ac:dyDescent="0.2">
      <c r="B376" s="1">
        <v>38718</v>
      </c>
      <c r="C376" s="27">
        <v>4.5</v>
      </c>
      <c r="D376" s="27">
        <v>2.25</v>
      </c>
      <c r="E376" s="27">
        <v>1.37</v>
      </c>
      <c r="F376" s="27">
        <v>2.25</v>
      </c>
      <c r="Q376" s="1">
        <v>38718</v>
      </c>
      <c r="R376" s="48">
        <v>4.3106150593971595</v>
      </c>
      <c r="S376" s="27"/>
    </row>
    <row r="377" spans="2:19" x14ac:dyDescent="0.2">
      <c r="B377" s="1">
        <v>38749</v>
      </c>
      <c r="C377" s="27">
        <v>4.5</v>
      </c>
      <c r="D377" s="27">
        <v>2.25</v>
      </c>
      <c r="E377" s="27">
        <v>1.37</v>
      </c>
      <c r="F377" s="27">
        <v>2.25</v>
      </c>
      <c r="Q377" s="1">
        <v>38749</v>
      </c>
      <c r="R377" s="48">
        <v>4.3218217842240145</v>
      </c>
      <c r="S377" s="27"/>
    </row>
    <row r="378" spans="2:19" x14ac:dyDescent="0.2">
      <c r="B378" s="1">
        <v>38777</v>
      </c>
      <c r="C378" s="27">
        <v>4.5</v>
      </c>
      <c r="D378" s="27">
        <v>2.5</v>
      </c>
      <c r="E378" s="27">
        <v>1.37</v>
      </c>
      <c r="F378" s="27">
        <v>2.5</v>
      </c>
      <c r="Q378" s="1">
        <v>38777</v>
      </c>
      <c r="R378" s="48">
        <v>4.4171913322929095</v>
      </c>
      <c r="S378" s="27"/>
    </row>
    <row r="379" spans="2:19" x14ac:dyDescent="0.2">
      <c r="B379" s="1">
        <v>38808</v>
      </c>
      <c r="C379" s="27">
        <v>4.5</v>
      </c>
      <c r="D379" s="27">
        <v>2.5</v>
      </c>
      <c r="E379" s="27">
        <v>1.37</v>
      </c>
      <c r="F379" s="27">
        <v>2.5</v>
      </c>
      <c r="Q379" s="1">
        <v>38808</v>
      </c>
      <c r="R379" s="48">
        <v>4.5271816961147593</v>
      </c>
      <c r="S379" s="27"/>
    </row>
    <row r="380" spans="2:19" x14ac:dyDescent="0.2">
      <c r="B380" s="1">
        <v>38838</v>
      </c>
      <c r="C380" s="27">
        <v>4.5</v>
      </c>
      <c r="D380" s="27">
        <v>2.5</v>
      </c>
      <c r="E380" s="27">
        <v>1.37</v>
      </c>
      <c r="F380" s="27">
        <v>2.5</v>
      </c>
      <c r="Q380" s="1">
        <v>38838</v>
      </c>
      <c r="R380" s="48">
        <v>4.6309028210420022</v>
      </c>
      <c r="S380" s="27"/>
    </row>
    <row r="381" spans="2:19" x14ac:dyDescent="0.2">
      <c r="B381" s="1">
        <v>38869</v>
      </c>
      <c r="C381" s="27">
        <v>4.5</v>
      </c>
      <c r="D381" s="27">
        <v>2.75</v>
      </c>
      <c r="E381" s="27">
        <v>1.37</v>
      </c>
      <c r="F381" s="27">
        <v>2.75</v>
      </c>
      <c r="Q381" s="1">
        <v>38869</v>
      </c>
      <c r="R381" s="48">
        <v>4.6790111320409631</v>
      </c>
      <c r="S381" s="27"/>
    </row>
    <row r="382" spans="2:19" x14ac:dyDescent="0.2">
      <c r="B382" s="1">
        <v>38899</v>
      </c>
      <c r="C382" s="27">
        <v>4.5</v>
      </c>
      <c r="D382" s="27">
        <v>2.75</v>
      </c>
      <c r="E382" s="27">
        <v>1.95</v>
      </c>
      <c r="F382" s="27">
        <v>2.75</v>
      </c>
      <c r="Q382" s="1">
        <v>38899</v>
      </c>
      <c r="R382" s="48">
        <v>4.70590395228023</v>
      </c>
      <c r="S382" s="27"/>
    </row>
    <row r="383" spans="2:19" x14ac:dyDescent="0.2">
      <c r="B383" s="1">
        <v>38930</v>
      </c>
      <c r="C383" s="27">
        <v>4.75</v>
      </c>
      <c r="D383" s="27">
        <v>3</v>
      </c>
      <c r="E383" s="27">
        <v>1.95</v>
      </c>
      <c r="F383" s="27">
        <v>3</v>
      </c>
      <c r="Q383" s="1">
        <v>38930</v>
      </c>
      <c r="R383" s="48">
        <v>4.8817823965359954</v>
      </c>
      <c r="S383" s="27"/>
    </row>
    <row r="384" spans="2:19" x14ac:dyDescent="0.2">
      <c r="B384" s="1">
        <v>38961</v>
      </c>
      <c r="C384" s="27">
        <v>4.75</v>
      </c>
      <c r="D384" s="27">
        <v>3</v>
      </c>
      <c r="E384" s="27">
        <v>1.95</v>
      </c>
      <c r="F384" s="27">
        <v>3</v>
      </c>
      <c r="Q384" s="1">
        <v>38961</v>
      </c>
      <c r="R384" s="48">
        <v>4.9292777844494617</v>
      </c>
      <c r="S384" s="27"/>
    </row>
    <row r="385" spans="2:19" x14ac:dyDescent="0.2">
      <c r="B385" s="1">
        <v>38991</v>
      </c>
      <c r="C385" s="27">
        <v>4.75</v>
      </c>
      <c r="D385" s="27">
        <v>3.25</v>
      </c>
      <c r="E385" s="27">
        <v>1.95</v>
      </c>
      <c r="F385" s="27">
        <v>3.25</v>
      </c>
      <c r="Q385" s="1">
        <v>38991</v>
      </c>
      <c r="R385" s="48">
        <v>5.0454865434587468</v>
      </c>
      <c r="S385" s="27"/>
    </row>
    <row r="386" spans="2:19" x14ac:dyDescent="0.2">
      <c r="B386" s="1">
        <v>39022</v>
      </c>
      <c r="C386" s="27">
        <v>5</v>
      </c>
      <c r="D386" s="27">
        <v>3.25</v>
      </c>
      <c r="E386" s="27">
        <v>1.95</v>
      </c>
      <c r="F386" s="27">
        <v>3.25</v>
      </c>
      <c r="Q386" s="1">
        <v>39022</v>
      </c>
      <c r="R386" s="48">
        <v>5.037300698656483</v>
      </c>
      <c r="S386" s="27"/>
    </row>
    <row r="387" spans="2:19" x14ac:dyDescent="0.2">
      <c r="B387" s="1">
        <v>39052</v>
      </c>
      <c r="C387" s="27">
        <v>5</v>
      </c>
      <c r="D387" s="27">
        <v>3.5</v>
      </c>
      <c r="E387" s="27">
        <v>1.95</v>
      </c>
      <c r="F387" s="27">
        <v>3.5</v>
      </c>
      <c r="Q387" s="1">
        <v>39052</v>
      </c>
      <c r="R387" s="48">
        <v>5.1790803744500051</v>
      </c>
      <c r="S387" s="27"/>
    </row>
    <row r="388" spans="2:19" x14ac:dyDescent="0.2">
      <c r="B388" s="1">
        <v>39083</v>
      </c>
      <c r="C388" s="27">
        <v>5.25</v>
      </c>
      <c r="D388" s="27">
        <v>3.5</v>
      </c>
      <c r="E388" s="27">
        <v>2.7</v>
      </c>
      <c r="F388" s="27">
        <v>3.5</v>
      </c>
      <c r="Q388" s="1">
        <v>39083</v>
      </c>
      <c r="R388" s="48">
        <v>5.466100313256967</v>
      </c>
      <c r="S388" s="27"/>
    </row>
    <row r="389" spans="2:19" x14ac:dyDescent="0.2">
      <c r="B389" s="1">
        <v>39114</v>
      </c>
      <c r="C389" s="27">
        <v>5.25</v>
      </c>
      <c r="D389" s="27">
        <v>3.5</v>
      </c>
      <c r="E389" s="27">
        <v>2.7</v>
      </c>
      <c r="F389" s="27">
        <v>3.5</v>
      </c>
      <c r="Q389" s="1">
        <v>39114</v>
      </c>
      <c r="R389" s="48">
        <v>5.3580988718339126</v>
      </c>
      <c r="S389" s="27"/>
    </row>
    <row r="390" spans="2:19" x14ac:dyDescent="0.2">
      <c r="B390" s="1">
        <v>39142</v>
      </c>
      <c r="C390" s="27">
        <v>5.25</v>
      </c>
      <c r="D390" s="27">
        <v>3.75</v>
      </c>
      <c r="E390" s="27">
        <v>2.7</v>
      </c>
      <c r="F390" s="27">
        <v>3.75</v>
      </c>
      <c r="Q390" s="1">
        <v>39142</v>
      </c>
      <c r="R390" s="48">
        <v>5.461978116580994</v>
      </c>
      <c r="S390" s="27"/>
    </row>
    <row r="391" spans="2:19" x14ac:dyDescent="0.2">
      <c r="B391" s="1">
        <v>39173</v>
      </c>
      <c r="C391" s="27">
        <v>5.25</v>
      </c>
      <c r="D391" s="27">
        <v>3.75</v>
      </c>
      <c r="E391" s="27">
        <v>2.7</v>
      </c>
      <c r="F391" s="27">
        <v>3.75</v>
      </c>
      <c r="Q391" s="1">
        <v>39173</v>
      </c>
      <c r="R391" s="48">
        <v>5.5713562277292494</v>
      </c>
      <c r="S391" s="27"/>
    </row>
    <row r="392" spans="2:19" x14ac:dyDescent="0.2">
      <c r="B392" s="1">
        <v>39203</v>
      </c>
      <c r="C392" s="27">
        <v>5.5</v>
      </c>
      <c r="D392" s="27">
        <v>3.75</v>
      </c>
      <c r="E392" s="27">
        <v>2.7</v>
      </c>
      <c r="F392" s="27">
        <v>3.75</v>
      </c>
      <c r="Q392" s="1">
        <v>39203</v>
      </c>
      <c r="R392" s="48">
        <v>5.7405389209924174</v>
      </c>
      <c r="S392" s="27"/>
    </row>
    <row r="393" spans="2:19" x14ac:dyDescent="0.2">
      <c r="B393" s="1">
        <v>39234</v>
      </c>
      <c r="C393" s="27">
        <v>5.5</v>
      </c>
      <c r="D393" s="27">
        <v>4</v>
      </c>
      <c r="E393" s="27">
        <v>2.7</v>
      </c>
      <c r="F393" s="27">
        <v>4</v>
      </c>
      <c r="Q393" s="1">
        <v>39234</v>
      </c>
      <c r="R393" s="48">
        <v>5.8304516171125149</v>
      </c>
      <c r="S393" s="27"/>
    </row>
    <row r="394" spans="2:19" x14ac:dyDescent="0.2">
      <c r="B394" s="1">
        <v>39264</v>
      </c>
      <c r="C394" s="27">
        <v>5.75</v>
      </c>
      <c r="D394" s="27">
        <v>4</v>
      </c>
      <c r="E394" s="27">
        <v>3.19</v>
      </c>
      <c r="F394" s="27">
        <v>4</v>
      </c>
      <c r="Q394" s="1">
        <v>39264</v>
      </c>
      <c r="R394" s="48">
        <v>5.7666048560453076</v>
      </c>
      <c r="S394" s="27"/>
    </row>
    <row r="395" spans="2:19" x14ac:dyDescent="0.2">
      <c r="B395" s="1">
        <v>39295</v>
      </c>
      <c r="C395" s="27">
        <v>5.75</v>
      </c>
      <c r="D395" s="27">
        <v>4</v>
      </c>
      <c r="E395" s="27">
        <v>3.19</v>
      </c>
      <c r="F395" s="27">
        <v>4</v>
      </c>
      <c r="Q395" s="1">
        <v>39295</v>
      </c>
      <c r="R395" s="48">
        <v>5.5891885682047366</v>
      </c>
      <c r="S395" s="27"/>
    </row>
    <row r="396" spans="2:19" x14ac:dyDescent="0.2">
      <c r="B396" s="1">
        <v>39326</v>
      </c>
      <c r="C396" s="27">
        <v>5.75</v>
      </c>
      <c r="D396" s="27">
        <v>4</v>
      </c>
      <c r="E396" s="27">
        <v>3.19</v>
      </c>
      <c r="F396" s="27">
        <v>4</v>
      </c>
      <c r="Q396" s="1">
        <v>39326</v>
      </c>
      <c r="R396" s="48">
        <v>5.283194314615943</v>
      </c>
      <c r="S396" s="27"/>
    </row>
    <row r="397" spans="2:19" x14ac:dyDescent="0.2">
      <c r="B397" s="1">
        <v>39356</v>
      </c>
      <c r="C397" s="27">
        <v>5.75</v>
      </c>
      <c r="D397" s="27">
        <v>4</v>
      </c>
      <c r="E397" s="27">
        <v>3.19</v>
      </c>
      <c r="F397" s="27">
        <v>4</v>
      </c>
      <c r="Q397" s="1">
        <v>39356</v>
      </c>
      <c r="R397" s="48">
        <v>5.3345782332319169</v>
      </c>
      <c r="S397" s="27"/>
    </row>
    <row r="398" spans="2:19" x14ac:dyDescent="0.2">
      <c r="B398" s="1">
        <v>39387</v>
      </c>
      <c r="C398" s="27">
        <v>5.75</v>
      </c>
      <c r="D398" s="27">
        <v>4</v>
      </c>
      <c r="E398" s="27">
        <v>3.19</v>
      </c>
      <c r="F398" s="27">
        <v>4</v>
      </c>
      <c r="Q398" s="1">
        <v>39387</v>
      </c>
      <c r="R398" s="48">
        <v>4.9678741446866033</v>
      </c>
      <c r="S398" s="27"/>
    </row>
    <row r="399" spans="2:19" x14ac:dyDescent="0.2">
      <c r="B399" s="1">
        <v>39417</v>
      </c>
      <c r="C399" s="27">
        <v>5.5</v>
      </c>
      <c r="D399" s="27">
        <v>4</v>
      </c>
      <c r="E399" s="27">
        <v>3.19</v>
      </c>
      <c r="F399" s="27">
        <v>4</v>
      </c>
      <c r="Q399" s="1">
        <v>39417</v>
      </c>
      <c r="R399" s="48">
        <v>4.7561985513724503</v>
      </c>
      <c r="S399" s="27"/>
    </row>
    <row r="400" spans="2:19" x14ac:dyDescent="0.2">
      <c r="B400" s="1">
        <v>39448</v>
      </c>
      <c r="C400" s="27">
        <v>5.5</v>
      </c>
      <c r="D400" s="27">
        <v>4</v>
      </c>
      <c r="E400" s="27">
        <v>3.32</v>
      </c>
      <c r="F400" s="27">
        <v>4</v>
      </c>
      <c r="Q400" s="1">
        <v>39448</v>
      </c>
      <c r="R400" s="48">
        <v>4.539351504162032</v>
      </c>
      <c r="S400" s="27"/>
    </row>
    <row r="401" spans="2:19" x14ac:dyDescent="0.2">
      <c r="B401" s="1">
        <v>39479</v>
      </c>
      <c r="C401" s="27">
        <v>5.25</v>
      </c>
      <c r="D401" s="27">
        <v>4</v>
      </c>
      <c r="E401" s="27">
        <v>3.32</v>
      </c>
      <c r="F401" s="27">
        <v>4</v>
      </c>
      <c r="Q401" s="1">
        <v>39479</v>
      </c>
      <c r="R401" s="48">
        <v>4.4225089610089832</v>
      </c>
      <c r="S401" s="27"/>
    </row>
    <row r="402" spans="2:19" x14ac:dyDescent="0.2">
      <c r="B402" s="1">
        <v>39508</v>
      </c>
      <c r="C402" s="27">
        <v>5.25</v>
      </c>
      <c r="D402" s="27">
        <v>4</v>
      </c>
      <c r="E402" s="27">
        <v>3.32</v>
      </c>
      <c r="F402" s="27">
        <v>4</v>
      </c>
      <c r="Q402" s="1">
        <v>39508</v>
      </c>
      <c r="R402" s="48">
        <v>4.3125279275239095</v>
      </c>
      <c r="S402" s="27"/>
    </row>
    <row r="403" spans="2:19" x14ac:dyDescent="0.2">
      <c r="B403" s="1">
        <v>39539</v>
      </c>
      <c r="C403" s="27">
        <v>5</v>
      </c>
      <c r="D403" s="27">
        <v>4</v>
      </c>
      <c r="E403" s="27">
        <v>3.32</v>
      </c>
      <c r="F403" s="27">
        <v>4</v>
      </c>
      <c r="Q403" s="1">
        <v>39539</v>
      </c>
      <c r="R403" s="48">
        <v>4.5338318500510866</v>
      </c>
      <c r="S403" s="27"/>
    </row>
    <row r="404" spans="2:19" x14ac:dyDescent="0.2">
      <c r="B404" s="1">
        <v>39569</v>
      </c>
      <c r="C404" s="27">
        <v>5</v>
      </c>
      <c r="D404" s="27">
        <v>4</v>
      </c>
      <c r="E404" s="27">
        <v>3.32</v>
      </c>
      <c r="F404" s="27">
        <v>4</v>
      </c>
      <c r="Q404" s="1">
        <v>39569</v>
      </c>
      <c r="R404" s="48">
        <v>5.0652941496409012</v>
      </c>
      <c r="S404" s="27"/>
    </row>
    <row r="405" spans="2:19" x14ac:dyDescent="0.2">
      <c r="B405" s="1">
        <v>39600</v>
      </c>
      <c r="C405" s="27">
        <v>5</v>
      </c>
      <c r="D405" s="27">
        <v>4</v>
      </c>
      <c r="E405" s="27">
        <v>3.32</v>
      </c>
      <c r="F405" s="27">
        <v>4</v>
      </c>
      <c r="Q405" s="1">
        <v>39600</v>
      </c>
      <c r="R405" s="48">
        <v>5.2185895757725689</v>
      </c>
      <c r="S405" s="27"/>
    </row>
    <row r="406" spans="2:19" x14ac:dyDescent="0.2">
      <c r="B406" s="1">
        <v>39630</v>
      </c>
      <c r="C406" s="27">
        <v>5</v>
      </c>
      <c r="D406" s="27">
        <v>4.25</v>
      </c>
      <c r="E406" s="27">
        <v>3.19</v>
      </c>
      <c r="F406" s="27">
        <v>4.25</v>
      </c>
      <c r="Q406" s="1">
        <v>39630</v>
      </c>
      <c r="R406" s="48">
        <v>4.9833916202564943</v>
      </c>
      <c r="S406" s="27"/>
    </row>
    <row r="407" spans="2:19" x14ac:dyDescent="0.2">
      <c r="B407" s="1">
        <v>39661</v>
      </c>
      <c r="C407" s="27">
        <v>5</v>
      </c>
      <c r="D407" s="27">
        <v>4.25</v>
      </c>
      <c r="E407" s="27">
        <v>3.19</v>
      </c>
      <c r="F407" s="27">
        <v>4.25</v>
      </c>
      <c r="Q407" s="1">
        <v>39661</v>
      </c>
      <c r="R407" s="48">
        <v>4.7713036398833371</v>
      </c>
      <c r="S407" s="27"/>
    </row>
    <row r="408" spans="2:19" x14ac:dyDescent="0.2">
      <c r="B408" s="1">
        <v>39692</v>
      </c>
      <c r="C408" s="27">
        <v>5</v>
      </c>
      <c r="D408" s="27">
        <v>4.25</v>
      </c>
      <c r="E408" s="27">
        <v>3.19</v>
      </c>
      <c r="F408" s="27">
        <v>4.25</v>
      </c>
      <c r="Q408" s="1">
        <v>39692</v>
      </c>
      <c r="R408" s="48">
        <v>4.0616904197894961</v>
      </c>
      <c r="S408" s="27"/>
    </row>
    <row r="409" spans="2:19" x14ac:dyDescent="0.2">
      <c r="B409" s="1">
        <v>39722</v>
      </c>
      <c r="C409" s="27">
        <v>4.5</v>
      </c>
      <c r="D409" s="27">
        <v>3.75</v>
      </c>
      <c r="E409" s="27">
        <v>3.19</v>
      </c>
      <c r="F409" s="27">
        <v>3.75</v>
      </c>
      <c r="Q409" s="1">
        <v>39722</v>
      </c>
      <c r="R409" s="48">
        <v>2.8647512880179518</v>
      </c>
      <c r="S409" s="27"/>
    </row>
    <row r="410" spans="2:19" x14ac:dyDescent="0.2">
      <c r="B410" s="1">
        <v>39753</v>
      </c>
      <c r="C410" s="27">
        <v>3</v>
      </c>
      <c r="D410" s="27">
        <v>3.25</v>
      </c>
      <c r="E410" s="27">
        <v>3.19</v>
      </c>
      <c r="F410" s="27">
        <v>3.25</v>
      </c>
      <c r="Q410" s="1">
        <v>39753</v>
      </c>
      <c r="R410" s="48">
        <v>1.7750863648754083</v>
      </c>
      <c r="S410" s="27"/>
    </row>
    <row r="411" spans="2:19" x14ac:dyDescent="0.2">
      <c r="B411" s="1">
        <v>39783</v>
      </c>
      <c r="C411" s="27">
        <v>2</v>
      </c>
      <c r="D411" s="27">
        <v>2.5</v>
      </c>
      <c r="E411" s="27">
        <v>3.19</v>
      </c>
      <c r="F411" s="27">
        <v>2.5</v>
      </c>
      <c r="Q411" s="1">
        <v>39783</v>
      </c>
      <c r="R411" s="48">
        <v>0.90689243295834743</v>
      </c>
      <c r="S411" s="27"/>
    </row>
    <row r="412" spans="2:19" x14ac:dyDescent="0.2">
      <c r="B412" s="1">
        <v>39814</v>
      </c>
      <c r="C412" s="27">
        <v>1.5</v>
      </c>
      <c r="D412" s="27">
        <v>2</v>
      </c>
      <c r="E412" s="27">
        <v>1.62</v>
      </c>
      <c r="F412" s="27">
        <v>2</v>
      </c>
      <c r="Q412" s="1">
        <v>39814</v>
      </c>
      <c r="R412" s="48">
        <v>0.9536106286202638</v>
      </c>
      <c r="S412" s="27"/>
    </row>
    <row r="413" spans="2:19" x14ac:dyDescent="0.2">
      <c r="B413" s="1">
        <v>39845</v>
      </c>
      <c r="C413" s="27">
        <v>1</v>
      </c>
      <c r="D413" s="27">
        <v>2</v>
      </c>
      <c r="E413" s="27">
        <v>1.62</v>
      </c>
      <c r="F413" s="27">
        <v>2</v>
      </c>
      <c r="Q413" s="1">
        <v>39845</v>
      </c>
      <c r="R413" s="48">
        <v>0.77299080548736587</v>
      </c>
      <c r="S413" s="27"/>
    </row>
    <row r="414" spans="2:19" x14ac:dyDescent="0.2">
      <c r="B414" s="1">
        <v>39873</v>
      </c>
      <c r="C414" s="27">
        <v>0.5</v>
      </c>
      <c r="D414" s="27">
        <v>1.5</v>
      </c>
      <c r="E414" s="27">
        <v>1.62</v>
      </c>
      <c r="F414" s="27">
        <v>1.5</v>
      </c>
      <c r="Q414" s="1">
        <v>39873</v>
      </c>
      <c r="R414" s="48">
        <v>0.69025235208690627</v>
      </c>
      <c r="S414" s="27"/>
    </row>
    <row r="415" spans="2:19" x14ac:dyDescent="0.2">
      <c r="B415" s="1">
        <v>39904</v>
      </c>
      <c r="C415" s="27">
        <v>0.5</v>
      </c>
      <c r="D415" s="27">
        <v>1.25</v>
      </c>
      <c r="E415" s="27">
        <v>1.62</v>
      </c>
      <c r="F415" s="27">
        <v>1.25</v>
      </c>
      <c r="Q415" s="1">
        <v>39904</v>
      </c>
      <c r="R415" s="48">
        <v>0.66597052765003417</v>
      </c>
      <c r="S415" s="27"/>
    </row>
    <row r="416" spans="2:19" x14ac:dyDescent="0.2">
      <c r="B416" s="1">
        <v>39934</v>
      </c>
      <c r="C416" s="27">
        <v>0.5</v>
      </c>
      <c r="D416" s="27">
        <v>1</v>
      </c>
      <c r="E416" s="27">
        <v>1.62</v>
      </c>
      <c r="F416" s="27">
        <v>1</v>
      </c>
      <c r="Q416" s="1">
        <v>39934</v>
      </c>
      <c r="R416" s="48">
        <v>0.65954863370872885</v>
      </c>
      <c r="S416" s="27"/>
    </row>
    <row r="417" spans="2:19" x14ac:dyDescent="0.2">
      <c r="B417" s="1">
        <v>39965</v>
      </c>
      <c r="C417" s="27">
        <v>0.5</v>
      </c>
      <c r="D417" s="27">
        <v>1</v>
      </c>
      <c r="E417" s="27">
        <v>1.62</v>
      </c>
      <c r="F417" s="27">
        <v>1</v>
      </c>
      <c r="Q417" s="1">
        <v>39965</v>
      </c>
      <c r="R417" s="48">
        <v>0.83261910299560959</v>
      </c>
      <c r="S417" s="27"/>
    </row>
    <row r="418" spans="2:19" x14ac:dyDescent="0.2">
      <c r="B418" s="1">
        <v>39995</v>
      </c>
      <c r="C418" s="27">
        <v>0.5</v>
      </c>
      <c r="D418" s="27">
        <v>1</v>
      </c>
      <c r="E418" s="27">
        <v>0.12</v>
      </c>
      <c r="F418" s="27">
        <v>1</v>
      </c>
      <c r="Q418" s="1">
        <v>39995</v>
      </c>
      <c r="R418" s="48">
        <v>0.74013904705008782</v>
      </c>
      <c r="S418" s="27"/>
    </row>
    <row r="419" spans="2:19" x14ac:dyDescent="0.2">
      <c r="B419" s="1">
        <v>40026</v>
      </c>
      <c r="C419" s="27">
        <v>0.5</v>
      </c>
      <c r="D419" s="27">
        <v>1</v>
      </c>
      <c r="E419" s="27">
        <v>0.12</v>
      </c>
      <c r="F419" s="27">
        <v>1</v>
      </c>
      <c r="Q419" s="1">
        <v>40026</v>
      </c>
      <c r="R419" s="48">
        <v>0.58254615821199462</v>
      </c>
      <c r="S419" s="27"/>
    </row>
    <row r="420" spans="2:19" x14ac:dyDescent="0.2">
      <c r="B420" s="1">
        <v>40057</v>
      </c>
      <c r="C420" s="27">
        <v>0.5</v>
      </c>
      <c r="D420" s="27">
        <v>1</v>
      </c>
      <c r="E420" s="27">
        <v>0.12</v>
      </c>
      <c r="F420" s="27">
        <v>1</v>
      </c>
      <c r="Q420" s="1">
        <v>40057</v>
      </c>
      <c r="R420" s="48">
        <v>0.66417093835150298</v>
      </c>
      <c r="S420" s="27"/>
    </row>
    <row r="421" spans="2:19" x14ac:dyDescent="0.2">
      <c r="B421" s="1">
        <v>40087</v>
      </c>
      <c r="C421" s="27">
        <v>0.5</v>
      </c>
      <c r="D421" s="27">
        <v>1</v>
      </c>
      <c r="E421" s="27">
        <v>0.12</v>
      </c>
      <c r="F421" s="27">
        <v>1</v>
      </c>
      <c r="Q421" s="1">
        <v>40087</v>
      </c>
      <c r="R421" s="48">
        <v>0.68727762870993625</v>
      </c>
      <c r="S421" s="27"/>
    </row>
    <row r="422" spans="2:19" x14ac:dyDescent="0.2">
      <c r="B422" s="1">
        <v>40118</v>
      </c>
      <c r="C422" s="27">
        <v>0.5</v>
      </c>
      <c r="D422" s="27">
        <v>1</v>
      </c>
      <c r="E422" s="27">
        <v>0.12</v>
      </c>
      <c r="F422" s="27">
        <v>1</v>
      </c>
      <c r="Q422" s="1">
        <v>40118</v>
      </c>
      <c r="R422" s="48">
        <v>0.6125126877173066</v>
      </c>
      <c r="S422" s="27"/>
    </row>
    <row r="423" spans="2:19" x14ac:dyDescent="0.2">
      <c r="B423" s="1">
        <v>40148</v>
      </c>
      <c r="C423" s="27">
        <v>0.5</v>
      </c>
      <c r="D423" s="27">
        <v>1</v>
      </c>
      <c r="E423" s="27">
        <v>0.12</v>
      </c>
      <c r="F423" s="27">
        <v>1</v>
      </c>
      <c r="Q423" s="1">
        <v>40148</v>
      </c>
      <c r="R423" s="48">
        <v>0.70840046854642991</v>
      </c>
      <c r="S423" s="27"/>
    </row>
    <row r="424" spans="2:19" x14ac:dyDescent="0.2">
      <c r="B424" s="1">
        <v>40179</v>
      </c>
      <c r="C424" s="27">
        <v>0.5</v>
      </c>
      <c r="D424" s="27">
        <v>1</v>
      </c>
      <c r="E424" s="27">
        <v>0.12</v>
      </c>
      <c r="F424" s="27">
        <v>1</v>
      </c>
      <c r="Q424" s="1">
        <v>40179</v>
      </c>
      <c r="R424" s="48">
        <v>0.70663295705323759</v>
      </c>
      <c r="S424" s="27"/>
    </row>
    <row r="425" spans="2:19" x14ac:dyDescent="0.2">
      <c r="B425" s="1">
        <v>40210</v>
      </c>
      <c r="C425" s="27">
        <v>0.5</v>
      </c>
      <c r="D425" s="27">
        <v>1</v>
      </c>
      <c r="E425" s="27">
        <v>0.12</v>
      </c>
      <c r="F425" s="27">
        <v>1</v>
      </c>
      <c r="Q425" s="1">
        <v>40210</v>
      </c>
      <c r="R425" s="48">
        <v>0.6392508757079004</v>
      </c>
      <c r="S425" s="27"/>
    </row>
    <row r="426" spans="2:19" x14ac:dyDescent="0.2">
      <c r="B426" s="1">
        <v>40238</v>
      </c>
      <c r="C426" s="27">
        <v>0.5</v>
      </c>
      <c r="D426" s="27">
        <v>1</v>
      </c>
      <c r="E426" s="27">
        <v>0.12</v>
      </c>
      <c r="F426" s="27">
        <v>1</v>
      </c>
      <c r="Q426" s="1">
        <v>40238</v>
      </c>
      <c r="R426" s="48">
        <v>0.68175367142633181</v>
      </c>
      <c r="S426" s="27"/>
    </row>
    <row r="427" spans="2:19" x14ac:dyDescent="0.2">
      <c r="B427" s="1">
        <v>40269</v>
      </c>
      <c r="C427" s="27">
        <v>0.5</v>
      </c>
      <c r="D427" s="27">
        <v>1</v>
      </c>
      <c r="E427" s="27">
        <v>0.12</v>
      </c>
      <c r="F427" s="27">
        <v>1</v>
      </c>
      <c r="Q427" s="1">
        <v>40269</v>
      </c>
      <c r="R427" s="48">
        <v>0.68024886210527635</v>
      </c>
      <c r="S427" s="27"/>
    </row>
    <row r="428" spans="2:19" x14ac:dyDescent="0.2">
      <c r="B428" s="1">
        <v>40299</v>
      </c>
      <c r="C428" s="27">
        <v>0.5</v>
      </c>
      <c r="D428" s="27">
        <v>1</v>
      </c>
      <c r="E428" s="27">
        <v>0.12</v>
      </c>
      <c r="F428" s="27">
        <v>1</v>
      </c>
      <c r="Q428" s="1">
        <v>40299</v>
      </c>
      <c r="R428" s="48">
        <v>0.60877264091381034</v>
      </c>
      <c r="S428" s="27"/>
    </row>
    <row r="429" spans="2:19" x14ac:dyDescent="0.2">
      <c r="B429" s="1">
        <v>40330</v>
      </c>
      <c r="C429" s="27">
        <v>0.5</v>
      </c>
      <c r="D429" s="27">
        <v>1</v>
      </c>
      <c r="E429" s="27">
        <v>0.12</v>
      </c>
      <c r="F429" s="27">
        <v>1</v>
      </c>
      <c r="Q429" s="1">
        <v>40330</v>
      </c>
      <c r="R429" s="48">
        <v>0.59584170589898711</v>
      </c>
      <c r="S429" s="27"/>
    </row>
    <row r="430" spans="2:19" x14ac:dyDescent="0.2">
      <c r="B430" s="1">
        <v>40360</v>
      </c>
      <c r="C430" s="27">
        <v>0.5</v>
      </c>
      <c r="D430" s="27">
        <v>1</v>
      </c>
      <c r="E430" s="27">
        <v>0.12</v>
      </c>
      <c r="F430" s="27">
        <v>1</v>
      </c>
      <c r="Q430" s="1">
        <v>40360</v>
      </c>
      <c r="R430" s="48">
        <v>0.63242628492646902</v>
      </c>
      <c r="S430" s="27"/>
    </row>
    <row r="431" spans="2:19" x14ac:dyDescent="0.2">
      <c r="B431" s="1">
        <v>40391</v>
      </c>
      <c r="C431" s="27">
        <v>0.5</v>
      </c>
      <c r="D431" s="27">
        <v>1</v>
      </c>
      <c r="E431" s="27">
        <v>0.12</v>
      </c>
      <c r="F431" s="27">
        <v>1</v>
      </c>
      <c r="Q431" s="1">
        <v>40391</v>
      </c>
      <c r="R431" s="48">
        <v>0.57928646134110451</v>
      </c>
      <c r="S431" s="27"/>
    </row>
    <row r="432" spans="2:19" x14ac:dyDescent="0.2">
      <c r="B432" s="1">
        <v>40422</v>
      </c>
      <c r="C432" s="27">
        <v>0.5</v>
      </c>
      <c r="D432" s="27">
        <v>1</v>
      </c>
      <c r="E432" s="27">
        <v>0.12</v>
      </c>
      <c r="F432" s="27">
        <v>1</v>
      </c>
      <c r="Q432" s="1">
        <v>40422</v>
      </c>
      <c r="R432" s="48">
        <v>0.58550120116965232</v>
      </c>
      <c r="S432" s="27"/>
    </row>
    <row r="433" spans="2:19" x14ac:dyDescent="0.2">
      <c r="B433" s="1">
        <v>40452</v>
      </c>
      <c r="C433" s="27">
        <v>0.5</v>
      </c>
      <c r="D433" s="27">
        <v>1</v>
      </c>
      <c r="E433" s="27">
        <v>0.12</v>
      </c>
      <c r="F433" s="27">
        <v>1</v>
      </c>
      <c r="Q433" s="1">
        <v>40452</v>
      </c>
      <c r="R433" s="48">
        <v>0.61274927064597873</v>
      </c>
      <c r="S433" s="27"/>
    </row>
    <row r="434" spans="2:19" x14ac:dyDescent="0.2">
      <c r="B434" s="1">
        <v>40483</v>
      </c>
      <c r="C434" s="27">
        <v>0.5</v>
      </c>
      <c r="D434" s="27">
        <v>1</v>
      </c>
      <c r="E434" s="27">
        <v>0.12</v>
      </c>
      <c r="F434" s="27">
        <v>1</v>
      </c>
      <c r="Q434" s="1">
        <v>40483</v>
      </c>
      <c r="R434" s="48">
        <v>0.59159761609826278</v>
      </c>
      <c r="S434" s="27"/>
    </row>
    <row r="435" spans="2:19" x14ac:dyDescent="0.2">
      <c r="B435" s="1">
        <v>40513</v>
      </c>
      <c r="C435" s="27">
        <v>0.5</v>
      </c>
      <c r="D435" s="27">
        <v>1</v>
      </c>
      <c r="E435" s="27">
        <v>0.12</v>
      </c>
      <c r="F435" s="27">
        <v>1</v>
      </c>
      <c r="Q435" s="1">
        <v>40513</v>
      </c>
      <c r="R435" s="48">
        <v>0.64974159268477938</v>
      </c>
      <c r="S435" s="27"/>
    </row>
    <row r="436" spans="2:19" x14ac:dyDescent="0.2">
      <c r="B436" s="1">
        <v>40544</v>
      </c>
      <c r="C436" s="27">
        <v>0.5</v>
      </c>
      <c r="D436" s="27">
        <v>1</v>
      </c>
      <c r="E436" s="27">
        <v>0.12</v>
      </c>
      <c r="F436" s="27">
        <v>1</v>
      </c>
      <c r="Q436" s="1">
        <v>40544</v>
      </c>
      <c r="R436" s="48">
        <v>0.79379874012519036</v>
      </c>
      <c r="S436" s="27"/>
    </row>
    <row r="437" spans="2:19" x14ac:dyDescent="0.2">
      <c r="B437" s="1">
        <v>40575</v>
      </c>
      <c r="C437" s="27">
        <v>0.5</v>
      </c>
      <c r="D437" s="27">
        <v>1</v>
      </c>
      <c r="E437" s="27">
        <v>0.12</v>
      </c>
      <c r="F437" s="27">
        <v>1</v>
      </c>
      <c r="Q437" s="1">
        <v>40575</v>
      </c>
      <c r="R437" s="48">
        <v>0.90121376294801159</v>
      </c>
      <c r="S437" s="27"/>
    </row>
    <row r="438" spans="2:19" x14ac:dyDescent="0.2">
      <c r="B438" s="1">
        <v>40603</v>
      </c>
      <c r="C438" s="27">
        <v>0.5</v>
      </c>
      <c r="D438" s="27">
        <v>1</v>
      </c>
      <c r="E438" s="27">
        <v>0.12</v>
      </c>
      <c r="F438" s="27">
        <v>1</v>
      </c>
      <c r="Q438" s="1">
        <v>40603</v>
      </c>
      <c r="R438" s="48">
        <v>0.93566886642384905</v>
      </c>
      <c r="S438" s="27"/>
    </row>
    <row r="439" spans="2:19" x14ac:dyDescent="0.2">
      <c r="B439" s="1">
        <v>40634</v>
      </c>
      <c r="C439" s="27">
        <v>0.5</v>
      </c>
      <c r="D439" s="27">
        <v>1.25</v>
      </c>
      <c r="E439" s="27">
        <v>0.12</v>
      </c>
      <c r="F439" s="27">
        <v>1.25</v>
      </c>
      <c r="Q439" s="1">
        <v>40634</v>
      </c>
      <c r="R439" s="48">
        <v>0.7484345599390646</v>
      </c>
      <c r="S439" s="27"/>
    </row>
    <row r="440" spans="2:19" x14ac:dyDescent="0.2">
      <c r="B440" s="1">
        <v>40664</v>
      </c>
      <c r="C440" s="27">
        <v>0.5</v>
      </c>
      <c r="D440" s="27">
        <v>1.25</v>
      </c>
      <c r="E440" s="27">
        <v>0.12</v>
      </c>
      <c r="F440" s="27">
        <v>1.25</v>
      </c>
      <c r="Q440" s="1">
        <v>40664</v>
      </c>
      <c r="R440" s="48">
        <v>0.70335727764609401</v>
      </c>
      <c r="S440" s="27"/>
    </row>
    <row r="441" spans="2:19" x14ac:dyDescent="0.2">
      <c r="B441" s="1">
        <v>40695</v>
      </c>
      <c r="C441" s="27">
        <v>0.5</v>
      </c>
      <c r="D441" s="27">
        <v>1.25</v>
      </c>
      <c r="E441" s="27">
        <v>0.12</v>
      </c>
      <c r="F441" s="27">
        <v>1.25</v>
      </c>
      <c r="Q441" s="1">
        <v>40695</v>
      </c>
      <c r="R441" s="48">
        <v>0.68025511621259194</v>
      </c>
      <c r="S441" s="27"/>
    </row>
    <row r="442" spans="2:19" x14ac:dyDescent="0.2">
      <c r="B442" s="1">
        <v>40725</v>
      </c>
      <c r="C442" s="27">
        <v>0.5</v>
      </c>
      <c r="D442" s="27">
        <v>1.5</v>
      </c>
      <c r="E442" s="27">
        <v>0.37</v>
      </c>
      <c r="F442" s="27">
        <v>1.5</v>
      </c>
      <c r="Q442" s="1">
        <v>40725</v>
      </c>
      <c r="R442" s="48">
        <v>0.58673949033647366</v>
      </c>
      <c r="S442" s="27"/>
    </row>
    <row r="443" spans="2:19" x14ac:dyDescent="0.2">
      <c r="B443" s="1">
        <v>40756</v>
      </c>
      <c r="C443" s="27">
        <v>0.5</v>
      </c>
      <c r="D443" s="27">
        <v>1.5</v>
      </c>
      <c r="E443" s="27">
        <v>0.37</v>
      </c>
      <c r="F443" s="27">
        <v>1.5</v>
      </c>
      <c r="Q443" s="1">
        <v>40756</v>
      </c>
      <c r="R443" s="48">
        <v>0.58185429771585917</v>
      </c>
      <c r="S443" s="27"/>
    </row>
    <row r="444" spans="2:19" x14ac:dyDescent="0.2">
      <c r="B444" s="1">
        <v>40787</v>
      </c>
      <c r="C444" s="27">
        <v>0.5</v>
      </c>
      <c r="D444" s="27">
        <v>1.5</v>
      </c>
      <c r="E444" s="27">
        <v>0.37</v>
      </c>
      <c r="F444" s="27">
        <v>1.5</v>
      </c>
      <c r="Q444" s="1">
        <v>40787</v>
      </c>
      <c r="R444" s="48">
        <v>0.55858058629472596</v>
      </c>
      <c r="S444" s="27"/>
    </row>
    <row r="445" spans="2:19" x14ac:dyDescent="0.2">
      <c r="B445" s="1">
        <v>40817</v>
      </c>
      <c r="C445" s="27">
        <v>0.5</v>
      </c>
      <c r="D445" s="27">
        <v>1.5</v>
      </c>
      <c r="E445" s="27">
        <v>0.37</v>
      </c>
      <c r="F445" s="27">
        <v>1.5</v>
      </c>
      <c r="Q445" s="1">
        <v>40817</v>
      </c>
      <c r="R445" s="48">
        <v>0.53154782551582858</v>
      </c>
      <c r="S445" s="27"/>
    </row>
    <row r="446" spans="2:19" x14ac:dyDescent="0.2">
      <c r="B446" s="1">
        <v>40848</v>
      </c>
      <c r="C446" s="27">
        <v>0.5</v>
      </c>
      <c r="D446" s="27">
        <v>1.25</v>
      </c>
      <c r="E446" s="27">
        <v>0.37</v>
      </c>
      <c r="F446" s="27">
        <v>1.25</v>
      </c>
      <c r="Q446" s="1">
        <v>40848</v>
      </c>
      <c r="R446" s="48">
        <v>0.46843793535923783</v>
      </c>
      <c r="S446" s="27"/>
    </row>
    <row r="447" spans="2:19" x14ac:dyDescent="0.2">
      <c r="B447" s="1">
        <v>40878</v>
      </c>
      <c r="C447" s="27">
        <v>0.5</v>
      </c>
      <c r="D447" s="27">
        <v>1</v>
      </c>
      <c r="E447" s="27">
        <v>0.37</v>
      </c>
      <c r="F447" s="27">
        <v>1</v>
      </c>
      <c r="Q447" s="1">
        <v>40878</v>
      </c>
      <c r="R447" s="48">
        <v>0.37553928141610782</v>
      </c>
      <c r="S447" s="27"/>
    </row>
    <row r="448" spans="2:19" x14ac:dyDescent="0.2">
      <c r="B448" s="1">
        <v>40909</v>
      </c>
      <c r="C448" s="27">
        <v>0.5</v>
      </c>
      <c r="D448" s="27">
        <v>1</v>
      </c>
      <c r="E448" s="27">
        <v>0.12</v>
      </c>
      <c r="F448" s="27">
        <v>1</v>
      </c>
      <c r="Q448" s="1">
        <v>40909</v>
      </c>
      <c r="R448" s="48">
        <v>0.41983182261914398</v>
      </c>
      <c r="S448" s="27"/>
    </row>
    <row r="449" spans="2:19" x14ac:dyDescent="0.2">
      <c r="B449" s="1">
        <v>40940</v>
      </c>
      <c r="C449" s="27">
        <v>0.5</v>
      </c>
      <c r="D449" s="27">
        <v>1</v>
      </c>
      <c r="E449" s="27">
        <v>0.12</v>
      </c>
      <c r="F449" s="27">
        <v>1</v>
      </c>
      <c r="Q449" s="1">
        <v>40940</v>
      </c>
      <c r="R449" s="48">
        <v>0.44559033933614411</v>
      </c>
      <c r="S449" s="27"/>
    </row>
    <row r="450" spans="2:19" x14ac:dyDescent="0.2">
      <c r="B450" s="1">
        <v>40969</v>
      </c>
      <c r="C450" s="27">
        <v>0.5</v>
      </c>
      <c r="D450" s="27">
        <v>1</v>
      </c>
      <c r="E450" s="27">
        <v>0.12</v>
      </c>
      <c r="F450" s="27">
        <v>1</v>
      </c>
      <c r="Q450" s="1">
        <v>40969</v>
      </c>
      <c r="R450" s="48">
        <v>0.45062213338333074</v>
      </c>
      <c r="S450" s="27"/>
    </row>
    <row r="451" spans="2:19" x14ac:dyDescent="0.2">
      <c r="B451" s="1">
        <v>41000</v>
      </c>
      <c r="C451" s="27">
        <v>0.5</v>
      </c>
      <c r="D451" s="27">
        <v>1</v>
      </c>
      <c r="E451" s="27">
        <v>0.12</v>
      </c>
      <c r="F451" s="27">
        <v>1</v>
      </c>
      <c r="Q451" s="1">
        <v>41000</v>
      </c>
      <c r="R451" s="48">
        <v>0.44020529210340387</v>
      </c>
      <c r="S451" s="27"/>
    </row>
    <row r="452" spans="2:19" x14ac:dyDescent="0.2">
      <c r="B452" s="1">
        <v>41030</v>
      </c>
      <c r="C452" s="27">
        <v>0.5</v>
      </c>
      <c r="D452" s="27">
        <v>1</v>
      </c>
      <c r="E452" s="27">
        <v>0.12</v>
      </c>
      <c r="F452" s="27">
        <v>1</v>
      </c>
      <c r="Q452" s="1">
        <v>41030</v>
      </c>
      <c r="R452" s="48">
        <v>0.32432654238590269</v>
      </c>
      <c r="S452" s="27"/>
    </row>
    <row r="453" spans="2:19" x14ac:dyDescent="0.2">
      <c r="B453" s="1">
        <v>41061</v>
      </c>
      <c r="C453" s="27">
        <v>0.5</v>
      </c>
      <c r="D453" s="27">
        <v>1</v>
      </c>
      <c r="E453" s="27">
        <v>0.12</v>
      </c>
      <c r="F453" s="27">
        <v>1</v>
      </c>
      <c r="Q453" s="1">
        <v>41061</v>
      </c>
      <c r="R453" s="48">
        <v>0.3184362231015852</v>
      </c>
      <c r="S453" s="27"/>
    </row>
    <row r="454" spans="2:19" x14ac:dyDescent="0.2">
      <c r="B454" s="1">
        <v>41091</v>
      </c>
      <c r="C454" s="27">
        <v>0.5</v>
      </c>
      <c r="D454" s="27">
        <v>0.75</v>
      </c>
      <c r="E454" s="27">
        <v>0.12</v>
      </c>
      <c r="F454" s="27">
        <v>0.75</v>
      </c>
      <c r="Q454" s="1">
        <v>41091</v>
      </c>
      <c r="R454" s="48">
        <v>0.17712317361705068</v>
      </c>
      <c r="S454" s="27"/>
    </row>
    <row r="455" spans="2:19" x14ac:dyDescent="0.2">
      <c r="B455" s="1">
        <v>41122</v>
      </c>
      <c r="C455" s="27">
        <v>0.5</v>
      </c>
      <c r="D455" s="27">
        <v>0.75</v>
      </c>
      <c r="E455" s="27">
        <v>0.12</v>
      </c>
      <c r="F455" s="27">
        <v>0.75</v>
      </c>
      <c r="Q455" s="1">
        <v>41122</v>
      </c>
      <c r="R455" s="48">
        <v>0.21330555996791248</v>
      </c>
      <c r="S455" s="27"/>
    </row>
    <row r="456" spans="2:19" x14ac:dyDescent="0.2">
      <c r="B456" s="1">
        <v>41153</v>
      </c>
      <c r="C456" s="27">
        <v>0.5</v>
      </c>
      <c r="D456" s="27">
        <v>0.75</v>
      </c>
      <c r="E456" s="27">
        <v>0.12</v>
      </c>
      <c r="F456" s="27">
        <v>0.75</v>
      </c>
      <c r="Q456" s="1">
        <v>41153</v>
      </c>
      <c r="R456" s="48">
        <v>0.28252472482997787</v>
      </c>
      <c r="S456" s="27"/>
    </row>
    <row r="457" spans="2:19" x14ac:dyDescent="0.2">
      <c r="B457" s="1">
        <v>41183</v>
      </c>
      <c r="C457" s="27">
        <v>0.5</v>
      </c>
      <c r="D457" s="27">
        <v>0.75</v>
      </c>
      <c r="E457" s="27">
        <v>0.12</v>
      </c>
      <c r="F457" s="27">
        <v>0.75</v>
      </c>
      <c r="Q457" s="1">
        <v>41183</v>
      </c>
      <c r="R457" s="48">
        <v>0.30570748885304061</v>
      </c>
      <c r="S457" s="27"/>
    </row>
    <row r="458" spans="2:19" x14ac:dyDescent="0.2">
      <c r="B458" s="1">
        <v>41214</v>
      </c>
      <c r="C458" s="27">
        <v>0.5</v>
      </c>
      <c r="D458" s="27">
        <v>0.75</v>
      </c>
      <c r="E458" s="27">
        <v>0.12</v>
      </c>
      <c r="F458" s="27">
        <v>0.75</v>
      </c>
      <c r="Q458" s="1">
        <v>41214</v>
      </c>
      <c r="R458" s="48">
        <v>0.33828435742067914</v>
      </c>
      <c r="S458" s="27"/>
    </row>
    <row r="459" spans="2:19" x14ac:dyDescent="0.2">
      <c r="B459" s="1">
        <v>41244</v>
      </c>
      <c r="C459" s="27">
        <v>0.5</v>
      </c>
      <c r="D459" s="27">
        <v>0.75</v>
      </c>
      <c r="E459" s="27">
        <v>0.12</v>
      </c>
      <c r="F459" s="27">
        <v>0.75</v>
      </c>
      <c r="Q459" s="1">
        <v>41244</v>
      </c>
      <c r="R459" s="48">
        <v>0.33666969409557868</v>
      </c>
      <c r="S459" s="27"/>
    </row>
    <row r="460" spans="2:19" x14ac:dyDescent="0.2">
      <c r="B460" s="1">
        <v>41275</v>
      </c>
      <c r="C460" s="27">
        <v>0.5</v>
      </c>
      <c r="D460" s="27">
        <v>0.75</v>
      </c>
      <c r="E460" s="27">
        <v>-0.13</v>
      </c>
      <c r="F460" s="27">
        <v>0.75</v>
      </c>
      <c r="G460" s="27"/>
      <c r="Q460" s="1">
        <v>41275</v>
      </c>
      <c r="R460" s="48">
        <v>0.31462624090312441</v>
      </c>
      <c r="S460" s="27"/>
    </row>
    <row r="461" spans="2:19" x14ac:dyDescent="0.2">
      <c r="B461" s="1">
        <v>41306</v>
      </c>
      <c r="C461" s="27">
        <v>0.5</v>
      </c>
      <c r="D461" s="27">
        <v>0.75</v>
      </c>
      <c r="E461" s="27">
        <v>-0.13</v>
      </c>
      <c r="F461" s="27">
        <v>0.75</v>
      </c>
      <c r="G461" s="27"/>
      <c r="Q461" s="1">
        <v>41306</v>
      </c>
      <c r="R461" s="48">
        <v>0.21424375842118784</v>
      </c>
      <c r="S461" s="27"/>
    </row>
    <row r="462" spans="2:19" x14ac:dyDescent="0.2">
      <c r="B462" s="1">
        <v>41334</v>
      </c>
      <c r="C462" s="27">
        <v>0.5</v>
      </c>
      <c r="D462" s="27">
        <v>0.75</v>
      </c>
      <c r="E462" s="27">
        <v>-0.13</v>
      </c>
      <c r="F462" s="27">
        <v>0.75</v>
      </c>
      <c r="G462" s="27"/>
      <c r="Q462" s="1">
        <v>41334</v>
      </c>
      <c r="R462" s="48">
        <v>0.17254108229965451</v>
      </c>
      <c r="S462" s="27"/>
    </row>
    <row r="463" spans="2:19" x14ac:dyDescent="0.2">
      <c r="B463" s="1">
        <v>41365</v>
      </c>
      <c r="C463" s="27">
        <v>0.5</v>
      </c>
      <c r="D463" s="27">
        <v>0.75</v>
      </c>
      <c r="E463" s="27">
        <v>-0.13</v>
      </c>
      <c r="F463" s="27">
        <v>0.75</v>
      </c>
      <c r="G463" s="27"/>
      <c r="Q463" s="1">
        <v>41365</v>
      </c>
      <c r="R463" s="48">
        <v>0.21105683278103735</v>
      </c>
      <c r="S463" s="27"/>
    </row>
    <row r="464" spans="2:19" x14ac:dyDescent="0.2">
      <c r="B464" s="1">
        <v>41395</v>
      </c>
      <c r="C464" s="27">
        <v>0.5</v>
      </c>
      <c r="D464" s="27">
        <v>0.5</v>
      </c>
      <c r="E464" s="27">
        <v>-0.13</v>
      </c>
      <c r="F464" s="27">
        <v>0.5</v>
      </c>
      <c r="G464" s="27"/>
      <c r="Q464" s="1">
        <v>41395</v>
      </c>
      <c r="R464" s="48">
        <v>0.30776130136856494</v>
      </c>
      <c r="S464" s="27"/>
    </row>
    <row r="465" spans="2:19" x14ac:dyDescent="0.2">
      <c r="B465" s="1">
        <v>41426</v>
      </c>
      <c r="C465" s="27">
        <v>0.5</v>
      </c>
      <c r="D465" s="27">
        <v>0.5</v>
      </c>
      <c r="E465" s="27">
        <v>-0.13</v>
      </c>
      <c r="F465" s="27">
        <v>0.5</v>
      </c>
      <c r="G465" s="27"/>
      <c r="Q465" s="1">
        <v>41426</v>
      </c>
      <c r="R465" s="48">
        <v>0.27907961345456345</v>
      </c>
      <c r="S465" s="27"/>
    </row>
    <row r="466" spans="2:19" x14ac:dyDescent="0.2">
      <c r="B466" s="1">
        <v>41456</v>
      </c>
      <c r="C466" s="27">
        <v>0.5</v>
      </c>
      <c r="D466" s="27">
        <v>0.5</v>
      </c>
      <c r="E466" s="27">
        <v>-0.38</v>
      </c>
      <c r="F466" s="27">
        <v>0.5</v>
      </c>
      <c r="G466" s="27"/>
      <c r="Q466" s="1">
        <v>41456</v>
      </c>
      <c r="R466" s="48">
        <v>0.25886580307724233</v>
      </c>
      <c r="S466" s="27"/>
    </row>
    <row r="467" spans="2:19" x14ac:dyDescent="0.2">
      <c r="B467" s="1">
        <v>41487</v>
      </c>
      <c r="C467" s="27">
        <v>0.5</v>
      </c>
      <c r="D467" s="27">
        <v>0.5</v>
      </c>
      <c r="E467" s="27">
        <v>-0.38</v>
      </c>
      <c r="F467" s="27">
        <v>0.5</v>
      </c>
      <c r="G467" s="27"/>
      <c r="Q467" s="1">
        <v>41487</v>
      </c>
      <c r="R467" s="48">
        <v>0.30240228409025477</v>
      </c>
      <c r="S467" s="27"/>
    </row>
    <row r="468" spans="2:19" x14ac:dyDescent="0.2">
      <c r="B468" s="1">
        <v>41518</v>
      </c>
      <c r="C468" s="27">
        <v>0.5</v>
      </c>
      <c r="D468" s="27">
        <v>0.5</v>
      </c>
      <c r="E468" s="27">
        <v>-0.38</v>
      </c>
      <c r="F468" s="27">
        <v>0.5</v>
      </c>
      <c r="G468" s="27"/>
      <c r="Q468" s="1">
        <v>41518</v>
      </c>
      <c r="R468" s="48">
        <v>0.31737675142999366</v>
      </c>
      <c r="S468" s="27"/>
    </row>
    <row r="469" spans="2:19" x14ac:dyDescent="0.2">
      <c r="B469" s="1">
        <v>41548</v>
      </c>
      <c r="C469" s="27">
        <v>0.5</v>
      </c>
      <c r="D469" s="27">
        <v>0.5</v>
      </c>
      <c r="E469" s="27">
        <v>-0.38</v>
      </c>
      <c r="F469" s="27">
        <v>0.5</v>
      </c>
      <c r="G469" s="27"/>
      <c r="Q469" s="1">
        <v>41548</v>
      </c>
      <c r="R469" s="48">
        <v>0.31285908491232173</v>
      </c>
      <c r="S469" s="27"/>
    </row>
    <row r="470" spans="2:19" x14ac:dyDescent="0.2">
      <c r="B470" s="1">
        <v>41579</v>
      </c>
      <c r="C470" s="27">
        <v>0.5</v>
      </c>
      <c r="D470" s="27">
        <v>0.25</v>
      </c>
      <c r="E470" s="27">
        <v>-0.38</v>
      </c>
      <c r="F470" s="27">
        <v>0.25</v>
      </c>
      <c r="G470" s="27"/>
      <c r="Q470" s="1">
        <v>41579</v>
      </c>
      <c r="R470" s="48">
        <v>0.34774332369710448</v>
      </c>
      <c r="S470" s="27"/>
    </row>
    <row r="471" spans="2:19" x14ac:dyDescent="0.2">
      <c r="B471" s="1">
        <v>41609</v>
      </c>
      <c r="C471" s="27">
        <v>0.5</v>
      </c>
      <c r="D471" s="27">
        <v>0.25</v>
      </c>
      <c r="E471" s="27">
        <v>-0.38</v>
      </c>
      <c r="F471" s="27">
        <v>0.25</v>
      </c>
      <c r="G471" s="27"/>
      <c r="Q471" s="1">
        <v>41609</v>
      </c>
      <c r="R471" s="48">
        <v>0.37374806775517955</v>
      </c>
      <c r="S471" s="27"/>
    </row>
    <row r="472" spans="2:19" x14ac:dyDescent="0.2">
      <c r="B472" s="1">
        <v>41640</v>
      </c>
      <c r="C472" s="27">
        <v>0.5</v>
      </c>
      <c r="D472" s="27">
        <v>0.25</v>
      </c>
      <c r="E472" s="27">
        <v>-0.63</v>
      </c>
      <c r="F472" s="27">
        <v>0.25</v>
      </c>
      <c r="G472" s="27"/>
      <c r="Q472" s="1">
        <v>41640</v>
      </c>
      <c r="R472" s="48">
        <v>0.34896467601966075</v>
      </c>
      <c r="S472" s="27"/>
    </row>
    <row r="473" spans="2:19" x14ac:dyDescent="0.2">
      <c r="C473" s="27"/>
      <c r="D473" s="27"/>
      <c r="E473" s="27"/>
      <c r="F473" s="27"/>
      <c r="G473" s="27"/>
      <c r="Q473" s="1">
        <v>41671</v>
      </c>
      <c r="R473" s="48">
        <v>0.34133716019434296</v>
      </c>
      <c r="S473" s="27"/>
    </row>
    <row r="474" spans="2:19" x14ac:dyDescent="0.2">
      <c r="C474" s="27"/>
      <c r="D474" s="27"/>
      <c r="E474" s="27"/>
      <c r="F474" s="27"/>
      <c r="G474" s="27"/>
      <c r="Q474" s="1">
        <v>41699</v>
      </c>
      <c r="R474" s="48">
        <v>0.39125947527017424</v>
      </c>
      <c r="S474" s="27"/>
    </row>
    <row r="475" spans="2:19" x14ac:dyDescent="0.2">
      <c r="C475" s="27"/>
      <c r="D475" s="27"/>
      <c r="E475" s="27"/>
      <c r="F475" s="27"/>
      <c r="G475" s="27"/>
      <c r="Q475" s="1">
        <v>41730</v>
      </c>
      <c r="R475" s="48">
        <v>0.36448591560405114</v>
      </c>
      <c r="S475" s="27"/>
    </row>
    <row r="476" spans="2:19" x14ac:dyDescent="0.2">
      <c r="C476" s="27"/>
      <c r="D476" s="27"/>
      <c r="E476" s="27"/>
      <c r="F476" s="27"/>
      <c r="G476" s="27"/>
      <c r="Q476" s="1">
        <v>41760</v>
      </c>
      <c r="R476" s="48">
        <v>0.38333533738473857</v>
      </c>
      <c r="S476" s="27"/>
    </row>
    <row r="477" spans="2:19" x14ac:dyDescent="0.2">
      <c r="C477" s="27"/>
      <c r="D477" s="27"/>
      <c r="E477" s="27"/>
      <c r="F477" s="27"/>
      <c r="G477" s="27"/>
      <c r="Q477" s="1">
        <v>41791</v>
      </c>
      <c r="R477" s="48">
        <v>0.56765508667943065</v>
      </c>
      <c r="S477" s="27"/>
    </row>
    <row r="478" spans="2:19" x14ac:dyDescent="0.2">
      <c r="C478" s="27"/>
      <c r="D478" s="27"/>
      <c r="E478" s="27"/>
      <c r="F478" s="27"/>
      <c r="G478" s="27"/>
      <c r="Q478" s="1">
        <v>41821</v>
      </c>
      <c r="R478" s="48">
        <v>0.59248556495301752</v>
      </c>
      <c r="S478" s="27"/>
    </row>
    <row r="479" spans="2:19" x14ac:dyDescent="0.2">
      <c r="C479" s="27"/>
      <c r="D479" s="27"/>
      <c r="E479" s="27"/>
      <c r="F479" s="27"/>
      <c r="G479" s="27"/>
      <c r="Q479" s="1">
        <v>41852</v>
      </c>
      <c r="R479" s="48">
        <v>0.47963725395996815</v>
      </c>
      <c r="S479" s="27"/>
    </row>
    <row r="480" spans="2:19" x14ac:dyDescent="0.2">
      <c r="C480" s="27"/>
      <c r="D480" s="27"/>
      <c r="E480" s="27"/>
      <c r="F480" s="27"/>
      <c r="G480" s="27"/>
      <c r="Q480" s="1">
        <v>41883</v>
      </c>
      <c r="R480" s="48">
        <v>0.51398167358418345</v>
      </c>
      <c r="S480" s="27"/>
    </row>
    <row r="481" spans="3:19" x14ac:dyDescent="0.2">
      <c r="C481" s="27"/>
      <c r="D481" s="27"/>
      <c r="E481" s="27"/>
      <c r="F481" s="27"/>
      <c r="G481" s="27"/>
      <c r="Q481" s="1">
        <v>41913</v>
      </c>
      <c r="R481" s="48">
        <v>0.41618651372339682</v>
      </c>
      <c r="S481" s="27"/>
    </row>
    <row r="482" spans="3:19" x14ac:dyDescent="0.2">
      <c r="C482" s="27"/>
      <c r="D482" s="27"/>
      <c r="E482" s="27"/>
      <c r="F482" s="27"/>
      <c r="G482" s="27"/>
      <c r="Q482" s="1">
        <v>41944</v>
      </c>
      <c r="R482" s="48">
        <v>0.39514199172568876</v>
      </c>
      <c r="S482" s="27"/>
    </row>
    <row r="483" spans="3:19" x14ac:dyDescent="0.2">
      <c r="C483" s="27"/>
      <c r="D483" s="27"/>
      <c r="E483" s="27"/>
      <c r="F483" s="27"/>
      <c r="G483" s="27"/>
      <c r="Q483" s="1">
        <v>41974</v>
      </c>
      <c r="R483" s="48">
        <v>0.30675558664525698</v>
      </c>
      <c r="S483" s="27"/>
    </row>
    <row r="484" spans="3:19" x14ac:dyDescent="0.2">
      <c r="C484" s="27"/>
      <c r="D484" s="27"/>
      <c r="E484" s="27"/>
      <c r="F484" s="27"/>
      <c r="G484" s="27"/>
      <c r="Q484" s="1">
        <v>42005</v>
      </c>
      <c r="R484" s="48">
        <v>0.28775932302994017</v>
      </c>
      <c r="S484" s="27"/>
    </row>
    <row r="485" spans="3:19" x14ac:dyDescent="0.2">
      <c r="C485" s="27"/>
      <c r="D485" s="27"/>
      <c r="E485" s="27"/>
      <c r="F485" s="27"/>
      <c r="G485" s="27"/>
      <c r="Q485" s="1">
        <v>42036</v>
      </c>
      <c r="R485" s="48">
        <v>0.35147814114041415</v>
      </c>
      <c r="S485" s="27"/>
    </row>
    <row r="486" spans="3:19" x14ac:dyDescent="0.2">
      <c r="C486" s="27"/>
      <c r="D486" s="27"/>
      <c r="E486" s="27"/>
      <c r="F486" s="27"/>
      <c r="G486" s="27"/>
      <c r="Q486" s="1">
        <v>42064</v>
      </c>
      <c r="R486" s="48">
        <v>0.29615038017582157</v>
      </c>
      <c r="S486" s="27"/>
    </row>
    <row r="487" spans="3:19" x14ac:dyDescent="0.2">
      <c r="C487" s="27"/>
      <c r="D487" s="27"/>
      <c r="E487" s="27"/>
      <c r="F487" s="27"/>
      <c r="G487" s="27"/>
      <c r="Q487" s="1">
        <v>42095</v>
      </c>
      <c r="R487" s="48">
        <v>0.37523616087698469</v>
      </c>
      <c r="S487" s="27"/>
    </row>
    <row r="488" spans="3:19" x14ac:dyDescent="0.2">
      <c r="C488" s="27"/>
      <c r="D488" s="27"/>
      <c r="E488" s="27"/>
      <c r="F488" s="27"/>
      <c r="G488" s="27"/>
      <c r="Q488" s="1">
        <v>42125</v>
      </c>
      <c r="R488" s="48">
        <v>0.39880551257936858</v>
      </c>
      <c r="S488" s="27"/>
    </row>
    <row r="489" spans="3:19" x14ac:dyDescent="0.2">
      <c r="C489" s="27"/>
      <c r="D489" s="27"/>
      <c r="E489" s="27"/>
      <c r="F489" s="27"/>
      <c r="G489" s="27"/>
      <c r="Q489" s="1">
        <v>42156</v>
      </c>
      <c r="R489" s="48">
        <v>0.4395619018716958</v>
      </c>
      <c r="S489" s="27"/>
    </row>
    <row r="490" spans="3:19" x14ac:dyDescent="0.2">
      <c r="C490" s="27"/>
      <c r="D490" s="27"/>
      <c r="E490" s="27"/>
      <c r="F490" s="27"/>
      <c r="G490" s="27"/>
      <c r="Q490" s="1">
        <v>42186</v>
      </c>
      <c r="R490" s="48">
        <v>0.47332613049930777</v>
      </c>
      <c r="S490" s="27"/>
    </row>
    <row r="491" spans="3:19" x14ac:dyDescent="0.2">
      <c r="C491" s="27"/>
      <c r="D491" s="27"/>
      <c r="E491" s="27"/>
      <c r="F491" s="27"/>
      <c r="G491" s="27"/>
      <c r="Q491" s="1">
        <v>42217</v>
      </c>
      <c r="R491" s="48">
        <v>0.4481482896330693</v>
      </c>
      <c r="S491" s="27"/>
    </row>
    <row r="492" spans="3:19" x14ac:dyDescent="0.2">
      <c r="C492" s="27"/>
      <c r="D492" s="27"/>
      <c r="E492" s="27"/>
      <c r="F492" s="27"/>
      <c r="G492" s="27"/>
      <c r="Q492" s="1">
        <v>42248</v>
      </c>
      <c r="R492" s="48">
        <v>0.41869183984579506</v>
      </c>
      <c r="S492" s="27"/>
    </row>
    <row r="493" spans="3:19" x14ac:dyDescent="0.2">
      <c r="C493" s="27"/>
      <c r="D493" s="27"/>
      <c r="E493" s="27"/>
      <c r="F493" s="27"/>
      <c r="G493" s="27"/>
      <c r="Q493" s="1">
        <v>42278</v>
      </c>
      <c r="R493" s="48">
        <v>0.4605857175870422</v>
      </c>
      <c r="S493" s="27"/>
    </row>
    <row r="494" spans="3:19" x14ac:dyDescent="0.2">
      <c r="C494" s="27"/>
      <c r="D494" s="27"/>
      <c r="E494" s="27"/>
      <c r="F494" s="27"/>
      <c r="G494" s="27"/>
      <c r="Q494" s="1">
        <v>42309</v>
      </c>
      <c r="R494" s="48">
        <v>0.42405275625928329</v>
      </c>
      <c r="S494" s="27"/>
    </row>
    <row r="495" spans="3:19" x14ac:dyDescent="0.2">
      <c r="C495" s="27"/>
      <c r="D495" s="27"/>
      <c r="E495" s="27"/>
      <c r="F495" s="27"/>
      <c r="G495" s="27"/>
      <c r="Q495" s="1">
        <v>42339</v>
      </c>
      <c r="R495" s="48">
        <v>0.36836707704007776</v>
      </c>
      <c r="S495" s="27"/>
    </row>
    <row r="496" spans="3:19" x14ac:dyDescent="0.2">
      <c r="C496" s="27"/>
      <c r="D496" s="27"/>
      <c r="E496" s="27"/>
      <c r="F496" s="27"/>
      <c r="G496" s="27"/>
      <c r="R496" s="27"/>
      <c r="S496" s="27"/>
    </row>
    <row r="497" spans="3:19" x14ac:dyDescent="0.2">
      <c r="C497" s="27"/>
      <c r="D497" s="27"/>
      <c r="E497" s="27"/>
      <c r="F497" s="27"/>
      <c r="G497" s="27"/>
      <c r="R497" s="27"/>
      <c r="S497" s="27"/>
    </row>
    <row r="498" spans="3:19" x14ac:dyDescent="0.2">
      <c r="C498" s="27"/>
      <c r="D498" s="27"/>
      <c r="E498" s="27"/>
      <c r="F498" s="27"/>
      <c r="G498" s="27"/>
      <c r="R498" s="27"/>
      <c r="S498" s="27"/>
    </row>
    <row r="499" spans="3:19" x14ac:dyDescent="0.2">
      <c r="C499" s="27"/>
      <c r="D499" s="27"/>
      <c r="E499" s="27"/>
      <c r="F499" s="27"/>
      <c r="G499" s="27"/>
      <c r="R499" s="27"/>
      <c r="S499" s="27"/>
    </row>
    <row r="500" spans="3:19" x14ac:dyDescent="0.2">
      <c r="C500" s="27"/>
      <c r="D500" s="27"/>
      <c r="E500" s="27"/>
      <c r="F500" s="27"/>
      <c r="G500" s="27"/>
      <c r="R500" s="27"/>
      <c r="S500" s="27"/>
    </row>
    <row r="501" spans="3:19" x14ac:dyDescent="0.2">
      <c r="C501" s="27"/>
      <c r="D501" s="27"/>
      <c r="E501" s="27"/>
      <c r="F501" s="27"/>
      <c r="G501" s="27"/>
      <c r="R501" s="27"/>
      <c r="S501" s="27"/>
    </row>
    <row r="502" spans="3:19" x14ac:dyDescent="0.2">
      <c r="C502" s="27"/>
      <c r="D502" s="27"/>
      <c r="E502" s="27"/>
      <c r="F502" s="27"/>
      <c r="G502" s="27"/>
      <c r="R502" s="27"/>
      <c r="S502" s="27"/>
    </row>
    <row r="503" spans="3:19" x14ac:dyDescent="0.2">
      <c r="C503" s="27"/>
      <c r="D503" s="27"/>
      <c r="E503" s="27"/>
      <c r="F503" s="27"/>
      <c r="G503" s="27"/>
      <c r="R503" s="27"/>
      <c r="S503" s="27"/>
    </row>
    <row r="504" spans="3:19" x14ac:dyDescent="0.2">
      <c r="C504" s="27"/>
      <c r="D504" s="27"/>
      <c r="E504" s="27"/>
      <c r="F504" s="27"/>
      <c r="G504" s="27"/>
      <c r="R504" s="27"/>
      <c r="S504" s="27"/>
    </row>
    <row r="505" spans="3:19" x14ac:dyDescent="0.2">
      <c r="C505" s="27"/>
      <c r="D505" s="27"/>
      <c r="E505" s="27"/>
      <c r="F505" s="27"/>
      <c r="G505" s="27"/>
      <c r="R505" s="27"/>
      <c r="S505" s="27"/>
    </row>
    <row r="506" spans="3:19" x14ac:dyDescent="0.2">
      <c r="C506" s="27"/>
      <c r="D506" s="27"/>
      <c r="E506" s="27"/>
      <c r="F506" s="27"/>
      <c r="G506" s="27"/>
      <c r="R506" s="27"/>
      <c r="S506" s="27"/>
    </row>
    <row r="507" spans="3:19" x14ac:dyDescent="0.2">
      <c r="C507" s="27"/>
      <c r="D507" s="27"/>
      <c r="E507" s="27"/>
      <c r="F507" s="27"/>
      <c r="G507" s="27"/>
      <c r="R507" s="27"/>
      <c r="S507" s="27"/>
    </row>
    <row r="508" spans="3:19" x14ac:dyDescent="0.2">
      <c r="C508" s="27"/>
      <c r="D508" s="27"/>
      <c r="E508" s="27"/>
      <c r="F508" s="27"/>
      <c r="G508" s="27"/>
      <c r="R508" s="27"/>
      <c r="S508" s="27"/>
    </row>
    <row r="509" spans="3:19" x14ac:dyDescent="0.2">
      <c r="C509" s="27"/>
      <c r="D509" s="27"/>
      <c r="E509" s="27"/>
      <c r="F509" s="27"/>
      <c r="G509" s="27"/>
      <c r="R509" s="27"/>
      <c r="S509" s="27"/>
    </row>
    <row r="510" spans="3:19" x14ac:dyDescent="0.2">
      <c r="C510" s="27"/>
      <c r="D510" s="27"/>
      <c r="E510" s="27"/>
      <c r="F510" s="27"/>
      <c r="G510" s="27"/>
      <c r="R510" s="27"/>
      <c r="S510" s="27"/>
    </row>
    <row r="511" spans="3:19" x14ac:dyDescent="0.2">
      <c r="C511" s="27"/>
      <c r="D511" s="27"/>
      <c r="E511" s="27"/>
      <c r="F511" s="27"/>
      <c r="G511" s="27"/>
      <c r="R511" s="27"/>
      <c r="S511" s="27"/>
    </row>
    <row r="512" spans="3:19" x14ac:dyDescent="0.2">
      <c r="C512" s="27"/>
      <c r="D512" s="27"/>
      <c r="E512" s="27"/>
      <c r="F512" s="27"/>
      <c r="G512" s="27"/>
      <c r="R512" s="27"/>
      <c r="S512" s="27"/>
    </row>
    <row r="513" spans="3:19" x14ac:dyDescent="0.2">
      <c r="C513" s="27"/>
      <c r="D513" s="27"/>
      <c r="E513" s="27"/>
      <c r="F513" s="27"/>
      <c r="G513" s="27"/>
      <c r="R513" s="27"/>
      <c r="S513" s="27"/>
    </row>
    <row r="514" spans="3:19" x14ac:dyDescent="0.2">
      <c r="C514" s="27"/>
      <c r="D514" s="27"/>
      <c r="E514" s="27"/>
      <c r="F514" s="27"/>
      <c r="G514" s="27"/>
      <c r="R514" s="27"/>
      <c r="S514" s="27"/>
    </row>
    <row r="515" spans="3:19" x14ac:dyDescent="0.2">
      <c r="C515" s="27"/>
      <c r="D515" s="27"/>
      <c r="E515" s="27"/>
      <c r="F515" s="27"/>
      <c r="G515" s="27"/>
      <c r="R515" s="27"/>
      <c r="S515" s="27"/>
    </row>
    <row r="516" spans="3:19" x14ac:dyDescent="0.2">
      <c r="C516" s="27"/>
      <c r="D516" s="27"/>
      <c r="E516" s="27"/>
      <c r="F516" s="27"/>
      <c r="G516" s="27"/>
      <c r="R516" s="27"/>
      <c r="S516" s="27"/>
    </row>
    <row r="517" spans="3:19" x14ac:dyDescent="0.2">
      <c r="C517" s="27"/>
      <c r="D517" s="27"/>
      <c r="E517" s="27"/>
      <c r="F517" s="27"/>
      <c r="G517" s="27"/>
      <c r="R517" s="27"/>
      <c r="S517" s="27"/>
    </row>
    <row r="518" spans="3:19" x14ac:dyDescent="0.2">
      <c r="C518" s="27"/>
      <c r="D518" s="27"/>
      <c r="E518" s="27"/>
      <c r="F518" s="27"/>
      <c r="G518" s="27"/>
      <c r="R518" s="27"/>
      <c r="S518" s="27"/>
    </row>
    <row r="519" spans="3:19" x14ac:dyDescent="0.2">
      <c r="C519" s="27"/>
      <c r="D519" s="27"/>
      <c r="E519" s="27"/>
      <c r="F519" s="27"/>
      <c r="G519" s="27"/>
      <c r="R519" s="27"/>
      <c r="S519" s="27"/>
    </row>
    <row r="520" spans="3:19" x14ac:dyDescent="0.2">
      <c r="C520" s="27"/>
      <c r="D520" s="27"/>
      <c r="E520" s="27"/>
      <c r="F520" s="27"/>
      <c r="G520" s="27"/>
      <c r="R520" s="27"/>
      <c r="S520" s="27"/>
    </row>
    <row r="521" spans="3:19" x14ac:dyDescent="0.2">
      <c r="C521" s="27"/>
      <c r="D521" s="27"/>
      <c r="E521" s="27"/>
      <c r="F521" s="27"/>
      <c r="G521" s="27"/>
      <c r="R521" s="27"/>
      <c r="S521" s="27"/>
    </row>
    <row r="522" spans="3:19" x14ac:dyDescent="0.2">
      <c r="C522" s="27"/>
      <c r="D522" s="27"/>
      <c r="E522" s="27"/>
      <c r="F522" s="27"/>
      <c r="G522" s="27"/>
      <c r="R522" s="27"/>
      <c r="S522" s="27"/>
    </row>
    <row r="523" spans="3:19" x14ac:dyDescent="0.2">
      <c r="C523" s="27"/>
      <c r="D523" s="27"/>
      <c r="E523" s="27"/>
      <c r="F523" s="27"/>
      <c r="G523" s="27"/>
      <c r="R523" s="27"/>
      <c r="S523" s="27"/>
    </row>
    <row r="524" spans="3:19" x14ac:dyDescent="0.2">
      <c r="C524" s="27"/>
      <c r="D524" s="27"/>
      <c r="E524" s="27"/>
      <c r="F524" s="27"/>
      <c r="G524" s="27"/>
      <c r="R524" s="27"/>
      <c r="S524" s="27"/>
    </row>
    <row r="525" spans="3:19" x14ac:dyDescent="0.2">
      <c r="C525" s="27"/>
      <c r="D525" s="27"/>
      <c r="E525" s="27"/>
      <c r="F525" s="27"/>
      <c r="G525" s="27"/>
      <c r="R525" s="27"/>
      <c r="S525" s="27"/>
    </row>
    <row r="526" spans="3:19" x14ac:dyDescent="0.2">
      <c r="C526" s="27"/>
      <c r="D526" s="27"/>
      <c r="E526" s="27"/>
      <c r="F526" s="27"/>
      <c r="G526" s="27"/>
      <c r="R526" s="27"/>
      <c r="S526" s="27"/>
    </row>
    <row r="527" spans="3:19" x14ac:dyDescent="0.2">
      <c r="C527" s="27"/>
      <c r="D527" s="27"/>
      <c r="E527" s="27"/>
      <c r="F527" s="27"/>
      <c r="G527" s="27"/>
      <c r="R527" s="27"/>
      <c r="S527" s="27"/>
    </row>
    <row r="528" spans="3:19" x14ac:dyDescent="0.2">
      <c r="C528" s="27"/>
      <c r="D528" s="27"/>
      <c r="E528" s="27"/>
      <c r="F528" s="27"/>
      <c r="G528" s="27"/>
      <c r="R528" s="27"/>
      <c r="S528" s="27"/>
    </row>
    <row r="529" spans="3:19" x14ac:dyDescent="0.2">
      <c r="C529" s="27"/>
      <c r="D529" s="27"/>
      <c r="E529" s="27"/>
      <c r="F529" s="27"/>
      <c r="G529" s="27"/>
      <c r="R529" s="27"/>
      <c r="S529" s="27"/>
    </row>
    <row r="530" spans="3:19" x14ac:dyDescent="0.2">
      <c r="C530" s="27"/>
      <c r="D530" s="27"/>
      <c r="E530" s="27"/>
      <c r="F530" s="27"/>
      <c r="G530" s="27"/>
      <c r="R530" s="27"/>
      <c r="S530" s="27"/>
    </row>
    <row r="531" spans="3:19" x14ac:dyDescent="0.2">
      <c r="C531" s="27"/>
      <c r="D531" s="27"/>
      <c r="E531" s="27"/>
      <c r="F531" s="27"/>
      <c r="G531" s="27"/>
      <c r="R531" s="27"/>
      <c r="S531" s="27"/>
    </row>
    <row r="532" spans="3:19" x14ac:dyDescent="0.2">
      <c r="C532" s="27"/>
      <c r="D532" s="27"/>
      <c r="E532" s="27"/>
      <c r="F532" s="27"/>
      <c r="G532" s="27"/>
      <c r="R532" s="27"/>
      <c r="S532" s="27"/>
    </row>
    <row r="533" spans="3:19" x14ac:dyDescent="0.2">
      <c r="C533" s="27"/>
      <c r="D533" s="27"/>
      <c r="E533" s="27"/>
      <c r="F533" s="27"/>
      <c r="G533" s="27"/>
      <c r="R533" s="27"/>
      <c r="S533" s="27"/>
    </row>
    <row r="534" spans="3:19" x14ac:dyDescent="0.2">
      <c r="C534" s="27"/>
      <c r="D534" s="27"/>
      <c r="E534" s="27"/>
      <c r="F534" s="27"/>
      <c r="G534" s="27"/>
      <c r="R534" s="27"/>
      <c r="S534" s="27"/>
    </row>
    <row r="535" spans="3:19" x14ac:dyDescent="0.2">
      <c r="C535" s="27"/>
      <c r="D535" s="27"/>
      <c r="E535" s="27"/>
      <c r="F535" s="27"/>
      <c r="G535" s="27"/>
      <c r="R535" s="27"/>
      <c r="S535" s="27"/>
    </row>
    <row r="536" spans="3:19" x14ac:dyDescent="0.2">
      <c r="C536" s="27"/>
      <c r="D536" s="27"/>
      <c r="E536" s="27"/>
      <c r="F536" s="27"/>
      <c r="G536" s="27"/>
      <c r="R536" s="27"/>
      <c r="S536" s="27"/>
    </row>
    <row r="537" spans="3:19" x14ac:dyDescent="0.2">
      <c r="C537" s="27"/>
      <c r="D537" s="27"/>
      <c r="E537" s="27"/>
      <c r="F537" s="27"/>
      <c r="G537" s="27"/>
      <c r="R537" s="27"/>
      <c r="S537" s="27"/>
    </row>
    <row r="538" spans="3:19" x14ac:dyDescent="0.2">
      <c r="C538" s="27"/>
      <c r="D538" s="27"/>
      <c r="E538" s="27"/>
      <c r="F538" s="27"/>
      <c r="G538" s="27"/>
      <c r="R538" s="27"/>
      <c r="S538" s="27"/>
    </row>
    <row r="539" spans="3:19" x14ac:dyDescent="0.2">
      <c r="C539" s="27"/>
      <c r="D539" s="27"/>
      <c r="E539" s="27"/>
      <c r="F539" s="27"/>
      <c r="G539" s="27"/>
      <c r="R539" s="27"/>
      <c r="S539" s="27"/>
    </row>
    <row r="540" spans="3:19" x14ac:dyDescent="0.2">
      <c r="C540" s="27"/>
      <c r="D540" s="27"/>
      <c r="E540" s="27"/>
      <c r="F540" s="27"/>
      <c r="G540" s="27"/>
      <c r="R540" s="27"/>
      <c r="S540" s="27"/>
    </row>
    <row r="541" spans="3:19" x14ac:dyDescent="0.2">
      <c r="C541" s="27"/>
      <c r="D541" s="27"/>
      <c r="E541" s="27"/>
      <c r="F541" s="27"/>
      <c r="G541" s="27"/>
      <c r="R541" s="27"/>
      <c r="S541" s="27"/>
    </row>
    <row r="542" spans="3:19" x14ac:dyDescent="0.2">
      <c r="C542" s="27"/>
      <c r="D542" s="27"/>
      <c r="E542" s="27"/>
      <c r="F542" s="27"/>
      <c r="G542" s="27"/>
      <c r="R542" s="27"/>
      <c r="S542" s="27"/>
    </row>
    <row r="543" spans="3:19" x14ac:dyDescent="0.2">
      <c r="C543" s="27"/>
      <c r="D543" s="27"/>
      <c r="E543" s="27"/>
      <c r="F543" s="27"/>
      <c r="G543" s="27"/>
      <c r="R543" s="27"/>
      <c r="S543" s="27"/>
    </row>
    <row r="544" spans="3:19" x14ac:dyDescent="0.2">
      <c r="C544" s="27"/>
      <c r="D544" s="27"/>
      <c r="E544" s="27"/>
      <c r="F544" s="27"/>
      <c r="G544" s="27"/>
      <c r="R544" s="27"/>
      <c r="S544" s="27"/>
    </row>
    <row r="545" spans="3:19" x14ac:dyDescent="0.2">
      <c r="C545" s="27"/>
      <c r="D545" s="27"/>
      <c r="E545" s="27"/>
      <c r="F545" s="27"/>
      <c r="G545" s="27"/>
      <c r="R545" s="27"/>
      <c r="S545" s="27"/>
    </row>
    <row r="546" spans="3:19" x14ac:dyDescent="0.2">
      <c r="C546" s="27"/>
      <c r="D546" s="27"/>
      <c r="E546" s="27"/>
      <c r="F546" s="27"/>
      <c r="G546" s="27"/>
      <c r="R546" s="27"/>
      <c r="S546" s="27"/>
    </row>
    <row r="547" spans="3:19" x14ac:dyDescent="0.2">
      <c r="C547" s="27"/>
      <c r="D547" s="27"/>
      <c r="E547" s="27"/>
      <c r="F547" s="27"/>
      <c r="G547" s="27"/>
      <c r="R547" s="27"/>
      <c r="S547" s="27"/>
    </row>
    <row r="548" spans="3:19" x14ac:dyDescent="0.2">
      <c r="C548" s="27"/>
      <c r="D548" s="27"/>
      <c r="E548" s="27"/>
      <c r="F548" s="27"/>
      <c r="G548" s="27"/>
      <c r="R548" s="27"/>
      <c r="S548" s="27"/>
    </row>
    <row r="549" spans="3:19" x14ac:dyDescent="0.2">
      <c r="C549" s="27"/>
      <c r="D549" s="27"/>
      <c r="E549" s="27"/>
      <c r="F549" s="27"/>
      <c r="G549" s="27"/>
      <c r="R549" s="27"/>
      <c r="S549" s="27"/>
    </row>
    <row r="550" spans="3:19" x14ac:dyDescent="0.2">
      <c r="C550" s="27"/>
      <c r="D550" s="27"/>
      <c r="E550" s="27"/>
      <c r="F550" s="27"/>
      <c r="G550" s="27"/>
      <c r="R550" s="27"/>
      <c r="S550" s="27"/>
    </row>
    <row r="551" spans="3:19" x14ac:dyDescent="0.2">
      <c r="C551" s="27"/>
      <c r="D551" s="27"/>
      <c r="E551" s="27"/>
      <c r="F551" s="27"/>
      <c r="G551" s="27"/>
      <c r="R551" s="27"/>
      <c r="S551" s="27"/>
    </row>
    <row r="552" spans="3:19" x14ac:dyDescent="0.2">
      <c r="C552" s="27"/>
      <c r="D552" s="27"/>
      <c r="E552" s="27"/>
      <c r="F552" s="27"/>
      <c r="G552" s="27"/>
      <c r="R552" s="27"/>
      <c r="S552" s="27"/>
    </row>
    <row r="553" spans="3:19" x14ac:dyDescent="0.2">
      <c r="C553" s="27"/>
      <c r="D553" s="27"/>
      <c r="E553" s="27"/>
      <c r="F553" s="27"/>
      <c r="G553" s="27"/>
      <c r="R553" s="27"/>
      <c r="S553" s="27"/>
    </row>
    <row r="554" spans="3:19" x14ac:dyDescent="0.2">
      <c r="C554" s="27"/>
      <c r="D554" s="27"/>
      <c r="E554" s="27"/>
      <c r="F554" s="27"/>
      <c r="G554" s="27"/>
      <c r="R554" s="27"/>
      <c r="S554" s="27"/>
    </row>
    <row r="555" spans="3:19" x14ac:dyDescent="0.2">
      <c r="C555" s="27"/>
      <c r="D555" s="27"/>
      <c r="E555" s="27"/>
      <c r="F555" s="27"/>
      <c r="G555" s="27"/>
      <c r="R555" s="27"/>
      <c r="S555" s="27"/>
    </row>
    <row r="556" spans="3:19" x14ac:dyDescent="0.2">
      <c r="C556" s="27"/>
      <c r="D556" s="27"/>
      <c r="E556" s="27"/>
      <c r="F556" s="27"/>
      <c r="G556" s="27"/>
      <c r="R556" s="27"/>
      <c r="S556" s="27"/>
    </row>
    <row r="557" spans="3:19" x14ac:dyDescent="0.2">
      <c r="C557" s="27"/>
      <c r="D557" s="27"/>
      <c r="E557" s="27"/>
      <c r="F557" s="27"/>
      <c r="G557" s="27"/>
      <c r="R557" s="27"/>
      <c r="S557" s="27"/>
    </row>
    <row r="558" spans="3:19" x14ac:dyDescent="0.2">
      <c r="C558" s="27"/>
      <c r="D558" s="27"/>
      <c r="E558" s="27"/>
      <c r="F558" s="27"/>
      <c r="G558" s="27"/>
      <c r="R558" s="27"/>
      <c r="S558" s="27"/>
    </row>
    <row r="559" spans="3:19" x14ac:dyDescent="0.2">
      <c r="C559" s="27"/>
      <c r="D559" s="27"/>
      <c r="E559" s="27"/>
      <c r="F559" s="27"/>
      <c r="G559" s="27"/>
      <c r="R559" s="27"/>
      <c r="S559" s="27"/>
    </row>
    <row r="560" spans="3:19" x14ac:dyDescent="0.2">
      <c r="C560" s="27"/>
      <c r="D560" s="27"/>
      <c r="E560" s="27"/>
      <c r="F560" s="27"/>
      <c r="G560" s="27"/>
      <c r="R560" s="27"/>
      <c r="S560" s="27"/>
    </row>
    <row r="561" spans="3:19" x14ac:dyDescent="0.2">
      <c r="C561" s="27"/>
      <c r="D561" s="27"/>
      <c r="E561" s="27"/>
      <c r="F561" s="27"/>
      <c r="G561" s="27"/>
      <c r="R561" s="27"/>
      <c r="S561" s="27"/>
    </row>
    <row r="562" spans="3:19" x14ac:dyDescent="0.2">
      <c r="C562" s="27"/>
      <c r="D562" s="27"/>
      <c r="E562" s="27"/>
      <c r="F562" s="27"/>
      <c r="G562" s="27"/>
      <c r="R562" s="27"/>
      <c r="S562" s="27"/>
    </row>
    <row r="563" spans="3:19" x14ac:dyDescent="0.2">
      <c r="C563" s="27"/>
      <c r="D563" s="27"/>
      <c r="E563" s="27"/>
      <c r="F563" s="27"/>
      <c r="G563" s="27"/>
      <c r="R563" s="27"/>
      <c r="S563" s="27"/>
    </row>
    <row r="564" spans="3:19" x14ac:dyDescent="0.2">
      <c r="C564" s="27"/>
      <c r="D564" s="27"/>
      <c r="E564" s="27"/>
      <c r="F564" s="27"/>
      <c r="G564" s="27"/>
      <c r="R564" s="27"/>
      <c r="S564" s="27"/>
    </row>
    <row r="565" spans="3:19" x14ac:dyDescent="0.2">
      <c r="C565" s="27"/>
      <c r="D565" s="27"/>
      <c r="E565" s="27"/>
      <c r="F565" s="27"/>
      <c r="G565" s="27"/>
      <c r="R565" s="27"/>
      <c r="S565" s="27"/>
    </row>
    <row r="566" spans="3:19" x14ac:dyDescent="0.2">
      <c r="C566" s="27"/>
      <c r="D566" s="27"/>
      <c r="E566" s="27"/>
      <c r="F566" s="27"/>
      <c r="G566" s="27"/>
      <c r="R566" s="27"/>
      <c r="S566" s="27"/>
    </row>
    <row r="567" spans="3:19" x14ac:dyDescent="0.2">
      <c r="C567" s="27"/>
      <c r="D567" s="27"/>
      <c r="E567" s="27"/>
      <c r="F567" s="27"/>
      <c r="G567" s="27"/>
      <c r="R567" s="27"/>
      <c r="S567" s="27"/>
    </row>
    <row r="568" spans="3:19" x14ac:dyDescent="0.2">
      <c r="C568" s="27"/>
      <c r="D568" s="27"/>
      <c r="E568" s="27"/>
      <c r="F568" s="27"/>
      <c r="G568" s="27"/>
      <c r="R568" s="27"/>
      <c r="S568" s="27"/>
    </row>
    <row r="569" spans="3:19" x14ac:dyDescent="0.2">
      <c r="C569" s="27"/>
      <c r="D569" s="27"/>
      <c r="E569" s="27"/>
      <c r="F569" s="27"/>
      <c r="G569" s="27"/>
      <c r="R569" s="27"/>
      <c r="S569" s="27"/>
    </row>
    <row r="570" spans="3:19" x14ac:dyDescent="0.2">
      <c r="C570" s="27"/>
      <c r="D570" s="27"/>
      <c r="E570" s="27"/>
      <c r="F570" s="27"/>
      <c r="G570" s="27"/>
      <c r="R570" s="27"/>
      <c r="S570" s="27"/>
    </row>
    <row r="571" spans="3:19" x14ac:dyDescent="0.2">
      <c r="C571" s="27"/>
      <c r="D571" s="27"/>
      <c r="E571" s="27"/>
      <c r="F571" s="27"/>
      <c r="G571" s="27"/>
      <c r="R571" s="27"/>
      <c r="S571" s="27"/>
    </row>
    <row r="572" spans="3:19" x14ac:dyDescent="0.2">
      <c r="C572" s="27"/>
      <c r="D572" s="27"/>
      <c r="E572" s="27"/>
      <c r="F572" s="27"/>
      <c r="G572" s="27"/>
      <c r="R572" s="27"/>
      <c r="S572" s="27"/>
    </row>
    <row r="573" spans="3:19" x14ac:dyDescent="0.2">
      <c r="C573" s="27"/>
      <c r="D573" s="27"/>
      <c r="E573" s="27"/>
      <c r="F573" s="27"/>
      <c r="G573" s="27"/>
      <c r="R573" s="27"/>
      <c r="S573" s="27"/>
    </row>
    <row r="574" spans="3:19" x14ac:dyDescent="0.2">
      <c r="C574" s="27"/>
      <c r="D574" s="27"/>
      <c r="E574" s="27"/>
      <c r="F574" s="27"/>
      <c r="G574" s="27"/>
      <c r="R574" s="27"/>
      <c r="S574" s="27"/>
    </row>
    <row r="575" spans="3:19" x14ac:dyDescent="0.2">
      <c r="C575" s="27"/>
      <c r="D575" s="27"/>
      <c r="E575" s="27"/>
      <c r="F575" s="27"/>
      <c r="G575" s="27"/>
      <c r="R575" s="27"/>
      <c r="S575" s="27"/>
    </row>
    <row r="576" spans="3:19" x14ac:dyDescent="0.2">
      <c r="C576" s="27"/>
      <c r="D576" s="27"/>
      <c r="E576" s="27"/>
      <c r="F576" s="27"/>
      <c r="G576" s="27"/>
      <c r="R576" s="27"/>
      <c r="S576" s="27"/>
    </row>
    <row r="577" spans="3:19" x14ac:dyDescent="0.2">
      <c r="C577" s="27"/>
      <c r="D577" s="27"/>
      <c r="E577" s="27"/>
      <c r="F577" s="27"/>
      <c r="G577" s="27"/>
      <c r="R577" s="27"/>
      <c r="S577" s="27"/>
    </row>
    <row r="578" spans="3:19" x14ac:dyDescent="0.2">
      <c r="C578" s="27"/>
      <c r="D578" s="27"/>
      <c r="E578" s="27"/>
      <c r="F578" s="27"/>
      <c r="G578" s="27"/>
      <c r="R578" s="27"/>
      <c r="S578" s="27"/>
    </row>
    <row r="579" spans="3:19" x14ac:dyDescent="0.2">
      <c r="C579" s="27"/>
      <c r="D579" s="27"/>
      <c r="E579" s="27"/>
      <c r="F579" s="27"/>
      <c r="G579" s="27"/>
      <c r="R579" s="27"/>
      <c r="S579" s="27"/>
    </row>
    <row r="580" spans="3:19" x14ac:dyDescent="0.2">
      <c r="C580" s="27"/>
      <c r="D580" s="27"/>
      <c r="E580" s="27"/>
      <c r="F580" s="27"/>
      <c r="G580" s="27"/>
      <c r="R580" s="27"/>
      <c r="S580" s="27"/>
    </row>
    <row r="581" spans="3:19" x14ac:dyDescent="0.2">
      <c r="C581" s="27"/>
      <c r="D581" s="27"/>
      <c r="E581" s="27"/>
      <c r="F581" s="27"/>
      <c r="G581" s="27"/>
      <c r="R581" s="27"/>
      <c r="S581" s="27"/>
    </row>
    <row r="582" spans="3:19" x14ac:dyDescent="0.2">
      <c r="C582" s="27"/>
      <c r="D582" s="27"/>
      <c r="E582" s="27"/>
      <c r="F582" s="27"/>
      <c r="G582" s="27"/>
      <c r="R582" s="27"/>
      <c r="S582" s="27"/>
    </row>
    <row r="583" spans="3:19" x14ac:dyDescent="0.2">
      <c r="C583" s="27"/>
      <c r="D583" s="27"/>
      <c r="E583" s="27"/>
      <c r="F583" s="27"/>
      <c r="G583" s="27"/>
      <c r="R583" s="27"/>
      <c r="S583" s="27"/>
    </row>
    <row r="584" spans="3:19" x14ac:dyDescent="0.2">
      <c r="C584" s="27"/>
      <c r="D584" s="27"/>
      <c r="E584" s="27"/>
      <c r="F584" s="27"/>
      <c r="G584" s="27"/>
      <c r="R584" s="27"/>
      <c r="S584" s="27"/>
    </row>
    <row r="585" spans="3:19" x14ac:dyDescent="0.2">
      <c r="C585" s="27"/>
      <c r="D585" s="27"/>
      <c r="E585" s="27"/>
      <c r="F585" s="27"/>
      <c r="G585" s="27"/>
      <c r="R585" s="27"/>
      <c r="S585" s="27"/>
    </row>
    <row r="586" spans="3:19" x14ac:dyDescent="0.2">
      <c r="C586" s="27"/>
      <c r="D586" s="27"/>
      <c r="E586" s="27"/>
      <c r="F586" s="27"/>
      <c r="G586" s="27"/>
      <c r="R586" s="27"/>
      <c r="S586" s="27"/>
    </row>
    <row r="587" spans="3:19" x14ac:dyDescent="0.2">
      <c r="C587" s="27"/>
      <c r="D587" s="27"/>
      <c r="E587" s="27"/>
      <c r="F587" s="27"/>
      <c r="G587" s="27"/>
      <c r="R587" s="27"/>
      <c r="S587" s="27"/>
    </row>
    <row r="588" spans="3:19" x14ac:dyDescent="0.2">
      <c r="C588" s="27"/>
      <c r="D588" s="27"/>
      <c r="E588" s="27"/>
      <c r="F588" s="27"/>
      <c r="G588" s="27"/>
      <c r="R588" s="27"/>
      <c r="S588" s="27"/>
    </row>
    <row r="589" spans="3:19" x14ac:dyDescent="0.2">
      <c r="C589" s="27"/>
      <c r="D589" s="27"/>
      <c r="E589" s="27"/>
      <c r="F589" s="27"/>
      <c r="G589" s="27"/>
      <c r="R589" s="27"/>
      <c r="S589" s="27"/>
    </row>
    <row r="590" spans="3:19" x14ac:dyDescent="0.2">
      <c r="C590" s="27"/>
      <c r="D590" s="27"/>
      <c r="E590" s="27"/>
      <c r="F590" s="27"/>
      <c r="G590" s="27"/>
      <c r="R590" s="27"/>
      <c r="S590" s="27"/>
    </row>
    <row r="591" spans="3:19" x14ac:dyDescent="0.2">
      <c r="C591" s="27"/>
      <c r="D591" s="27"/>
      <c r="E591" s="27"/>
      <c r="F591" s="27"/>
      <c r="G591" s="27"/>
      <c r="R591" s="27"/>
      <c r="S591" s="27"/>
    </row>
    <row r="592" spans="3:19" x14ac:dyDescent="0.2">
      <c r="C592" s="27"/>
      <c r="D592" s="27"/>
      <c r="E592" s="27"/>
      <c r="F592" s="27"/>
      <c r="G592" s="27"/>
      <c r="R592" s="27"/>
      <c r="S592" s="27"/>
    </row>
    <row r="593" spans="3:19" x14ac:dyDescent="0.2">
      <c r="C593" s="27"/>
      <c r="D593" s="27"/>
      <c r="E593" s="27"/>
      <c r="F593" s="27"/>
      <c r="G593" s="27"/>
      <c r="R593" s="27"/>
      <c r="S593" s="27"/>
    </row>
    <row r="594" spans="3:19" x14ac:dyDescent="0.2">
      <c r="C594" s="27"/>
      <c r="D594" s="27"/>
      <c r="E594" s="27"/>
      <c r="F594" s="27"/>
      <c r="G594" s="27"/>
      <c r="R594" s="27"/>
      <c r="S594" s="27"/>
    </row>
    <row r="595" spans="3:19" x14ac:dyDescent="0.2">
      <c r="C595" s="27"/>
      <c r="D595" s="27"/>
      <c r="E595" s="27"/>
      <c r="F595" s="27"/>
      <c r="G595" s="27"/>
      <c r="R595" s="27"/>
      <c r="S595" s="27"/>
    </row>
    <row r="596" spans="3:19" x14ac:dyDescent="0.2">
      <c r="C596" s="27"/>
      <c r="D596" s="27"/>
      <c r="E596" s="27"/>
      <c r="F596" s="27"/>
      <c r="G596" s="27"/>
      <c r="R596" s="27"/>
      <c r="S596" s="27"/>
    </row>
    <row r="597" spans="3:19" x14ac:dyDescent="0.2">
      <c r="C597" s="27"/>
      <c r="D597" s="27"/>
      <c r="E597" s="27"/>
      <c r="F597" s="27"/>
      <c r="G597" s="27"/>
      <c r="R597" s="27"/>
      <c r="S597" s="27"/>
    </row>
    <row r="598" spans="3:19" x14ac:dyDescent="0.2">
      <c r="C598" s="27"/>
      <c r="D598" s="27"/>
      <c r="E598" s="27"/>
      <c r="F598" s="27"/>
      <c r="G598" s="27"/>
      <c r="R598" s="27"/>
      <c r="S598" s="27"/>
    </row>
    <row r="599" spans="3:19" x14ac:dyDescent="0.2">
      <c r="C599" s="27"/>
      <c r="D599" s="27"/>
      <c r="E599" s="27"/>
      <c r="F599" s="27"/>
      <c r="G599" s="27"/>
      <c r="R599" s="27"/>
      <c r="S599" s="27"/>
    </row>
    <row r="600" spans="3:19" x14ac:dyDescent="0.2">
      <c r="C600" s="27"/>
      <c r="D600" s="27"/>
      <c r="E600" s="27"/>
      <c r="F600" s="27"/>
      <c r="G600" s="27"/>
      <c r="R600" s="27"/>
      <c r="S600" s="27"/>
    </row>
    <row r="601" spans="3:19" x14ac:dyDescent="0.2">
      <c r="C601" s="27"/>
      <c r="D601" s="27"/>
      <c r="E601" s="27"/>
      <c r="F601" s="27"/>
      <c r="G601" s="27"/>
      <c r="R601" s="27"/>
      <c r="S601" s="27"/>
    </row>
    <row r="602" spans="3:19" x14ac:dyDescent="0.2">
      <c r="C602" s="27"/>
      <c r="D602" s="27"/>
      <c r="E602" s="27"/>
      <c r="F602" s="27"/>
      <c r="G602" s="27"/>
      <c r="R602" s="27"/>
      <c r="S602" s="27"/>
    </row>
    <row r="603" spans="3:19" x14ac:dyDescent="0.2">
      <c r="C603" s="27"/>
      <c r="D603" s="27"/>
      <c r="E603" s="27"/>
      <c r="F603" s="27"/>
      <c r="G603" s="27"/>
      <c r="R603" s="27"/>
      <c r="S603" s="27"/>
    </row>
    <row r="604" spans="3:19" x14ac:dyDescent="0.2">
      <c r="C604" s="27"/>
      <c r="D604" s="27"/>
      <c r="E604" s="27"/>
      <c r="F604" s="27"/>
      <c r="G604" s="27"/>
      <c r="R604" s="27"/>
      <c r="S604" s="27"/>
    </row>
    <row r="605" spans="3:19" x14ac:dyDescent="0.2">
      <c r="C605" s="27"/>
      <c r="D605" s="27"/>
      <c r="E605" s="27"/>
      <c r="F605" s="27"/>
      <c r="G605" s="27"/>
      <c r="R605" s="27"/>
      <c r="S605" s="27"/>
    </row>
    <row r="606" spans="3:19" x14ac:dyDescent="0.2">
      <c r="C606" s="27"/>
      <c r="D606" s="27"/>
      <c r="E606" s="27"/>
      <c r="F606" s="27"/>
      <c r="G606" s="27"/>
      <c r="R606" s="27"/>
      <c r="S606" s="27"/>
    </row>
    <row r="607" spans="3:19" x14ac:dyDescent="0.2">
      <c r="C607" s="27"/>
      <c r="D607" s="27"/>
      <c r="E607" s="27"/>
      <c r="F607" s="27"/>
      <c r="G607" s="27"/>
      <c r="R607" s="27"/>
      <c r="S607" s="27"/>
    </row>
    <row r="608" spans="3:19" x14ac:dyDescent="0.2">
      <c r="C608" s="27"/>
      <c r="D608" s="27"/>
      <c r="E608" s="27"/>
      <c r="F608" s="27"/>
      <c r="G608" s="27"/>
      <c r="R608" s="27"/>
      <c r="S608" s="27"/>
    </row>
    <row r="609" spans="3:19" x14ac:dyDescent="0.2">
      <c r="C609" s="27"/>
      <c r="D609" s="27"/>
      <c r="E609" s="27"/>
      <c r="F609" s="27"/>
      <c r="G609" s="27"/>
      <c r="R609" s="27"/>
      <c r="S609" s="27"/>
    </row>
    <row r="610" spans="3:19" x14ac:dyDescent="0.2">
      <c r="C610" s="27"/>
      <c r="D610" s="27"/>
      <c r="E610" s="27"/>
      <c r="F610" s="27"/>
      <c r="G610" s="27"/>
      <c r="R610" s="27"/>
      <c r="S610" s="27"/>
    </row>
    <row r="611" spans="3:19" x14ac:dyDescent="0.2">
      <c r="C611" s="27"/>
      <c r="D611" s="27"/>
      <c r="E611" s="27"/>
      <c r="F611" s="27"/>
      <c r="G611" s="27"/>
      <c r="R611" s="27"/>
      <c r="S611" s="27"/>
    </row>
    <row r="612" spans="3:19" x14ac:dyDescent="0.2">
      <c r="C612" s="27"/>
      <c r="D612" s="27"/>
      <c r="E612" s="27"/>
      <c r="F612" s="27"/>
      <c r="G612" s="27"/>
      <c r="R612" s="27"/>
      <c r="S612" s="27"/>
    </row>
    <row r="613" spans="3:19" x14ac:dyDescent="0.2">
      <c r="C613" s="27"/>
      <c r="D613" s="27"/>
      <c r="E613" s="27"/>
      <c r="F613" s="27"/>
      <c r="G613" s="27"/>
      <c r="R613" s="27"/>
      <c r="S613" s="27"/>
    </row>
    <row r="614" spans="3:19" x14ac:dyDescent="0.2">
      <c r="C614" s="27"/>
      <c r="D614" s="27"/>
      <c r="E614" s="27"/>
      <c r="F614" s="27"/>
      <c r="G614" s="27"/>
      <c r="R614" s="27"/>
      <c r="S614" s="27"/>
    </row>
    <row r="615" spans="3:19" x14ac:dyDescent="0.2">
      <c r="C615" s="27"/>
      <c r="D615" s="27"/>
      <c r="E615" s="27"/>
      <c r="F615" s="27"/>
      <c r="G615" s="27"/>
      <c r="R615" s="27"/>
      <c r="S615" s="27"/>
    </row>
    <row r="616" spans="3:19" x14ac:dyDescent="0.2">
      <c r="C616" s="27"/>
      <c r="D616" s="27"/>
      <c r="E616" s="27"/>
      <c r="F616" s="27"/>
      <c r="G616" s="27"/>
      <c r="R616" s="27"/>
      <c r="S616" s="27"/>
    </row>
    <row r="617" spans="3:19" x14ac:dyDescent="0.2">
      <c r="C617" s="27"/>
      <c r="D617" s="27"/>
      <c r="E617" s="27"/>
      <c r="F617" s="27"/>
      <c r="G617" s="27"/>
      <c r="R617" s="27"/>
      <c r="S617" s="27"/>
    </row>
    <row r="618" spans="3:19" x14ac:dyDescent="0.2">
      <c r="C618" s="27"/>
      <c r="D618" s="27"/>
      <c r="E618" s="27"/>
      <c r="F618" s="27"/>
      <c r="G618" s="27"/>
      <c r="R618" s="27"/>
      <c r="S618" s="27"/>
    </row>
    <row r="619" spans="3:19" x14ac:dyDescent="0.2">
      <c r="C619" s="27"/>
      <c r="D619" s="27"/>
      <c r="E619" s="27"/>
      <c r="F619" s="27"/>
      <c r="G619" s="27"/>
      <c r="R619" s="27"/>
      <c r="S619" s="27"/>
    </row>
    <row r="620" spans="3:19" x14ac:dyDescent="0.2">
      <c r="C620" s="27"/>
      <c r="D620" s="27"/>
      <c r="E620" s="27"/>
      <c r="F620" s="27"/>
      <c r="G620" s="27"/>
      <c r="R620" s="27"/>
      <c r="S620" s="27"/>
    </row>
    <row r="621" spans="3:19" x14ac:dyDescent="0.2">
      <c r="C621" s="27"/>
      <c r="D621" s="27"/>
      <c r="E621" s="27"/>
      <c r="F621" s="27"/>
      <c r="G621" s="27"/>
      <c r="R621" s="27"/>
      <c r="S621" s="27"/>
    </row>
    <row r="622" spans="3:19" x14ac:dyDescent="0.2">
      <c r="C622" s="27"/>
      <c r="D622" s="27"/>
      <c r="E622" s="27"/>
      <c r="F622" s="27"/>
      <c r="G622" s="27"/>
      <c r="R622" s="27"/>
      <c r="S622" s="27"/>
    </row>
    <row r="623" spans="3:19" x14ac:dyDescent="0.2">
      <c r="C623" s="27"/>
      <c r="D623" s="27"/>
      <c r="E623" s="27"/>
      <c r="F623" s="27"/>
      <c r="G623" s="27"/>
      <c r="R623" s="27"/>
      <c r="S623" s="27"/>
    </row>
    <row r="624" spans="3:19" x14ac:dyDescent="0.2">
      <c r="C624" s="27"/>
      <c r="D624" s="27"/>
      <c r="E624" s="27"/>
      <c r="F624" s="27"/>
      <c r="G624" s="27"/>
      <c r="R624" s="27"/>
      <c r="S624" s="27"/>
    </row>
    <row r="625" spans="3:19" x14ac:dyDescent="0.2">
      <c r="C625" s="27"/>
      <c r="D625" s="27"/>
      <c r="E625" s="27"/>
      <c r="F625" s="27"/>
      <c r="G625" s="27"/>
      <c r="R625" s="27"/>
      <c r="S625" s="27"/>
    </row>
    <row r="626" spans="3:19" x14ac:dyDescent="0.2">
      <c r="C626" s="27"/>
      <c r="D626" s="27"/>
      <c r="E626" s="27"/>
      <c r="F626" s="27"/>
      <c r="G626" s="27"/>
      <c r="R626" s="27"/>
      <c r="S626" s="27"/>
    </row>
    <row r="627" spans="3:19" x14ac:dyDescent="0.2">
      <c r="C627" s="27"/>
      <c r="D627" s="27"/>
      <c r="E627" s="27"/>
      <c r="F627" s="27"/>
      <c r="G627" s="27"/>
      <c r="R627" s="27"/>
      <c r="S627" s="27"/>
    </row>
    <row r="628" spans="3:19" x14ac:dyDescent="0.2">
      <c r="C628" s="27"/>
      <c r="D628" s="27"/>
      <c r="E628" s="27"/>
      <c r="F628" s="27"/>
      <c r="G628" s="27"/>
      <c r="R628" s="27"/>
      <c r="S628" s="27"/>
    </row>
    <row r="629" spans="3:19" x14ac:dyDescent="0.2">
      <c r="C629" s="27"/>
      <c r="D629" s="27"/>
      <c r="E629" s="27"/>
      <c r="F629" s="27"/>
      <c r="G629" s="27"/>
      <c r="R629" s="27"/>
      <c r="S629" s="27"/>
    </row>
    <row r="630" spans="3:19" x14ac:dyDescent="0.2">
      <c r="C630" s="27"/>
      <c r="D630" s="27"/>
      <c r="E630" s="27"/>
      <c r="F630" s="27"/>
      <c r="G630" s="27"/>
      <c r="R630" s="27"/>
      <c r="S630" s="27"/>
    </row>
    <row r="631" spans="3:19" x14ac:dyDescent="0.2">
      <c r="C631" s="27"/>
      <c r="D631" s="27"/>
      <c r="E631" s="27"/>
      <c r="F631" s="27"/>
      <c r="G631" s="27"/>
      <c r="R631" s="27"/>
      <c r="S631" s="27"/>
    </row>
    <row r="632" spans="3:19" x14ac:dyDescent="0.2">
      <c r="C632" s="27"/>
      <c r="D632" s="27"/>
      <c r="E632" s="27"/>
      <c r="F632" s="27"/>
      <c r="G632" s="27"/>
      <c r="R632" s="27"/>
      <c r="S632" s="27"/>
    </row>
    <row r="633" spans="3:19" x14ac:dyDescent="0.2">
      <c r="C633" s="27"/>
      <c r="D633" s="27"/>
      <c r="E633" s="27"/>
      <c r="F633" s="27"/>
      <c r="G633" s="27"/>
      <c r="R633" s="27"/>
      <c r="S633" s="27"/>
    </row>
    <row r="634" spans="3:19" x14ac:dyDescent="0.2">
      <c r="C634" s="27"/>
      <c r="D634" s="27"/>
      <c r="E634" s="27"/>
      <c r="F634" s="27"/>
      <c r="G634" s="27"/>
      <c r="R634" s="27"/>
      <c r="S634" s="27"/>
    </row>
    <row r="635" spans="3:19" x14ac:dyDescent="0.2">
      <c r="C635" s="27"/>
      <c r="D635" s="27"/>
      <c r="E635" s="27"/>
      <c r="F635" s="27"/>
      <c r="G635" s="27"/>
      <c r="R635" s="27"/>
      <c r="S635" s="27"/>
    </row>
    <row r="636" spans="3:19" x14ac:dyDescent="0.2">
      <c r="C636" s="27"/>
      <c r="D636" s="27"/>
      <c r="E636" s="27"/>
      <c r="F636" s="27"/>
      <c r="G636" s="27"/>
      <c r="R636" s="27"/>
      <c r="S636" s="27"/>
    </row>
    <row r="637" spans="3:19" x14ac:dyDescent="0.2">
      <c r="C637" s="27"/>
      <c r="D637" s="27"/>
      <c r="E637" s="27"/>
      <c r="F637" s="27"/>
      <c r="G637" s="27"/>
      <c r="R637" s="27"/>
      <c r="S637" s="27"/>
    </row>
    <row r="638" spans="3:19" x14ac:dyDescent="0.2">
      <c r="C638" s="27"/>
      <c r="D638" s="27"/>
      <c r="E638" s="27"/>
      <c r="F638" s="27"/>
      <c r="G638" s="27"/>
      <c r="R638" s="27"/>
      <c r="S638" s="27"/>
    </row>
    <row r="639" spans="3:19" x14ac:dyDescent="0.2">
      <c r="C639" s="27"/>
      <c r="D639" s="27"/>
      <c r="E639" s="27"/>
      <c r="F639" s="27"/>
      <c r="G639" s="27"/>
      <c r="R639" s="27"/>
      <c r="S639" s="27"/>
    </row>
    <row r="640" spans="3:19" x14ac:dyDescent="0.2">
      <c r="C640" s="27"/>
      <c r="D640" s="27"/>
      <c r="E640" s="27"/>
      <c r="F640" s="27"/>
      <c r="G640" s="27"/>
      <c r="R640" s="27"/>
      <c r="S640" s="27"/>
    </row>
    <row r="641" spans="3:19" x14ac:dyDescent="0.2">
      <c r="C641" s="27"/>
      <c r="D641" s="27"/>
      <c r="E641" s="27"/>
      <c r="F641" s="27"/>
      <c r="G641" s="27"/>
      <c r="R641" s="27"/>
      <c r="S641" s="27"/>
    </row>
    <row r="642" spans="3:19" x14ac:dyDescent="0.2">
      <c r="C642" s="27"/>
      <c r="D642" s="27"/>
      <c r="E642" s="27"/>
      <c r="F642" s="27"/>
      <c r="G642" s="27"/>
      <c r="R642" s="27"/>
      <c r="S642" s="27"/>
    </row>
    <row r="643" spans="3:19" x14ac:dyDescent="0.2">
      <c r="C643" s="27"/>
      <c r="D643" s="27"/>
      <c r="E643" s="27"/>
      <c r="F643" s="27"/>
      <c r="G643" s="27"/>
      <c r="R643" s="27"/>
      <c r="S643" s="27"/>
    </row>
    <row r="644" spans="3:19" x14ac:dyDescent="0.2">
      <c r="C644" s="27"/>
      <c r="D644" s="27"/>
      <c r="E644" s="27"/>
      <c r="F644" s="27"/>
      <c r="G644" s="27"/>
      <c r="R644" s="27"/>
      <c r="S644" s="27"/>
    </row>
    <row r="645" spans="3:19" x14ac:dyDescent="0.2">
      <c r="C645" s="27"/>
      <c r="D645" s="27"/>
      <c r="E645" s="27"/>
      <c r="F645" s="27"/>
      <c r="G645" s="27"/>
      <c r="R645" s="27"/>
      <c r="S645" s="27"/>
    </row>
    <row r="646" spans="3:19" x14ac:dyDescent="0.2">
      <c r="C646" s="27"/>
      <c r="D646" s="27"/>
      <c r="E646" s="27"/>
      <c r="F646" s="27"/>
      <c r="G646" s="27"/>
      <c r="R646" s="27"/>
      <c r="S646" s="27"/>
    </row>
    <row r="647" spans="3:19" x14ac:dyDescent="0.2">
      <c r="C647" s="27"/>
      <c r="D647" s="27"/>
      <c r="E647" s="27"/>
      <c r="F647" s="27"/>
      <c r="G647" s="27"/>
      <c r="R647" s="27"/>
      <c r="S647" s="27"/>
    </row>
    <row r="648" spans="3:19" x14ac:dyDescent="0.2">
      <c r="C648" s="27"/>
      <c r="D648" s="27"/>
      <c r="E648" s="27"/>
      <c r="F648" s="27"/>
      <c r="G648" s="27"/>
      <c r="R648" s="27"/>
      <c r="S648" s="27"/>
    </row>
    <row r="649" spans="3:19" x14ac:dyDescent="0.2">
      <c r="C649" s="27"/>
      <c r="D649" s="27"/>
      <c r="E649" s="27"/>
      <c r="F649" s="27"/>
      <c r="G649" s="27"/>
      <c r="R649" s="27"/>
      <c r="S649" s="27"/>
    </row>
    <row r="650" spans="3:19" x14ac:dyDescent="0.2">
      <c r="C650" s="27"/>
      <c r="D650" s="27"/>
      <c r="E650" s="27"/>
      <c r="F650" s="27"/>
      <c r="G650" s="27"/>
      <c r="R650" s="27"/>
      <c r="S650" s="27"/>
    </row>
    <row r="651" spans="3:19" x14ac:dyDescent="0.2">
      <c r="C651" s="27"/>
      <c r="D651" s="27"/>
      <c r="E651" s="27"/>
      <c r="F651" s="27"/>
      <c r="G651" s="27"/>
      <c r="R651" s="27"/>
      <c r="S651" s="27"/>
    </row>
    <row r="652" spans="3:19" x14ac:dyDescent="0.2">
      <c r="C652" s="27"/>
      <c r="D652" s="27"/>
      <c r="E652" s="27"/>
      <c r="F652" s="27"/>
      <c r="G652" s="27"/>
      <c r="R652" s="27"/>
      <c r="S652" s="27"/>
    </row>
    <row r="653" spans="3:19" x14ac:dyDescent="0.2">
      <c r="C653" s="27"/>
      <c r="D653" s="27"/>
      <c r="E653" s="27"/>
      <c r="F653" s="27"/>
      <c r="G653" s="27"/>
      <c r="R653" s="27"/>
      <c r="S653" s="27"/>
    </row>
    <row r="654" spans="3:19" x14ac:dyDescent="0.2">
      <c r="C654" s="27"/>
      <c r="D654" s="27"/>
      <c r="E654" s="27"/>
      <c r="F654" s="27"/>
      <c r="G654" s="27"/>
      <c r="R654" s="27"/>
      <c r="S654" s="27"/>
    </row>
    <row r="655" spans="3:19" x14ac:dyDescent="0.2">
      <c r="C655" s="27"/>
      <c r="D655" s="27"/>
      <c r="E655" s="27"/>
      <c r="F655" s="27"/>
      <c r="G655" s="27"/>
      <c r="R655" s="27"/>
      <c r="S655" s="27"/>
    </row>
    <row r="656" spans="3:19" x14ac:dyDescent="0.2">
      <c r="C656" s="27"/>
      <c r="D656" s="27"/>
      <c r="E656" s="27"/>
      <c r="F656" s="27"/>
      <c r="G656" s="27"/>
      <c r="R656" s="27"/>
      <c r="S656" s="27"/>
    </row>
    <row r="657" spans="3:19" x14ac:dyDescent="0.2">
      <c r="C657" s="27"/>
      <c r="D657" s="27"/>
      <c r="E657" s="27"/>
      <c r="F657" s="27"/>
      <c r="G657" s="27"/>
      <c r="R657" s="27"/>
      <c r="S657" s="27"/>
    </row>
    <row r="658" spans="3:19" x14ac:dyDescent="0.2">
      <c r="C658" s="27"/>
      <c r="D658" s="27"/>
      <c r="E658" s="27"/>
      <c r="F658" s="27"/>
      <c r="G658" s="27"/>
      <c r="R658" s="27"/>
      <c r="S658" s="27"/>
    </row>
    <row r="659" spans="3:19" x14ac:dyDescent="0.2">
      <c r="C659" s="27"/>
      <c r="D659" s="27"/>
      <c r="E659" s="27"/>
      <c r="F659" s="27"/>
      <c r="G659" s="27"/>
      <c r="R659" s="27"/>
      <c r="S659" s="27"/>
    </row>
    <row r="660" spans="3:19" x14ac:dyDescent="0.2">
      <c r="C660" s="27"/>
      <c r="D660" s="27"/>
      <c r="E660" s="27"/>
      <c r="F660" s="27"/>
      <c r="G660" s="27"/>
      <c r="R660" s="27"/>
      <c r="S660" s="27"/>
    </row>
    <row r="661" spans="3:19" x14ac:dyDescent="0.2">
      <c r="C661" s="27"/>
      <c r="D661" s="27"/>
      <c r="E661" s="27"/>
      <c r="F661" s="27"/>
      <c r="G661" s="27"/>
      <c r="R661" s="27"/>
      <c r="S661" s="27"/>
    </row>
    <row r="662" spans="3:19" x14ac:dyDescent="0.2">
      <c r="C662" s="27"/>
      <c r="D662" s="27"/>
      <c r="E662" s="27"/>
      <c r="F662" s="27"/>
      <c r="G662" s="27"/>
      <c r="R662" s="27"/>
      <c r="S662" s="27"/>
    </row>
    <row r="663" spans="3:19" x14ac:dyDescent="0.2">
      <c r="C663" s="27"/>
      <c r="D663" s="27"/>
      <c r="E663" s="27"/>
      <c r="F663" s="27"/>
      <c r="G663" s="27"/>
      <c r="R663" s="27"/>
      <c r="S663" s="27"/>
    </row>
    <row r="664" spans="3:19" x14ac:dyDescent="0.2">
      <c r="C664" s="27"/>
      <c r="D664" s="27"/>
      <c r="E664" s="27"/>
      <c r="F664" s="27"/>
      <c r="G664" s="27"/>
      <c r="R664" s="27"/>
      <c r="S664" s="27"/>
    </row>
    <row r="665" spans="3:19" x14ac:dyDescent="0.2">
      <c r="C665" s="27"/>
      <c r="D665" s="27"/>
      <c r="E665" s="27"/>
      <c r="F665" s="27"/>
      <c r="G665" s="27"/>
      <c r="R665" s="27"/>
      <c r="S665" s="27"/>
    </row>
    <row r="666" spans="3:19" x14ac:dyDescent="0.2">
      <c r="C666" s="27"/>
      <c r="D666" s="27"/>
      <c r="E666" s="27"/>
      <c r="F666" s="27"/>
      <c r="G666" s="27"/>
      <c r="R666" s="27"/>
      <c r="S666" s="27"/>
    </row>
    <row r="667" spans="3:19" x14ac:dyDescent="0.2">
      <c r="C667" s="27"/>
      <c r="D667" s="27"/>
      <c r="E667" s="27"/>
      <c r="F667" s="27"/>
      <c r="G667" s="27"/>
      <c r="R667" s="27"/>
      <c r="S667" s="27"/>
    </row>
    <row r="668" spans="3:19" x14ac:dyDescent="0.2">
      <c r="C668" s="27"/>
      <c r="D668" s="27"/>
      <c r="E668" s="27"/>
      <c r="F668" s="27"/>
      <c r="G668" s="27"/>
      <c r="R668" s="27"/>
      <c r="S668" s="27"/>
    </row>
    <row r="669" spans="3:19" x14ac:dyDescent="0.2">
      <c r="C669" s="27"/>
      <c r="D669" s="27"/>
      <c r="E669" s="27"/>
      <c r="F669" s="27"/>
      <c r="G669" s="27"/>
      <c r="R669" s="27"/>
      <c r="S669" s="27"/>
    </row>
    <row r="670" spans="3:19" x14ac:dyDescent="0.2">
      <c r="C670" s="27"/>
      <c r="D670" s="27"/>
      <c r="E670" s="27"/>
      <c r="F670" s="27"/>
      <c r="G670" s="27"/>
      <c r="R670" s="27"/>
      <c r="S670" s="27"/>
    </row>
    <row r="671" spans="3:19" x14ac:dyDescent="0.2">
      <c r="C671" s="27"/>
      <c r="D671" s="27"/>
      <c r="E671" s="27"/>
      <c r="F671" s="27"/>
      <c r="G671" s="27"/>
      <c r="R671" s="27"/>
      <c r="S671" s="27"/>
    </row>
    <row r="672" spans="3:19" x14ac:dyDescent="0.2">
      <c r="C672" s="27"/>
      <c r="D672" s="27"/>
      <c r="E672" s="27"/>
      <c r="F672" s="27"/>
      <c r="G672" s="27"/>
      <c r="R672" s="27"/>
      <c r="S672" s="27"/>
    </row>
    <row r="673" spans="3:19" x14ac:dyDescent="0.2">
      <c r="C673" s="27"/>
      <c r="D673" s="27"/>
      <c r="E673" s="27"/>
      <c r="F673" s="27"/>
      <c r="G673" s="27"/>
      <c r="R673" s="27"/>
      <c r="S673" s="27"/>
    </row>
    <row r="674" spans="3:19" x14ac:dyDescent="0.2">
      <c r="C674" s="27"/>
      <c r="D674" s="27"/>
      <c r="E674" s="27"/>
      <c r="F674" s="27"/>
      <c r="G674" s="27"/>
      <c r="R674" s="27"/>
      <c r="S674" s="27"/>
    </row>
    <row r="675" spans="3:19" x14ac:dyDescent="0.2">
      <c r="C675" s="27"/>
      <c r="D675" s="27"/>
      <c r="E675" s="27"/>
      <c r="F675" s="27"/>
      <c r="G675" s="27"/>
      <c r="R675" s="27"/>
      <c r="S675" s="27"/>
    </row>
    <row r="676" spans="3:19" x14ac:dyDescent="0.2">
      <c r="C676" s="27"/>
      <c r="D676" s="27"/>
      <c r="E676" s="27"/>
      <c r="F676" s="27"/>
      <c r="G676" s="27"/>
      <c r="R676" s="27"/>
      <c r="S676" s="27"/>
    </row>
    <row r="677" spans="3:19" x14ac:dyDescent="0.2">
      <c r="C677" s="27"/>
      <c r="D677" s="27"/>
      <c r="E677" s="27"/>
      <c r="F677" s="27"/>
      <c r="G677" s="27"/>
      <c r="R677" s="27"/>
      <c r="S677" s="27"/>
    </row>
    <row r="678" spans="3:19" x14ac:dyDescent="0.2">
      <c r="C678" s="27"/>
      <c r="D678" s="27"/>
      <c r="E678" s="27"/>
      <c r="F678" s="27"/>
      <c r="G678" s="27"/>
      <c r="R678" s="27"/>
      <c r="S678" s="27"/>
    </row>
    <row r="679" spans="3:19" x14ac:dyDescent="0.2">
      <c r="C679" s="27"/>
      <c r="D679" s="27"/>
      <c r="E679" s="27"/>
      <c r="F679" s="27"/>
      <c r="G679" s="27"/>
      <c r="R679" s="27"/>
      <c r="S679" s="27"/>
    </row>
    <row r="680" spans="3:19" x14ac:dyDescent="0.2">
      <c r="C680" s="27"/>
      <c r="D680" s="27"/>
      <c r="E680" s="27"/>
      <c r="F680" s="27"/>
      <c r="G680" s="27"/>
      <c r="R680" s="27"/>
      <c r="S680" s="27"/>
    </row>
    <row r="681" spans="3:19" x14ac:dyDescent="0.2">
      <c r="C681" s="27"/>
      <c r="D681" s="27"/>
      <c r="E681" s="27"/>
      <c r="F681" s="27"/>
      <c r="G681" s="27"/>
      <c r="R681" s="27"/>
      <c r="S681" s="27"/>
    </row>
    <row r="682" spans="3:19" x14ac:dyDescent="0.2">
      <c r="C682" s="27"/>
      <c r="D682" s="27"/>
      <c r="E682" s="27"/>
      <c r="F682" s="27"/>
      <c r="G682" s="27"/>
      <c r="R682" s="27"/>
      <c r="S682" s="27"/>
    </row>
    <row r="683" spans="3:19" x14ac:dyDescent="0.2">
      <c r="C683" s="27"/>
      <c r="D683" s="27"/>
      <c r="E683" s="27"/>
      <c r="F683" s="27"/>
      <c r="G683" s="27"/>
      <c r="R683" s="27"/>
      <c r="S683" s="27"/>
    </row>
    <row r="684" spans="3:19" x14ac:dyDescent="0.2">
      <c r="C684" s="27"/>
      <c r="D684" s="27"/>
      <c r="E684" s="27"/>
      <c r="F684" s="27"/>
      <c r="G684" s="27"/>
      <c r="R684" s="27"/>
      <c r="S684" s="27"/>
    </row>
    <row r="685" spans="3:19" x14ac:dyDescent="0.2">
      <c r="C685" s="27"/>
      <c r="D685" s="27"/>
      <c r="E685" s="27"/>
      <c r="F685" s="27"/>
      <c r="G685" s="27"/>
      <c r="R685" s="27"/>
      <c r="S685" s="27"/>
    </row>
    <row r="686" spans="3:19" x14ac:dyDescent="0.2">
      <c r="C686" s="27"/>
      <c r="D686" s="27"/>
      <c r="E686" s="27"/>
      <c r="F686" s="27"/>
      <c r="G686" s="27"/>
      <c r="R686" s="27"/>
      <c r="S686" s="27"/>
    </row>
    <row r="687" spans="3:19" x14ac:dyDescent="0.2">
      <c r="C687" s="27"/>
      <c r="D687" s="27"/>
      <c r="E687" s="27"/>
      <c r="F687" s="27"/>
      <c r="G687" s="27"/>
      <c r="R687" s="27"/>
      <c r="S687" s="27"/>
    </row>
    <row r="688" spans="3:19" x14ac:dyDescent="0.2">
      <c r="C688" s="27"/>
      <c r="D688" s="27"/>
      <c r="E688" s="27"/>
      <c r="F688" s="27"/>
      <c r="G688" s="27"/>
      <c r="R688" s="27"/>
      <c r="S688" s="27"/>
    </row>
    <row r="689" spans="3:19" x14ac:dyDescent="0.2">
      <c r="C689" s="27"/>
      <c r="D689" s="27"/>
      <c r="E689" s="27"/>
      <c r="F689" s="27"/>
      <c r="G689" s="27"/>
      <c r="R689" s="27"/>
      <c r="S689" s="27"/>
    </row>
    <row r="690" spans="3:19" x14ac:dyDescent="0.2">
      <c r="C690" s="27"/>
      <c r="D690" s="27"/>
      <c r="E690" s="27"/>
      <c r="F690" s="27"/>
      <c r="G690" s="27"/>
      <c r="R690" s="27"/>
      <c r="S690" s="27"/>
    </row>
    <row r="691" spans="3:19" x14ac:dyDescent="0.2">
      <c r="C691" s="27"/>
      <c r="D691" s="27"/>
      <c r="E691" s="27"/>
      <c r="F691" s="27"/>
      <c r="G691" s="27"/>
      <c r="R691" s="27"/>
      <c r="S691" s="27"/>
    </row>
    <row r="692" spans="3:19" x14ac:dyDescent="0.2">
      <c r="C692" s="27"/>
      <c r="D692" s="27"/>
      <c r="E692" s="27"/>
      <c r="F692" s="27"/>
      <c r="G692" s="27"/>
      <c r="R692" s="27"/>
      <c r="S692" s="27"/>
    </row>
    <row r="693" spans="3:19" x14ac:dyDescent="0.2">
      <c r="C693" s="27"/>
      <c r="D693" s="27"/>
      <c r="E693" s="27"/>
      <c r="F693" s="27"/>
      <c r="G693" s="27"/>
      <c r="R693" s="27"/>
      <c r="S693" s="27"/>
    </row>
    <row r="694" spans="3:19" x14ac:dyDescent="0.2">
      <c r="C694" s="27"/>
      <c r="D694" s="27"/>
      <c r="E694" s="27"/>
      <c r="F694" s="27"/>
      <c r="G694" s="27"/>
      <c r="R694" s="27"/>
      <c r="S694" s="27"/>
    </row>
    <row r="695" spans="3:19" x14ac:dyDescent="0.2">
      <c r="C695" s="27"/>
      <c r="D695" s="27"/>
      <c r="E695" s="27"/>
      <c r="F695" s="27"/>
      <c r="G695" s="27"/>
      <c r="R695" s="27"/>
      <c r="S695" s="27"/>
    </row>
    <row r="696" spans="3:19" x14ac:dyDescent="0.2">
      <c r="C696" s="27"/>
      <c r="D696" s="27"/>
      <c r="E696" s="27"/>
      <c r="F696" s="27"/>
      <c r="G696" s="27"/>
      <c r="R696" s="27"/>
      <c r="S696" s="27"/>
    </row>
    <row r="697" spans="3:19" x14ac:dyDescent="0.2">
      <c r="C697" s="27"/>
      <c r="D697" s="27"/>
      <c r="E697" s="27"/>
      <c r="F697" s="27"/>
      <c r="G697" s="27"/>
      <c r="R697" s="27"/>
      <c r="S697" s="27"/>
    </row>
    <row r="698" spans="3:19" x14ac:dyDescent="0.2">
      <c r="C698" s="27"/>
      <c r="D698" s="27"/>
      <c r="E698" s="27"/>
      <c r="F698" s="27"/>
      <c r="G698" s="27"/>
      <c r="R698" s="27"/>
      <c r="S698" s="27"/>
    </row>
    <row r="699" spans="3:19" x14ac:dyDescent="0.2">
      <c r="C699" s="27"/>
      <c r="D699" s="27"/>
      <c r="E699" s="27"/>
      <c r="F699" s="27"/>
      <c r="G699" s="27"/>
      <c r="R699" s="27"/>
      <c r="S699" s="27"/>
    </row>
    <row r="700" spans="3:19" x14ac:dyDescent="0.2">
      <c r="C700" s="27"/>
      <c r="D700" s="27"/>
      <c r="E700" s="27"/>
      <c r="F700" s="27"/>
      <c r="G700" s="27"/>
      <c r="R700" s="27"/>
      <c r="S700" s="27"/>
    </row>
    <row r="701" spans="3:19" x14ac:dyDescent="0.2">
      <c r="C701" s="27"/>
      <c r="D701" s="27"/>
      <c r="E701" s="27"/>
      <c r="F701" s="27"/>
      <c r="G701" s="27"/>
      <c r="R701" s="27"/>
      <c r="S701" s="27"/>
    </row>
    <row r="702" spans="3:19" x14ac:dyDescent="0.2">
      <c r="C702" s="27"/>
      <c r="D702" s="27"/>
      <c r="E702" s="27"/>
      <c r="F702" s="27"/>
      <c r="G702" s="27"/>
      <c r="R702" s="27"/>
      <c r="S702" s="27"/>
    </row>
    <row r="703" spans="3:19" x14ac:dyDescent="0.2">
      <c r="C703" s="27"/>
      <c r="D703" s="27"/>
      <c r="E703" s="27"/>
      <c r="F703" s="27"/>
      <c r="G703" s="27"/>
      <c r="R703" s="27"/>
      <c r="S703" s="27"/>
    </row>
    <row r="704" spans="3:19" x14ac:dyDescent="0.2">
      <c r="C704" s="27"/>
      <c r="D704" s="27"/>
      <c r="E704" s="27"/>
      <c r="F704" s="27"/>
      <c r="G704" s="27"/>
      <c r="R704" s="27"/>
      <c r="S704" s="27"/>
    </row>
    <row r="705" spans="3:19" x14ac:dyDescent="0.2">
      <c r="C705" s="27"/>
      <c r="D705" s="27"/>
      <c r="E705" s="27"/>
      <c r="F705" s="27"/>
      <c r="G705" s="27"/>
      <c r="R705" s="27"/>
      <c r="S705" s="27"/>
    </row>
    <row r="706" spans="3:19" x14ac:dyDescent="0.2">
      <c r="C706" s="27"/>
      <c r="D706" s="27"/>
      <c r="E706" s="27"/>
      <c r="F706" s="27"/>
      <c r="G706" s="27"/>
      <c r="R706" s="27"/>
      <c r="S706" s="27"/>
    </row>
    <row r="707" spans="3:19" x14ac:dyDescent="0.2">
      <c r="C707" s="27"/>
      <c r="D707" s="27"/>
      <c r="E707" s="27"/>
      <c r="F707" s="27"/>
      <c r="G707" s="27"/>
      <c r="R707" s="27"/>
      <c r="S707" s="27"/>
    </row>
    <row r="708" spans="3:19" x14ac:dyDescent="0.2">
      <c r="C708" s="27"/>
      <c r="D708" s="27"/>
      <c r="E708" s="27"/>
      <c r="F708" s="27"/>
      <c r="G708" s="27"/>
      <c r="R708" s="27"/>
      <c r="S708" s="27"/>
    </row>
    <row r="709" spans="3:19" x14ac:dyDescent="0.2">
      <c r="C709" s="27"/>
      <c r="D709" s="27"/>
      <c r="E709" s="27"/>
      <c r="F709" s="27"/>
      <c r="G709" s="27"/>
      <c r="R709" s="27"/>
      <c r="S709" s="27"/>
    </row>
    <row r="710" spans="3:19" x14ac:dyDescent="0.2">
      <c r="C710" s="27"/>
      <c r="D710" s="27"/>
      <c r="E710" s="27"/>
      <c r="F710" s="27"/>
      <c r="G710" s="27"/>
      <c r="R710" s="27"/>
      <c r="S710" s="27"/>
    </row>
    <row r="711" spans="3:19" x14ac:dyDescent="0.2">
      <c r="C711" s="27"/>
      <c r="D711" s="27"/>
      <c r="E711" s="27"/>
      <c r="F711" s="27"/>
      <c r="G711" s="27"/>
      <c r="R711" s="27"/>
      <c r="S711" s="27"/>
    </row>
    <row r="712" spans="3:19" x14ac:dyDescent="0.2">
      <c r="C712" s="27"/>
      <c r="D712" s="27"/>
      <c r="E712" s="27"/>
      <c r="F712" s="27"/>
      <c r="G712" s="27"/>
      <c r="R712" s="27"/>
      <c r="S712" s="27"/>
    </row>
    <row r="713" spans="3:19" x14ac:dyDescent="0.2">
      <c r="C713" s="27"/>
      <c r="D713" s="27"/>
      <c r="E713" s="27"/>
      <c r="F713" s="27"/>
      <c r="G713" s="27"/>
      <c r="R713" s="27"/>
      <c r="S713" s="27"/>
    </row>
    <row r="714" spans="3:19" x14ac:dyDescent="0.2">
      <c r="C714" s="27"/>
      <c r="D714" s="27"/>
      <c r="E714" s="27"/>
      <c r="F714" s="27"/>
      <c r="G714" s="27"/>
      <c r="R714" s="27"/>
      <c r="S714" s="27"/>
    </row>
    <row r="715" spans="3:19" x14ac:dyDescent="0.2">
      <c r="C715" s="27"/>
      <c r="D715" s="27"/>
      <c r="E715" s="27"/>
      <c r="F715" s="27"/>
      <c r="G715" s="27"/>
      <c r="R715" s="27"/>
      <c r="S715" s="27"/>
    </row>
    <row r="716" spans="3:19" x14ac:dyDescent="0.2">
      <c r="C716" s="27"/>
      <c r="D716" s="27"/>
      <c r="E716" s="27"/>
      <c r="F716" s="27"/>
      <c r="G716" s="27"/>
      <c r="R716" s="27"/>
      <c r="S716" s="27"/>
    </row>
    <row r="717" spans="3:19" x14ac:dyDescent="0.2">
      <c r="C717" s="27"/>
      <c r="D717" s="27"/>
      <c r="E717" s="27"/>
      <c r="F717" s="27"/>
      <c r="G717" s="27"/>
      <c r="R717" s="27"/>
      <c r="S717" s="27"/>
    </row>
    <row r="718" spans="3:19" x14ac:dyDescent="0.2">
      <c r="C718" s="27"/>
      <c r="D718" s="27"/>
      <c r="E718" s="27"/>
      <c r="F718" s="27"/>
      <c r="G718" s="27"/>
      <c r="R718" s="27"/>
      <c r="S718" s="27"/>
    </row>
    <row r="719" spans="3:19" x14ac:dyDescent="0.2">
      <c r="C719" s="27"/>
      <c r="D719" s="27"/>
      <c r="E719" s="27"/>
      <c r="F719" s="27"/>
      <c r="G719" s="27"/>
      <c r="R719" s="27"/>
      <c r="S719" s="27"/>
    </row>
    <row r="720" spans="3:19" x14ac:dyDescent="0.2">
      <c r="C720" s="27"/>
      <c r="D720" s="27"/>
      <c r="E720" s="27"/>
      <c r="F720" s="27"/>
      <c r="G720" s="27"/>
      <c r="R720" s="27"/>
      <c r="S720" s="27"/>
    </row>
    <row r="721" spans="3:19" x14ac:dyDescent="0.2">
      <c r="C721" s="27"/>
      <c r="D721" s="27"/>
      <c r="E721" s="27"/>
      <c r="F721" s="27"/>
      <c r="G721" s="27"/>
      <c r="R721" s="27"/>
      <c r="S721" s="27"/>
    </row>
    <row r="722" spans="3:19" x14ac:dyDescent="0.2">
      <c r="C722" s="27"/>
      <c r="D722" s="27"/>
      <c r="E722" s="27"/>
      <c r="F722" s="27"/>
      <c r="G722" s="27"/>
      <c r="R722" s="27"/>
      <c r="S722" s="27"/>
    </row>
    <row r="723" spans="3:19" x14ac:dyDescent="0.2">
      <c r="C723" s="27"/>
      <c r="D723" s="27"/>
      <c r="E723" s="27"/>
      <c r="F723" s="27"/>
      <c r="G723" s="27"/>
      <c r="R723" s="27"/>
      <c r="S723" s="27"/>
    </row>
    <row r="724" spans="3:19" x14ac:dyDescent="0.2">
      <c r="C724" s="27"/>
      <c r="D724" s="27"/>
      <c r="E724" s="27"/>
      <c r="F724" s="27"/>
      <c r="G724" s="27"/>
      <c r="R724" s="27"/>
      <c r="S724" s="27"/>
    </row>
    <row r="725" spans="3:19" x14ac:dyDescent="0.2">
      <c r="C725" s="27"/>
      <c r="D725" s="27"/>
      <c r="E725" s="27"/>
      <c r="F725" s="27"/>
      <c r="G725" s="27"/>
      <c r="R725" s="27"/>
      <c r="S725" s="27"/>
    </row>
    <row r="726" spans="3:19" x14ac:dyDescent="0.2">
      <c r="C726" s="27"/>
      <c r="D726" s="27"/>
      <c r="E726" s="27"/>
      <c r="F726" s="27"/>
      <c r="G726" s="27"/>
      <c r="R726" s="27"/>
      <c r="S726" s="27"/>
    </row>
    <row r="727" spans="3:19" x14ac:dyDescent="0.2">
      <c r="C727" s="27"/>
      <c r="D727" s="27"/>
      <c r="E727" s="27"/>
      <c r="F727" s="27"/>
      <c r="G727" s="27"/>
      <c r="R727" s="27"/>
      <c r="S727" s="27"/>
    </row>
    <row r="728" spans="3:19" x14ac:dyDescent="0.2">
      <c r="C728" s="27"/>
      <c r="D728" s="27"/>
      <c r="E728" s="27"/>
      <c r="F728" s="27"/>
      <c r="G728" s="27"/>
      <c r="R728" s="27"/>
      <c r="S728" s="27"/>
    </row>
    <row r="729" spans="3:19" x14ac:dyDescent="0.2">
      <c r="C729" s="27"/>
      <c r="D729" s="27"/>
      <c r="E729" s="27"/>
      <c r="F729" s="27"/>
      <c r="G729" s="27"/>
      <c r="R729" s="27"/>
      <c r="S729" s="27"/>
    </row>
    <row r="730" spans="3:19" x14ac:dyDescent="0.2">
      <c r="C730" s="27"/>
      <c r="D730" s="27"/>
      <c r="E730" s="27"/>
      <c r="F730" s="27"/>
      <c r="G730" s="27"/>
      <c r="R730" s="27"/>
      <c r="S730" s="27"/>
    </row>
    <row r="731" spans="3:19" x14ac:dyDescent="0.2">
      <c r="C731" s="27"/>
      <c r="D731" s="27"/>
      <c r="E731" s="27"/>
      <c r="F731" s="27"/>
      <c r="G731" s="27"/>
      <c r="R731" s="27"/>
      <c r="S731" s="27"/>
    </row>
    <row r="732" spans="3:19" x14ac:dyDescent="0.2">
      <c r="C732" s="27"/>
      <c r="D732" s="27"/>
      <c r="E732" s="27"/>
      <c r="F732" s="27"/>
      <c r="G732" s="27"/>
      <c r="R732" s="27"/>
      <c r="S732" s="27"/>
    </row>
    <row r="733" spans="3:19" x14ac:dyDescent="0.2">
      <c r="C733" s="27"/>
      <c r="D733" s="27"/>
      <c r="E733" s="27"/>
      <c r="F733" s="27"/>
      <c r="G733" s="27"/>
      <c r="R733" s="27"/>
      <c r="S733" s="27"/>
    </row>
    <row r="734" spans="3:19" x14ac:dyDescent="0.2">
      <c r="C734" s="27"/>
      <c r="D734" s="27"/>
      <c r="E734" s="27"/>
      <c r="F734" s="27"/>
      <c r="G734" s="27"/>
      <c r="R734" s="27"/>
      <c r="S734" s="27"/>
    </row>
    <row r="735" spans="3:19" x14ac:dyDescent="0.2">
      <c r="C735" s="27"/>
      <c r="D735" s="27"/>
      <c r="E735" s="27"/>
      <c r="F735" s="27"/>
      <c r="G735" s="27"/>
      <c r="R735" s="27"/>
      <c r="S735" s="27"/>
    </row>
    <row r="736" spans="3:19" x14ac:dyDescent="0.2">
      <c r="C736" s="27"/>
      <c r="D736" s="27"/>
      <c r="E736" s="27"/>
      <c r="F736" s="27"/>
      <c r="G736" s="27"/>
      <c r="R736" s="27"/>
      <c r="S736" s="27"/>
    </row>
    <row r="737" spans="3:19" x14ac:dyDescent="0.2">
      <c r="C737" s="27"/>
      <c r="D737" s="27"/>
      <c r="E737" s="27"/>
      <c r="F737" s="27"/>
      <c r="G737" s="27"/>
      <c r="R737" s="27"/>
      <c r="S737" s="27"/>
    </row>
    <row r="738" spans="3:19" x14ac:dyDescent="0.2">
      <c r="C738" s="27"/>
      <c r="D738" s="27"/>
      <c r="E738" s="27"/>
      <c r="F738" s="27"/>
      <c r="G738" s="27"/>
      <c r="R738" s="27"/>
      <c r="S738" s="27"/>
    </row>
    <row r="739" spans="3:19" x14ac:dyDescent="0.2">
      <c r="C739" s="27"/>
      <c r="D739" s="27"/>
      <c r="E739" s="27"/>
      <c r="F739" s="27"/>
      <c r="G739" s="27"/>
      <c r="R739" s="27"/>
      <c r="S739" s="27"/>
    </row>
    <row r="740" spans="3:19" x14ac:dyDescent="0.2">
      <c r="C740" s="27"/>
      <c r="D740" s="27"/>
      <c r="E740" s="27"/>
      <c r="F740" s="27"/>
      <c r="G740" s="27"/>
      <c r="R740" s="27"/>
      <c r="S740" s="27"/>
    </row>
    <row r="741" spans="3:19" x14ac:dyDescent="0.2">
      <c r="C741" s="27"/>
      <c r="D741" s="27"/>
      <c r="E741" s="27"/>
      <c r="F741" s="27"/>
      <c r="G741" s="27"/>
      <c r="R741" s="27"/>
      <c r="S741" s="27"/>
    </row>
    <row r="742" spans="3:19" x14ac:dyDescent="0.2">
      <c r="C742" s="27"/>
      <c r="D742" s="27"/>
      <c r="E742" s="27"/>
      <c r="F742" s="27"/>
      <c r="G742" s="27"/>
      <c r="R742" s="27"/>
      <c r="S742" s="27"/>
    </row>
    <row r="743" spans="3:19" x14ac:dyDescent="0.2">
      <c r="C743" s="27"/>
      <c r="D743" s="27"/>
      <c r="E743" s="27"/>
      <c r="F743" s="27"/>
      <c r="G743" s="27"/>
      <c r="R743" s="27"/>
      <c r="S743" s="27"/>
    </row>
    <row r="744" spans="3:19" x14ac:dyDescent="0.2">
      <c r="C744" s="27"/>
      <c r="D744" s="27"/>
      <c r="E744" s="27"/>
      <c r="F744" s="27"/>
      <c r="G744" s="27"/>
      <c r="R744" s="27"/>
      <c r="S744" s="27"/>
    </row>
    <row r="745" spans="3:19" x14ac:dyDescent="0.2">
      <c r="C745" s="27"/>
      <c r="D745" s="27"/>
      <c r="E745" s="27"/>
      <c r="F745" s="27"/>
      <c r="G745" s="27"/>
      <c r="R745" s="27"/>
      <c r="S745" s="27"/>
    </row>
    <row r="746" spans="3:19" x14ac:dyDescent="0.2">
      <c r="C746" s="27"/>
      <c r="D746" s="27"/>
      <c r="E746" s="27"/>
      <c r="F746" s="27"/>
      <c r="G746" s="27"/>
      <c r="R746" s="27"/>
      <c r="S746" s="27"/>
    </row>
    <row r="747" spans="3:19" x14ac:dyDescent="0.2">
      <c r="C747" s="27"/>
      <c r="D747" s="27"/>
      <c r="E747" s="27"/>
      <c r="F747" s="27"/>
      <c r="G747" s="27"/>
      <c r="R747" s="27"/>
      <c r="S747" s="27"/>
    </row>
    <row r="748" spans="3:19" x14ac:dyDescent="0.2">
      <c r="C748" s="27"/>
      <c r="D748" s="27"/>
      <c r="E748" s="27"/>
      <c r="F748" s="27"/>
      <c r="G748" s="27"/>
      <c r="R748" s="27"/>
      <c r="S748" s="27"/>
    </row>
    <row r="749" spans="3:19" x14ac:dyDescent="0.2">
      <c r="C749" s="27"/>
      <c r="D749" s="27"/>
      <c r="E749" s="27"/>
      <c r="F749" s="27"/>
      <c r="G749" s="27"/>
      <c r="R749" s="27"/>
      <c r="S749" s="27"/>
    </row>
    <row r="750" spans="3:19" x14ac:dyDescent="0.2">
      <c r="C750" s="27"/>
      <c r="D750" s="27"/>
      <c r="E750" s="27"/>
      <c r="F750" s="27"/>
      <c r="G750" s="27"/>
      <c r="R750" s="27"/>
      <c r="S750" s="27"/>
    </row>
    <row r="751" spans="3:19" x14ac:dyDescent="0.2">
      <c r="C751" s="27"/>
      <c r="D751" s="27"/>
      <c r="E751" s="27"/>
      <c r="F751" s="27"/>
      <c r="G751" s="27"/>
      <c r="R751" s="27"/>
      <c r="S751" s="27"/>
    </row>
    <row r="752" spans="3:19" x14ac:dyDescent="0.2">
      <c r="C752" s="27"/>
      <c r="D752" s="27"/>
      <c r="E752" s="27"/>
      <c r="F752" s="27"/>
      <c r="G752" s="27"/>
      <c r="R752" s="27"/>
      <c r="S752" s="27"/>
    </row>
    <row r="753" spans="3:19" x14ac:dyDescent="0.2">
      <c r="C753" s="27"/>
      <c r="D753" s="27"/>
      <c r="E753" s="27"/>
      <c r="F753" s="27"/>
      <c r="G753" s="27"/>
      <c r="R753" s="27"/>
      <c r="S753" s="27"/>
    </row>
    <row r="754" spans="3:19" x14ac:dyDescent="0.2">
      <c r="C754" s="27"/>
      <c r="D754" s="27"/>
      <c r="E754" s="27"/>
      <c r="F754" s="27"/>
      <c r="G754" s="27"/>
      <c r="R754" s="27"/>
      <c r="S754" s="27"/>
    </row>
    <row r="755" spans="3:19" x14ac:dyDescent="0.2">
      <c r="C755" s="27"/>
      <c r="D755" s="27"/>
      <c r="E755" s="27"/>
      <c r="F755" s="27"/>
      <c r="G755" s="27"/>
      <c r="R755" s="27"/>
      <c r="S755" s="27"/>
    </row>
    <row r="756" spans="3:19" x14ac:dyDescent="0.2">
      <c r="C756" s="27"/>
      <c r="D756" s="27"/>
      <c r="E756" s="27"/>
      <c r="F756" s="27"/>
      <c r="G756" s="27"/>
      <c r="R756" s="27"/>
      <c r="S756" s="27"/>
    </row>
    <row r="757" spans="3:19" x14ac:dyDescent="0.2">
      <c r="C757" s="27"/>
      <c r="D757" s="27"/>
      <c r="E757" s="27"/>
      <c r="F757" s="27"/>
      <c r="G757" s="27"/>
      <c r="R757" s="27"/>
      <c r="S757" s="27"/>
    </row>
    <row r="758" spans="3:19" x14ac:dyDescent="0.2">
      <c r="C758" s="27"/>
      <c r="D758" s="27"/>
      <c r="E758" s="27"/>
      <c r="F758" s="27"/>
      <c r="G758" s="27"/>
      <c r="R758" s="27"/>
      <c r="S758" s="27"/>
    </row>
    <row r="759" spans="3:19" x14ac:dyDescent="0.2">
      <c r="C759" s="27"/>
      <c r="D759" s="27"/>
      <c r="E759" s="27"/>
      <c r="F759" s="27"/>
      <c r="G759" s="27"/>
      <c r="R759" s="27"/>
      <c r="S759" s="27"/>
    </row>
    <row r="760" spans="3:19" x14ac:dyDescent="0.2">
      <c r="C760" s="27"/>
      <c r="D760" s="27"/>
      <c r="E760" s="27"/>
      <c r="F760" s="27"/>
      <c r="G760" s="27"/>
      <c r="R760" s="27"/>
      <c r="S760" s="27"/>
    </row>
    <row r="761" spans="3:19" x14ac:dyDescent="0.2">
      <c r="C761" s="27"/>
      <c r="D761" s="27"/>
      <c r="E761" s="27"/>
      <c r="F761" s="27"/>
      <c r="G761" s="27"/>
      <c r="R761" s="27"/>
      <c r="S761" s="27"/>
    </row>
    <row r="762" spans="3:19" x14ac:dyDescent="0.2">
      <c r="C762" s="27"/>
      <c r="D762" s="27"/>
      <c r="E762" s="27"/>
      <c r="F762" s="27"/>
      <c r="G762" s="27"/>
      <c r="R762" s="27"/>
      <c r="S762" s="27"/>
    </row>
    <row r="763" spans="3:19" x14ac:dyDescent="0.2">
      <c r="C763" s="27"/>
      <c r="D763" s="27"/>
      <c r="E763" s="27"/>
      <c r="F763" s="27"/>
      <c r="G763" s="27"/>
      <c r="R763" s="27"/>
      <c r="S763" s="27"/>
    </row>
    <row r="764" spans="3:19" x14ac:dyDescent="0.2">
      <c r="C764" s="27"/>
      <c r="D764" s="27"/>
      <c r="E764" s="27"/>
      <c r="F764" s="27"/>
      <c r="G764" s="27"/>
      <c r="R764" s="27"/>
      <c r="S764" s="27"/>
    </row>
    <row r="765" spans="3:19" x14ac:dyDescent="0.2">
      <c r="C765" s="27"/>
      <c r="D765" s="27"/>
      <c r="E765" s="27"/>
      <c r="F765" s="27"/>
      <c r="G765" s="27"/>
      <c r="R765" s="27"/>
      <c r="S765" s="27"/>
    </row>
    <row r="766" spans="3:19" x14ac:dyDescent="0.2">
      <c r="C766" s="27"/>
      <c r="D766" s="27"/>
      <c r="E766" s="27"/>
      <c r="F766" s="27"/>
      <c r="G766" s="27"/>
      <c r="R766" s="27"/>
      <c r="S766" s="27"/>
    </row>
    <row r="767" spans="3:19" x14ac:dyDescent="0.2">
      <c r="C767" s="27"/>
      <c r="D767" s="27"/>
      <c r="E767" s="27"/>
      <c r="F767" s="27"/>
      <c r="G767" s="27"/>
      <c r="R767" s="27"/>
      <c r="S767" s="27"/>
    </row>
    <row r="768" spans="3:19" x14ac:dyDescent="0.2">
      <c r="C768" s="27"/>
      <c r="D768" s="27"/>
      <c r="E768" s="27"/>
      <c r="F768" s="27"/>
      <c r="G768" s="27"/>
      <c r="R768" s="27"/>
      <c r="S768" s="27"/>
    </row>
    <row r="769" spans="3:19" x14ac:dyDescent="0.2">
      <c r="C769" s="27"/>
      <c r="D769" s="27"/>
      <c r="E769" s="27"/>
      <c r="F769" s="27"/>
      <c r="G769" s="27"/>
      <c r="R769" s="27"/>
      <c r="S769" s="27"/>
    </row>
    <row r="770" spans="3:19" x14ac:dyDescent="0.2">
      <c r="C770" s="27"/>
      <c r="D770" s="27"/>
      <c r="E770" s="27"/>
      <c r="F770" s="27"/>
      <c r="G770" s="27"/>
      <c r="R770" s="27"/>
      <c r="S770" s="27"/>
    </row>
    <row r="771" spans="3:19" x14ac:dyDescent="0.2">
      <c r="C771" s="27"/>
      <c r="D771" s="27"/>
      <c r="E771" s="27"/>
      <c r="F771" s="27"/>
      <c r="G771" s="27"/>
      <c r="R771" s="27"/>
      <c r="S771" s="27"/>
    </row>
    <row r="772" spans="3:19" x14ac:dyDescent="0.2">
      <c r="C772" s="27"/>
      <c r="D772" s="27"/>
      <c r="E772" s="27"/>
      <c r="F772" s="27"/>
      <c r="G772" s="27"/>
      <c r="R772" s="27"/>
      <c r="S772" s="27"/>
    </row>
    <row r="773" spans="3:19" x14ac:dyDescent="0.2">
      <c r="C773" s="27"/>
      <c r="D773" s="27"/>
      <c r="E773" s="27"/>
      <c r="F773" s="27"/>
      <c r="G773" s="27"/>
      <c r="R773" s="27"/>
      <c r="S773" s="27"/>
    </row>
    <row r="774" spans="3:19" x14ac:dyDescent="0.2">
      <c r="C774" s="27"/>
      <c r="D774" s="27"/>
      <c r="E774" s="27"/>
      <c r="F774" s="27"/>
      <c r="G774" s="27"/>
      <c r="R774" s="27"/>
      <c r="S774" s="27"/>
    </row>
    <row r="775" spans="3:19" x14ac:dyDescent="0.2">
      <c r="C775" s="27"/>
      <c r="D775" s="27"/>
      <c r="E775" s="27"/>
      <c r="F775" s="27"/>
      <c r="G775" s="27"/>
      <c r="R775" s="27"/>
      <c r="S775" s="27"/>
    </row>
    <row r="776" spans="3:19" x14ac:dyDescent="0.2">
      <c r="C776" s="27"/>
      <c r="D776" s="27"/>
      <c r="E776" s="27"/>
      <c r="F776" s="27"/>
      <c r="G776" s="27"/>
      <c r="R776" s="27"/>
      <c r="S776" s="27"/>
    </row>
    <row r="777" spans="3:19" x14ac:dyDescent="0.2">
      <c r="C777" s="27"/>
      <c r="D777" s="27"/>
      <c r="E777" s="27"/>
      <c r="F777" s="27"/>
      <c r="G777" s="27"/>
      <c r="R777" s="27"/>
      <c r="S777" s="27"/>
    </row>
    <row r="778" spans="3:19" x14ac:dyDescent="0.2">
      <c r="C778" s="27"/>
      <c r="D778" s="27"/>
      <c r="E778" s="27"/>
      <c r="F778" s="27"/>
      <c r="G778" s="27"/>
      <c r="R778" s="27"/>
      <c r="S778" s="27"/>
    </row>
    <row r="779" spans="3:19" x14ac:dyDescent="0.2">
      <c r="C779" s="27"/>
      <c r="D779" s="27"/>
      <c r="E779" s="27"/>
      <c r="F779" s="27"/>
      <c r="G779" s="27"/>
      <c r="R779" s="27"/>
      <c r="S779" s="27"/>
    </row>
    <row r="780" spans="3:19" x14ac:dyDescent="0.2">
      <c r="C780" s="27"/>
      <c r="D780" s="27"/>
      <c r="E780" s="27"/>
      <c r="F780" s="27"/>
      <c r="G780" s="27"/>
      <c r="R780" s="27"/>
      <c r="S780" s="27"/>
    </row>
    <row r="781" spans="3:19" x14ac:dyDescent="0.2">
      <c r="C781" s="27"/>
      <c r="D781" s="27"/>
      <c r="E781" s="27"/>
      <c r="F781" s="27"/>
      <c r="G781" s="27"/>
      <c r="R781" s="27"/>
      <c r="S781" s="27"/>
    </row>
    <row r="782" spans="3:19" x14ac:dyDescent="0.2">
      <c r="C782" s="27"/>
      <c r="D782" s="27"/>
      <c r="E782" s="27"/>
      <c r="F782" s="27"/>
      <c r="G782" s="27"/>
      <c r="R782" s="27"/>
      <c r="S782" s="27"/>
    </row>
    <row r="783" spans="3:19" x14ac:dyDescent="0.2">
      <c r="C783" s="27"/>
      <c r="D783" s="27"/>
      <c r="E783" s="27"/>
      <c r="F783" s="27"/>
      <c r="G783" s="27"/>
      <c r="R783" s="27"/>
      <c r="S783" s="27"/>
    </row>
    <row r="784" spans="3:19" x14ac:dyDescent="0.2">
      <c r="C784" s="27"/>
      <c r="D784" s="27"/>
      <c r="E784" s="27"/>
      <c r="F784" s="27"/>
      <c r="G784" s="27"/>
      <c r="R784" s="27"/>
      <c r="S784" s="27"/>
    </row>
    <row r="785" spans="3:19" x14ac:dyDescent="0.2">
      <c r="C785" s="27"/>
      <c r="D785" s="27"/>
      <c r="E785" s="27"/>
      <c r="F785" s="27"/>
      <c r="G785" s="27"/>
      <c r="R785" s="27"/>
      <c r="S785" s="27"/>
    </row>
    <row r="786" spans="3:19" x14ac:dyDescent="0.2">
      <c r="C786" s="27"/>
      <c r="D786" s="27"/>
      <c r="E786" s="27"/>
      <c r="F786" s="27"/>
      <c r="G786" s="27"/>
      <c r="R786" s="27"/>
      <c r="S786" s="27"/>
    </row>
    <row r="787" spans="3:19" x14ac:dyDescent="0.2">
      <c r="C787" s="27"/>
      <c r="D787" s="27"/>
      <c r="E787" s="27"/>
      <c r="F787" s="27"/>
      <c r="G787" s="27"/>
      <c r="R787" s="27"/>
      <c r="S787" s="27"/>
    </row>
    <row r="788" spans="3:19" x14ac:dyDescent="0.2">
      <c r="C788" s="27"/>
      <c r="D788" s="27"/>
      <c r="E788" s="27"/>
      <c r="F788" s="27"/>
      <c r="G788" s="27"/>
      <c r="R788" s="27"/>
      <c r="S788" s="27"/>
    </row>
    <row r="789" spans="3:19" x14ac:dyDescent="0.2">
      <c r="C789" s="27"/>
      <c r="D789" s="27"/>
      <c r="E789" s="27"/>
      <c r="F789" s="27"/>
      <c r="G789" s="27"/>
      <c r="R789" s="27"/>
      <c r="S789" s="27"/>
    </row>
    <row r="790" spans="3:19" x14ac:dyDescent="0.2">
      <c r="C790" s="27"/>
      <c r="D790" s="27"/>
      <c r="E790" s="27"/>
      <c r="F790" s="27"/>
      <c r="G790" s="27"/>
      <c r="R790" s="27"/>
      <c r="S790" s="27"/>
    </row>
    <row r="791" spans="3:19" x14ac:dyDescent="0.2">
      <c r="C791" s="27"/>
      <c r="D791" s="27"/>
      <c r="E791" s="27"/>
      <c r="F791" s="27"/>
      <c r="G791" s="27"/>
      <c r="R791" s="27"/>
      <c r="S791" s="27"/>
    </row>
    <row r="792" spans="3:19" x14ac:dyDescent="0.2">
      <c r="C792" s="27"/>
      <c r="D792" s="27"/>
      <c r="E792" s="27"/>
      <c r="F792" s="27"/>
      <c r="G792" s="27"/>
      <c r="R792" s="27"/>
      <c r="S792" s="27"/>
    </row>
    <row r="793" spans="3:19" x14ac:dyDescent="0.2">
      <c r="C793" s="27"/>
      <c r="D793" s="27"/>
      <c r="E793" s="27"/>
      <c r="F793" s="27"/>
      <c r="G793" s="27"/>
      <c r="R793" s="27"/>
      <c r="S793" s="27"/>
    </row>
    <row r="794" spans="3:19" x14ac:dyDescent="0.2">
      <c r="C794" s="27"/>
      <c r="D794" s="27"/>
      <c r="E794" s="27"/>
      <c r="F794" s="27"/>
      <c r="G794" s="27"/>
      <c r="R794" s="27"/>
      <c r="S794" s="27"/>
    </row>
    <row r="795" spans="3:19" x14ac:dyDescent="0.2">
      <c r="C795" s="27"/>
      <c r="D795" s="27"/>
      <c r="E795" s="27"/>
      <c r="F795" s="27"/>
      <c r="G795" s="27"/>
      <c r="R795" s="27"/>
      <c r="S795" s="27"/>
    </row>
    <row r="796" spans="3:19" x14ac:dyDescent="0.2">
      <c r="C796" s="27"/>
      <c r="D796" s="27"/>
      <c r="E796" s="27"/>
      <c r="F796" s="27"/>
      <c r="G796" s="27"/>
      <c r="R796" s="27"/>
      <c r="S796" s="27"/>
    </row>
    <row r="797" spans="3:19" x14ac:dyDescent="0.2">
      <c r="C797" s="27"/>
      <c r="D797" s="27"/>
      <c r="E797" s="27"/>
      <c r="F797" s="27"/>
      <c r="G797" s="27"/>
      <c r="R797" s="27"/>
      <c r="S797" s="27"/>
    </row>
    <row r="798" spans="3:19" x14ac:dyDescent="0.2">
      <c r="C798" s="27"/>
      <c r="D798" s="27"/>
      <c r="E798" s="27"/>
      <c r="F798" s="27"/>
      <c r="G798" s="27"/>
      <c r="R798" s="27"/>
      <c r="S798" s="27"/>
    </row>
    <row r="799" spans="3:19" x14ac:dyDescent="0.2">
      <c r="C799" s="27"/>
      <c r="D799" s="27"/>
      <c r="E799" s="27"/>
      <c r="F799" s="27"/>
      <c r="G799" s="27"/>
      <c r="R799" s="27"/>
      <c r="S799" s="27"/>
    </row>
    <row r="800" spans="3:19" x14ac:dyDescent="0.2">
      <c r="C800" s="27"/>
      <c r="D800" s="27"/>
      <c r="E800" s="27"/>
      <c r="F800" s="27"/>
      <c r="G800" s="27"/>
      <c r="R800" s="27"/>
      <c r="S800" s="27"/>
    </row>
    <row r="801" spans="3:19" x14ac:dyDescent="0.2">
      <c r="C801" s="27"/>
      <c r="D801" s="27"/>
      <c r="E801" s="27"/>
      <c r="F801" s="27"/>
      <c r="G801" s="27"/>
      <c r="R801" s="27"/>
      <c r="S801" s="27"/>
    </row>
    <row r="802" spans="3:19" x14ac:dyDescent="0.2">
      <c r="C802" s="27"/>
      <c r="D802" s="27"/>
      <c r="E802" s="27"/>
      <c r="F802" s="27"/>
      <c r="G802" s="27"/>
      <c r="R802" s="27"/>
      <c r="S802" s="27"/>
    </row>
    <row r="803" spans="3:19" x14ac:dyDescent="0.2">
      <c r="C803" s="27"/>
      <c r="D803" s="27"/>
      <c r="E803" s="27"/>
      <c r="F803" s="27"/>
      <c r="G803" s="27"/>
      <c r="R803" s="27"/>
      <c r="S803" s="27"/>
    </row>
    <row r="804" spans="3:19" x14ac:dyDescent="0.2">
      <c r="C804" s="27"/>
      <c r="D804" s="27"/>
      <c r="E804" s="27"/>
      <c r="F804" s="27"/>
      <c r="G804" s="27"/>
      <c r="R804" s="27"/>
      <c r="S804" s="27"/>
    </row>
    <row r="805" spans="3:19" x14ac:dyDescent="0.2">
      <c r="C805" s="27"/>
      <c r="D805" s="27"/>
      <c r="E805" s="27"/>
      <c r="F805" s="27"/>
      <c r="G805" s="27"/>
      <c r="R805" s="27"/>
      <c r="S805" s="27"/>
    </row>
    <row r="806" spans="3:19" x14ac:dyDescent="0.2">
      <c r="C806" s="27"/>
      <c r="D806" s="27"/>
      <c r="E806" s="27"/>
      <c r="F806" s="27"/>
      <c r="G806" s="27"/>
      <c r="R806" s="27"/>
      <c r="S806" s="27"/>
    </row>
    <row r="807" spans="3:19" x14ac:dyDescent="0.2">
      <c r="C807" s="27"/>
      <c r="D807" s="27"/>
      <c r="E807" s="27"/>
      <c r="F807" s="27"/>
      <c r="G807" s="27"/>
      <c r="R807" s="27"/>
      <c r="S807" s="27"/>
    </row>
    <row r="808" spans="3:19" x14ac:dyDescent="0.2">
      <c r="C808" s="27"/>
      <c r="D808" s="27"/>
      <c r="E808" s="27"/>
      <c r="F808" s="27"/>
      <c r="G808" s="27"/>
      <c r="R808" s="27"/>
      <c r="S808" s="27"/>
    </row>
    <row r="809" spans="3:19" x14ac:dyDescent="0.2">
      <c r="C809" s="27"/>
      <c r="D809" s="27"/>
      <c r="E809" s="27"/>
      <c r="F809" s="27"/>
      <c r="G809" s="27"/>
      <c r="R809" s="27"/>
      <c r="S809" s="27"/>
    </row>
    <row r="810" spans="3:19" x14ac:dyDescent="0.2">
      <c r="C810" s="27"/>
      <c r="D810" s="27"/>
      <c r="E810" s="27"/>
      <c r="F810" s="27"/>
      <c r="G810" s="27"/>
      <c r="R810" s="27"/>
      <c r="S810" s="27"/>
    </row>
    <row r="811" spans="3:19" x14ac:dyDescent="0.2">
      <c r="C811" s="27"/>
      <c r="D811" s="27"/>
      <c r="E811" s="27"/>
      <c r="F811" s="27"/>
      <c r="G811" s="27"/>
      <c r="R811" s="27"/>
      <c r="S811" s="27"/>
    </row>
    <row r="812" spans="3:19" x14ac:dyDescent="0.2">
      <c r="C812" s="27"/>
      <c r="D812" s="27"/>
      <c r="E812" s="27"/>
      <c r="F812" s="27"/>
      <c r="G812" s="27"/>
      <c r="R812" s="27"/>
      <c r="S812" s="27"/>
    </row>
    <row r="813" spans="3:19" x14ac:dyDescent="0.2">
      <c r="C813" s="27"/>
      <c r="D813" s="27"/>
      <c r="E813" s="27"/>
      <c r="F813" s="27"/>
      <c r="G813" s="27"/>
      <c r="R813" s="27"/>
      <c r="S813" s="27"/>
    </row>
    <row r="814" spans="3:19" x14ac:dyDescent="0.2">
      <c r="C814" s="27"/>
      <c r="D814" s="27"/>
      <c r="E814" s="27"/>
      <c r="F814" s="27"/>
      <c r="G814" s="27"/>
      <c r="R814" s="27"/>
      <c r="S814" s="27"/>
    </row>
    <row r="815" spans="3:19" x14ac:dyDescent="0.2">
      <c r="C815" s="27"/>
      <c r="D815" s="27"/>
      <c r="E815" s="27"/>
      <c r="F815" s="27"/>
      <c r="G815" s="27"/>
      <c r="R815" s="27"/>
      <c r="S815" s="27"/>
    </row>
    <row r="816" spans="3:19" x14ac:dyDescent="0.2">
      <c r="C816" s="27"/>
      <c r="D816" s="27"/>
      <c r="E816" s="27"/>
      <c r="F816" s="27"/>
      <c r="G816" s="27"/>
      <c r="R816" s="27"/>
      <c r="S816" s="27"/>
    </row>
    <row r="817" spans="3:19" x14ac:dyDescent="0.2">
      <c r="C817" s="27"/>
      <c r="D817" s="27"/>
      <c r="E817" s="27"/>
      <c r="F817" s="27"/>
      <c r="G817" s="27"/>
      <c r="R817" s="27"/>
      <c r="S817" s="27"/>
    </row>
    <row r="818" spans="3:19" x14ac:dyDescent="0.2">
      <c r="C818" s="27"/>
      <c r="D818" s="27"/>
      <c r="E818" s="27"/>
      <c r="F818" s="27"/>
      <c r="G818" s="27"/>
      <c r="R818" s="27"/>
      <c r="S818" s="27"/>
    </row>
    <row r="819" spans="3:19" x14ac:dyDescent="0.2">
      <c r="C819" s="27"/>
      <c r="D819" s="27"/>
      <c r="E819" s="27"/>
      <c r="F819" s="27"/>
      <c r="G819" s="27"/>
      <c r="R819" s="27"/>
      <c r="S819" s="27"/>
    </row>
    <row r="820" spans="3:19" x14ac:dyDescent="0.2">
      <c r="C820" s="27"/>
      <c r="D820" s="27"/>
      <c r="E820" s="27"/>
      <c r="F820" s="27"/>
      <c r="G820" s="27"/>
      <c r="R820" s="27"/>
      <c r="S820" s="27"/>
    </row>
    <row r="821" spans="3:19" x14ac:dyDescent="0.2">
      <c r="C821" s="27"/>
      <c r="D821" s="27"/>
      <c r="E821" s="27"/>
      <c r="F821" s="27"/>
      <c r="G821" s="27"/>
      <c r="R821" s="27"/>
      <c r="S821" s="27"/>
    </row>
    <row r="822" spans="3:19" x14ac:dyDescent="0.2">
      <c r="C822" s="27"/>
      <c r="D822" s="27"/>
      <c r="E822" s="27"/>
      <c r="F822" s="27"/>
      <c r="G822" s="27"/>
      <c r="R822" s="27"/>
      <c r="S822" s="27"/>
    </row>
    <row r="823" spans="3:19" x14ac:dyDescent="0.2">
      <c r="C823" s="27"/>
      <c r="D823" s="27"/>
      <c r="E823" s="27"/>
      <c r="F823" s="27"/>
      <c r="G823" s="27"/>
      <c r="R823" s="27"/>
      <c r="S823" s="27"/>
    </row>
    <row r="824" spans="3:19" x14ac:dyDescent="0.2">
      <c r="C824" s="27"/>
      <c r="D824" s="27"/>
      <c r="E824" s="27"/>
      <c r="F824" s="27"/>
      <c r="G824" s="27"/>
      <c r="R824" s="27"/>
      <c r="S824" s="27"/>
    </row>
    <row r="825" spans="3:19" x14ac:dyDescent="0.2">
      <c r="C825" s="27"/>
      <c r="D825" s="27"/>
      <c r="E825" s="27"/>
      <c r="F825" s="27"/>
      <c r="G825" s="27"/>
      <c r="R825" s="27"/>
      <c r="S825" s="27"/>
    </row>
    <row r="826" spans="3:19" x14ac:dyDescent="0.2">
      <c r="C826" s="27"/>
      <c r="D826" s="27"/>
      <c r="E826" s="27"/>
      <c r="F826" s="27"/>
      <c r="G826" s="27"/>
      <c r="R826" s="27"/>
      <c r="S826" s="27"/>
    </row>
    <row r="827" spans="3:19" x14ac:dyDescent="0.2">
      <c r="C827" s="27"/>
      <c r="D827" s="27"/>
      <c r="E827" s="27"/>
      <c r="F827" s="27"/>
      <c r="G827" s="27"/>
      <c r="R827" s="27"/>
      <c r="S827" s="27"/>
    </row>
    <row r="828" spans="3:19" x14ac:dyDescent="0.2">
      <c r="C828" s="27"/>
      <c r="D828" s="27"/>
      <c r="E828" s="27"/>
      <c r="F828" s="27"/>
      <c r="G828" s="27"/>
      <c r="R828" s="27"/>
      <c r="S828" s="27"/>
    </row>
    <row r="829" spans="3:19" x14ac:dyDescent="0.2">
      <c r="C829" s="27"/>
      <c r="D829" s="27"/>
      <c r="E829" s="27"/>
      <c r="F829" s="27"/>
      <c r="G829" s="27"/>
      <c r="R829" s="27"/>
      <c r="S829" s="27"/>
    </row>
    <row r="830" spans="3:19" x14ac:dyDescent="0.2">
      <c r="C830" s="27"/>
      <c r="D830" s="27"/>
      <c r="E830" s="27"/>
      <c r="F830" s="27"/>
      <c r="G830" s="27"/>
      <c r="R830" s="27"/>
      <c r="S830" s="27"/>
    </row>
    <row r="831" spans="3:19" x14ac:dyDescent="0.2">
      <c r="C831" s="27"/>
      <c r="D831" s="27"/>
      <c r="E831" s="27"/>
      <c r="F831" s="27"/>
      <c r="G831" s="27"/>
      <c r="R831" s="27"/>
      <c r="S831" s="27"/>
    </row>
    <row r="832" spans="3:19" x14ac:dyDescent="0.2">
      <c r="C832" s="27"/>
      <c r="D832" s="27"/>
      <c r="E832" s="27"/>
      <c r="F832" s="27"/>
      <c r="G832" s="27"/>
      <c r="R832" s="27"/>
      <c r="S832" s="27"/>
    </row>
    <row r="833" spans="3:19" x14ac:dyDescent="0.2">
      <c r="C833" s="27"/>
      <c r="D833" s="27"/>
      <c r="E833" s="27"/>
      <c r="F833" s="27"/>
      <c r="G833" s="27"/>
      <c r="R833" s="27"/>
      <c r="S833" s="27"/>
    </row>
    <row r="834" spans="3:19" x14ac:dyDescent="0.2">
      <c r="C834" s="27"/>
      <c r="D834" s="27"/>
      <c r="E834" s="27"/>
      <c r="F834" s="27"/>
      <c r="G834" s="27"/>
      <c r="R834" s="27"/>
      <c r="S834" s="27"/>
    </row>
    <row r="835" spans="3:19" x14ac:dyDescent="0.2">
      <c r="C835" s="27"/>
      <c r="D835" s="27"/>
      <c r="E835" s="27"/>
      <c r="F835" s="27"/>
      <c r="G835" s="27"/>
      <c r="R835" s="27"/>
      <c r="S835" s="27"/>
    </row>
    <row r="836" spans="3:19" x14ac:dyDescent="0.2">
      <c r="C836" s="27"/>
      <c r="D836" s="27"/>
      <c r="E836" s="27"/>
      <c r="F836" s="27"/>
      <c r="G836" s="27"/>
      <c r="R836" s="27"/>
      <c r="S836" s="27"/>
    </row>
    <row r="837" spans="3:19" x14ac:dyDescent="0.2">
      <c r="C837" s="27"/>
      <c r="D837" s="27"/>
      <c r="E837" s="27"/>
      <c r="F837" s="27"/>
      <c r="G837" s="27"/>
      <c r="R837" s="27"/>
      <c r="S837" s="27"/>
    </row>
    <row r="838" spans="3:19" x14ac:dyDescent="0.2">
      <c r="C838" s="27"/>
      <c r="D838" s="27"/>
      <c r="E838" s="27"/>
      <c r="F838" s="27"/>
      <c r="G838" s="27"/>
      <c r="R838" s="27"/>
      <c r="S838" s="27"/>
    </row>
    <row r="839" spans="3:19" x14ac:dyDescent="0.2">
      <c r="C839" s="27"/>
      <c r="D839" s="27"/>
      <c r="E839" s="27"/>
      <c r="F839" s="27"/>
      <c r="G839" s="27"/>
      <c r="R839" s="27"/>
      <c r="S839" s="27"/>
    </row>
    <row r="840" spans="3:19" x14ac:dyDescent="0.2">
      <c r="C840" s="27"/>
      <c r="D840" s="27"/>
      <c r="E840" s="27"/>
      <c r="F840" s="27"/>
      <c r="G840" s="27"/>
      <c r="R840" s="27"/>
      <c r="S840" s="27"/>
    </row>
    <row r="841" spans="3:19" x14ac:dyDescent="0.2">
      <c r="C841" s="27"/>
      <c r="D841" s="27"/>
      <c r="E841" s="27"/>
      <c r="F841" s="27"/>
      <c r="G841" s="27"/>
      <c r="R841" s="27"/>
      <c r="S841" s="27"/>
    </row>
    <row r="842" spans="3:19" x14ac:dyDescent="0.2">
      <c r="C842" s="27"/>
      <c r="D842" s="27"/>
      <c r="E842" s="27"/>
      <c r="F842" s="27"/>
      <c r="G842" s="27"/>
      <c r="R842" s="27"/>
      <c r="S842" s="27"/>
    </row>
    <row r="843" spans="3:19" x14ac:dyDescent="0.2">
      <c r="C843" s="27"/>
      <c r="D843" s="27"/>
      <c r="E843" s="27"/>
      <c r="F843" s="27"/>
      <c r="G843" s="27"/>
      <c r="R843" s="27"/>
      <c r="S843" s="27"/>
    </row>
    <row r="844" spans="3:19" x14ac:dyDescent="0.2">
      <c r="C844" s="27"/>
      <c r="D844" s="27"/>
      <c r="E844" s="27"/>
      <c r="F844" s="27"/>
      <c r="G844" s="27"/>
      <c r="R844" s="27"/>
      <c r="S844" s="27"/>
    </row>
    <row r="845" spans="3:19" x14ac:dyDescent="0.2">
      <c r="C845" s="27"/>
      <c r="D845" s="27"/>
      <c r="E845" s="27"/>
      <c r="F845" s="27"/>
      <c r="G845" s="27"/>
      <c r="R845" s="27"/>
      <c r="S845" s="27"/>
    </row>
    <row r="846" spans="3:19" x14ac:dyDescent="0.2">
      <c r="C846" s="27"/>
      <c r="D846" s="27"/>
      <c r="E846" s="27"/>
      <c r="F846" s="27"/>
      <c r="G846" s="27"/>
      <c r="R846" s="27"/>
      <c r="S846" s="27"/>
    </row>
    <row r="847" spans="3:19" x14ac:dyDescent="0.2">
      <c r="C847" s="27"/>
      <c r="D847" s="27"/>
      <c r="E847" s="27"/>
      <c r="F847" s="27"/>
      <c r="G847" s="27"/>
      <c r="R847" s="27"/>
      <c r="S847" s="27"/>
    </row>
    <row r="848" spans="3:19" x14ac:dyDescent="0.2">
      <c r="C848" s="27"/>
      <c r="D848" s="27"/>
      <c r="E848" s="27"/>
      <c r="F848" s="27"/>
      <c r="G848" s="27"/>
      <c r="R848" s="27"/>
      <c r="S848" s="27"/>
    </row>
    <row r="849" spans="3:19" x14ac:dyDescent="0.2">
      <c r="C849" s="27"/>
      <c r="D849" s="27"/>
      <c r="E849" s="27"/>
      <c r="F849" s="27"/>
      <c r="G849" s="27"/>
      <c r="R849" s="27"/>
      <c r="S849" s="27"/>
    </row>
    <row r="850" spans="3:19" x14ac:dyDescent="0.2">
      <c r="C850" s="27"/>
      <c r="D850" s="27"/>
      <c r="E850" s="27"/>
      <c r="F850" s="27"/>
      <c r="G850" s="27"/>
      <c r="R850" s="27"/>
      <c r="S850" s="27"/>
    </row>
    <row r="851" spans="3:19" x14ac:dyDescent="0.2">
      <c r="C851" s="27"/>
      <c r="D851" s="27"/>
      <c r="E851" s="27"/>
      <c r="F851" s="27"/>
      <c r="G851" s="27"/>
      <c r="R851" s="27"/>
      <c r="S851" s="27"/>
    </row>
    <row r="852" spans="3:19" x14ac:dyDescent="0.2">
      <c r="C852" s="27"/>
      <c r="D852" s="27"/>
      <c r="E852" s="27"/>
      <c r="F852" s="27"/>
      <c r="G852" s="27"/>
      <c r="R852" s="27"/>
      <c r="S852" s="27"/>
    </row>
    <row r="853" spans="3:19" x14ac:dyDescent="0.2">
      <c r="C853" s="27"/>
      <c r="D853" s="27"/>
      <c r="E853" s="27"/>
      <c r="F853" s="27"/>
      <c r="G853" s="27"/>
      <c r="R853" s="27"/>
      <c r="S853" s="27"/>
    </row>
    <row r="854" spans="3:19" x14ac:dyDescent="0.2">
      <c r="C854" s="27"/>
      <c r="D854" s="27"/>
      <c r="E854" s="27"/>
      <c r="F854" s="27"/>
      <c r="G854" s="27"/>
      <c r="R854" s="27"/>
      <c r="S854" s="27"/>
    </row>
    <row r="855" spans="3:19" x14ac:dyDescent="0.2">
      <c r="C855" s="27"/>
      <c r="D855" s="27"/>
      <c r="E855" s="27"/>
      <c r="F855" s="27"/>
      <c r="G855" s="27"/>
      <c r="R855" s="27"/>
      <c r="S855" s="27"/>
    </row>
    <row r="856" spans="3:19" x14ac:dyDescent="0.2">
      <c r="C856" s="27"/>
      <c r="D856" s="27"/>
      <c r="E856" s="27"/>
      <c r="F856" s="27"/>
      <c r="G856" s="27"/>
      <c r="R856" s="27"/>
      <c r="S856" s="27"/>
    </row>
    <row r="857" spans="3:19" x14ac:dyDescent="0.2">
      <c r="C857" s="27"/>
      <c r="D857" s="27"/>
      <c r="E857" s="27"/>
      <c r="F857" s="27"/>
      <c r="G857" s="27"/>
      <c r="R857" s="27"/>
      <c r="S857" s="27"/>
    </row>
    <row r="858" spans="3:19" x14ac:dyDescent="0.2">
      <c r="C858" s="27"/>
      <c r="D858" s="27"/>
      <c r="E858" s="27"/>
      <c r="F858" s="27"/>
      <c r="G858" s="27"/>
      <c r="R858" s="27"/>
      <c r="S858" s="27"/>
    </row>
    <row r="859" spans="3:19" x14ac:dyDescent="0.2">
      <c r="C859" s="27"/>
      <c r="D859" s="27"/>
      <c r="E859" s="27"/>
      <c r="F859" s="27"/>
      <c r="G859" s="27"/>
      <c r="R859" s="27"/>
      <c r="S859" s="27"/>
    </row>
    <row r="860" spans="3:19" x14ac:dyDescent="0.2">
      <c r="C860" s="27"/>
      <c r="D860" s="27"/>
      <c r="E860" s="27"/>
      <c r="F860" s="27"/>
      <c r="G860" s="27"/>
      <c r="R860" s="27"/>
      <c r="S860" s="27"/>
    </row>
    <row r="861" spans="3:19" x14ac:dyDescent="0.2">
      <c r="C861" s="27"/>
      <c r="D861" s="27"/>
      <c r="E861" s="27"/>
      <c r="F861" s="27"/>
      <c r="G861" s="27"/>
      <c r="R861" s="27"/>
      <c r="S861" s="27"/>
    </row>
    <row r="862" spans="3:19" x14ac:dyDescent="0.2">
      <c r="C862" s="27"/>
      <c r="D862" s="27"/>
      <c r="E862" s="27"/>
      <c r="F862" s="27"/>
      <c r="G862" s="27"/>
      <c r="R862" s="27"/>
      <c r="S862" s="27"/>
    </row>
    <row r="863" spans="3:19" x14ac:dyDescent="0.2">
      <c r="C863" s="27"/>
      <c r="D863" s="27"/>
      <c r="E863" s="27"/>
      <c r="F863" s="27"/>
      <c r="G863" s="27"/>
      <c r="R863" s="27"/>
      <c r="S863" s="27"/>
    </row>
    <row r="864" spans="3:19" x14ac:dyDescent="0.2">
      <c r="C864" s="27"/>
      <c r="D864" s="27"/>
      <c r="E864" s="27"/>
      <c r="F864" s="27"/>
      <c r="G864" s="27"/>
      <c r="R864" s="27"/>
      <c r="S864" s="27"/>
    </row>
    <row r="865" spans="3:19" x14ac:dyDescent="0.2">
      <c r="C865" s="27"/>
      <c r="D865" s="27"/>
      <c r="E865" s="27"/>
      <c r="F865" s="27"/>
      <c r="G865" s="27"/>
      <c r="R865" s="27"/>
      <c r="S865" s="27"/>
    </row>
    <row r="866" spans="3:19" x14ac:dyDescent="0.2">
      <c r="C866" s="27"/>
      <c r="D866" s="27"/>
      <c r="E866" s="27"/>
      <c r="F866" s="27"/>
      <c r="G866" s="27"/>
      <c r="R866" s="27"/>
      <c r="S866" s="27"/>
    </row>
    <row r="867" spans="3:19" x14ac:dyDescent="0.2">
      <c r="C867" s="27"/>
      <c r="D867" s="27"/>
      <c r="E867" s="27"/>
      <c r="F867" s="27"/>
      <c r="G867" s="27"/>
      <c r="R867" s="27"/>
      <c r="S867" s="27"/>
    </row>
    <row r="868" spans="3:19" x14ac:dyDescent="0.2">
      <c r="C868" s="27"/>
      <c r="D868" s="27"/>
      <c r="E868" s="27"/>
      <c r="F868" s="27"/>
      <c r="G868" s="27"/>
      <c r="R868" s="27"/>
      <c r="S868" s="27"/>
    </row>
    <row r="869" spans="3:19" x14ac:dyDescent="0.2">
      <c r="C869" s="27"/>
      <c r="D869" s="27"/>
      <c r="E869" s="27"/>
      <c r="F869" s="27"/>
      <c r="G869" s="27"/>
      <c r="R869" s="27"/>
      <c r="S869" s="27"/>
    </row>
    <row r="870" spans="3:19" x14ac:dyDescent="0.2">
      <c r="C870" s="27"/>
      <c r="D870" s="27"/>
      <c r="E870" s="27"/>
      <c r="F870" s="27"/>
      <c r="G870" s="27"/>
      <c r="R870" s="27"/>
      <c r="S870" s="27"/>
    </row>
    <row r="871" spans="3:19" x14ac:dyDescent="0.2">
      <c r="C871" s="27"/>
      <c r="D871" s="27"/>
      <c r="E871" s="27"/>
      <c r="F871" s="27"/>
      <c r="G871" s="27"/>
      <c r="R871" s="27"/>
      <c r="S871" s="27"/>
    </row>
    <row r="872" spans="3:19" x14ac:dyDescent="0.2">
      <c r="C872" s="27"/>
      <c r="D872" s="27"/>
      <c r="E872" s="27"/>
      <c r="F872" s="27"/>
      <c r="G872" s="27"/>
      <c r="R872" s="27"/>
      <c r="S872" s="27"/>
    </row>
    <row r="873" spans="3:19" x14ac:dyDescent="0.2">
      <c r="C873" s="27"/>
      <c r="D873" s="27"/>
      <c r="E873" s="27"/>
      <c r="F873" s="27"/>
      <c r="G873" s="27"/>
      <c r="R873" s="27"/>
      <c r="S873" s="27"/>
    </row>
    <row r="874" spans="3:19" x14ac:dyDescent="0.2">
      <c r="C874" s="27"/>
      <c r="D874" s="27"/>
      <c r="E874" s="27"/>
      <c r="F874" s="27"/>
      <c r="G874" s="27"/>
      <c r="R874" s="27"/>
      <c r="S874" s="27"/>
    </row>
    <row r="875" spans="3:19" x14ac:dyDescent="0.2">
      <c r="C875" s="27"/>
      <c r="D875" s="27"/>
      <c r="E875" s="27"/>
      <c r="F875" s="27"/>
      <c r="G875" s="27"/>
      <c r="R875" s="27"/>
      <c r="S875" s="27"/>
    </row>
    <row r="876" spans="3:19" x14ac:dyDescent="0.2">
      <c r="C876" s="27"/>
      <c r="D876" s="27"/>
      <c r="E876" s="27"/>
      <c r="F876" s="27"/>
      <c r="G876" s="27"/>
      <c r="R876" s="27"/>
      <c r="S876" s="27"/>
    </row>
    <row r="877" spans="3:19" x14ac:dyDescent="0.2">
      <c r="C877" s="27"/>
      <c r="D877" s="27"/>
      <c r="E877" s="27"/>
      <c r="F877" s="27"/>
      <c r="G877" s="27"/>
      <c r="R877" s="27"/>
      <c r="S877" s="27"/>
    </row>
    <row r="878" spans="3:19" x14ac:dyDescent="0.2">
      <c r="C878" s="27"/>
      <c r="D878" s="27"/>
      <c r="E878" s="27"/>
      <c r="F878" s="27"/>
      <c r="G878" s="27"/>
      <c r="R878" s="27"/>
      <c r="S878" s="27"/>
    </row>
    <row r="879" spans="3:19" x14ac:dyDescent="0.2">
      <c r="C879" s="27"/>
      <c r="D879" s="27"/>
      <c r="E879" s="27"/>
      <c r="F879" s="27"/>
      <c r="G879" s="27"/>
      <c r="R879" s="27"/>
      <c r="S879" s="27"/>
    </row>
    <row r="880" spans="3:19" x14ac:dyDescent="0.2">
      <c r="C880" s="27"/>
      <c r="D880" s="27"/>
      <c r="E880" s="27"/>
      <c r="F880" s="27"/>
      <c r="G880" s="27"/>
      <c r="R880" s="27"/>
      <c r="S880" s="27"/>
    </row>
    <row r="881" spans="3:19" x14ac:dyDescent="0.2">
      <c r="C881" s="27"/>
      <c r="D881" s="27"/>
      <c r="E881" s="27"/>
      <c r="F881" s="27"/>
      <c r="G881" s="27"/>
      <c r="R881" s="27"/>
      <c r="S881" s="27"/>
    </row>
    <row r="882" spans="3:19" x14ac:dyDescent="0.2">
      <c r="C882" s="27"/>
      <c r="D882" s="27"/>
      <c r="E882" s="27"/>
      <c r="F882" s="27"/>
      <c r="G882" s="27"/>
      <c r="R882" s="27"/>
      <c r="S882" s="27"/>
    </row>
    <row r="883" spans="3:19" x14ac:dyDescent="0.2">
      <c r="C883" s="27"/>
      <c r="D883" s="27"/>
      <c r="E883" s="27"/>
      <c r="F883" s="27"/>
      <c r="G883" s="27"/>
      <c r="R883" s="27"/>
      <c r="S883" s="27"/>
    </row>
    <row r="884" spans="3:19" x14ac:dyDescent="0.2">
      <c r="C884" s="27"/>
      <c r="D884" s="27"/>
      <c r="E884" s="27"/>
      <c r="F884" s="27"/>
      <c r="G884" s="27"/>
      <c r="R884" s="27"/>
      <c r="S884" s="27"/>
    </row>
    <row r="885" spans="3:19" x14ac:dyDescent="0.2">
      <c r="C885" s="27"/>
      <c r="D885" s="27"/>
      <c r="E885" s="27"/>
      <c r="F885" s="27"/>
      <c r="G885" s="27"/>
      <c r="R885" s="27"/>
      <c r="S885" s="27"/>
    </row>
    <row r="886" spans="3:19" x14ac:dyDescent="0.2">
      <c r="C886" s="27"/>
      <c r="D886" s="27"/>
      <c r="E886" s="27"/>
      <c r="F886" s="27"/>
      <c r="G886" s="27"/>
      <c r="R886" s="27"/>
      <c r="S886" s="27"/>
    </row>
    <row r="887" spans="3:19" x14ac:dyDescent="0.2">
      <c r="C887" s="27"/>
      <c r="D887" s="27"/>
      <c r="E887" s="27"/>
      <c r="F887" s="27"/>
      <c r="G887" s="27"/>
      <c r="R887" s="27"/>
      <c r="S887" s="27"/>
    </row>
    <row r="888" spans="3:19" x14ac:dyDescent="0.2">
      <c r="C888" s="27"/>
      <c r="D888" s="27"/>
      <c r="E888" s="27"/>
      <c r="F888" s="27"/>
      <c r="G888" s="27"/>
      <c r="R888" s="27"/>
      <c r="S888" s="27"/>
    </row>
    <row r="889" spans="3:19" x14ac:dyDescent="0.2">
      <c r="C889" s="27"/>
      <c r="D889" s="27"/>
      <c r="E889" s="27"/>
      <c r="F889" s="27"/>
      <c r="G889" s="27"/>
      <c r="R889" s="27"/>
      <c r="S889" s="27"/>
    </row>
    <row r="890" spans="3:19" x14ac:dyDescent="0.2">
      <c r="C890" s="27"/>
      <c r="D890" s="27"/>
      <c r="E890" s="27"/>
      <c r="F890" s="27"/>
      <c r="G890" s="27"/>
      <c r="R890" s="27"/>
      <c r="S890" s="27"/>
    </row>
    <row r="891" spans="3:19" x14ac:dyDescent="0.2">
      <c r="C891" s="27"/>
      <c r="D891" s="27"/>
      <c r="E891" s="27"/>
      <c r="F891" s="27"/>
      <c r="G891" s="27"/>
      <c r="R891" s="27"/>
      <c r="S891" s="27"/>
    </row>
    <row r="892" spans="3:19" x14ac:dyDescent="0.2">
      <c r="C892" s="27"/>
      <c r="D892" s="27"/>
      <c r="E892" s="27"/>
      <c r="F892" s="27"/>
      <c r="G892" s="27"/>
      <c r="R892" s="27"/>
      <c r="S892" s="27"/>
    </row>
    <row r="893" spans="3:19" x14ac:dyDescent="0.2">
      <c r="C893" s="27"/>
      <c r="D893" s="27"/>
      <c r="E893" s="27"/>
      <c r="F893" s="27"/>
      <c r="G893" s="27"/>
      <c r="R893" s="27"/>
      <c r="S893" s="27"/>
    </row>
    <row r="894" spans="3:19" x14ac:dyDescent="0.2">
      <c r="C894" s="27"/>
      <c r="D894" s="27"/>
      <c r="E894" s="27"/>
      <c r="F894" s="27"/>
      <c r="G894" s="27"/>
      <c r="R894" s="27"/>
      <c r="S894" s="27"/>
    </row>
    <row r="895" spans="3:19" x14ac:dyDescent="0.2">
      <c r="C895" s="27"/>
      <c r="D895" s="27"/>
      <c r="E895" s="27"/>
      <c r="F895" s="27"/>
      <c r="G895" s="27"/>
      <c r="R895" s="27"/>
      <c r="S895" s="27"/>
    </row>
    <row r="896" spans="3:19" x14ac:dyDescent="0.2">
      <c r="C896" s="27"/>
      <c r="D896" s="27"/>
      <c r="E896" s="27"/>
      <c r="F896" s="27"/>
      <c r="G896" s="27"/>
      <c r="R896" s="27"/>
      <c r="S896" s="27"/>
    </row>
    <row r="897" spans="3:19" x14ac:dyDescent="0.2">
      <c r="C897" s="27"/>
      <c r="D897" s="27"/>
      <c r="E897" s="27"/>
      <c r="F897" s="27"/>
      <c r="G897" s="27"/>
      <c r="R897" s="27"/>
      <c r="S897" s="27"/>
    </row>
    <row r="898" spans="3:19" x14ac:dyDescent="0.2">
      <c r="C898" s="27"/>
      <c r="D898" s="27"/>
      <c r="E898" s="27"/>
      <c r="F898" s="27"/>
      <c r="G898" s="27"/>
      <c r="R898" s="27"/>
      <c r="S898" s="27"/>
    </row>
    <row r="899" spans="3:19" x14ac:dyDescent="0.2">
      <c r="C899" s="27"/>
      <c r="D899" s="27"/>
      <c r="E899" s="27"/>
      <c r="F899" s="27"/>
      <c r="G899" s="27"/>
      <c r="R899" s="27"/>
      <c r="S899" s="27"/>
    </row>
    <row r="900" spans="3:19" x14ac:dyDescent="0.2">
      <c r="C900" s="27"/>
      <c r="D900" s="27"/>
      <c r="E900" s="27"/>
      <c r="F900" s="27"/>
      <c r="G900" s="27"/>
      <c r="R900" s="27"/>
      <c r="S900" s="27"/>
    </row>
    <row r="901" spans="3:19" x14ac:dyDescent="0.2">
      <c r="C901" s="27"/>
      <c r="D901" s="27"/>
      <c r="E901" s="27"/>
      <c r="F901" s="27"/>
      <c r="G901" s="27"/>
      <c r="R901" s="27"/>
      <c r="S901" s="27"/>
    </row>
    <row r="902" spans="3:19" x14ac:dyDescent="0.2">
      <c r="C902" s="27"/>
      <c r="D902" s="27"/>
      <c r="E902" s="27"/>
      <c r="F902" s="27"/>
      <c r="G902" s="27"/>
      <c r="R902" s="27"/>
      <c r="S902" s="27"/>
    </row>
    <row r="903" spans="3:19" x14ac:dyDescent="0.2">
      <c r="C903" s="27"/>
      <c r="D903" s="27"/>
      <c r="E903" s="27"/>
      <c r="F903" s="27"/>
      <c r="G903" s="27"/>
      <c r="R903" s="27"/>
      <c r="S903" s="27"/>
    </row>
    <row r="904" spans="3:19" x14ac:dyDescent="0.2">
      <c r="C904" s="27"/>
      <c r="D904" s="27"/>
      <c r="E904" s="27"/>
      <c r="F904" s="27"/>
      <c r="G904" s="27"/>
      <c r="R904" s="27"/>
      <c r="S904" s="27"/>
    </row>
    <row r="905" spans="3:19" x14ac:dyDescent="0.2">
      <c r="C905" s="27"/>
      <c r="D905" s="27"/>
      <c r="E905" s="27"/>
      <c r="F905" s="27"/>
      <c r="G905" s="27"/>
      <c r="R905" s="27"/>
      <c r="S905" s="27"/>
    </row>
    <row r="906" spans="3:19" x14ac:dyDescent="0.2">
      <c r="C906" s="27"/>
      <c r="D906" s="27"/>
      <c r="E906" s="27"/>
      <c r="F906" s="27"/>
      <c r="G906" s="27"/>
      <c r="R906" s="27"/>
      <c r="S906" s="27"/>
    </row>
    <row r="907" spans="3:19" x14ac:dyDescent="0.2">
      <c r="C907" s="27"/>
      <c r="D907" s="27"/>
      <c r="E907" s="27"/>
      <c r="F907" s="27"/>
      <c r="G907" s="27"/>
      <c r="R907" s="27"/>
      <c r="S907" s="27"/>
    </row>
    <row r="908" spans="3:19" x14ac:dyDescent="0.2">
      <c r="C908" s="27"/>
      <c r="D908" s="27"/>
      <c r="E908" s="27"/>
      <c r="F908" s="27"/>
      <c r="G908" s="27"/>
      <c r="R908" s="27"/>
      <c r="S908" s="27"/>
    </row>
    <row r="909" spans="3:19" x14ac:dyDescent="0.2">
      <c r="C909" s="27"/>
      <c r="D909" s="27"/>
      <c r="E909" s="27"/>
      <c r="F909" s="27"/>
      <c r="G909" s="27"/>
      <c r="R909" s="27"/>
      <c r="S909" s="27"/>
    </row>
    <row r="910" spans="3:19" x14ac:dyDescent="0.2">
      <c r="C910" s="27"/>
      <c r="D910" s="27"/>
      <c r="E910" s="27"/>
      <c r="F910" s="27"/>
      <c r="G910" s="27"/>
      <c r="R910" s="27"/>
      <c r="S910" s="27"/>
    </row>
    <row r="911" spans="3:19" x14ac:dyDescent="0.2">
      <c r="C911" s="27"/>
      <c r="D911" s="27"/>
      <c r="E911" s="27"/>
      <c r="F911" s="27"/>
      <c r="G911" s="27"/>
      <c r="R911" s="27"/>
      <c r="S911" s="27"/>
    </row>
    <row r="912" spans="3:19" x14ac:dyDescent="0.2">
      <c r="C912" s="27"/>
      <c r="D912" s="27"/>
      <c r="E912" s="27"/>
      <c r="F912" s="27"/>
      <c r="G912" s="27"/>
      <c r="R912" s="27"/>
      <c r="S912" s="27"/>
    </row>
    <row r="913" spans="3:19" x14ac:dyDescent="0.2">
      <c r="C913" s="27"/>
      <c r="D913" s="27"/>
      <c r="E913" s="27"/>
      <c r="F913" s="27"/>
      <c r="G913" s="27"/>
      <c r="R913" s="27"/>
      <c r="S913" s="27"/>
    </row>
    <row r="914" spans="3:19" x14ac:dyDescent="0.2">
      <c r="C914" s="27"/>
      <c r="D914" s="27"/>
      <c r="E914" s="27"/>
      <c r="F914" s="27"/>
      <c r="G914" s="27"/>
      <c r="R914" s="27"/>
      <c r="S914" s="27"/>
    </row>
    <row r="915" spans="3:19" x14ac:dyDescent="0.2">
      <c r="C915" s="27"/>
      <c r="D915" s="27"/>
      <c r="E915" s="27"/>
      <c r="F915" s="27"/>
      <c r="G915" s="27"/>
      <c r="R915" s="27"/>
      <c r="S915" s="27"/>
    </row>
    <row r="916" spans="3:19" x14ac:dyDescent="0.2">
      <c r="C916" s="27"/>
      <c r="D916" s="27"/>
      <c r="E916" s="27"/>
      <c r="F916" s="27"/>
      <c r="G916" s="27"/>
      <c r="R916" s="27"/>
      <c r="S916" s="27"/>
    </row>
    <row r="917" spans="3:19" x14ac:dyDescent="0.2">
      <c r="C917" s="27"/>
      <c r="D917" s="27"/>
      <c r="E917" s="27"/>
      <c r="F917" s="27"/>
      <c r="G917" s="27"/>
      <c r="R917" s="27"/>
      <c r="S917" s="27"/>
    </row>
    <row r="918" spans="3:19" x14ac:dyDescent="0.2">
      <c r="C918" s="27"/>
      <c r="D918" s="27"/>
      <c r="E918" s="27"/>
      <c r="F918" s="27"/>
      <c r="G918" s="27"/>
      <c r="R918" s="27"/>
      <c r="S918" s="27"/>
    </row>
    <row r="919" spans="3:19" x14ac:dyDescent="0.2">
      <c r="C919" s="27"/>
      <c r="D919" s="27"/>
      <c r="E919" s="27"/>
      <c r="F919" s="27"/>
      <c r="G919" s="27"/>
      <c r="R919" s="27"/>
      <c r="S919" s="27"/>
    </row>
    <row r="920" spans="3:19" x14ac:dyDescent="0.2">
      <c r="C920" s="27"/>
      <c r="D920" s="27"/>
      <c r="E920" s="27"/>
      <c r="F920" s="27"/>
      <c r="G920" s="27"/>
      <c r="R920" s="27"/>
      <c r="S920" s="27"/>
    </row>
    <row r="921" spans="3:19" x14ac:dyDescent="0.2">
      <c r="C921" s="27"/>
      <c r="D921" s="27"/>
      <c r="E921" s="27"/>
      <c r="F921" s="27"/>
      <c r="G921" s="27"/>
      <c r="R921" s="27"/>
      <c r="S921" s="27"/>
    </row>
    <row r="922" spans="3:19" x14ac:dyDescent="0.2">
      <c r="C922" s="27"/>
      <c r="D922" s="27"/>
      <c r="E922" s="27"/>
      <c r="F922" s="27"/>
      <c r="G922" s="27"/>
      <c r="R922" s="27"/>
      <c r="S922" s="27"/>
    </row>
    <row r="923" spans="3:19" x14ac:dyDescent="0.2">
      <c r="C923" s="27"/>
      <c r="D923" s="27"/>
      <c r="E923" s="27"/>
      <c r="F923" s="27"/>
      <c r="G923" s="27"/>
      <c r="R923" s="27"/>
      <c r="S923" s="27"/>
    </row>
    <row r="924" spans="3:19" x14ac:dyDescent="0.2">
      <c r="C924" s="27"/>
      <c r="D924" s="27"/>
      <c r="E924" s="27"/>
      <c r="F924" s="27"/>
      <c r="G924" s="27"/>
      <c r="R924" s="27"/>
      <c r="S924" s="27"/>
    </row>
    <row r="925" spans="3:19" x14ac:dyDescent="0.2">
      <c r="C925" s="27"/>
      <c r="D925" s="27"/>
      <c r="E925" s="27"/>
      <c r="F925" s="27"/>
      <c r="G925" s="27"/>
      <c r="R925" s="27"/>
      <c r="S925" s="27"/>
    </row>
    <row r="926" spans="3:19" x14ac:dyDescent="0.2">
      <c r="C926" s="27"/>
      <c r="D926" s="27"/>
      <c r="E926" s="27"/>
      <c r="F926" s="27"/>
      <c r="G926" s="27"/>
      <c r="R926" s="27"/>
      <c r="S926" s="27"/>
    </row>
    <row r="927" spans="3:19" x14ac:dyDescent="0.2">
      <c r="C927" s="27"/>
      <c r="D927" s="27"/>
      <c r="E927" s="27"/>
      <c r="F927" s="27"/>
      <c r="G927" s="27"/>
      <c r="R927" s="27"/>
      <c r="S927" s="27"/>
    </row>
    <row r="928" spans="3:19" x14ac:dyDescent="0.2">
      <c r="C928" s="27"/>
      <c r="D928" s="27"/>
      <c r="E928" s="27"/>
      <c r="F928" s="27"/>
      <c r="G928" s="27"/>
      <c r="R928" s="27"/>
      <c r="S928" s="27"/>
    </row>
    <row r="929" spans="3:19" x14ac:dyDescent="0.2">
      <c r="C929" s="27"/>
      <c r="D929" s="27"/>
      <c r="E929" s="27"/>
      <c r="F929" s="27"/>
      <c r="G929" s="27"/>
      <c r="R929" s="27"/>
      <c r="S929" s="27"/>
    </row>
    <row r="930" spans="3:19" x14ac:dyDescent="0.2">
      <c r="C930" s="27"/>
      <c r="D930" s="27"/>
      <c r="E930" s="27"/>
      <c r="F930" s="27"/>
      <c r="G930" s="27"/>
      <c r="R930" s="27"/>
      <c r="S930" s="27"/>
    </row>
    <row r="931" spans="3:19" x14ac:dyDescent="0.2">
      <c r="C931" s="27"/>
      <c r="D931" s="27"/>
      <c r="E931" s="27"/>
      <c r="F931" s="27"/>
      <c r="G931" s="27"/>
      <c r="R931" s="27"/>
      <c r="S931" s="27"/>
    </row>
    <row r="932" spans="3:19" x14ac:dyDescent="0.2">
      <c r="C932" s="27"/>
      <c r="D932" s="27"/>
      <c r="E932" s="27"/>
      <c r="F932" s="27"/>
      <c r="G932" s="27"/>
      <c r="R932" s="27"/>
      <c r="S932" s="27"/>
    </row>
    <row r="933" spans="3:19" x14ac:dyDescent="0.2">
      <c r="C933" s="27"/>
      <c r="D933" s="27"/>
      <c r="E933" s="27"/>
      <c r="F933" s="27"/>
      <c r="G933" s="27"/>
      <c r="R933" s="27"/>
      <c r="S933" s="27"/>
    </row>
    <row r="934" spans="3:19" x14ac:dyDescent="0.2">
      <c r="C934" s="27"/>
      <c r="D934" s="27"/>
      <c r="E934" s="27"/>
      <c r="F934" s="27"/>
      <c r="G934" s="27"/>
      <c r="R934" s="27"/>
      <c r="S934" s="27"/>
    </row>
    <row r="935" spans="3:19" x14ac:dyDescent="0.2">
      <c r="C935" s="27"/>
      <c r="D935" s="27"/>
      <c r="E935" s="27"/>
      <c r="F935" s="27"/>
      <c r="G935" s="27"/>
      <c r="R935" s="27"/>
      <c r="S935" s="27"/>
    </row>
    <row r="936" spans="3:19" x14ac:dyDescent="0.2">
      <c r="C936" s="27"/>
      <c r="D936" s="27"/>
      <c r="E936" s="27"/>
      <c r="F936" s="27"/>
      <c r="G936" s="27"/>
      <c r="R936" s="27"/>
      <c r="S936" s="27"/>
    </row>
    <row r="937" spans="3:19" x14ac:dyDescent="0.2">
      <c r="C937" s="27"/>
      <c r="D937" s="27"/>
      <c r="E937" s="27"/>
      <c r="F937" s="27"/>
      <c r="G937" s="27"/>
      <c r="R937" s="27"/>
      <c r="S937" s="27"/>
    </row>
    <row r="938" spans="3:19" x14ac:dyDescent="0.2">
      <c r="C938" s="27"/>
      <c r="D938" s="27"/>
      <c r="E938" s="27"/>
      <c r="F938" s="27"/>
      <c r="G938" s="27"/>
      <c r="R938" s="27"/>
      <c r="S938" s="27"/>
    </row>
    <row r="939" spans="3:19" x14ac:dyDescent="0.2">
      <c r="C939" s="27"/>
      <c r="D939" s="27"/>
      <c r="E939" s="27"/>
      <c r="F939" s="27"/>
      <c r="G939" s="27"/>
      <c r="R939" s="27"/>
      <c r="S939" s="27"/>
    </row>
    <row r="940" spans="3:19" x14ac:dyDescent="0.2">
      <c r="C940" s="27"/>
      <c r="D940" s="27"/>
      <c r="E940" s="27"/>
      <c r="F940" s="27"/>
      <c r="G940" s="27"/>
      <c r="R940" s="27"/>
      <c r="S940" s="27"/>
    </row>
    <row r="941" spans="3:19" x14ac:dyDescent="0.2">
      <c r="C941" s="27"/>
      <c r="D941" s="27"/>
      <c r="E941" s="27"/>
      <c r="F941" s="27"/>
      <c r="G941" s="27"/>
      <c r="R941" s="27"/>
      <c r="S941" s="27"/>
    </row>
    <row r="942" spans="3:19" x14ac:dyDescent="0.2">
      <c r="C942" s="27"/>
      <c r="D942" s="27"/>
      <c r="E942" s="27"/>
      <c r="F942" s="27"/>
      <c r="G942" s="27"/>
      <c r="R942" s="27"/>
      <c r="S942" s="27"/>
    </row>
    <row r="943" spans="3:19" x14ac:dyDescent="0.2">
      <c r="C943" s="27"/>
      <c r="D943" s="27"/>
      <c r="E943" s="27"/>
      <c r="F943" s="27"/>
      <c r="G943" s="27"/>
      <c r="R943" s="27"/>
      <c r="S943" s="27"/>
    </row>
    <row r="944" spans="3:19" x14ac:dyDescent="0.2">
      <c r="C944" s="27"/>
      <c r="D944" s="27"/>
      <c r="E944" s="27"/>
      <c r="F944" s="27"/>
      <c r="G944" s="27"/>
      <c r="R944" s="27"/>
      <c r="S944" s="27"/>
    </row>
    <row r="945" spans="3:19" x14ac:dyDescent="0.2">
      <c r="C945" s="27"/>
      <c r="D945" s="27"/>
      <c r="E945" s="27"/>
      <c r="F945" s="27"/>
      <c r="G945" s="27"/>
      <c r="R945" s="27"/>
      <c r="S945" s="27"/>
    </row>
    <row r="946" spans="3:19" x14ac:dyDescent="0.2">
      <c r="C946" s="27"/>
      <c r="D946" s="27"/>
      <c r="E946" s="27"/>
      <c r="F946" s="27"/>
      <c r="G946" s="27"/>
      <c r="R946" s="27"/>
      <c r="S946" s="27"/>
    </row>
    <row r="947" spans="3:19" x14ac:dyDescent="0.2">
      <c r="C947" s="27"/>
      <c r="D947" s="27"/>
      <c r="E947" s="27"/>
      <c r="F947" s="27"/>
      <c r="G947" s="27"/>
      <c r="R947" s="27"/>
      <c r="S947" s="27"/>
    </row>
    <row r="948" spans="3:19" x14ac:dyDescent="0.2">
      <c r="C948" s="27"/>
      <c r="D948" s="27"/>
      <c r="E948" s="27"/>
      <c r="F948" s="27"/>
      <c r="G948" s="27"/>
      <c r="R948" s="27"/>
      <c r="S948" s="27"/>
    </row>
    <row r="949" spans="3:19" x14ac:dyDescent="0.2">
      <c r="C949" s="27"/>
      <c r="D949" s="27"/>
      <c r="E949" s="27"/>
      <c r="F949" s="27"/>
      <c r="G949" s="27"/>
      <c r="R949" s="27"/>
      <c r="S949" s="27"/>
    </row>
    <row r="950" spans="3:19" x14ac:dyDescent="0.2">
      <c r="C950" s="27"/>
      <c r="D950" s="27"/>
      <c r="E950" s="27"/>
      <c r="F950" s="27"/>
      <c r="G950" s="27"/>
      <c r="R950" s="27"/>
      <c r="S950" s="27"/>
    </row>
    <row r="951" spans="3:19" x14ac:dyDescent="0.2">
      <c r="C951" s="27"/>
      <c r="D951" s="27"/>
      <c r="E951" s="27"/>
      <c r="F951" s="27"/>
      <c r="G951" s="27"/>
      <c r="R951" s="27"/>
      <c r="S951" s="27"/>
    </row>
    <row r="952" spans="3:19" x14ac:dyDescent="0.2">
      <c r="C952" s="27"/>
      <c r="D952" s="27"/>
      <c r="E952" s="27"/>
      <c r="F952" s="27"/>
      <c r="G952" s="27"/>
      <c r="R952" s="27"/>
      <c r="S952" s="27"/>
    </row>
    <row r="953" spans="3:19" x14ac:dyDescent="0.2">
      <c r="C953" s="27"/>
      <c r="D953" s="27"/>
      <c r="E953" s="27"/>
      <c r="F953" s="27"/>
      <c r="G953" s="27"/>
      <c r="R953" s="27"/>
      <c r="S953" s="27"/>
    </row>
    <row r="954" spans="3:19" x14ac:dyDescent="0.2">
      <c r="C954" s="27"/>
      <c r="D954" s="27"/>
      <c r="E954" s="27"/>
      <c r="F954" s="27"/>
      <c r="G954" s="27"/>
      <c r="R954" s="27"/>
      <c r="S954" s="27"/>
    </row>
    <row r="955" spans="3:19" x14ac:dyDescent="0.2">
      <c r="C955" s="27"/>
      <c r="D955" s="27"/>
      <c r="E955" s="27"/>
      <c r="F955" s="27"/>
      <c r="G955" s="27"/>
      <c r="R955" s="27"/>
      <c r="S955" s="27"/>
    </row>
    <row r="956" spans="3:19" x14ac:dyDescent="0.2">
      <c r="C956" s="27"/>
      <c r="D956" s="27"/>
      <c r="E956" s="27"/>
      <c r="F956" s="27"/>
      <c r="G956" s="27"/>
      <c r="R956" s="27"/>
      <c r="S956" s="27"/>
    </row>
    <row r="957" spans="3:19" x14ac:dyDescent="0.2">
      <c r="C957" s="27"/>
      <c r="D957" s="27"/>
      <c r="E957" s="27"/>
      <c r="F957" s="27"/>
      <c r="G957" s="27"/>
      <c r="R957" s="27"/>
      <c r="S957" s="27"/>
    </row>
    <row r="958" spans="3:19" x14ac:dyDescent="0.2">
      <c r="C958" s="27"/>
      <c r="D958" s="27"/>
      <c r="E958" s="27"/>
      <c r="F958" s="27"/>
      <c r="G958" s="27"/>
      <c r="R958" s="27"/>
      <c r="S958" s="27"/>
    </row>
    <row r="959" spans="3:19" x14ac:dyDescent="0.2">
      <c r="C959" s="27"/>
      <c r="D959" s="27"/>
      <c r="E959" s="27"/>
      <c r="F959" s="27"/>
      <c r="G959" s="27"/>
      <c r="R959" s="27"/>
      <c r="S959" s="27"/>
    </row>
    <row r="960" spans="3:19" x14ac:dyDescent="0.2">
      <c r="C960" s="27"/>
      <c r="D960" s="27"/>
      <c r="E960" s="27"/>
      <c r="F960" s="27"/>
      <c r="G960" s="27"/>
      <c r="R960" s="27"/>
      <c r="S960" s="27"/>
    </row>
    <row r="961" spans="3:19" x14ac:dyDescent="0.2">
      <c r="C961" s="27"/>
      <c r="D961" s="27"/>
      <c r="E961" s="27"/>
      <c r="F961" s="27"/>
      <c r="G961" s="27"/>
      <c r="R961" s="27"/>
      <c r="S961" s="27"/>
    </row>
    <row r="962" spans="3:19" x14ac:dyDescent="0.2">
      <c r="C962" s="27"/>
      <c r="D962" s="27"/>
      <c r="E962" s="27"/>
      <c r="F962" s="27"/>
      <c r="G962" s="27"/>
      <c r="R962" s="27"/>
      <c r="S962" s="27"/>
    </row>
    <row r="963" spans="3:19" x14ac:dyDescent="0.2">
      <c r="C963" s="27"/>
      <c r="D963" s="27"/>
      <c r="E963" s="27"/>
      <c r="F963" s="27"/>
      <c r="G963" s="27"/>
      <c r="R963" s="27"/>
      <c r="S963" s="27"/>
    </row>
    <row r="964" spans="3:19" x14ac:dyDescent="0.2">
      <c r="C964" s="27"/>
      <c r="D964" s="27"/>
      <c r="E964" s="27"/>
      <c r="F964" s="27"/>
      <c r="G964" s="27"/>
      <c r="R964" s="27"/>
      <c r="S964" s="27"/>
    </row>
    <row r="965" spans="3:19" x14ac:dyDescent="0.2">
      <c r="C965" s="27"/>
      <c r="D965" s="27"/>
      <c r="E965" s="27"/>
      <c r="F965" s="27"/>
      <c r="G965" s="27"/>
      <c r="R965" s="27"/>
      <c r="S965" s="27"/>
    </row>
    <row r="966" spans="3:19" x14ac:dyDescent="0.2">
      <c r="C966" s="27"/>
      <c r="D966" s="27"/>
      <c r="E966" s="27"/>
      <c r="F966" s="27"/>
      <c r="G966" s="27"/>
      <c r="R966" s="27"/>
      <c r="S966" s="27"/>
    </row>
    <row r="967" spans="3:19" x14ac:dyDescent="0.2">
      <c r="C967" s="27"/>
      <c r="D967" s="27"/>
      <c r="E967" s="27"/>
      <c r="F967" s="27"/>
      <c r="G967" s="27"/>
      <c r="R967" s="27"/>
      <c r="S967" s="27"/>
    </row>
    <row r="968" spans="3:19" x14ac:dyDescent="0.2">
      <c r="C968" s="27"/>
      <c r="D968" s="27"/>
      <c r="E968" s="27"/>
      <c r="F968" s="27"/>
      <c r="G968" s="27"/>
      <c r="R968" s="27"/>
      <c r="S968" s="27"/>
    </row>
    <row r="969" spans="3:19" x14ac:dyDescent="0.2">
      <c r="C969" s="27"/>
      <c r="D969" s="27"/>
      <c r="E969" s="27"/>
      <c r="F969" s="27"/>
      <c r="G969" s="27"/>
      <c r="R969" s="27"/>
      <c r="S969" s="27"/>
    </row>
    <row r="970" spans="3:19" x14ac:dyDescent="0.2">
      <c r="C970" s="27"/>
      <c r="D970" s="27"/>
      <c r="E970" s="27"/>
      <c r="F970" s="27"/>
      <c r="G970" s="27"/>
      <c r="R970" s="27"/>
      <c r="S970" s="27"/>
    </row>
    <row r="971" spans="3:19" x14ac:dyDescent="0.2">
      <c r="C971" s="27"/>
      <c r="D971" s="27"/>
      <c r="E971" s="27"/>
      <c r="F971" s="27"/>
      <c r="G971" s="27"/>
      <c r="R971" s="27"/>
      <c r="S971" s="27"/>
    </row>
    <row r="972" spans="3:19" x14ac:dyDescent="0.2">
      <c r="C972" s="27"/>
      <c r="D972" s="27"/>
      <c r="E972" s="27"/>
      <c r="F972" s="27"/>
      <c r="G972" s="27"/>
      <c r="R972" s="27"/>
      <c r="S972" s="27"/>
    </row>
    <row r="973" spans="3:19" x14ac:dyDescent="0.2">
      <c r="C973" s="27"/>
      <c r="D973" s="27"/>
      <c r="E973" s="27"/>
      <c r="F973" s="27"/>
      <c r="G973" s="27"/>
      <c r="R973" s="27"/>
      <c r="S973" s="27"/>
    </row>
    <row r="974" spans="3:19" x14ac:dyDescent="0.2">
      <c r="C974" s="27"/>
      <c r="D974" s="27"/>
      <c r="E974" s="27"/>
      <c r="F974" s="27"/>
      <c r="G974" s="27"/>
      <c r="R974" s="27"/>
      <c r="S974" s="27"/>
    </row>
    <row r="975" spans="3:19" x14ac:dyDescent="0.2">
      <c r="C975" s="27"/>
      <c r="D975" s="27"/>
      <c r="E975" s="27"/>
      <c r="F975" s="27"/>
      <c r="G975" s="27"/>
      <c r="R975" s="27"/>
      <c r="S975" s="27"/>
    </row>
    <row r="976" spans="3:19" x14ac:dyDescent="0.2">
      <c r="C976" s="27"/>
      <c r="D976" s="27"/>
      <c r="E976" s="27"/>
      <c r="F976" s="27"/>
      <c r="G976" s="27"/>
      <c r="R976" s="27"/>
      <c r="S976" s="27"/>
    </row>
    <row r="977" spans="3:19" x14ac:dyDescent="0.2">
      <c r="C977" s="27"/>
      <c r="D977" s="27"/>
      <c r="E977" s="27"/>
      <c r="F977" s="27"/>
      <c r="G977" s="27"/>
      <c r="R977" s="27"/>
      <c r="S977" s="27"/>
    </row>
    <row r="978" spans="3:19" x14ac:dyDescent="0.2">
      <c r="C978" s="27"/>
      <c r="D978" s="27"/>
      <c r="E978" s="27"/>
      <c r="F978" s="27"/>
      <c r="G978" s="27"/>
      <c r="R978" s="27"/>
      <c r="S978" s="27"/>
    </row>
    <row r="979" spans="3:19" x14ac:dyDescent="0.2">
      <c r="C979" s="27"/>
      <c r="D979" s="27"/>
      <c r="E979" s="27"/>
      <c r="F979" s="27"/>
      <c r="G979" s="27"/>
      <c r="R979" s="27"/>
      <c r="S979" s="27"/>
    </row>
    <row r="980" spans="3:19" x14ac:dyDescent="0.2">
      <c r="C980" s="27"/>
      <c r="D980" s="27"/>
      <c r="E980" s="27"/>
      <c r="F980" s="27"/>
      <c r="G980" s="27"/>
      <c r="R980" s="27"/>
      <c r="S980" s="27"/>
    </row>
    <row r="981" spans="3:19" x14ac:dyDescent="0.2">
      <c r="C981" s="27"/>
      <c r="D981" s="27"/>
      <c r="E981" s="27"/>
      <c r="F981" s="27"/>
      <c r="G981" s="27"/>
      <c r="R981" s="27"/>
      <c r="S981" s="27"/>
    </row>
    <row r="982" spans="3:19" x14ac:dyDescent="0.2">
      <c r="C982" s="27"/>
      <c r="D982" s="27"/>
      <c r="E982" s="27"/>
      <c r="F982" s="27"/>
      <c r="G982" s="27"/>
      <c r="R982" s="27"/>
      <c r="S982" s="27"/>
    </row>
    <row r="983" spans="3:19" x14ac:dyDescent="0.2">
      <c r="C983" s="27"/>
      <c r="D983" s="27"/>
      <c r="E983" s="27"/>
      <c r="F983" s="27"/>
      <c r="G983" s="27"/>
      <c r="R983" s="27"/>
      <c r="S983" s="27"/>
    </row>
    <row r="984" spans="3:19" x14ac:dyDescent="0.2">
      <c r="C984" s="27"/>
      <c r="D984" s="27"/>
      <c r="E984" s="27"/>
      <c r="F984" s="27"/>
      <c r="G984" s="27"/>
      <c r="R984" s="27"/>
      <c r="S984" s="27"/>
    </row>
    <row r="985" spans="3:19" x14ac:dyDescent="0.2">
      <c r="C985" s="27"/>
      <c r="D985" s="27"/>
      <c r="E985" s="27"/>
      <c r="F985" s="27"/>
      <c r="G985" s="27"/>
      <c r="R985" s="27"/>
      <c r="S985" s="27"/>
    </row>
    <row r="986" spans="3:19" x14ac:dyDescent="0.2">
      <c r="C986" s="27"/>
      <c r="D986" s="27"/>
      <c r="E986" s="27"/>
      <c r="F986" s="27"/>
      <c r="G986" s="27"/>
      <c r="R986" s="27"/>
      <c r="S986" s="27"/>
    </row>
    <row r="987" spans="3:19" x14ac:dyDescent="0.2">
      <c r="C987" s="27"/>
      <c r="D987" s="27"/>
      <c r="E987" s="27"/>
      <c r="F987" s="27"/>
      <c r="G987" s="27"/>
      <c r="R987" s="27"/>
      <c r="S987" s="27"/>
    </row>
    <row r="988" spans="3:19" x14ac:dyDescent="0.2">
      <c r="C988" s="27"/>
      <c r="D988" s="27"/>
      <c r="E988" s="27"/>
      <c r="F988" s="27"/>
      <c r="G988" s="27"/>
      <c r="R988" s="27"/>
      <c r="S988" s="27"/>
    </row>
    <row r="989" spans="3:19" x14ac:dyDescent="0.2">
      <c r="C989" s="27"/>
      <c r="D989" s="27"/>
      <c r="E989" s="27"/>
      <c r="F989" s="27"/>
      <c r="G989" s="27"/>
      <c r="R989" s="27"/>
      <c r="S989" s="27"/>
    </row>
    <row r="990" spans="3:19" x14ac:dyDescent="0.2">
      <c r="C990" s="27"/>
      <c r="D990" s="27"/>
      <c r="E990" s="27"/>
      <c r="F990" s="27"/>
      <c r="G990" s="27"/>
      <c r="R990" s="27"/>
      <c r="S990" s="27"/>
    </row>
    <row r="991" spans="3:19" x14ac:dyDescent="0.2">
      <c r="C991" s="27"/>
      <c r="D991" s="27"/>
      <c r="E991" s="27"/>
      <c r="F991" s="27"/>
      <c r="G991" s="27"/>
      <c r="R991" s="27"/>
      <c r="S991" s="27"/>
    </row>
    <row r="992" spans="3:19" x14ac:dyDescent="0.2">
      <c r="C992" s="27"/>
      <c r="D992" s="27"/>
      <c r="E992" s="27"/>
      <c r="F992" s="27"/>
      <c r="G992" s="27"/>
      <c r="R992" s="27"/>
      <c r="S992" s="27"/>
    </row>
    <row r="993" spans="3:19" x14ac:dyDescent="0.2">
      <c r="C993" s="27"/>
      <c r="D993" s="27"/>
      <c r="E993" s="27"/>
      <c r="F993" s="27"/>
      <c r="G993" s="27"/>
      <c r="R993" s="27"/>
      <c r="S993" s="27"/>
    </row>
    <row r="994" spans="3:19" x14ac:dyDescent="0.2">
      <c r="C994" s="27"/>
      <c r="D994" s="27"/>
      <c r="E994" s="27"/>
      <c r="F994" s="27"/>
      <c r="G994" s="27"/>
      <c r="R994" s="27"/>
      <c r="S994" s="27"/>
    </row>
    <row r="995" spans="3:19" x14ac:dyDescent="0.2">
      <c r="C995" s="27"/>
      <c r="D995" s="27"/>
      <c r="E995" s="27"/>
      <c r="F995" s="27"/>
      <c r="G995" s="27"/>
      <c r="R995" s="27"/>
      <c r="S995" s="27"/>
    </row>
    <row r="996" spans="3:19" x14ac:dyDescent="0.2">
      <c r="C996" s="27"/>
      <c r="D996" s="27"/>
      <c r="E996" s="27"/>
      <c r="F996" s="27"/>
      <c r="G996" s="27"/>
      <c r="R996" s="27"/>
      <c r="S996" s="27"/>
    </row>
    <row r="997" spans="3:19" x14ac:dyDescent="0.2">
      <c r="C997" s="27"/>
      <c r="D997" s="27"/>
      <c r="E997" s="27"/>
      <c r="F997" s="27"/>
      <c r="G997" s="27"/>
      <c r="R997" s="27"/>
      <c r="S997" s="27"/>
    </row>
    <row r="998" spans="3:19" x14ac:dyDescent="0.2">
      <c r="C998" s="27"/>
      <c r="D998" s="27"/>
      <c r="E998" s="27"/>
      <c r="F998" s="27"/>
      <c r="G998" s="27"/>
      <c r="R998" s="27"/>
      <c r="S998" s="27"/>
    </row>
    <row r="999" spans="3:19" x14ac:dyDescent="0.2">
      <c r="C999" s="27"/>
      <c r="D999" s="27"/>
      <c r="E999" s="27"/>
      <c r="F999" s="27"/>
      <c r="G999" s="27"/>
      <c r="R999" s="27"/>
      <c r="S999" s="27"/>
    </row>
    <row r="1000" spans="3:19" x14ac:dyDescent="0.2">
      <c r="C1000" s="27"/>
      <c r="D1000" s="27"/>
      <c r="E1000" s="27"/>
      <c r="F1000" s="27"/>
      <c r="G1000" s="27"/>
      <c r="R1000" s="27"/>
      <c r="S1000" s="27"/>
    </row>
    <row r="1001" spans="3:19" x14ac:dyDescent="0.2">
      <c r="C1001" s="27"/>
      <c r="D1001" s="27"/>
      <c r="E1001" s="27"/>
      <c r="F1001" s="27"/>
      <c r="G1001" s="27"/>
      <c r="R1001" s="27"/>
      <c r="S1001" s="27"/>
    </row>
    <row r="1002" spans="3:19" x14ac:dyDescent="0.2">
      <c r="C1002" s="27"/>
      <c r="D1002" s="27"/>
      <c r="E1002" s="27"/>
      <c r="F1002" s="27"/>
      <c r="G1002" s="27"/>
      <c r="R1002" s="27"/>
      <c r="S1002" s="27"/>
    </row>
    <row r="1003" spans="3:19" x14ac:dyDescent="0.2">
      <c r="C1003" s="27"/>
      <c r="D1003" s="27"/>
      <c r="E1003" s="27"/>
      <c r="F1003" s="27"/>
      <c r="G1003" s="27"/>
      <c r="R1003" s="27"/>
      <c r="S1003" s="27"/>
    </row>
    <row r="1004" spans="3:19" x14ac:dyDescent="0.2">
      <c r="C1004" s="27"/>
      <c r="D1004" s="27"/>
      <c r="E1004" s="27"/>
      <c r="F1004" s="27"/>
      <c r="G1004" s="27"/>
      <c r="R1004" s="27"/>
      <c r="S1004" s="27"/>
    </row>
    <row r="1005" spans="3:19" x14ac:dyDescent="0.2">
      <c r="C1005" s="27"/>
      <c r="D1005" s="27"/>
      <c r="E1005" s="27"/>
      <c r="F1005" s="27"/>
      <c r="G1005" s="27"/>
      <c r="R1005" s="27"/>
      <c r="S1005" s="27"/>
    </row>
    <row r="1006" spans="3:19" x14ac:dyDescent="0.2">
      <c r="C1006" s="27"/>
      <c r="D1006" s="27"/>
      <c r="E1006" s="27"/>
      <c r="F1006" s="27"/>
      <c r="G1006" s="27"/>
      <c r="R1006" s="27"/>
      <c r="S1006" s="27"/>
    </row>
    <row r="1007" spans="3:19" x14ac:dyDescent="0.2">
      <c r="C1007" s="27"/>
      <c r="D1007" s="27"/>
      <c r="E1007" s="27"/>
      <c r="F1007" s="27"/>
      <c r="G1007" s="27"/>
      <c r="R1007" s="27"/>
      <c r="S1007" s="27"/>
    </row>
    <row r="1008" spans="3:19" x14ac:dyDescent="0.2">
      <c r="C1008" s="27"/>
      <c r="D1008" s="27"/>
      <c r="E1008" s="27"/>
      <c r="F1008" s="27"/>
      <c r="G1008" s="27"/>
      <c r="R1008" s="27"/>
      <c r="S1008" s="27"/>
    </row>
    <row r="1009" spans="3:19" x14ac:dyDescent="0.2">
      <c r="C1009" s="27"/>
      <c r="D1009" s="27"/>
      <c r="E1009" s="27"/>
      <c r="F1009" s="27"/>
      <c r="G1009" s="27"/>
      <c r="R1009" s="27"/>
      <c r="S1009" s="27"/>
    </row>
    <row r="1010" spans="3:19" x14ac:dyDescent="0.2">
      <c r="C1010" s="27"/>
      <c r="D1010" s="27"/>
      <c r="E1010" s="27"/>
      <c r="F1010" s="27"/>
      <c r="G1010" s="27"/>
      <c r="R1010" s="27"/>
      <c r="S1010" s="27"/>
    </row>
    <row r="1011" spans="3:19" x14ac:dyDescent="0.2">
      <c r="C1011" s="27"/>
      <c r="D1011" s="27"/>
      <c r="E1011" s="27"/>
      <c r="F1011" s="27"/>
      <c r="G1011" s="27"/>
      <c r="R1011" s="27"/>
      <c r="S1011" s="27"/>
    </row>
    <row r="1012" spans="3:19" x14ac:dyDescent="0.2">
      <c r="C1012" s="27"/>
      <c r="D1012" s="27"/>
      <c r="E1012" s="27"/>
      <c r="F1012" s="27"/>
      <c r="G1012" s="27"/>
      <c r="R1012" s="27"/>
      <c r="S1012" s="27"/>
    </row>
    <row r="1013" spans="3:19" x14ac:dyDescent="0.2">
      <c r="C1013" s="27"/>
      <c r="D1013" s="27"/>
      <c r="E1013" s="27"/>
      <c r="F1013" s="27"/>
      <c r="G1013" s="27"/>
      <c r="R1013" s="27"/>
      <c r="S1013" s="27"/>
    </row>
    <row r="1014" spans="3:19" x14ac:dyDescent="0.2">
      <c r="C1014" s="27"/>
      <c r="D1014" s="27"/>
      <c r="E1014" s="27"/>
      <c r="F1014" s="27"/>
      <c r="G1014" s="27"/>
      <c r="R1014" s="27"/>
      <c r="S1014" s="27"/>
    </row>
    <row r="1015" spans="3:19" x14ac:dyDescent="0.2">
      <c r="C1015" s="27"/>
      <c r="D1015" s="27"/>
      <c r="E1015" s="27"/>
      <c r="F1015" s="27"/>
      <c r="G1015" s="27"/>
      <c r="R1015" s="27"/>
      <c r="S1015" s="27"/>
    </row>
    <row r="1016" spans="3:19" x14ac:dyDescent="0.2">
      <c r="C1016" s="27"/>
      <c r="D1016" s="27"/>
      <c r="E1016" s="27"/>
      <c r="F1016" s="27"/>
      <c r="G1016" s="27"/>
      <c r="R1016" s="27"/>
      <c r="S1016" s="27"/>
    </row>
    <row r="1017" spans="3:19" x14ac:dyDescent="0.2">
      <c r="C1017" s="27"/>
      <c r="D1017" s="27"/>
      <c r="E1017" s="27"/>
      <c r="F1017" s="27"/>
      <c r="G1017" s="27"/>
      <c r="R1017" s="27"/>
      <c r="S1017" s="27"/>
    </row>
    <row r="1018" spans="3:19" x14ac:dyDescent="0.2">
      <c r="C1018" s="27"/>
      <c r="D1018" s="27"/>
      <c r="E1018" s="27"/>
      <c r="F1018" s="27"/>
      <c r="G1018" s="27"/>
      <c r="R1018" s="27"/>
      <c r="S1018" s="27"/>
    </row>
    <row r="1019" spans="3:19" x14ac:dyDescent="0.2">
      <c r="C1019" s="27"/>
      <c r="D1019" s="27"/>
      <c r="E1019" s="27"/>
      <c r="F1019" s="27"/>
      <c r="G1019" s="27"/>
      <c r="R1019" s="27"/>
      <c r="S1019" s="27"/>
    </row>
    <row r="1020" spans="3:19" x14ac:dyDescent="0.2">
      <c r="C1020" s="27"/>
      <c r="D1020" s="27"/>
      <c r="E1020" s="27"/>
      <c r="F1020" s="27"/>
      <c r="G1020" s="27"/>
      <c r="R1020" s="27"/>
      <c r="S1020" s="27"/>
    </row>
    <row r="1021" spans="3:19" x14ac:dyDescent="0.2">
      <c r="C1021" s="27"/>
      <c r="D1021" s="27"/>
      <c r="E1021" s="27"/>
      <c r="F1021" s="27"/>
      <c r="G1021" s="27"/>
      <c r="R1021" s="27"/>
      <c r="S1021" s="27"/>
    </row>
    <row r="1022" spans="3:19" x14ac:dyDescent="0.2">
      <c r="C1022" s="27"/>
      <c r="D1022" s="27"/>
      <c r="E1022" s="27"/>
      <c r="F1022" s="27"/>
      <c r="G1022" s="27"/>
      <c r="R1022" s="27"/>
      <c r="S1022" s="27"/>
    </row>
    <row r="1023" spans="3:19" x14ac:dyDescent="0.2">
      <c r="C1023" s="27"/>
      <c r="D1023" s="27"/>
      <c r="E1023" s="27"/>
      <c r="F1023" s="27"/>
      <c r="G1023" s="27"/>
      <c r="R1023" s="27"/>
      <c r="S1023" s="27"/>
    </row>
    <row r="1024" spans="3:19" x14ac:dyDescent="0.2">
      <c r="C1024" s="27"/>
      <c r="D1024" s="27"/>
      <c r="E1024" s="27"/>
      <c r="F1024" s="27"/>
      <c r="G1024" s="27"/>
      <c r="R1024" s="27"/>
      <c r="S1024" s="27"/>
    </row>
    <row r="1025" spans="3:19" x14ac:dyDescent="0.2">
      <c r="C1025" s="27"/>
      <c r="D1025" s="27"/>
      <c r="E1025" s="27"/>
      <c r="F1025" s="27"/>
      <c r="G1025" s="27"/>
      <c r="R1025" s="27"/>
      <c r="S1025" s="27"/>
    </row>
    <row r="1026" spans="3:19" x14ac:dyDescent="0.2">
      <c r="C1026" s="27"/>
      <c r="D1026" s="27"/>
      <c r="E1026" s="27"/>
      <c r="F1026" s="27"/>
      <c r="G1026" s="27"/>
      <c r="R1026" s="27"/>
      <c r="S1026" s="27"/>
    </row>
    <row r="1027" spans="3:19" x14ac:dyDescent="0.2">
      <c r="C1027" s="27"/>
      <c r="D1027" s="27"/>
      <c r="E1027" s="27"/>
      <c r="F1027" s="27"/>
      <c r="G1027" s="27"/>
      <c r="R1027" s="27"/>
      <c r="S1027" s="27"/>
    </row>
    <row r="1028" spans="3:19" x14ac:dyDescent="0.2">
      <c r="C1028" s="27"/>
      <c r="D1028" s="27"/>
      <c r="E1028" s="27"/>
      <c r="F1028" s="27"/>
      <c r="G1028" s="27"/>
      <c r="R1028" s="27"/>
      <c r="S1028" s="27"/>
    </row>
    <row r="1029" spans="3:19" x14ac:dyDescent="0.2">
      <c r="C1029" s="27"/>
      <c r="D1029" s="27"/>
      <c r="E1029" s="27"/>
      <c r="F1029" s="27"/>
      <c r="G1029" s="27"/>
      <c r="R1029" s="27"/>
      <c r="S1029" s="27"/>
    </row>
    <row r="1030" spans="3:19" x14ac:dyDescent="0.2">
      <c r="C1030" s="27"/>
      <c r="D1030" s="27"/>
      <c r="E1030" s="27"/>
      <c r="F1030" s="27"/>
      <c r="G1030" s="27"/>
      <c r="R1030" s="27"/>
      <c r="S1030" s="27"/>
    </row>
    <row r="1031" spans="3:19" x14ac:dyDescent="0.2">
      <c r="C1031" s="27"/>
      <c r="D1031" s="27"/>
      <c r="E1031" s="27"/>
      <c r="F1031" s="27"/>
      <c r="G1031" s="27"/>
      <c r="R1031" s="27"/>
      <c r="S1031" s="27"/>
    </row>
    <row r="1032" spans="3:19" x14ac:dyDescent="0.2">
      <c r="C1032" s="27"/>
      <c r="D1032" s="27"/>
      <c r="E1032" s="27"/>
      <c r="F1032" s="27"/>
      <c r="G1032" s="27"/>
      <c r="R1032" s="27"/>
      <c r="S1032" s="27"/>
    </row>
    <row r="1033" spans="3:19" x14ac:dyDescent="0.2">
      <c r="C1033" s="27"/>
      <c r="D1033" s="27"/>
      <c r="E1033" s="27"/>
      <c r="F1033" s="27"/>
      <c r="G1033" s="27"/>
      <c r="R1033" s="27"/>
      <c r="S1033" s="27"/>
    </row>
    <row r="1034" spans="3:19" x14ac:dyDescent="0.2">
      <c r="C1034" s="27"/>
      <c r="D1034" s="27"/>
      <c r="E1034" s="27"/>
      <c r="F1034" s="27"/>
      <c r="G1034" s="27"/>
      <c r="R1034" s="27"/>
      <c r="S1034" s="27"/>
    </row>
    <row r="1035" spans="3:19" x14ac:dyDescent="0.2">
      <c r="C1035" s="27"/>
      <c r="D1035" s="27"/>
      <c r="E1035" s="27"/>
      <c r="F1035" s="27"/>
      <c r="G1035" s="27"/>
      <c r="R1035" s="27"/>
      <c r="S1035" s="27"/>
    </row>
    <row r="1036" spans="3:19" x14ac:dyDescent="0.2">
      <c r="C1036" s="27"/>
      <c r="D1036" s="27"/>
      <c r="E1036" s="27"/>
      <c r="F1036" s="27"/>
      <c r="G1036" s="27"/>
      <c r="R1036" s="27"/>
      <c r="S1036" s="27"/>
    </row>
    <row r="1037" spans="3:19" x14ac:dyDescent="0.2">
      <c r="C1037" s="27"/>
      <c r="D1037" s="27"/>
      <c r="E1037" s="27"/>
      <c r="F1037" s="27"/>
      <c r="G1037" s="27"/>
      <c r="R1037" s="27"/>
      <c r="S1037" s="27"/>
    </row>
    <row r="1038" spans="3:19" x14ac:dyDescent="0.2">
      <c r="C1038" s="27"/>
      <c r="D1038" s="27"/>
      <c r="E1038" s="27"/>
      <c r="F1038" s="27"/>
      <c r="G1038" s="27"/>
      <c r="R1038" s="27"/>
      <c r="S1038" s="27"/>
    </row>
    <row r="1039" spans="3:19" x14ac:dyDescent="0.2">
      <c r="C1039" s="27"/>
      <c r="D1039" s="27"/>
      <c r="E1039" s="27"/>
      <c r="F1039" s="27"/>
      <c r="G1039" s="27"/>
      <c r="R1039" s="27"/>
      <c r="S1039" s="27"/>
    </row>
    <row r="1040" spans="3:19" x14ac:dyDescent="0.2">
      <c r="C1040" s="27"/>
      <c r="D1040" s="27"/>
      <c r="E1040" s="27"/>
      <c r="F1040" s="27"/>
      <c r="G1040" s="27"/>
      <c r="R1040" s="27"/>
      <c r="S1040" s="27"/>
    </row>
    <row r="1041" spans="3:19" x14ac:dyDescent="0.2">
      <c r="C1041" s="27"/>
      <c r="D1041" s="27"/>
      <c r="E1041" s="27"/>
      <c r="F1041" s="27"/>
      <c r="G1041" s="27"/>
      <c r="R1041" s="27"/>
      <c r="S1041" s="27"/>
    </row>
    <row r="1042" spans="3:19" x14ac:dyDescent="0.2">
      <c r="C1042" s="27"/>
      <c r="D1042" s="27"/>
      <c r="E1042" s="27"/>
      <c r="F1042" s="27"/>
      <c r="G1042" s="27"/>
      <c r="R1042" s="27"/>
      <c r="S1042" s="27"/>
    </row>
    <row r="1043" spans="3:19" x14ac:dyDescent="0.2">
      <c r="C1043" s="27"/>
      <c r="D1043" s="27"/>
      <c r="E1043" s="27"/>
      <c r="F1043" s="27"/>
      <c r="G1043" s="27"/>
      <c r="R1043" s="27"/>
      <c r="S1043" s="27"/>
    </row>
    <row r="1044" spans="3:19" x14ac:dyDescent="0.2">
      <c r="C1044" s="27"/>
      <c r="D1044" s="27"/>
      <c r="E1044" s="27"/>
      <c r="F1044" s="27"/>
      <c r="G1044" s="27"/>
      <c r="R1044" s="27"/>
      <c r="S1044" s="27"/>
    </row>
    <row r="1045" spans="3:19" x14ac:dyDescent="0.2">
      <c r="C1045" s="27"/>
      <c r="D1045" s="27"/>
      <c r="E1045" s="27"/>
      <c r="F1045" s="27"/>
      <c r="G1045" s="27"/>
      <c r="R1045" s="27"/>
      <c r="S1045" s="27"/>
    </row>
    <row r="1046" spans="3:19" x14ac:dyDescent="0.2">
      <c r="C1046" s="27"/>
      <c r="D1046" s="27"/>
      <c r="E1046" s="27"/>
      <c r="F1046" s="27"/>
      <c r="G1046" s="27"/>
      <c r="R1046" s="27"/>
      <c r="S1046" s="27"/>
    </row>
    <row r="1047" spans="3:19" x14ac:dyDescent="0.2">
      <c r="C1047" s="27"/>
      <c r="D1047" s="27"/>
      <c r="E1047" s="27"/>
      <c r="F1047" s="27"/>
      <c r="G1047" s="27"/>
      <c r="R1047" s="27"/>
      <c r="S1047" s="27"/>
    </row>
    <row r="1048" spans="3:19" x14ac:dyDescent="0.2">
      <c r="C1048" s="27"/>
      <c r="D1048" s="27"/>
      <c r="E1048" s="27"/>
      <c r="F1048" s="27"/>
      <c r="G1048" s="27"/>
      <c r="R1048" s="27"/>
      <c r="S1048" s="27"/>
    </row>
    <row r="1049" spans="3:19" x14ac:dyDescent="0.2">
      <c r="C1049" s="27"/>
      <c r="D1049" s="27"/>
      <c r="E1049" s="27"/>
      <c r="F1049" s="27"/>
      <c r="G1049" s="27"/>
      <c r="R1049" s="27"/>
      <c r="S1049" s="27"/>
    </row>
    <row r="1050" spans="3:19" x14ac:dyDescent="0.2">
      <c r="C1050" s="27"/>
      <c r="D1050" s="27"/>
      <c r="E1050" s="27"/>
      <c r="F1050" s="27"/>
      <c r="G1050" s="27"/>
      <c r="R1050" s="27"/>
      <c r="S1050" s="27"/>
    </row>
    <row r="1051" spans="3:19" x14ac:dyDescent="0.2">
      <c r="C1051" s="27"/>
      <c r="D1051" s="27"/>
      <c r="E1051" s="27"/>
      <c r="F1051" s="27"/>
      <c r="G1051" s="27"/>
      <c r="R1051" s="27"/>
      <c r="S1051" s="27"/>
    </row>
    <row r="1052" spans="3:19" x14ac:dyDescent="0.2">
      <c r="C1052" s="27"/>
      <c r="D1052" s="27"/>
      <c r="E1052" s="27"/>
      <c r="F1052" s="27"/>
      <c r="G1052" s="27"/>
      <c r="R1052" s="27"/>
      <c r="S1052" s="27"/>
    </row>
    <row r="1053" spans="3:19" x14ac:dyDescent="0.2">
      <c r="C1053" s="27"/>
      <c r="D1053" s="27"/>
      <c r="E1053" s="27"/>
      <c r="F1053" s="27"/>
      <c r="G1053" s="27"/>
      <c r="R1053" s="27"/>
      <c r="S1053" s="27"/>
    </row>
    <row r="1054" spans="3:19" x14ac:dyDescent="0.2">
      <c r="C1054" s="27"/>
      <c r="D1054" s="27"/>
      <c r="E1054" s="27"/>
      <c r="F1054" s="27"/>
      <c r="G1054" s="27"/>
      <c r="R1054" s="27"/>
      <c r="S1054" s="27"/>
    </row>
    <row r="1055" spans="3:19" x14ac:dyDescent="0.2">
      <c r="C1055" s="27"/>
      <c r="D1055" s="27"/>
      <c r="E1055" s="27"/>
      <c r="F1055" s="27"/>
      <c r="G1055" s="27"/>
      <c r="R1055" s="27"/>
      <c r="S1055" s="27"/>
    </row>
    <row r="1056" spans="3:19" x14ac:dyDescent="0.2">
      <c r="C1056" s="27"/>
      <c r="D1056" s="27"/>
      <c r="E1056" s="27"/>
      <c r="F1056" s="27"/>
      <c r="G1056" s="27"/>
      <c r="R1056" s="27"/>
      <c r="S1056" s="27"/>
    </row>
    <row r="1057" spans="3:19" x14ac:dyDescent="0.2">
      <c r="C1057" s="27"/>
      <c r="D1057" s="27"/>
      <c r="E1057" s="27"/>
      <c r="F1057" s="27"/>
      <c r="G1057" s="27"/>
      <c r="R1057" s="27"/>
      <c r="S1057" s="27"/>
    </row>
    <row r="1058" spans="3:19" x14ac:dyDescent="0.2">
      <c r="C1058" s="27"/>
      <c r="D1058" s="27"/>
      <c r="E1058" s="27"/>
      <c r="F1058" s="27"/>
      <c r="G1058" s="27"/>
      <c r="R1058" s="27"/>
      <c r="S1058" s="27"/>
    </row>
    <row r="1059" spans="3:19" x14ac:dyDescent="0.2">
      <c r="C1059" s="27"/>
      <c r="D1059" s="27"/>
      <c r="E1059" s="27"/>
      <c r="F1059" s="27"/>
      <c r="G1059" s="27"/>
      <c r="R1059" s="27"/>
      <c r="S1059" s="27"/>
    </row>
    <row r="1060" spans="3:19" x14ac:dyDescent="0.2">
      <c r="C1060" s="27"/>
      <c r="D1060" s="27"/>
      <c r="E1060" s="27"/>
      <c r="F1060" s="27"/>
      <c r="G1060" s="27"/>
      <c r="R1060" s="27"/>
      <c r="S1060" s="27"/>
    </row>
    <row r="1061" spans="3:19" x14ac:dyDescent="0.2">
      <c r="C1061" s="27"/>
      <c r="D1061" s="27"/>
      <c r="E1061" s="27"/>
      <c r="F1061" s="27"/>
      <c r="G1061" s="27"/>
      <c r="R1061" s="27"/>
      <c r="S1061" s="27"/>
    </row>
    <row r="1062" spans="3:19" x14ac:dyDescent="0.2">
      <c r="C1062" s="27"/>
      <c r="D1062" s="27"/>
      <c r="E1062" s="27"/>
      <c r="F1062" s="27"/>
      <c r="G1062" s="27"/>
      <c r="R1062" s="27"/>
      <c r="S1062" s="27"/>
    </row>
    <row r="1063" spans="3:19" x14ac:dyDescent="0.2">
      <c r="C1063" s="27"/>
      <c r="D1063" s="27"/>
      <c r="E1063" s="27"/>
      <c r="F1063" s="27"/>
      <c r="G1063" s="27"/>
      <c r="R1063" s="27"/>
      <c r="S1063" s="27"/>
    </row>
    <row r="1064" spans="3:19" x14ac:dyDescent="0.2">
      <c r="C1064" s="27"/>
      <c r="D1064" s="27"/>
      <c r="E1064" s="27"/>
      <c r="F1064" s="27"/>
      <c r="G1064" s="27"/>
      <c r="R1064" s="27"/>
      <c r="S1064" s="27"/>
    </row>
    <row r="1065" spans="3:19" x14ac:dyDescent="0.2">
      <c r="C1065" s="27"/>
      <c r="D1065" s="27"/>
      <c r="E1065" s="27"/>
      <c r="F1065" s="27"/>
      <c r="G1065" s="27"/>
      <c r="R1065" s="27"/>
      <c r="S1065" s="27"/>
    </row>
    <row r="1066" spans="3:19" x14ac:dyDescent="0.2">
      <c r="C1066" s="27"/>
      <c r="D1066" s="27"/>
      <c r="E1066" s="27"/>
      <c r="F1066" s="27"/>
      <c r="G1066" s="27"/>
      <c r="R1066" s="27"/>
      <c r="S1066" s="27"/>
    </row>
    <row r="1067" spans="3:19" x14ac:dyDescent="0.2">
      <c r="C1067" s="27"/>
      <c r="D1067" s="27"/>
      <c r="E1067" s="27"/>
      <c r="F1067" s="27"/>
      <c r="G1067" s="27"/>
      <c r="R1067" s="27"/>
      <c r="S1067" s="27"/>
    </row>
    <row r="1068" spans="3:19" x14ac:dyDescent="0.2">
      <c r="C1068" s="27"/>
      <c r="D1068" s="27"/>
      <c r="E1068" s="27"/>
      <c r="F1068" s="27"/>
      <c r="G1068" s="27"/>
      <c r="R1068" s="27"/>
      <c r="S1068" s="27"/>
    </row>
    <row r="1069" spans="3:19" x14ac:dyDescent="0.2">
      <c r="C1069" s="27"/>
      <c r="D1069" s="27"/>
      <c r="E1069" s="27"/>
      <c r="F1069" s="27"/>
      <c r="G1069" s="27"/>
      <c r="R1069" s="27"/>
      <c r="S1069" s="27"/>
    </row>
    <row r="1070" spans="3:19" x14ac:dyDescent="0.2">
      <c r="C1070" s="27"/>
      <c r="D1070" s="27"/>
      <c r="E1070" s="27"/>
      <c r="F1070" s="27"/>
      <c r="G1070" s="27"/>
      <c r="R1070" s="27"/>
      <c r="S1070" s="27"/>
    </row>
    <row r="1071" spans="3:19" x14ac:dyDescent="0.2">
      <c r="C1071" s="27"/>
      <c r="D1071" s="27"/>
      <c r="E1071" s="27"/>
      <c r="F1071" s="27"/>
      <c r="G1071" s="27"/>
      <c r="R1071" s="27"/>
      <c r="S1071" s="27"/>
    </row>
    <row r="1072" spans="3:19" x14ac:dyDescent="0.2">
      <c r="C1072" s="27"/>
      <c r="D1072" s="27"/>
      <c r="E1072" s="27"/>
      <c r="F1072" s="27"/>
      <c r="G1072" s="27"/>
      <c r="R1072" s="27"/>
      <c r="S1072" s="27"/>
    </row>
    <row r="1073" spans="3:19" x14ac:dyDescent="0.2">
      <c r="C1073" s="27"/>
      <c r="D1073" s="27"/>
      <c r="E1073" s="27"/>
      <c r="F1073" s="27"/>
      <c r="G1073" s="27"/>
      <c r="R1073" s="27"/>
      <c r="S1073" s="27"/>
    </row>
    <row r="1074" spans="3:19" x14ac:dyDescent="0.2">
      <c r="C1074" s="27"/>
      <c r="D1074" s="27"/>
      <c r="E1074" s="27"/>
      <c r="F1074" s="27"/>
      <c r="G1074" s="27"/>
      <c r="R1074" s="27"/>
      <c r="S1074" s="27"/>
    </row>
    <row r="1075" spans="3:19" x14ac:dyDescent="0.2">
      <c r="C1075" s="27"/>
      <c r="D1075" s="27"/>
      <c r="E1075" s="27"/>
      <c r="F1075" s="27"/>
      <c r="G1075" s="27"/>
      <c r="R1075" s="27"/>
      <c r="S1075" s="27"/>
    </row>
    <row r="1076" spans="3:19" x14ac:dyDescent="0.2">
      <c r="C1076" s="27"/>
      <c r="D1076" s="27"/>
      <c r="E1076" s="27"/>
      <c r="F1076" s="27"/>
      <c r="G1076" s="27"/>
      <c r="R1076" s="27"/>
      <c r="S1076" s="27"/>
    </row>
    <row r="1077" spans="3:19" x14ac:dyDescent="0.2">
      <c r="C1077" s="27"/>
      <c r="D1077" s="27"/>
      <c r="E1077" s="27"/>
      <c r="F1077" s="27"/>
      <c r="G1077" s="27"/>
      <c r="R1077" s="27"/>
      <c r="S1077" s="27"/>
    </row>
    <row r="1078" spans="3:19" x14ac:dyDescent="0.2">
      <c r="C1078" s="27"/>
      <c r="D1078" s="27"/>
      <c r="E1078" s="27"/>
      <c r="F1078" s="27"/>
      <c r="G1078" s="27"/>
      <c r="R1078" s="27"/>
      <c r="S1078" s="27"/>
    </row>
    <row r="1079" spans="3:19" x14ac:dyDescent="0.2">
      <c r="C1079" s="27"/>
      <c r="D1079" s="27"/>
      <c r="E1079" s="27"/>
      <c r="F1079" s="27"/>
      <c r="G1079" s="27"/>
      <c r="R1079" s="27"/>
      <c r="S1079" s="27"/>
    </row>
    <row r="1080" spans="3:19" x14ac:dyDescent="0.2">
      <c r="C1080" s="27"/>
      <c r="D1080" s="27"/>
      <c r="E1080" s="27"/>
      <c r="F1080" s="27"/>
      <c r="G1080" s="27"/>
      <c r="R1080" s="27"/>
      <c r="S1080" s="27"/>
    </row>
    <row r="1081" spans="3:19" x14ac:dyDescent="0.2">
      <c r="C1081" s="27"/>
      <c r="D1081" s="27"/>
      <c r="E1081" s="27"/>
      <c r="F1081" s="27"/>
      <c r="G1081" s="27"/>
      <c r="R1081" s="27"/>
      <c r="S1081" s="27"/>
    </row>
    <row r="1082" spans="3:19" x14ac:dyDescent="0.2">
      <c r="C1082" s="27"/>
      <c r="D1082" s="27"/>
      <c r="E1082" s="27"/>
      <c r="F1082" s="27"/>
      <c r="G1082" s="27"/>
      <c r="R1082" s="27"/>
      <c r="S1082" s="27"/>
    </row>
    <row r="1083" spans="3:19" x14ac:dyDescent="0.2">
      <c r="C1083" s="27"/>
      <c r="D1083" s="27"/>
      <c r="E1083" s="27"/>
      <c r="F1083" s="27"/>
      <c r="G1083" s="27"/>
      <c r="R1083" s="27"/>
      <c r="S1083" s="27"/>
    </row>
    <row r="1084" spans="3:19" x14ac:dyDescent="0.2">
      <c r="C1084" s="27"/>
      <c r="D1084" s="27"/>
      <c r="E1084" s="27"/>
      <c r="F1084" s="27"/>
      <c r="G1084" s="27"/>
      <c r="R1084" s="27"/>
      <c r="S1084" s="27"/>
    </row>
    <row r="1085" spans="3:19" x14ac:dyDescent="0.2">
      <c r="C1085" s="27"/>
      <c r="D1085" s="27"/>
      <c r="E1085" s="27"/>
      <c r="F1085" s="27"/>
      <c r="G1085" s="27"/>
      <c r="R1085" s="27"/>
      <c r="S1085" s="27"/>
    </row>
    <row r="1086" spans="3:19" x14ac:dyDescent="0.2">
      <c r="C1086" s="27"/>
      <c r="D1086" s="27"/>
      <c r="E1086" s="27"/>
      <c r="F1086" s="27"/>
      <c r="G1086" s="27"/>
      <c r="R1086" s="27"/>
      <c r="S1086" s="27"/>
    </row>
    <row r="1087" spans="3:19" x14ac:dyDescent="0.2">
      <c r="C1087" s="27"/>
      <c r="D1087" s="27"/>
      <c r="E1087" s="27"/>
      <c r="F1087" s="27"/>
      <c r="G1087" s="27"/>
      <c r="R1087" s="27"/>
      <c r="S1087" s="27"/>
    </row>
    <row r="1088" spans="3:19" x14ac:dyDescent="0.2">
      <c r="C1088" s="27"/>
      <c r="D1088" s="27"/>
      <c r="E1088" s="27"/>
      <c r="F1088" s="27"/>
      <c r="G1088" s="27"/>
      <c r="R1088" s="27"/>
      <c r="S1088" s="27"/>
    </row>
    <row r="1089" spans="3:19" x14ac:dyDescent="0.2">
      <c r="C1089" s="27"/>
      <c r="D1089" s="27"/>
      <c r="E1089" s="27"/>
      <c r="F1089" s="27"/>
      <c r="G1089" s="27"/>
      <c r="R1089" s="27"/>
      <c r="S1089" s="27"/>
    </row>
    <row r="1090" spans="3:19" x14ac:dyDescent="0.2">
      <c r="C1090" s="27"/>
      <c r="D1090" s="27"/>
      <c r="E1090" s="27"/>
      <c r="F1090" s="27"/>
      <c r="G1090" s="27"/>
      <c r="R1090" s="27"/>
      <c r="S1090" s="27"/>
    </row>
    <row r="1091" spans="3:19" x14ac:dyDescent="0.2">
      <c r="C1091" s="27"/>
      <c r="D1091" s="27"/>
      <c r="E1091" s="27"/>
      <c r="F1091" s="27"/>
      <c r="G1091" s="27"/>
      <c r="R1091" s="27"/>
      <c r="S1091" s="27"/>
    </row>
    <row r="1092" spans="3:19" x14ac:dyDescent="0.2">
      <c r="C1092" s="27"/>
      <c r="D1092" s="27"/>
      <c r="E1092" s="27"/>
      <c r="F1092" s="27"/>
      <c r="G1092" s="27"/>
      <c r="R1092" s="27"/>
      <c r="S1092" s="27"/>
    </row>
    <row r="1093" spans="3:19" x14ac:dyDescent="0.2">
      <c r="C1093" s="27"/>
      <c r="D1093" s="27"/>
      <c r="E1093" s="27"/>
      <c r="F1093" s="27"/>
      <c r="G1093" s="27"/>
      <c r="R1093" s="27"/>
      <c r="S1093" s="27"/>
    </row>
    <row r="1094" spans="3:19" x14ac:dyDescent="0.2">
      <c r="C1094" s="27"/>
      <c r="D1094" s="27"/>
      <c r="E1094" s="27"/>
      <c r="F1094" s="27"/>
      <c r="G1094" s="27"/>
      <c r="R1094" s="27"/>
      <c r="S1094" s="27"/>
    </row>
    <row r="1095" spans="3:19" x14ac:dyDescent="0.2">
      <c r="C1095" s="27"/>
      <c r="D1095" s="27"/>
      <c r="E1095" s="27"/>
      <c r="F1095" s="27"/>
      <c r="G1095" s="27"/>
      <c r="R1095" s="27"/>
      <c r="S1095" s="27"/>
    </row>
    <row r="1096" spans="3:19" x14ac:dyDescent="0.2">
      <c r="C1096" s="27"/>
      <c r="D1096" s="27"/>
      <c r="E1096" s="27"/>
      <c r="F1096" s="27"/>
      <c r="G1096" s="27"/>
      <c r="R1096" s="27"/>
      <c r="S1096" s="27"/>
    </row>
    <row r="1097" spans="3:19" x14ac:dyDescent="0.2">
      <c r="C1097" s="27"/>
      <c r="D1097" s="27"/>
      <c r="E1097" s="27"/>
      <c r="F1097" s="27"/>
      <c r="G1097" s="27"/>
      <c r="R1097" s="27"/>
      <c r="S1097" s="27"/>
    </row>
    <row r="1098" spans="3:19" x14ac:dyDescent="0.2">
      <c r="C1098" s="27"/>
      <c r="D1098" s="27"/>
      <c r="E1098" s="27"/>
      <c r="F1098" s="27"/>
      <c r="G1098" s="27"/>
      <c r="R1098" s="27"/>
      <c r="S1098" s="27"/>
    </row>
    <row r="1099" spans="3:19" x14ac:dyDescent="0.2">
      <c r="C1099" s="27"/>
      <c r="D1099" s="27"/>
      <c r="E1099" s="27"/>
      <c r="F1099" s="27"/>
      <c r="G1099" s="27"/>
      <c r="R1099" s="27"/>
      <c r="S1099" s="27"/>
    </row>
    <row r="1100" spans="3:19" x14ac:dyDescent="0.2">
      <c r="C1100" s="27"/>
      <c r="D1100" s="27"/>
      <c r="E1100" s="27"/>
      <c r="F1100" s="27"/>
      <c r="G1100" s="27"/>
      <c r="R1100" s="27"/>
      <c r="S1100" s="27"/>
    </row>
    <row r="1101" spans="3:19" x14ac:dyDescent="0.2">
      <c r="C1101" s="27"/>
      <c r="D1101" s="27"/>
      <c r="E1101" s="27"/>
      <c r="F1101" s="27"/>
      <c r="G1101" s="27"/>
      <c r="R1101" s="27"/>
      <c r="S1101" s="27"/>
    </row>
    <row r="1102" spans="3:19" x14ac:dyDescent="0.2">
      <c r="C1102" s="27"/>
      <c r="D1102" s="27"/>
      <c r="E1102" s="27"/>
      <c r="F1102" s="27"/>
      <c r="G1102" s="27"/>
      <c r="R1102" s="27"/>
      <c r="S1102" s="27"/>
    </row>
    <row r="1103" spans="3:19" x14ac:dyDescent="0.2">
      <c r="C1103" s="27"/>
      <c r="D1103" s="27"/>
      <c r="E1103" s="27"/>
      <c r="F1103" s="27"/>
      <c r="G1103" s="27"/>
      <c r="R1103" s="27"/>
      <c r="S1103" s="27"/>
    </row>
    <row r="1104" spans="3:19" x14ac:dyDescent="0.2">
      <c r="C1104" s="27"/>
      <c r="D1104" s="27"/>
      <c r="E1104" s="27"/>
      <c r="F1104" s="27"/>
      <c r="G1104" s="27"/>
      <c r="R1104" s="27"/>
      <c r="S1104" s="27"/>
    </row>
    <row r="1105" spans="3:19" x14ac:dyDescent="0.2">
      <c r="C1105" s="27"/>
      <c r="D1105" s="27"/>
      <c r="E1105" s="27"/>
      <c r="F1105" s="27"/>
      <c r="G1105" s="27"/>
      <c r="R1105" s="27"/>
      <c r="S1105" s="27"/>
    </row>
    <row r="1106" spans="3:19" x14ac:dyDescent="0.2">
      <c r="C1106" s="27"/>
      <c r="D1106" s="27"/>
      <c r="E1106" s="27"/>
      <c r="F1106" s="27"/>
      <c r="G1106" s="27"/>
      <c r="R1106" s="27"/>
      <c r="S1106" s="27"/>
    </row>
    <row r="1107" spans="3:19" x14ac:dyDescent="0.2">
      <c r="C1107" s="27"/>
      <c r="D1107" s="27"/>
      <c r="E1107" s="27"/>
      <c r="F1107" s="27"/>
      <c r="G1107" s="27"/>
      <c r="R1107" s="27"/>
      <c r="S1107" s="27"/>
    </row>
    <row r="1108" spans="3:19" x14ac:dyDescent="0.2">
      <c r="C1108" s="27"/>
      <c r="D1108" s="27"/>
      <c r="E1108" s="27"/>
      <c r="F1108" s="27"/>
      <c r="G1108" s="27"/>
      <c r="R1108" s="27"/>
      <c r="S1108" s="27"/>
    </row>
    <row r="1109" spans="3:19" x14ac:dyDescent="0.2">
      <c r="C1109" s="27"/>
      <c r="D1109" s="27"/>
      <c r="E1109" s="27"/>
      <c r="F1109" s="27"/>
      <c r="G1109" s="27"/>
      <c r="R1109" s="27"/>
      <c r="S1109" s="27"/>
    </row>
    <row r="1110" spans="3:19" x14ac:dyDescent="0.2">
      <c r="C1110" s="27"/>
      <c r="D1110" s="27"/>
      <c r="E1110" s="27"/>
      <c r="F1110" s="27"/>
      <c r="G1110" s="27"/>
      <c r="R1110" s="27"/>
      <c r="S1110" s="27"/>
    </row>
    <row r="1111" spans="3:19" x14ac:dyDescent="0.2">
      <c r="C1111" s="27"/>
      <c r="D1111" s="27"/>
      <c r="E1111" s="27"/>
      <c r="F1111" s="27"/>
      <c r="G1111" s="27"/>
      <c r="R1111" s="27"/>
      <c r="S1111" s="27"/>
    </row>
    <row r="1112" spans="3:19" x14ac:dyDescent="0.2">
      <c r="C1112" s="27"/>
      <c r="D1112" s="27"/>
      <c r="E1112" s="27"/>
      <c r="F1112" s="27"/>
      <c r="G1112" s="27"/>
      <c r="R1112" s="27"/>
      <c r="S1112" s="27"/>
    </row>
    <row r="1113" spans="3:19" x14ac:dyDescent="0.2">
      <c r="C1113" s="27"/>
      <c r="D1113" s="27"/>
      <c r="E1113" s="27"/>
      <c r="F1113" s="27"/>
      <c r="G1113" s="27"/>
      <c r="R1113" s="27"/>
      <c r="S1113" s="27"/>
    </row>
    <row r="1114" spans="3:19" x14ac:dyDescent="0.2">
      <c r="C1114" s="27"/>
      <c r="D1114" s="27"/>
      <c r="E1114" s="27"/>
      <c r="F1114" s="27"/>
      <c r="G1114" s="27"/>
      <c r="R1114" s="27"/>
      <c r="S1114" s="27"/>
    </row>
    <row r="1115" spans="3:19" x14ac:dyDescent="0.2">
      <c r="C1115" s="27"/>
      <c r="D1115" s="27"/>
      <c r="E1115" s="27"/>
      <c r="F1115" s="27"/>
      <c r="G1115" s="27"/>
      <c r="R1115" s="27"/>
      <c r="S1115" s="27"/>
    </row>
    <row r="1116" spans="3:19" x14ac:dyDescent="0.2">
      <c r="C1116" s="27"/>
      <c r="D1116" s="27"/>
      <c r="E1116" s="27"/>
      <c r="F1116" s="27"/>
      <c r="G1116" s="27"/>
      <c r="R1116" s="27"/>
      <c r="S1116" s="27"/>
    </row>
    <row r="1117" spans="3:19" x14ac:dyDescent="0.2">
      <c r="C1117" s="27"/>
      <c r="D1117" s="27"/>
      <c r="E1117" s="27"/>
      <c r="F1117" s="27"/>
      <c r="G1117" s="27"/>
      <c r="R1117" s="27"/>
      <c r="S1117" s="27"/>
    </row>
    <row r="1118" spans="3:19" x14ac:dyDescent="0.2">
      <c r="C1118" s="27"/>
      <c r="D1118" s="27"/>
      <c r="E1118" s="27"/>
      <c r="F1118" s="27"/>
      <c r="G1118" s="27"/>
      <c r="R1118" s="27"/>
      <c r="S1118" s="27"/>
    </row>
    <row r="1119" spans="3:19" x14ac:dyDescent="0.2">
      <c r="C1119" s="27"/>
      <c r="D1119" s="27"/>
      <c r="E1119" s="27"/>
      <c r="F1119" s="27"/>
      <c r="G1119" s="27"/>
      <c r="R1119" s="27"/>
      <c r="S1119" s="27"/>
    </row>
    <row r="1120" spans="3:19" x14ac:dyDescent="0.2">
      <c r="C1120" s="27"/>
      <c r="D1120" s="27"/>
      <c r="E1120" s="27"/>
      <c r="F1120" s="27"/>
      <c r="G1120" s="27"/>
      <c r="R1120" s="27"/>
      <c r="S1120" s="27"/>
    </row>
    <row r="1121" spans="3:19" x14ac:dyDescent="0.2">
      <c r="C1121" s="27"/>
      <c r="D1121" s="27"/>
      <c r="E1121" s="27"/>
      <c r="F1121" s="27"/>
      <c r="G1121" s="27"/>
      <c r="R1121" s="27"/>
      <c r="S1121" s="27"/>
    </row>
    <row r="1122" spans="3:19" x14ac:dyDescent="0.2">
      <c r="C1122" s="27"/>
      <c r="D1122" s="27"/>
      <c r="E1122" s="27"/>
      <c r="F1122" s="27"/>
      <c r="G1122" s="27"/>
      <c r="R1122" s="27"/>
      <c r="S1122" s="27"/>
    </row>
    <row r="1123" spans="3:19" x14ac:dyDescent="0.2">
      <c r="C1123" s="27"/>
      <c r="D1123" s="27"/>
      <c r="E1123" s="27"/>
      <c r="F1123" s="27"/>
      <c r="G1123" s="27"/>
      <c r="R1123" s="27"/>
      <c r="S1123" s="27"/>
    </row>
    <row r="1124" spans="3:19" x14ac:dyDescent="0.2">
      <c r="C1124" s="27"/>
      <c r="D1124" s="27"/>
      <c r="E1124" s="27"/>
      <c r="F1124" s="27"/>
      <c r="G1124" s="27"/>
      <c r="R1124" s="27"/>
      <c r="S1124" s="27"/>
    </row>
    <row r="1125" spans="3:19" x14ac:dyDescent="0.2">
      <c r="C1125" s="27"/>
      <c r="D1125" s="27"/>
      <c r="E1125" s="27"/>
      <c r="F1125" s="27"/>
      <c r="G1125" s="27"/>
      <c r="R1125" s="27"/>
      <c r="S1125" s="27"/>
    </row>
    <row r="1126" spans="3:19" x14ac:dyDescent="0.2">
      <c r="C1126" s="27"/>
      <c r="D1126" s="27"/>
      <c r="E1126" s="27"/>
      <c r="F1126" s="27"/>
      <c r="G1126" s="27"/>
      <c r="R1126" s="27"/>
      <c r="S1126" s="27"/>
    </row>
    <row r="1127" spans="3:19" x14ac:dyDescent="0.2">
      <c r="C1127" s="27"/>
      <c r="D1127" s="27"/>
      <c r="E1127" s="27"/>
      <c r="F1127" s="27"/>
      <c r="G1127" s="27"/>
      <c r="R1127" s="27"/>
      <c r="S1127" s="27"/>
    </row>
    <row r="1128" spans="3:19" x14ac:dyDescent="0.2">
      <c r="C1128" s="27"/>
      <c r="D1128" s="27"/>
      <c r="E1128" s="27"/>
      <c r="F1128" s="27"/>
      <c r="G1128" s="27"/>
      <c r="R1128" s="27"/>
      <c r="S1128" s="27"/>
    </row>
    <row r="1129" spans="3:19" x14ac:dyDescent="0.2">
      <c r="C1129" s="27"/>
      <c r="D1129" s="27"/>
      <c r="E1129" s="27"/>
      <c r="F1129" s="27"/>
      <c r="G1129" s="27"/>
      <c r="R1129" s="27"/>
      <c r="S1129" s="27"/>
    </row>
    <row r="1130" spans="3:19" x14ac:dyDescent="0.2">
      <c r="C1130" s="27"/>
      <c r="D1130" s="27"/>
      <c r="E1130" s="27"/>
      <c r="F1130" s="27"/>
      <c r="G1130" s="27"/>
      <c r="R1130" s="27"/>
      <c r="S1130" s="27"/>
    </row>
    <row r="1131" spans="3:19" x14ac:dyDescent="0.2">
      <c r="C1131" s="27"/>
      <c r="D1131" s="27"/>
      <c r="E1131" s="27"/>
      <c r="F1131" s="27"/>
      <c r="G1131" s="27"/>
      <c r="R1131" s="27"/>
      <c r="S1131" s="27"/>
    </row>
    <row r="1132" spans="3:19" x14ac:dyDescent="0.2">
      <c r="C1132" s="27"/>
      <c r="D1132" s="27"/>
      <c r="E1132" s="27"/>
      <c r="F1132" s="27"/>
      <c r="G1132" s="27"/>
      <c r="R1132" s="27"/>
      <c r="S1132" s="27"/>
    </row>
    <row r="1133" spans="3:19" x14ac:dyDescent="0.2">
      <c r="C1133" s="27"/>
      <c r="D1133" s="27"/>
      <c r="E1133" s="27"/>
      <c r="F1133" s="27"/>
      <c r="G1133" s="27"/>
      <c r="R1133" s="27"/>
      <c r="S1133" s="27"/>
    </row>
    <row r="1134" spans="3:19" x14ac:dyDescent="0.2">
      <c r="C1134" s="27"/>
      <c r="D1134" s="27"/>
      <c r="E1134" s="27"/>
      <c r="F1134" s="27"/>
      <c r="G1134" s="27"/>
      <c r="R1134" s="27"/>
      <c r="S1134" s="27"/>
    </row>
    <row r="1135" spans="3:19" x14ac:dyDescent="0.2">
      <c r="C1135" s="27"/>
      <c r="D1135" s="27"/>
      <c r="E1135" s="27"/>
      <c r="F1135" s="27"/>
      <c r="G1135" s="27"/>
      <c r="R1135" s="27"/>
      <c r="S1135" s="27"/>
    </row>
    <row r="1136" spans="3:19" x14ac:dyDescent="0.2">
      <c r="C1136" s="27"/>
      <c r="D1136" s="27"/>
      <c r="E1136" s="27"/>
      <c r="F1136" s="27"/>
      <c r="G1136" s="27"/>
      <c r="R1136" s="27"/>
      <c r="S1136" s="27"/>
    </row>
    <row r="1137" spans="3:19" x14ac:dyDescent="0.2">
      <c r="C1137" s="27"/>
      <c r="D1137" s="27"/>
      <c r="E1137" s="27"/>
      <c r="F1137" s="27"/>
      <c r="G1137" s="27"/>
      <c r="R1137" s="27"/>
      <c r="S1137" s="27"/>
    </row>
    <row r="1138" spans="3:19" x14ac:dyDescent="0.2">
      <c r="C1138" s="27"/>
      <c r="D1138" s="27"/>
      <c r="E1138" s="27"/>
      <c r="F1138" s="27"/>
      <c r="G1138" s="27"/>
      <c r="R1138" s="27"/>
      <c r="S1138" s="27"/>
    </row>
    <row r="1139" spans="3:19" x14ac:dyDescent="0.2">
      <c r="C1139" s="27"/>
      <c r="D1139" s="27"/>
      <c r="E1139" s="27"/>
      <c r="F1139" s="27"/>
      <c r="G1139" s="27"/>
      <c r="R1139" s="27"/>
      <c r="S1139" s="27"/>
    </row>
    <row r="1140" spans="3:19" x14ac:dyDescent="0.2">
      <c r="C1140" s="27"/>
      <c r="D1140" s="27"/>
      <c r="E1140" s="27"/>
      <c r="F1140" s="27"/>
      <c r="G1140" s="27"/>
      <c r="R1140" s="27"/>
      <c r="S1140" s="27"/>
    </row>
    <row r="1141" spans="3:19" x14ac:dyDescent="0.2">
      <c r="C1141" s="27"/>
      <c r="D1141" s="27"/>
      <c r="E1141" s="27"/>
      <c r="F1141" s="27"/>
      <c r="G1141" s="27"/>
      <c r="R1141" s="27"/>
      <c r="S1141" s="27"/>
    </row>
    <row r="1142" spans="3:19" x14ac:dyDescent="0.2">
      <c r="C1142" s="27"/>
      <c r="D1142" s="27"/>
      <c r="E1142" s="27"/>
      <c r="F1142" s="27"/>
      <c r="G1142" s="27"/>
      <c r="R1142" s="27"/>
      <c r="S1142" s="27"/>
    </row>
    <row r="1143" spans="3:19" x14ac:dyDescent="0.2">
      <c r="C1143" s="27"/>
      <c r="D1143" s="27"/>
      <c r="E1143" s="27"/>
      <c r="F1143" s="27"/>
      <c r="G1143" s="27"/>
      <c r="R1143" s="27"/>
      <c r="S1143" s="27"/>
    </row>
    <row r="1144" spans="3:19" x14ac:dyDescent="0.2">
      <c r="C1144" s="27"/>
      <c r="D1144" s="27"/>
      <c r="E1144" s="27"/>
      <c r="F1144" s="27"/>
      <c r="G1144" s="27"/>
      <c r="R1144" s="27"/>
      <c r="S1144" s="27"/>
    </row>
    <row r="1145" spans="3:19" x14ac:dyDescent="0.2">
      <c r="C1145" s="27"/>
      <c r="D1145" s="27"/>
      <c r="E1145" s="27"/>
      <c r="F1145" s="27"/>
      <c r="G1145" s="27"/>
      <c r="R1145" s="27"/>
      <c r="S1145" s="27"/>
    </row>
    <row r="1146" spans="3:19" x14ac:dyDescent="0.2">
      <c r="C1146" s="27"/>
      <c r="D1146" s="27"/>
      <c r="E1146" s="27"/>
      <c r="F1146" s="27"/>
      <c r="G1146" s="27"/>
      <c r="R1146" s="27"/>
      <c r="S1146" s="27"/>
    </row>
    <row r="1147" spans="3:19" x14ac:dyDescent="0.2">
      <c r="C1147" s="27"/>
      <c r="D1147" s="27"/>
      <c r="E1147" s="27"/>
      <c r="F1147" s="27"/>
      <c r="G1147" s="27"/>
      <c r="R1147" s="27"/>
      <c r="S1147" s="27"/>
    </row>
    <row r="1148" spans="3:19" x14ac:dyDescent="0.2">
      <c r="C1148" s="27"/>
      <c r="D1148" s="27"/>
      <c r="E1148" s="27"/>
      <c r="F1148" s="27"/>
      <c r="G1148" s="27"/>
      <c r="R1148" s="27"/>
      <c r="S1148" s="27"/>
    </row>
    <row r="1149" spans="3:19" x14ac:dyDescent="0.2">
      <c r="C1149" s="27"/>
      <c r="D1149" s="27"/>
      <c r="E1149" s="27"/>
      <c r="F1149" s="27"/>
      <c r="G1149" s="27"/>
      <c r="R1149" s="27"/>
      <c r="S1149" s="27"/>
    </row>
    <row r="1150" spans="3:19" x14ac:dyDescent="0.2">
      <c r="C1150" s="27"/>
      <c r="D1150" s="27"/>
      <c r="E1150" s="27"/>
      <c r="F1150" s="27"/>
      <c r="G1150" s="27"/>
      <c r="R1150" s="27"/>
      <c r="S1150" s="27"/>
    </row>
    <row r="1151" spans="3:19" x14ac:dyDescent="0.2">
      <c r="C1151" s="27"/>
      <c r="D1151" s="27"/>
      <c r="E1151" s="27"/>
      <c r="F1151" s="27"/>
      <c r="G1151" s="27"/>
      <c r="R1151" s="27"/>
      <c r="S1151" s="27"/>
    </row>
    <row r="1152" spans="3:19" x14ac:dyDescent="0.2">
      <c r="C1152" s="27"/>
      <c r="D1152" s="27"/>
      <c r="E1152" s="27"/>
      <c r="F1152" s="27"/>
      <c r="G1152" s="27"/>
      <c r="R1152" s="27"/>
      <c r="S1152" s="27"/>
    </row>
    <row r="1153" spans="3:19" x14ac:dyDescent="0.2">
      <c r="C1153" s="27"/>
      <c r="D1153" s="27"/>
      <c r="E1153" s="27"/>
      <c r="F1153" s="27"/>
      <c r="G1153" s="27"/>
      <c r="R1153" s="27"/>
      <c r="S1153" s="27"/>
    </row>
    <row r="1154" spans="3:19" x14ac:dyDescent="0.2">
      <c r="C1154" s="27"/>
      <c r="D1154" s="27"/>
      <c r="E1154" s="27"/>
      <c r="F1154" s="27"/>
      <c r="G1154" s="27"/>
      <c r="R1154" s="27"/>
      <c r="S1154" s="27"/>
    </row>
    <row r="1155" spans="3:19" x14ac:dyDescent="0.2">
      <c r="C1155" s="27"/>
      <c r="D1155" s="27"/>
      <c r="E1155" s="27"/>
      <c r="F1155" s="27"/>
      <c r="G1155" s="27"/>
      <c r="R1155" s="27"/>
      <c r="S1155" s="27"/>
    </row>
    <row r="1156" spans="3:19" x14ac:dyDescent="0.2">
      <c r="C1156" s="27"/>
      <c r="D1156" s="27"/>
      <c r="E1156" s="27"/>
      <c r="F1156" s="27"/>
      <c r="G1156" s="27"/>
      <c r="R1156" s="27"/>
      <c r="S1156" s="27"/>
    </row>
    <row r="1157" spans="3:19" x14ac:dyDescent="0.2">
      <c r="C1157" s="27"/>
      <c r="D1157" s="27"/>
      <c r="E1157" s="27"/>
      <c r="F1157" s="27"/>
      <c r="G1157" s="27"/>
      <c r="R1157" s="27"/>
      <c r="S1157" s="27"/>
    </row>
    <row r="1158" spans="3:19" x14ac:dyDescent="0.2">
      <c r="C1158" s="27"/>
      <c r="D1158" s="27"/>
      <c r="E1158" s="27"/>
      <c r="F1158" s="27"/>
      <c r="G1158" s="27"/>
      <c r="R1158" s="27"/>
      <c r="S1158" s="27"/>
    </row>
    <row r="1159" spans="3:19" x14ac:dyDescent="0.2">
      <c r="C1159" s="27"/>
      <c r="D1159" s="27"/>
      <c r="E1159" s="27"/>
      <c r="F1159" s="27"/>
      <c r="G1159" s="27"/>
      <c r="R1159" s="27"/>
      <c r="S1159" s="27"/>
    </row>
    <row r="1160" spans="3:19" x14ac:dyDescent="0.2">
      <c r="C1160" s="27"/>
      <c r="D1160" s="27"/>
      <c r="E1160" s="27"/>
      <c r="F1160" s="27"/>
      <c r="G1160" s="27"/>
      <c r="R1160" s="27"/>
      <c r="S1160" s="27"/>
    </row>
    <row r="1161" spans="3:19" x14ac:dyDescent="0.2">
      <c r="C1161" s="27"/>
      <c r="D1161" s="27"/>
      <c r="E1161" s="27"/>
      <c r="F1161" s="27"/>
      <c r="G1161" s="27"/>
      <c r="R1161" s="27"/>
      <c r="S1161" s="27"/>
    </row>
    <row r="1162" spans="3:19" x14ac:dyDescent="0.2">
      <c r="C1162" s="27"/>
      <c r="D1162" s="27"/>
      <c r="E1162" s="27"/>
      <c r="F1162" s="27"/>
      <c r="G1162" s="27"/>
      <c r="R1162" s="27"/>
      <c r="S1162" s="27"/>
    </row>
    <row r="1163" spans="3:19" x14ac:dyDescent="0.2">
      <c r="C1163" s="27"/>
      <c r="D1163" s="27"/>
      <c r="E1163" s="27"/>
      <c r="F1163" s="27"/>
      <c r="G1163" s="27"/>
      <c r="R1163" s="27"/>
      <c r="S1163" s="27"/>
    </row>
    <row r="1164" spans="3:19" x14ac:dyDescent="0.2">
      <c r="C1164" s="27"/>
      <c r="D1164" s="27"/>
      <c r="E1164" s="27"/>
      <c r="F1164" s="27"/>
      <c r="G1164" s="27"/>
      <c r="R1164" s="27"/>
      <c r="S1164" s="27"/>
    </row>
    <row r="1165" spans="3:19" x14ac:dyDescent="0.2">
      <c r="C1165" s="27"/>
      <c r="D1165" s="27"/>
      <c r="E1165" s="27"/>
      <c r="F1165" s="27"/>
      <c r="G1165" s="27"/>
      <c r="R1165" s="27"/>
      <c r="S1165" s="27"/>
    </row>
    <row r="1166" spans="3:19" x14ac:dyDescent="0.2">
      <c r="C1166" s="27"/>
      <c r="D1166" s="27"/>
      <c r="E1166" s="27"/>
      <c r="F1166" s="27"/>
      <c r="G1166" s="27"/>
      <c r="R1166" s="27"/>
      <c r="S1166" s="27"/>
    </row>
    <row r="1167" spans="3:19" x14ac:dyDescent="0.2">
      <c r="C1167" s="27"/>
      <c r="D1167" s="27"/>
      <c r="E1167" s="27"/>
      <c r="F1167" s="27"/>
      <c r="G1167" s="27"/>
      <c r="R1167" s="27"/>
      <c r="S1167" s="27"/>
    </row>
    <row r="1168" spans="3:19" x14ac:dyDescent="0.2">
      <c r="C1168" s="27"/>
      <c r="D1168" s="27"/>
      <c r="E1168" s="27"/>
      <c r="F1168" s="27"/>
      <c r="G1168" s="27"/>
      <c r="R1168" s="27"/>
      <c r="S1168" s="27"/>
    </row>
    <row r="1169" spans="3:19" x14ac:dyDescent="0.2">
      <c r="C1169" s="27"/>
      <c r="D1169" s="27"/>
      <c r="E1169" s="27"/>
      <c r="F1169" s="27"/>
      <c r="G1169" s="27"/>
      <c r="R1169" s="27"/>
      <c r="S1169" s="27"/>
    </row>
    <row r="1170" spans="3:19" x14ac:dyDescent="0.2">
      <c r="C1170" s="27"/>
      <c r="D1170" s="27"/>
      <c r="E1170" s="27"/>
      <c r="F1170" s="27"/>
      <c r="G1170" s="27"/>
      <c r="R1170" s="27"/>
      <c r="S1170" s="27"/>
    </row>
    <row r="1171" spans="3:19" x14ac:dyDescent="0.2">
      <c r="C1171" s="27"/>
      <c r="D1171" s="27"/>
      <c r="E1171" s="27"/>
      <c r="F1171" s="27"/>
      <c r="G1171" s="27"/>
      <c r="R1171" s="27"/>
      <c r="S1171" s="27"/>
    </row>
    <row r="1172" spans="3:19" x14ac:dyDescent="0.2">
      <c r="C1172" s="27"/>
      <c r="D1172" s="27"/>
      <c r="E1172" s="27"/>
      <c r="F1172" s="27"/>
      <c r="G1172" s="27"/>
      <c r="R1172" s="27"/>
      <c r="S1172" s="27"/>
    </row>
    <row r="1173" spans="3:19" x14ac:dyDescent="0.2">
      <c r="C1173" s="27"/>
      <c r="D1173" s="27"/>
      <c r="E1173" s="27"/>
      <c r="F1173" s="27"/>
      <c r="G1173" s="27"/>
      <c r="R1173" s="27"/>
      <c r="S1173" s="27"/>
    </row>
    <row r="1174" spans="3:19" x14ac:dyDescent="0.2">
      <c r="C1174" s="27"/>
      <c r="D1174" s="27"/>
      <c r="E1174" s="27"/>
      <c r="F1174" s="27"/>
      <c r="G1174" s="27"/>
      <c r="R1174" s="27"/>
      <c r="S1174" s="27"/>
    </row>
    <row r="1175" spans="3:19" x14ac:dyDescent="0.2">
      <c r="C1175" s="27"/>
      <c r="D1175" s="27"/>
      <c r="E1175" s="27"/>
      <c r="F1175" s="27"/>
      <c r="G1175" s="27"/>
      <c r="R1175" s="27"/>
      <c r="S1175" s="27"/>
    </row>
    <row r="1176" spans="3:19" x14ac:dyDescent="0.2">
      <c r="C1176" s="27"/>
      <c r="D1176" s="27"/>
      <c r="E1176" s="27"/>
      <c r="F1176" s="27"/>
      <c r="G1176" s="27"/>
      <c r="R1176" s="27"/>
      <c r="S1176" s="27"/>
    </row>
    <row r="1177" spans="3:19" x14ac:dyDescent="0.2">
      <c r="C1177" s="27"/>
      <c r="D1177" s="27"/>
      <c r="E1177" s="27"/>
      <c r="F1177" s="27"/>
      <c r="G1177" s="27"/>
      <c r="R1177" s="27"/>
      <c r="S1177" s="27"/>
    </row>
    <row r="1178" spans="3:19" x14ac:dyDescent="0.2">
      <c r="C1178" s="27"/>
      <c r="D1178" s="27"/>
      <c r="E1178" s="27"/>
      <c r="F1178" s="27"/>
      <c r="G1178" s="27"/>
      <c r="R1178" s="27"/>
      <c r="S1178" s="27"/>
    </row>
    <row r="1179" spans="3:19" x14ac:dyDescent="0.2">
      <c r="C1179" s="27"/>
      <c r="D1179" s="27"/>
      <c r="E1179" s="27"/>
      <c r="F1179" s="27"/>
      <c r="G1179" s="27"/>
      <c r="R1179" s="27"/>
      <c r="S1179" s="27"/>
    </row>
    <row r="1180" spans="3:19" x14ac:dyDescent="0.2">
      <c r="C1180" s="27"/>
      <c r="D1180" s="27"/>
      <c r="E1180" s="27"/>
      <c r="F1180" s="27"/>
      <c r="G1180" s="27"/>
      <c r="R1180" s="27"/>
      <c r="S1180" s="27"/>
    </row>
    <row r="1181" spans="3:19" x14ac:dyDescent="0.2">
      <c r="C1181" s="27"/>
      <c r="D1181" s="27"/>
      <c r="E1181" s="27"/>
      <c r="F1181" s="27"/>
      <c r="G1181" s="27"/>
      <c r="R1181" s="27"/>
      <c r="S1181" s="27"/>
    </row>
    <row r="1182" spans="3:19" x14ac:dyDescent="0.2">
      <c r="C1182" s="27"/>
      <c r="D1182" s="27"/>
      <c r="E1182" s="27"/>
      <c r="F1182" s="27"/>
      <c r="G1182" s="27"/>
      <c r="R1182" s="27"/>
      <c r="S1182" s="27"/>
    </row>
    <row r="1183" spans="3:19" x14ac:dyDescent="0.2">
      <c r="C1183" s="27"/>
      <c r="D1183" s="27"/>
      <c r="E1183" s="27"/>
      <c r="F1183" s="27"/>
      <c r="G1183" s="27"/>
      <c r="R1183" s="27"/>
      <c r="S1183" s="27"/>
    </row>
    <row r="1184" spans="3:19" x14ac:dyDescent="0.2">
      <c r="C1184" s="27"/>
      <c r="D1184" s="27"/>
      <c r="E1184" s="27"/>
      <c r="F1184" s="27"/>
      <c r="G1184" s="27"/>
      <c r="R1184" s="27"/>
      <c r="S1184" s="27"/>
    </row>
    <row r="1185" spans="3:19" x14ac:dyDescent="0.2">
      <c r="C1185" s="27"/>
      <c r="D1185" s="27"/>
      <c r="E1185" s="27"/>
      <c r="F1185" s="27"/>
      <c r="G1185" s="27"/>
      <c r="R1185" s="27"/>
      <c r="S1185" s="27"/>
    </row>
    <row r="1186" spans="3:19" x14ac:dyDescent="0.2">
      <c r="C1186" s="27"/>
      <c r="D1186" s="27"/>
      <c r="E1186" s="27"/>
      <c r="F1186" s="27"/>
      <c r="G1186" s="27"/>
      <c r="R1186" s="27"/>
      <c r="S1186" s="27"/>
    </row>
    <row r="1187" spans="3:19" x14ac:dyDescent="0.2">
      <c r="C1187" s="27"/>
      <c r="D1187" s="27"/>
      <c r="E1187" s="27"/>
      <c r="F1187" s="27"/>
      <c r="G1187" s="27"/>
      <c r="R1187" s="27"/>
      <c r="S1187" s="27"/>
    </row>
    <row r="1188" spans="3:19" x14ac:dyDescent="0.2">
      <c r="C1188" s="27"/>
      <c r="D1188" s="27"/>
      <c r="E1188" s="27"/>
      <c r="F1188" s="27"/>
      <c r="G1188" s="27"/>
      <c r="R1188" s="27"/>
      <c r="S1188" s="27"/>
    </row>
    <row r="1189" spans="3:19" x14ac:dyDescent="0.2">
      <c r="C1189" s="27"/>
      <c r="D1189" s="27"/>
      <c r="E1189" s="27"/>
      <c r="F1189" s="27"/>
      <c r="G1189" s="27"/>
      <c r="R1189" s="27"/>
      <c r="S1189" s="27"/>
    </row>
    <row r="1190" spans="3:19" x14ac:dyDescent="0.2">
      <c r="C1190" s="27"/>
      <c r="D1190" s="27"/>
      <c r="E1190" s="27"/>
      <c r="F1190" s="27"/>
      <c r="G1190" s="27"/>
      <c r="R1190" s="27"/>
      <c r="S1190" s="27"/>
    </row>
    <row r="1191" spans="3:19" x14ac:dyDescent="0.2">
      <c r="C1191" s="27"/>
      <c r="D1191" s="27"/>
      <c r="E1191" s="27"/>
      <c r="F1191" s="27"/>
      <c r="G1191" s="27"/>
      <c r="R1191" s="27"/>
      <c r="S1191" s="27"/>
    </row>
    <row r="1192" spans="3:19" x14ac:dyDescent="0.2">
      <c r="C1192" s="27"/>
      <c r="D1192" s="27"/>
      <c r="E1192" s="27"/>
      <c r="F1192" s="27"/>
      <c r="G1192" s="27"/>
      <c r="R1192" s="27"/>
      <c r="S1192" s="27"/>
    </row>
    <row r="1193" spans="3:19" x14ac:dyDescent="0.2">
      <c r="C1193" s="27"/>
      <c r="D1193" s="27"/>
      <c r="E1193" s="27"/>
      <c r="F1193" s="27"/>
      <c r="G1193" s="27"/>
      <c r="R1193" s="27"/>
      <c r="S1193" s="27"/>
    </row>
    <row r="1194" spans="3:19" x14ac:dyDescent="0.2">
      <c r="C1194" s="27"/>
      <c r="D1194" s="27"/>
      <c r="E1194" s="27"/>
      <c r="F1194" s="27"/>
      <c r="G1194" s="27"/>
      <c r="R1194" s="27"/>
      <c r="S1194" s="27"/>
    </row>
    <row r="1195" spans="3:19" x14ac:dyDescent="0.2">
      <c r="C1195" s="27"/>
      <c r="D1195" s="27"/>
      <c r="E1195" s="27"/>
      <c r="F1195" s="27"/>
      <c r="G1195" s="27"/>
      <c r="R1195" s="27"/>
      <c r="S1195" s="27"/>
    </row>
    <row r="1196" spans="3:19" x14ac:dyDescent="0.2">
      <c r="C1196" s="27"/>
      <c r="D1196" s="27"/>
      <c r="E1196" s="27"/>
      <c r="F1196" s="27"/>
      <c r="G1196" s="27"/>
      <c r="R1196" s="27"/>
      <c r="S1196" s="27"/>
    </row>
    <row r="1197" spans="3:19" x14ac:dyDescent="0.2">
      <c r="C1197" s="27"/>
      <c r="D1197" s="27"/>
      <c r="E1197" s="27"/>
      <c r="F1197" s="27"/>
      <c r="G1197" s="27"/>
      <c r="R1197" s="27"/>
      <c r="S1197" s="27"/>
    </row>
    <row r="1198" spans="3:19" x14ac:dyDescent="0.2">
      <c r="C1198" s="27"/>
      <c r="D1198" s="27"/>
      <c r="E1198" s="27"/>
      <c r="F1198" s="27"/>
      <c r="G1198" s="27"/>
      <c r="R1198" s="27"/>
      <c r="S1198" s="27"/>
    </row>
    <row r="1199" spans="3:19" x14ac:dyDescent="0.2">
      <c r="C1199" s="27"/>
      <c r="D1199" s="27"/>
      <c r="E1199" s="27"/>
      <c r="F1199" s="27"/>
      <c r="G1199" s="27"/>
      <c r="R1199" s="27"/>
      <c r="S1199" s="27"/>
    </row>
    <row r="1200" spans="3:19" x14ac:dyDescent="0.2">
      <c r="C1200" s="27"/>
      <c r="D1200" s="27"/>
      <c r="E1200" s="27"/>
      <c r="F1200" s="27"/>
      <c r="G1200" s="27"/>
      <c r="R1200" s="27"/>
      <c r="S1200" s="27"/>
    </row>
    <row r="1201" spans="3:19" x14ac:dyDescent="0.2">
      <c r="C1201" s="27"/>
      <c r="D1201" s="27"/>
      <c r="E1201" s="27"/>
      <c r="F1201" s="27"/>
      <c r="G1201" s="27"/>
      <c r="R1201" s="27"/>
      <c r="S1201" s="27"/>
    </row>
    <row r="1202" spans="3:19" x14ac:dyDescent="0.2">
      <c r="C1202" s="27"/>
      <c r="D1202" s="27"/>
      <c r="E1202" s="27"/>
      <c r="F1202" s="27"/>
      <c r="G1202" s="27"/>
      <c r="R1202" s="27"/>
      <c r="S1202" s="27"/>
    </row>
    <row r="1203" spans="3:19" x14ac:dyDescent="0.2">
      <c r="C1203" s="27"/>
      <c r="D1203" s="27"/>
      <c r="E1203" s="27"/>
      <c r="F1203" s="27"/>
      <c r="G1203" s="27"/>
      <c r="R1203" s="27"/>
      <c r="S1203" s="27"/>
    </row>
    <row r="1204" spans="3:19" x14ac:dyDescent="0.2">
      <c r="C1204" s="27"/>
      <c r="D1204" s="27"/>
      <c r="E1204" s="27"/>
      <c r="F1204" s="27"/>
      <c r="G1204" s="27"/>
      <c r="R1204" s="27"/>
      <c r="S1204" s="27"/>
    </row>
    <row r="1205" spans="3:19" x14ac:dyDescent="0.2">
      <c r="C1205" s="27"/>
      <c r="D1205" s="27"/>
      <c r="E1205" s="27"/>
      <c r="F1205" s="27"/>
      <c r="G1205" s="27"/>
      <c r="R1205" s="27"/>
      <c r="S1205" s="27"/>
    </row>
    <row r="1206" spans="3:19" x14ac:dyDescent="0.2">
      <c r="C1206" s="27"/>
      <c r="D1206" s="27"/>
      <c r="E1206" s="27"/>
      <c r="F1206" s="27"/>
      <c r="G1206" s="27"/>
      <c r="R1206" s="27"/>
      <c r="S1206" s="27"/>
    </row>
    <row r="1207" spans="3:19" x14ac:dyDescent="0.2">
      <c r="C1207" s="27"/>
      <c r="D1207" s="27"/>
      <c r="E1207" s="27"/>
      <c r="F1207" s="27"/>
      <c r="G1207" s="27"/>
      <c r="R1207" s="27"/>
      <c r="S1207" s="27"/>
    </row>
    <row r="1208" spans="3:19" x14ac:dyDescent="0.2">
      <c r="C1208" s="27"/>
      <c r="D1208" s="27"/>
      <c r="E1208" s="27"/>
      <c r="F1208" s="27"/>
      <c r="G1208" s="27"/>
      <c r="R1208" s="27"/>
      <c r="S1208" s="27"/>
    </row>
    <row r="1209" spans="3:19" x14ac:dyDescent="0.2">
      <c r="C1209" s="27"/>
      <c r="D1209" s="27"/>
      <c r="E1209" s="27"/>
      <c r="F1209" s="27"/>
      <c r="G1209" s="27"/>
      <c r="R1209" s="27"/>
      <c r="S1209" s="27"/>
    </row>
    <row r="1210" spans="3:19" x14ac:dyDescent="0.2">
      <c r="C1210" s="27"/>
      <c r="D1210" s="27"/>
      <c r="E1210" s="27"/>
      <c r="F1210" s="27"/>
      <c r="G1210" s="27"/>
      <c r="R1210" s="27"/>
      <c r="S1210" s="27"/>
    </row>
    <row r="1211" spans="3:19" x14ac:dyDescent="0.2">
      <c r="C1211" s="27"/>
      <c r="D1211" s="27"/>
      <c r="E1211" s="27"/>
      <c r="F1211" s="27"/>
      <c r="G1211" s="27"/>
      <c r="R1211" s="27"/>
      <c r="S1211" s="27"/>
    </row>
    <row r="1212" spans="3:19" x14ac:dyDescent="0.2">
      <c r="C1212" s="27"/>
      <c r="D1212" s="27"/>
      <c r="E1212" s="27"/>
      <c r="F1212" s="27"/>
      <c r="G1212" s="27"/>
      <c r="R1212" s="27"/>
      <c r="S1212" s="27"/>
    </row>
    <row r="1213" spans="3:19" x14ac:dyDescent="0.2">
      <c r="C1213" s="27"/>
      <c r="D1213" s="27"/>
      <c r="E1213" s="27"/>
      <c r="F1213" s="27"/>
      <c r="G1213" s="27"/>
      <c r="R1213" s="27"/>
      <c r="S1213" s="27"/>
    </row>
    <row r="1214" spans="3:19" x14ac:dyDescent="0.2">
      <c r="C1214" s="27"/>
      <c r="D1214" s="27"/>
      <c r="E1214" s="27"/>
      <c r="F1214" s="27"/>
      <c r="G1214" s="27"/>
      <c r="R1214" s="27"/>
      <c r="S1214" s="27"/>
    </row>
    <row r="1215" spans="3:19" x14ac:dyDescent="0.2">
      <c r="C1215" s="27"/>
      <c r="D1215" s="27"/>
      <c r="E1215" s="27"/>
      <c r="F1215" s="27"/>
      <c r="G1215" s="27"/>
      <c r="R1215" s="27"/>
      <c r="S1215" s="27"/>
    </row>
    <row r="1216" spans="3:19" x14ac:dyDescent="0.2">
      <c r="C1216" s="27"/>
      <c r="D1216" s="27"/>
      <c r="E1216" s="27"/>
      <c r="F1216" s="27"/>
      <c r="G1216" s="27"/>
      <c r="R1216" s="27"/>
      <c r="S1216" s="27"/>
    </row>
    <row r="1217" spans="3:19" x14ac:dyDescent="0.2">
      <c r="C1217" s="27"/>
      <c r="D1217" s="27"/>
      <c r="E1217" s="27"/>
      <c r="F1217" s="27"/>
      <c r="G1217" s="27"/>
      <c r="R1217" s="27"/>
      <c r="S1217" s="27"/>
    </row>
    <row r="1218" spans="3:19" x14ac:dyDescent="0.2">
      <c r="C1218" s="27"/>
      <c r="D1218" s="27"/>
      <c r="E1218" s="27"/>
      <c r="F1218" s="27"/>
      <c r="G1218" s="27"/>
      <c r="R1218" s="27"/>
      <c r="S1218" s="27"/>
    </row>
    <row r="1219" spans="3:19" x14ac:dyDescent="0.2">
      <c r="C1219" s="27"/>
      <c r="D1219" s="27"/>
      <c r="E1219" s="27"/>
      <c r="F1219" s="27"/>
      <c r="G1219" s="27"/>
      <c r="R1219" s="27"/>
      <c r="S1219" s="27"/>
    </row>
    <row r="1220" spans="3:19" x14ac:dyDescent="0.2">
      <c r="C1220" s="27"/>
      <c r="D1220" s="27"/>
      <c r="E1220" s="27"/>
      <c r="F1220" s="27"/>
      <c r="G1220" s="27"/>
      <c r="R1220" s="27"/>
      <c r="S1220" s="27"/>
    </row>
    <row r="1221" spans="3:19" x14ac:dyDescent="0.2">
      <c r="C1221" s="27"/>
      <c r="D1221" s="27"/>
      <c r="E1221" s="27"/>
      <c r="F1221" s="27"/>
      <c r="G1221" s="27"/>
      <c r="R1221" s="27"/>
      <c r="S1221" s="27"/>
    </row>
    <row r="1222" spans="3:19" x14ac:dyDescent="0.2">
      <c r="C1222" s="27"/>
      <c r="D1222" s="27"/>
      <c r="E1222" s="27"/>
      <c r="F1222" s="27"/>
      <c r="G1222" s="27"/>
      <c r="R1222" s="27"/>
      <c r="S1222" s="27"/>
    </row>
    <row r="1223" spans="3:19" x14ac:dyDescent="0.2">
      <c r="C1223" s="27"/>
      <c r="D1223" s="27"/>
      <c r="E1223" s="27"/>
      <c r="F1223" s="27"/>
      <c r="G1223" s="27"/>
      <c r="R1223" s="27"/>
      <c r="S1223" s="27"/>
    </row>
    <row r="1224" spans="3:19" x14ac:dyDescent="0.2">
      <c r="C1224" s="27"/>
      <c r="D1224" s="27"/>
      <c r="E1224" s="27"/>
      <c r="F1224" s="27"/>
      <c r="G1224" s="27"/>
      <c r="R1224" s="27"/>
      <c r="S1224" s="27"/>
    </row>
    <row r="1225" spans="3:19" x14ac:dyDescent="0.2">
      <c r="C1225" s="27"/>
      <c r="D1225" s="27"/>
      <c r="E1225" s="27"/>
      <c r="F1225" s="27"/>
      <c r="G1225" s="27"/>
      <c r="R1225" s="27"/>
      <c r="S1225" s="27"/>
    </row>
    <row r="1226" spans="3:19" x14ac:dyDescent="0.2">
      <c r="C1226" s="27"/>
      <c r="D1226" s="27"/>
      <c r="E1226" s="27"/>
      <c r="F1226" s="27"/>
      <c r="G1226" s="27"/>
      <c r="R1226" s="27"/>
      <c r="S1226" s="27"/>
    </row>
    <row r="1227" spans="3:19" x14ac:dyDescent="0.2">
      <c r="C1227" s="27"/>
      <c r="D1227" s="27"/>
      <c r="E1227" s="27"/>
      <c r="F1227" s="27"/>
      <c r="G1227" s="27"/>
      <c r="R1227" s="27"/>
      <c r="S1227" s="27"/>
    </row>
    <row r="1228" spans="3:19" x14ac:dyDescent="0.2">
      <c r="C1228" s="27"/>
      <c r="D1228" s="27"/>
      <c r="E1228" s="27"/>
      <c r="F1228" s="27"/>
      <c r="G1228" s="27"/>
      <c r="R1228" s="27"/>
      <c r="S1228" s="27"/>
    </row>
    <row r="1229" spans="3:19" x14ac:dyDescent="0.2">
      <c r="C1229" s="27"/>
      <c r="D1229" s="27"/>
      <c r="E1229" s="27"/>
      <c r="F1229" s="27"/>
      <c r="G1229" s="27"/>
      <c r="R1229" s="27"/>
      <c r="S1229" s="27"/>
    </row>
    <row r="1230" spans="3:19" x14ac:dyDescent="0.2">
      <c r="C1230" s="27"/>
      <c r="D1230" s="27"/>
      <c r="E1230" s="27"/>
      <c r="F1230" s="27"/>
      <c r="G1230" s="27"/>
      <c r="R1230" s="27"/>
      <c r="S1230" s="27"/>
    </row>
    <row r="1231" spans="3:19" x14ac:dyDescent="0.2">
      <c r="C1231" s="27"/>
      <c r="D1231" s="27"/>
      <c r="E1231" s="27"/>
      <c r="F1231" s="27"/>
      <c r="G1231" s="27"/>
      <c r="R1231" s="27"/>
      <c r="S1231" s="27"/>
    </row>
    <row r="1232" spans="3:19" x14ac:dyDescent="0.2">
      <c r="C1232" s="27"/>
      <c r="D1232" s="27"/>
      <c r="E1232" s="27"/>
      <c r="F1232" s="27"/>
      <c r="G1232" s="27"/>
      <c r="R1232" s="27"/>
      <c r="S1232" s="27"/>
    </row>
    <row r="1233" spans="3:19" x14ac:dyDescent="0.2">
      <c r="C1233" s="27"/>
      <c r="D1233" s="27"/>
      <c r="E1233" s="27"/>
      <c r="F1233" s="27"/>
      <c r="G1233" s="27"/>
      <c r="R1233" s="27"/>
      <c r="S1233" s="27"/>
    </row>
    <row r="1234" spans="3:19" x14ac:dyDescent="0.2">
      <c r="C1234" s="27"/>
      <c r="D1234" s="27"/>
      <c r="E1234" s="27"/>
      <c r="F1234" s="27"/>
      <c r="G1234" s="27"/>
      <c r="R1234" s="27"/>
      <c r="S1234" s="27"/>
    </row>
    <row r="1235" spans="3:19" x14ac:dyDescent="0.2">
      <c r="C1235" s="27"/>
      <c r="D1235" s="27"/>
      <c r="E1235" s="27"/>
      <c r="F1235" s="27"/>
      <c r="G1235" s="27"/>
      <c r="R1235" s="27"/>
      <c r="S1235" s="27"/>
    </row>
    <row r="1236" spans="3:19" x14ac:dyDescent="0.2">
      <c r="C1236" s="27"/>
      <c r="D1236" s="27"/>
      <c r="E1236" s="27"/>
      <c r="F1236" s="27"/>
      <c r="G1236" s="27"/>
      <c r="R1236" s="27"/>
      <c r="S1236" s="27"/>
    </row>
    <row r="1237" spans="3:19" x14ac:dyDescent="0.2">
      <c r="C1237" s="27"/>
      <c r="D1237" s="27"/>
      <c r="E1237" s="27"/>
      <c r="F1237" s="27"/>
      <c r="G1237" s="27"/>
      <c r="R1237" s="27"/>
      <c r="S1237" s="27"/>
    </row>
    <row r="1238" spans="3:19" x14ac:dyDescent="0.2">
      <c r="C1238" s="27"/>
      <c r="D1238" s="27"/>
      <c r="E1238" s="27"/>
      <c r="F1238" s="27"/>
      <c r="G1238" s="27"/>
      <c r="R1238" s="27"/>
      <c r="S1238" s="27"/>
    </row>
    <row r="1239" spans="3:19" x14ac:dyDescent="0.2">
      <c r="C1239" s="27"/>
      <c r="D1239" s="27"/>
      <c r="E1239" s="27"/>
      <c r="F1239" s="27"/>
      <c r="G1239" s="27"/>
      <c r="R1239" s="27"/>
      <c r="S1239" s="27"/>
    </row>
    <row r="1240" spans="3:19" x14ac:dyDescent="0.2">
      <c r="C1240" s="27"/>
      <c r="D1240" s="27"/>
      <c r="E1240" s="27"/>
      <c r="F1240" s="27"/>
      <c r="G1240" s="27"/>
      <c r="R1240" s="27"/>
      <c r="S1240" s="27"/>
    </row>
    <row r="1241" spans="3:19" x14ac:dyDescent="0.2">
      <c r="C1241" s="27"/>
      <c r="D1241" s="27"/>
      <c r="E1241" s="27"/>
      <c r="F1241" s="27"/>
      <c r="G1241" s="27"/>
      <c r="R1241" s="27"/>
      <c r="S1241" s="27"/>
    </row>
    <row r="1242" spans="3:19" x14ac:dyDescent="0.2">
      <c r="C1242" s="27"/>
      <c r="D1242" s="27"/>
      <c r="E1242" s="27"/>
      <c r="F1242" s="27"/>
      <c r="G1242" s="27"/>
      <c r="R1242" s="27"/>
      <c r="S1242" s="27"/>
    </row>
    <row r="1243" spans="3:19" x14ac:dyDescent="0.2">
      <c r="C1243" s="27"/>
      <c r="D1243" s="27"/>
      <c r="E1243" s="27"/>
      <c r="F1243" s="27"/>
      <c r="G1243" s="27"/>
      <c r="R1243" s="27"/>
      <c r="S1243" s="27"/>
    </row>
    <row r="1244" spans="3:19" x14ac:dyDescent="0.2">
      <c r="C1244" s="27"/>
      <c r="D1244" s="27"/>
      <c r="E1244" s="27"/>
      <c r="F1244" s="27"/>
      <c r="G1244" s="27"/>
      <c r="R1244" s="27"/>
      <c r="S1244" s="27"/>
    </row>
    <row r="1245" spans="3:19" x14ac:dyDescent="0.2">
      <c r="C1245" s="27"/>
      <c r="D1245" s="27"/>
      <c r="E1245" s="27"/>
      <c r="F1245" s="27"/>
      <c r="G1245" s="27"/>
      <c r="R1245" s="27"/>
      <c r="S1245" s="27"/>
    </row>
    <row r="1246" spans="3:19" x14ac:dyDescent="0.2">
      <c r="C1246" s="27"/>
      <c r="D1246" s="27"/>
      <c r="E1246" s="27"/>
      <c r="F1246" s="27"/>
      <c r="G1246" s="27"/>
      <c r="R1246" s="27"/>
      <c r="S1246" s="27"/>
    </row>
    <row r="1247" spans="3:19" x14ac:dyDescent="0.2">
      <c r="C1247" s="27"/>
      <c r="D1247" s="27"/>
      <c r="E1247" s="27"/>
      <c r="F1247" s="27"/>
      <c r="G1247" s="27"/>
      <c r="R1247" s="27"/>
      <c r="S1247" s="27"/>
    </row>
    <row r="1248" spans="3:19" x14ac:dyDescent="0.2">
      <c r="C1248" s="27"/>
      <c r="D1248" s="27"/>
      <c r="E1248" s="27"/>
      <c r="F1248" s="27"/>
      <c r="G1248" s="27"/>
      <c r="R1248" s="27"/>
      <c r="S1248" s="27"/>
    </row>
    <row r="1249" spans="3:19" x14ac:dyDescent="0.2">
      <c r="C1249" s="27"/>
      <c r="D1249" s="27"/>
      <c r="E1249" s="27"/>
      <c r="F1249" s="27"/>
      <c r="G1249" s="27"/>
      <c r="R1249" s="27"/>
      <c r="S1249" s="27"/>
    </row>
    <row r="1250" spans="3:19" x14ac:dyDescent="0.2">
      <c r="C1250" s="27"/>
      <c r="D1250" s="27"/>
      <c r="E1250" s="27"/>
      <c r="F1250" s="27"/>
      <c r="G1250" s="27"/>
      <c r="R1250" s="27"/>
      <c r="S1250" s="27"/>
    </row>
    <row r="1251" spans="3:19" x14ac:dyDescent="0.2">
      <c r="C1251" s="27"/>
      <c r="D1251" s="27"/>
      <c r="E1251" s="27"/>
      <c r="F1251" s="27"/>
      <c r="G1251" s="27"/>
      <c r="R1251" s="27"/>
      <c r="S1251" s="27"/>
    </row>
    <row r="1252" spans="3:19" x14ac:dyDescent="0.2">
      <c r="C1252" s="27"/>
      <c r="D1252" s="27"/>
      <c r="E1252" s="27"/>
      <c r="F1252" s="27"/>
      <c r="G1252" s="27"/>
      <c r="R1252" s="27"/>
      <c r="S1252" s="27"/>
    </row>
    <row r="1253" spans="3:19" x14ac:dyDescent="0.2">
      <c r="C1253" s="27"/>
      <c r="D1253" s="27"/>
      <c r="E1253" s="27"/>
      <c r="F1253" s="27"/>
      <c r="G1253" s="27"/>
      <c r="R1253" s="27"/>
      <c r="S1253" s="27"/>
    </row>
    <row r="1254" spans="3:19" x14ac:dyDescent="0.2">
      <c r="C1254" s="27"/>
      <c r="D1254" s="27"/>
      <c r="E1254" s="27"/>
      <c r="F1254" s="27"/>
      <c r="G1254" s="27"/>
      <c r="R1254" s="27"/>
      <c r="S1254" s="27"/>
    </row>
    <row r="1255" spans="3:19" x14ac:dyDescent="0.2">
      <c r="C1255" s="27"/>
      <c r="D1255" s="27"/>
      <c r="E1255" s="27"/>
      <c r="F1255" s="27"/>
      <c r="G1255" s="27"/>
      <c r="R1255" s="27"/>
      <c r="S1255" s="27"/>
    </row>
    <row r="1256" spans="3:19" x14ac:dyDescent="0.2">
      <c r="C1256" s="27"/>
      <c r="D1256" s="27"/>
      <c r="E1256" s="27"/>
      <c r="F1256" s="27"/>
      <c r="G1256" s="27"/>
      <c r="R1256" s="27"/>
      <c r="S1256" s="27"/>
    </row>
    <row r="1257" spans="3:19" x14ac:dyDescent="0.2">
      <c r="C1257" s="27"/>
      <c r="D1257" s="27"/>
      <c r="E1257" s="27"/>
      <c r="F1257" s="27"/>
      <c r="G1257" s="27"/>
      <c r="R1257" s="27"/>
      <c r="S1257" s="27"/>
    </row>
    <row r="1258" spans="3:19" x14ac:dyDescent="0.2">
      <c r="C1258" s="27"/>
      <c r="D1258" s="27"/>
      <c r="E1258" s="27"/>
      <c r="F1258" s="27"/>
      <c r="G1258" s="27"/>
      <c r="R1258" s="27"/>
      <c r="S1258" s="27"/>
    </row>
    <row r="1259" spans="3:19" x14ac:dyDescent="0.2">
      <c r="C1259" s="27"/>
      <c r="D1259" s="27"/>
      <c r="E1259" s="27"/>
      <c r="F1259" s="27"/>
      <c r="G1259" s="27"/>
      <c r="R1259" s="27"/>
      <c r="S1259" s="27"/>
    </row>
    <row r="1260" spans="3:19" x14ac:dyDescent="0.2">
      <c r="C1260" s="27"/>
      <c r="D1260" s="27"/>
      <c r="E1260" s="27"/>
      <c r="F1260" s="27"/>
      <c r="G1260" s="27"/>
      <c r="R1260" s="27"/>
      <c r="S1260" s="27"/>
    </row>
    <row r="1261" spans="3:19" x14ac:dyDescent="0.2">
      <c r="C1261" s="27"/>
      <c r="D1261" s="27"/>
      <c r="E1261" s="27"/>
      <c r="F1261" s="27"/>
      <c r="G1261" s="27"/>
      <c r="R1261" s="27"/>
      <c r="S1261" s="27"/>
    </row>
    <row r="1262" spans="3:19" x14ac:dyDescent="0.2">
      <c r="C1262" s="27"/>
      <c r="D1262" s="27"/>
      <c r="E1262" s="27"/>
      <c r="F1262" s="27"/>
      <c r="G1262" s="27"/>
      <c r="R1262" s="27"/>
      <c r="S1262" s="27"/>
    </row>
    <row r="1263" spans="3:19" x14ac:dyDescent="0.2">
      <c r="C1263" s="27"/>
      <c r="D1263" s="27"/>
      <c r="E1263" s="27"/>
      <c r="F1263" s="27"/>
      <c r="G1263" s="27"/>
      <c r="R1263" s="27"/>
      <c r="S1263" s="27"/>
    </row>
    <row r="1264" spans="3:19" x14ac:dyDescent="0.2">
      <c r="C1264" s="27"/>
      <c r="D1264" s="27"/>
      <c r="E1264" s="27"/>
      <c r="F1264" s="27"/>
      <c r="G1264" s="27"/>
      <c r="R1264" s="27"/>
      <c r="S1264" s="27"/>
    </row>
    <row r="1265" spans="3:19" x14ac:dyDescent="0.2">
      <c r="C1265" s="27"/>
      <c r="D1265" s="27"/>
      <c r="E1265" s="27"/>
      <c r="F1265" s="27"/>
      <c r="G1265" s="27"/>
      <c r="R1265" s="27"/>
      <c r="S1265" s="27"/>
    </row>
    <row r="1266" spans="3:19" x14ac:dyDescent="0.2">
      <c r="C1266" s="27"/>
      <c r="D1266" s="27"/>
      <c r="E1266" s="27"/>
      <c r="F1266" s="27"/>
      <c r="G1266" s="27"/>
      <c r="R1266" s="27"/>
      <c r="S1266" s="27"/>
    </row>
    <row r="1267" spans="3:19" x14ac:dyDescent="0.2">
      <c r="C1267" s="27"/>
      <c r="D1267" s="27"/>
      <c r="E1267" s="27"/>
      <c r="F1267" s="27"/>
      <c r="G1267" s="27"/>
      <c r="R1267" s="27"/>
      <c r="S1267" s="27"/>
    </row>
    <row r="1268" spans="3:19" x14ac:dyDescent="0.2">
      <c r="C1268" s="27"/>
      <c r="D1268" s="27"/>
      <c r="E1268" s="27"/>
      <c r="F1268" s="27"/>
      <c r="G1268" s="27"/>
      <c r="R1268" s="27"/>
      <c r="S1268" s="27"/>
    </row>
    <row r="1269" spans="3:19" x14ac:dyDescent="0.2">
      <c r="C1269" s="27"/>
      <c r="D1269" s="27"/>
      <c r="E1269" s="27"/>
      <c r="F1269" s="27"/>
      <c r="G1269" s="27"/>
      <c r="R1269" s="27"/>
      <c r="S1269" s="27"/>
    </row>
    <row r="1270" spans="3:19" x14ac:dyDescent="0.2">
      <c r="C1270" s="27"/>
      <c r="D1270" s="27"/>
      <c r="E1270" s="27"/>
      <c r="F1270" s="27"/>
      <c r="G1270" s="27"/>
      <c r="R1270" s="27"/>
      <c r="S1270" s="27"/>
    </row>
    <row r="1271" spans="3:19" x14ac:dyDescent="0.2">
      <c r="C1271" s="27"/>
      <c r="D1271" s="27"/>
      <c r="E1271" s="27"/>
      <c r="F1271" s="27"/>
      <c r="G1271" s="27"/>
      <c r="R1271" s="27"/>
      <c r="S1271" s="27"/>
    </row>
    <row r="1272" spans="3:19" x14ac:dyDescent="0.2">
      <c r="C1272" s="27"/>
      <c r="D1272" s="27"/>
      <c r="E1272" s="27"/>
      <c r="F1272" s="27"/>
      <c r="G1272" s="27"/>
      <c r="R1272" s="27"/>
      <c r="S1272" s="27"/>
    </row>
    <row r="1273" spans="3:19" x14ac:dyDescent="0.2">
      <c r="C1273" s="27"/>
      <c r="D1273" s="27"/>
      <c r="E1273" s="27"/>
      <c r="F1273" s="27"/>
      <c r="G1273" s="27"/>
      <c r="R1273" s="27"/>
      <c r="S1273" s="27"/>
    </row>
    <row r="1274" spans="3:19" x14ac:dyDescent="0.2">
      <c r="C1274" s="27"/>
      <c r="D1274" s="27"/>
      <c r="E1274" s="27"/>
      <c r="F1274" s="27"/>
      <c r="G1274" s="27"/>
      <c r="R1274" s="27"/>
      <c r="S1274" s="27"/>
    </row>
    <row r="1275" spans="3:19" x14ac:dyDescent="0.2">
      <c r="C1275" s="27"/>
      <c r="D1275" s="27"/>
      <c r="E1275" s="27"/>
      <c r="F1275" s="27"/>
      <c r="G1275" s="27"/>
      <c r="R1275" s="27"/>
      <c r="S1275" s="27"/>
    </row>
    <row r="1276" spans="3:19" x14ac:dyDescent="0.2">
      <c r="C1276" s="27"/>
      <c r="D1276" s="27"/>
      <c r="E1276" s="27"/>
      <c r="F1276" s="27"/>
      <c r="G1276" s="27"/>
      <c r="R1276" s="27"/>
      <c r="S1276" s="27"/>
    </row>
    <row r="1277" spans="3:19" x14ac:dyDescent="0.2">
      <c r="C1277" s="27"/>
      <c r="D1277" s="27"/>
      <c r="E1277" s="27"/>
      <c r="F1277" s="27"/>
      <c r="G1277" s="27"/>
      <c r="R1277" s="27"/>
      <c r="S1277" s="27"/>
    </row>
    <row r="1278" spans="3:19" x14ac:dyDescent="0.2">
      <c r="C1278" s="27"/>
      <c r="D1278" s="27"/>
      <c r="E1278" s="27"/>
      <c r="F1278" s="27"/>
      <c r="G1278" s="27"/>
      <c r="R1278" s="27"/>
      <c r="S1278" s="27"/>
    </row>
    <row r="1279" spans="3:19" x14ac:dyDescent="0.2">
      <c r="C1279" s="27"/>
      <c r="D1279" s="27"/>
      <c r="E1279" s="27"/>
      <c r="F1279" s="27"/>
      <c r="G1279" s="27"/>
      <c r="R1279" s="27"/>
      <c r="S1279" s="27"/>
    </row>
    <row r="1280" spans="3:19" x14ac:dyDescent="0.2">
      <c r="C1280" s="27"/>
      <c r="D1280" s="27"/>
      <c r="E1280" s="27"/>
      <c r="F1280" s="27"/>
      <c r="G1280" s="27"/>
      <c r="R1280" s="27"/>
      <c r="S1280" s="27"/>
    </row>
    <row r="1281" spans="3:19" x14ac:dyDescent="0.2">
      <c r="C1281" s="27"/>
      <c r="D1281" s="27"/>
      <c r="E1281" s="27"/>
      <c r="F1281" s="27"/>
      <c r="G1281" s="27"/>
      <c r="R1281" s="27"/>
      <c r="S1281" s="27"/>
    </row>
    <row r="1282" spans="3:19" x14ac:dyDescent="0.2">
      <c r="C1282" s="27"/>
      <c r="D1282" s="27"/>
      <c r="E1282" s="27"/>
      <c r="F1282" s="27"/>
      <c r="G1282" s="27"/>
      <c r="R1282" s="27"/>
      <c r="S1282" s="27"/>
    </row>
    <row r="1283" spans="3:19" x14ac:dyDescent="0.2">
      <c r="C1283" s="27"/>
      <c r="D1283" s="27"/>
      <c r="E1283" s="27"/>
      <c r="F1283" s="27"/>
      <c r="G1283" s="27"/>
      <c r="R1283" s="27"/>
      <c r="S1283" s="27"/>
    </row>
    <row r="1284" spans="3:19" x14ac:dyDescent="0.2">
      <c r="C1284" s="27"/>
      <c r="D1284" s="27"/>
      <c r="E1284" s="27"/>
      <c r="F1284" s="27"/>
      <c r="G1284" s="27"/>
      <c r="R1284" s="27"/>
      <c r="S1284" s="27"/>
    </row>
    <row r="1285" spans="3:19" x14ac:dyDescent="0.2">
      <c r="C1285" s="27"/>
      <c r="D1285" s="27"/>
      <c r="E1285" s="27"/>
      <c r="F1285" s="27"/>
      <c r="G1285" s="27"/>
      <c r="R1285" s="27"/>
      <c r="S1285" s="27"/>
    </row>
    <row r="1286" spans="3:19" x14ac:dyDescent="0.2">
      <c r="C1286" s="27"/>
      <c r="D1286" s="27"/>
      <c r="E1286" s="27"/>
      <c r="F1286" s="27"/>
      <c r="G1286" s="27"/>
      <c r="R1286" s="27"/>
      <c r="S1286" s="27"/>
    </row>
    <row r="1287" spans="3:19" x14ac:dyDescent="0.2">
      <c r="C1287" s="27"/>
      <c r="D1287" s="27"/>
      <c r="E1287" s="27"/>
      <c r="F1287" s="27"/>
      <c r="G1287" s="27"/>
      <c r="R1287" s="27"/>
      <c r="S1287" s="27"/>
    </row>
    <row r="1288" spans="3:19" x14ac:dyDescent="0.2">
      <c r="C1288" s="27"/>
      <c r="D1288" s="27"/>
      <c r="E1288" s="27"/>
      <c r="F1288" s="27"/>
      <c r="G1288" s="27"/>
      <c r="R1288" s="27"/>
      <c r="S1288" s="27"/>
    </row>
    <row r="1289" spans="3:19" x14ac:dyDescent="0.2">
      <c r="C1289" s="27"/>
      <c r="D1289" s="27"/>
      <c r="E1289" s="27"/>
      <c r="F1289" s="27"/>
      <c r="G1289" s="27"/>
      <c r="R1289" s="27"/>
      <c r="S1289" s="27"/>
    </row>
    <row r="1290" spans="3:19" x14ac:dyDescent="0.2">
      <c r="C1290" s="27"/>
      <c r="D1290" s="27"/>
      <c r="E1290" s="27"/>
      <c r="F1290" s="27"/>
      <c r="G1290" s="27"/>
      <c r="R1290" s="27"/>
      <c r="S1290" s="27"/>
    </row>
    <row r="1291" spans="3:19" x14ac:dyDescent="0.2">
      <c r="C1291" s="27"/>
      <c r="D1291" s="27"/>
      <c r="E1291" s="27"/>
      <c r="F1291" s="27"/>
      <c r="G1291" s="27"/>
      <c r="R1291" s="27"/>
      <c r="S1291" s="27"/>
    </row>
    <row r="1292" spans="3:19" x14ac:dyDescent="0.2">
      <c r="C1292" s="27"/>
      <c r="D1292" s="27"/>
      <c r="E1292" s="27"/>
      <c r="F1292" s="27"/>
      <c r="G1292" s="27"/>
      <c r="R1292" s="27"/>
      <c r="S1292" s="27"/>
    </row>
    <row r="1293" spans="3:19" x14ac:dyDescent="0.2">
      <c r="C1293" s="27"/>
      <c r="D1293" s="27"/>
      <c r="E1293" s="27"/>
      <c r="F1293" s="27"/>
      <c r="G1293" s="27"/>
      <c r="R1293" s="27"/>
      <c r="S1293" s="27"/>
    </row>
    <row r="1294" spans="3:19" x14ac:dyDescent="0.2">
      <c r="C1294" s="27"/>
      <c r="D1294" s="27"/>
      <c r="E1294" s="27"/>
      <c r="F1294" s="27"/>
      <c r="G1294" s="27"/>
      <c r="R1294" s="27"/>
      <c r="S1294" s="27"/>
    </row>
    <row r="1295" spans="3:19" x14ac:dyDescent="0.2">
      <c r="C1295" s="27"/>
      <c r="D1295" s="27"/>
      <c r="E1295" s="27"/>
      <c r="F1295" s="27"/>
      <c r="G1295" s="27"/>
      <c r="R1295" s="27"/>
      <c r="S1295" s="27"/>
    </row>
    <row r="1296" spans="3:19" x14ac:dyDescent="0.2">
      <c r="C1296" s="27"/>
      <c r="D1296" s="27"/>
      <c r="E1296" s="27"/>
      <c r="F1296" s="27"/>
      <c r="G1296" s="27"/>
      <c r="R1296" s="27"/>
      <c r="S1296" s="27"/>
    </row>
    <row r="1297" spans="3:19" x14ac:dyDescent="0.2">
      <c r="C1297" s="27"/>
      <c r="D1297" s="27"/>
      <c r="E1297" s="27"/>
      <c r="F1297" s="27"/>
      <c r="G1297" s="27"/>
      <c r="R1297" s="27"/>
      <c r="S1297" s="27"/>
    </row>
    <row r="1298" spans="3:19" x14ac:dyDescent="0.2">
      <c r="C1298" s="27"/>
      <c r="D1298" s="27"/>
      <c r="E1298" s="27"/>
      <c r="F1298" s="27"/>
      <c r="G1298" s="27"/>
      <c r="R1298" s="27"/>
      <c r="S1298" s="27"/>
    </row>
    <row r="1299" spans="3:19" x14ac:dyDescent="0.2">
      <c r="C1299" s="27"/>
      <c r="D1299" s="27"/>
      <c r="E1299" s="27"/>
      <c r="F1299" s="27"/>
      <c r="G1299" s="27"/>
      <c r="R1299" s="27"/>
      <c r="S1299" s="27"/>
    </row>
    <row r="1300" spans="3:19" x14ac:dyDescent="0.2">
      <c r="C1300" s="27"/>
      <c r="D1300" s="27"/>
      <c r="E1300" s="27"/>
      <c r="F1300" s="27"/>
      <c r="G1300" s="27"/>
      <c r="R1300" s="27"/>
      <c r="S1300" s="27"/>
    </row>
    <row r="1301" spans="3:19" x14ac:dyDescent="0.2">
      <c r="C1301" s="27"/>
      <c r="D1301" s="27"/>
      <c r="E1301" s="27"/>
      <c r="F1301" s="27"/>
      <c r="G1301" s="27"/>
      <c r="R1301" s="27"/>
      <c r="S1301" s="27"/>
    </row>
    <row r="1302" spans="3:19" x14ac:dyDescent="0.2">
      <c r="C1302" s="27"/>
      <c r="D1302" s="27"/>
      <c r="E1302" s="27"/>
      <c r="F1302" s="27"/>
      <c r="G1302" s="27"/>
      <c r="R1302" s="27"/>
      <c r="S1302" s="27"/>
    </row>
    <row r="1303" spans="3:19" x14ac:dyDescent="0.2">
      <c r="C1303" s="27"/>
      <c r="D1303" s="27"/>
      <c r="E1303" s="27"/>
      <c r="F1303" s="27"/>
      <c r="G1303" s="27"/>
      <c r="R1303" s="27"/>
      <c r="S1303" s="27"/>
    </row>
    <row r="1304" spans="3:19" x14ac:dyDescent="0.2">
      <c r="C1304" s="27"/>
      <c r="D1304" s="27"/>
      <c r="E1304" s="27"/>
      <c r="F1304" s="27"/>
      <c r="G1304" s="27"/>
      <c r="R1304" s="27"/>
      <c r="S1304" s="27"/>
    </row>
    <row r="1305" spans="3:19" x14ac:dyDescent="0.2">
      <c r="C1305" s="27"/>
      <c r="D1305" s="27"/>
      <c r="E1305" s="27"/>
      <c r="F1305" s="27"/>
      <c r="G1305" s="27"/>
      <c r="R1305" s="27"/>
      <c r="S1305" s="27"/>
    </row>
    <row r="1306" spans="3:19" x14ac:dyDescent="0.2">
      <c r="C1306" s="27"/>
      <c r="D1306" s="27"/>
      <c r="E1306" s="27"/>
      <c r="F1306" s="27"/>
      <c r="G1306" s="27"/>
      <c r="R1306" s="27"/>
      <c r="S1306" s="27"/>
    </row>
    <row r="1307" spans="3:19" x14ac:dyDescent="0.2">
      <c r="C1307" s="27"/>
      <c r="D1307" s="27"/>
      <c r="E1307" s="27"/>
      <c r="F1307" s="27"/>
      <c r="G1307" s="27"/>
      <c r="R1307" s="27"/>
      <c r="S1307" s="27"/>
    </row>
    <row r="1308" spans="3:19" x14ac:dyDescent="0.2">
      <c r="C1308" s="27"/>
      <c r="D1308" s="27"/>
      <c r="E1308" s="27"/>
      <c r="F1308" s="27"/>
      <c r="G1308" s="27"/>
      <c r="R1308" s="27"/>
      <c r="S1308" s="27"/>
    </row>
    <row r="1309" spans="3:19" x14ac:dyDescent="0.2">
      <c r="C1309" s="27"/>
      <c r="D1309" s="27"/>
      <c r="E1309" s="27"/>
      <c r="F1309" s="27"/>
      <c r="G1309" s="27"/>
      <c r="R1309" s="27"/>
      <c r="S1309" s="27"/>
    </row>
    <row r="1310" spans="3:19" x14ac:dyDescent="0.2">
      <c r="C1310" s="27"/>
      <c r="D1310" s="27"/>
      <c r="E1310" s="27"/>
      <c r="F1310" s="27"/>
      <c r="G1310" s="27"/>
      <c r="R1310" s="27"/>
      <c r="S1310" s="27"/>
    </row>
    <row r="1311" spans="3:19" x14ac:dyDescent="0.2">
      <c r="C1311" s="27"/>
      <c r="D1311" s="27"/>
      <c r="E1311" s="27"/>
      <c r="F1311" s="27"/>
      <c r="G1311" s="27"/>
      <c r="R1311" s="27"/>
      <c r="S1311" s="27"/>
    </row>
    <row r="1312" spans="3:19" x14ac:dyDescent="0.2">
      <c r="C1312" s="27"/>
      <c r="D1312" s="27"/>
      <c r="E1312" s="27"/>
      <c r="F1312" s="27"/>
      <c r="G1312" s="27"/>
      <c r="R1312" s="27"/>
      <c r="S1312" s="27"/>
    </row>
    <row r="1313" spans="3:19" x14ac:dyDescent="0.2">
      <c r="C1313" s="27"/>
      <c r="D1313" s="27"/>
      <c r="E1313" s="27"/>
      <c r="F1313" s="27"/>
      <c r="G1313" s="27"/>
      <c r="R1313" s="27"/>
      <c r="S1313" s="27"/>
    </row>
    <row r="1314" spans="3:19" x14ac:dyDescent="0.2">
      <c r="C1314" s="27"/>
      <c r="D1314" s="27"/>
      <c r="E1314" s="27"/>
      <c r="F1314" s="27"/>
      <c r="G1314" s="27"/>
      <c r="R1314" s="27"/>
      <c r="S1314" s="27"/>
    </row>
    <row r="1315" spans="3:19" x14ac:dyDescent="0.2">
      <c r="C1315" s="27"/>
      <c r="D1315" s="27"/>
      <c r="E1315" s="27"/>
      <c r="F1315" s="27"/>
      <c r="G1315" s="27"/>
      <c r="R1315" s="27"/>
      <c r="S1315" s="27"/>
    </row>
    <row r="1316" spans="3:19" x14ac:dyDescent="0.2">
      <c r="C1316" s="27"/>
      <c r="D1316" s="27"/>
      <c r="E1316" s="27"/>
      <c r="F1316" s="27"/>
      <c r="G1316" s="27"/>
      <c r="R1316" s="27"/>
      <c r="S1316" s="27"/>
    </row>
    <row r="1317" spans="3:19" x14ac:dyDescent="0.2">
      <c r="C1317" s="27"/>
      <c r="D1317" s="27"/>
      <c r="E1317" s="27"/>
      <c r="F1317" s="27"/>
      <c r="G1317" s="27"/>
      <c r="R1317" s="27"/>
      <c r="S1317" s="27"/>
    </row>
    <row r="1318" spans="3:19" x14ac:dyDescent="0.2">
      <c r="C1318" s="27"/>
      <c r="D1318" s="27"/>
      <c r="E1318" s="27"/>
      <c r="F1318" s="27"/>
      <c r="G1318" s="27"/>
      <c r="R1318" s="27"/>
      <c r="S1318" s="27"/>
    </row>
    <row r="1319" spans="3:19" x14ac:dyDescent="0.2">
      <c r="C1319" s="27"/>
      <c r="D1319" s="27"/>
      <c r="E1319" s="27"/>
      <c r="F1319" s="27"/>
      <c r="G1319" s="27"/>
      <c r="R1319" s="27"/>
      <c r="S1319" s="27"/>
    </row>
    <row r="1320" spans="3:19" x14ac:dyDescent="0.2">
      <c r="C1320" s="27"/>
      <c r="D1320" s="27"/>
      <c r="E1320" s="27"/>
      <c r="F1320" s="27"/>
      <c r="G1320" s="27"/>
      <c r="R1320" s="27"/>
      <c r="S1320" s="27"/>
    </row>
    <row r="1321" spans="3:19" x14ac:dyDescent="0.2">
      <c r="C1321" s="27"/>
      <c r="D1321" s="27"/>
      <c r="E1321" s="27"/>
      <c r="F1321" s="27"/>
      <c r="G1321" s="27"/>
      <c r="R1321" s="27"/>
      <c r="S1321" s="27"/>
    </row>
    <row r="1322" spans="3:19" x14ac:dyDescent="0.2">
      <c r="C1322" s="27"/>
      <c r="D1322" s="27"/>
      <c r="E1322" s="27"/>
      <c r="F1322" s="27"/>
      <c r="G1322" s="27"/>
      <c r="R1322" s="27"/>
      <c r="S1322" s="27"/>
    </row>
    <row r="1323" spans="3:19" x14ac:dyDescent="0.2">
      <c r="C1323" s="27"/>
      <c r="D1323" s="27"/>
      <c r="E1323" s="27"/>
      <c r="F1323" s="27"/>
      <c r="G1323" s="27"/>
      <c r="R1323" s="27"/>
      <c r="S1323" s="27"/>
    </row>
    <row r="1324" spans="3:19" x14ac:dyDescent="0.2">
      <c r="C1324" s="27"/>
      <c r="D1324" s="27"/>
      <c r="E1324" s="27"/>
      <c r="F1324" s="27"/>
      <c r="G1324" s="27"/>
      <c r="R1324" s="27"/>
      <c r="S1324" s="27"/>
    </row>
    <row r="1325" spans="3:19" x14ac:dyDescent="0.2">
      <c r="C1325" s="27"/>
      <c r="D1325" s="27"/>
      <c r="E1325" s="27"/>
      <c r="F1325" s="27"/>
      <c r="G1325" s="27"/>
      <c r="R1325" s="27"/>
      <c r="S1325" s="27"/>
    </row>
    <row r="1326" spans="3:19" x14ac:dyDescent="0.2">
      <c r="C1326" s="27"/>
      <c r="D1326" s="27"/>
      <c r="E1326" s="27"/>
      <c r="F1326" s="27"/>
      <c r="G1326" s="27"/>
      <c r="R1326" s="27"/>
      <c r="S1326" s="27"/>
    </row>
    <row r="1327" spans="3:19" x14ac:dyDescent="0.2">
      <c r="C1327" s="27"/>
      <c r="D1327" s="27"/>
      <c r="E1327" s="27"/>
      <c r="F1327" s="27"/>
      <c r="G1327" s="27"/>
      <c r="R1327" s="27"/>
      <c r="S1327" s="27"/>
    </row>
    <row r="1328" spans="3:19" x14ac:dyDescent="0.2">
      <c r="C1328" s="27"/>
      <c r="D1328" s="27"/>
      <c r="E1328" s="27"/>
      <c r="F1328" s="27"/>
      <c r="G1328" s="27"/>
      <c r="R1328" s="27"/>
      <c r="S1328" s="27"/>
    </row>
    <row r="1329" spans="3:19" x14ac:dyDescent="0.2">
      <c r="C1329" s="27"/>
      <c r="D1329" s="27"/>
      <c r="E1329" s="27"/>
      <c r="F1329" s="27"/>
      <c r="G1329" s="27"/>
      <c r="R1329" s="27"/>
      <c r="S1329" s="27"/>
    </row>
    <row r="1330" spans="3:19" x14ac:dyDescent="0.2">
      <c r="C1330" s="27"/>
      <c r="D1330" s="27"/>
      <c r="E1330" s="27"/>
      <c r="F1330" s="27"/>
      <c r="G1330" s="27"/>
      <c r="R1330" s="27"/>
      <c r="S1330" s="27"/>
    </row>
    <row r="1331" spans="3:19" x14ac:dyDescent="0.2">
      <c r="C1331" s="27"/>
      <c r="D1331" s="27"/>
      <c r="E1331" s="27"/>
      <c r="F1331" s="27"/>
      <c r="G1331" s="27"/>
      <c r="R1331" s="27"/>
      <c r="S1331" s="27"/>
    </row>
    <row r="1332" spans="3:19" x14ac:dyDescent="0.2">
      <c r="C1332" s="27"/>
      <c r="D1332" s="27"/>
      <c r="E1332" s="27"/>
      <c r="F1332" s="27"/>
      <c r="G1332" s="27"/>
      <c r="R1332" s="27"/>
      <c r="S1332" s="27"/>
    </row>
    <row r="1333" spans="3:19" x14ac:dyDescent="0.2">
      <c r="C1333" s="27"/>
      <c r="D1333" s="27"/>
      <c r="E1333" s="27"/>
      <c r="F1333" s="27"/>
      <c r="G1333" s="27"/>
      <c r="R1333" s="27"/>
      <c r="S1333" s="27"/>
    </row>
    <row r="1334" spans="3:19" x14ac:dyDescent="0.2">
      <c r="C1334" s="27"/>
      <c r="D1334" s="27"/>
      <c r="E1334" s="27"/>
      <c r="F1334" s="27"/>
      <c r="G1334" s="27"/>
      <c r="R1334" s="27"/>
      <c r="S1334" s="27"/>
    </row>
    <row r="1335" spans="3:19" x14ac:dyDescent="0.2">
      <c r="C1335" s="27"/>
      <c r="D1335" s="27"/>
      <c r="E1335" s="27"/>
      <c r="F1335" s="27"/>
      <c r="G1335" s="27"/>
      <c r="R1335" s="27"/>
      <c r="S1335" s="27"/>
    </row>
    <row r="1336" spans="3:19" x14ac:dyDescent="0.2">
      <c r="C1336" s="27"/>
      <c r="D1336" s="27"/>
      <c r="E1336" s="27"/>
      <c r="F1336" s="27"/>
      <c r="G1336" s="27"/>
      <c r="R1336" s="27"/>
      <c r="S1336" s="27"/>
    </row>
    <row r="1337" spans="3:19" x14ac:dyDescent="0.2">
      <c r="C1337" s="27"/>
      <c r="D1337" s="27"/>
      <c r="E1337" s="27"/>
      <c r="F1337" s="27"/>
      <c r="G1337" s="27"/>
      <c r="R1337" s="27"/>
      <c r="S1337" s="27"/>
    </row>
    <row r="1338" spans="3:19" x14ac:dyDescent="0.2">
      <c r="C1338" s="27"/>
      <c r="D1338" s="27"/>
      <c r="E1338" s="27"/>
      <c r="F1338" s="27"/>
      <c r="G1338" s="27"/>
      <c r="R1338" s="27"/>
      <c r="S1338" s="27"/>
    </row>
    <row r="1339" spans="3:19" x14ac:dyDescent="0.2">
      <c r="C1339" s="27"/>
      <c r="D1339" s="27"/>
      <c r="E1339" s="27"/>
      <c r="F1339" s="27"/>
      <c r="G1339" s="27"/>
      <c r="R1339" s="27"/>
      <c r="S1339" s="27"/>
    </row>
    <row r="1340" spans="3:19" x14ac:dyDescent="0.2">
      <c r="C1340" s="27"/>
      <c r="D1340" s="27"/>
      <c r="E1340" s="27"/>
      <c r="F1340" s="27"/>
      <c r="G1340" s="27"/>
      <c r="R1340" s="27"/>
      <c r="S1340" s="27"/>
    </row>
    <row r="1341" spans="3:19" x14ac:dyDescent="0.2">
      <c r="C1341" s="27"/>
      <c r="D1341" s="27"/>
      <c r="E1341" s="27"/>
      <c r="F1341" s="27"/>
      <c r="G1341" s="27"/>
      <c r="R1341" s="27"/>
      <c r="S1341" s="27"/>
    </row>
    <row r="1342" spans="3:19" x14ac:dyDescent="0.2">
      <c r="C1342" s="27"/>
      <c r="D1342" s="27"/>
      <c r="E1342" s="27"/>
      <c r="F1342" s="27"/>
      <c r="G1342" s="27"/>
      <c r="R1342" s="27"/>
      <c r="S1342" s="27"/>
    </row>
    <row r="1343" spans="3:19" x14ac:dyDescent="0.2">
      <c r="C1343" s="27"/>
      <c r="D1343" s="27"/>
      <c r="E1343" s="27"/>
      <c r="F1343" s="27"/>
      <c r="G1343" s="27"/>
      <c r="R1343" s="27"/>
      <c r="S1343" s="27"/>
    </row>
    <row r="1344" spans="3:19" x14ac:dyDescent="0.2">
      <c r="C1344" s="27"/>
      <c r="D1344" s="27"/>
      <c r="E1344" s="27"/>
      <c r="F1344" s="27"/>
      <c r="G1344" s="27"/>
      <c r="R1344" s="27"/>
      <c r="S1344" s="27"/>
    </row>
    <row r="1345" spans="3:19" x14ac:dyDescent="0.2">
      <c r="C1345" s="27"/>
      <c r="D1345" s="27"/>
      <c r="E1345" s="27"/>
      <c r="F1345" s="27"/>
      <c r="G1345" s="27"/>
      <c r="R1345" s="27"/>
      <c r="S1345" s="27"/>
    </row>
    <row r="1346" spans="3:19" x14ac:dyDescent="0.2">
      <c r="C1346" s="27"/>
      <c r="D1346" s="27"/>
      <c r="E1346" s="27"/>
      <c r="F1346" s="27"/>
      <c r="G1346" s="27"/>
      <c r="R1346" s="27"/>
      <c r="S1346" s="27"/>
    </row>
    <row r="1347" spans="3:19" x14ac:dyDescent="0.2">
      <c r="C1347" s="27"/>
      <c r="D1347" s="27"/>
      <c r="E1347" s="27"/>
      <c r="F1347" s="27"/>
      <c r="G1347" s="27"/>
      <c r="R1347" s="27"/>
      <c r="S1347" s="27"/>
    </row>
    <row r="1348" spans="3:19" x14ac:dyDescent="0.2">
      <c r="C1348" s="27"/>
      <c r="D1348" s="27"/>
      <c r="E1348" s="27"/>
      <c r="F1348" s="27"/>
      <c r="G1348" s="27"/>
      <c r="R1348" s="27"/>
      <c r="S1348" s="27"/>
    </row>
    <row r="1349" spans="3:19" x14ac:dyDescent="0.2">
      <c r="C1349" s="27"/>
      <c r="D1349" s="27"/>
      <c r="E1349" s="27"/>
      <c r="F1349" s="27"/>
      <c r="G1349" s="27"/>
      <c r="R1349" s="27"/>
      <c r="S1349" s="27"/>
    </row>
    <row r="1350" spans="3:19" x14ac:dyDescent="0.2">
      <c r="C1350" s="27"/>
      <c r="D1350" s="27"/>
      <c r="E1350" s="27"/>
      <c r="F1350" s="27"/>
      <c r="G1350" s="27"/>
      <c r="R1350" s="27"/>
      <c r="S1350" s="27"/>
    </row>
    <row r="1351" spans="3:19" x14ac:dyDescent="0.2">
      <c r="C1351" s="27"/>
      <c r="D1351" s="27"/>
      <c r="E1351" s="27"/>
      <c r="F1351" s="27"/>
      <c r="G1351" s="27"/>
      <c r="R1351" s="27"/>
      <c r="S1351" s="27"/>
    </row>
    <row r="1352" spans="3:19" x14ac:dyDescent="0.2">
      <c r="C1352" s="27"/>
      <c r="D1352" s="27"/>
      <c r="E1352" s="27"/>
      <c r="F1352" s="27"/>
      <c r="G1352" s="27"/>
      <c r="R1352" s="27"/>
      <c r="S1352" s="27"/>
    </row>
    <row r="1353" spans="3:19" x14ac:dyDescent="0.2">
      <c r="C1353" s="27"/>
      <c r="D1353" s="27"/>
      <c r="E1353" s="27"/>
      <c r="F1353" s="27"/>
      <c r="G1353" s="27"/>
      <c r="R1353" s="27"/>
      <c r="S1353" s="27"/>
    </row>
    <row r="1354" spans="3:19" x14ac:dyDescent="0.2">
      <c r="C1354" s="27"/>
      <c r="D1354" s="27"/>
      <c r="E1354" s="27"/>
      <c r="F1354" s="27"/>
      <c r="G1354" s="27"/>
      <c r="R1354" s="27"/>
      <c r="S1354" s="27"/>
    </row>
    <row r="1355" spans="3:19" x14ac:dyDescent="0.2">
      <c r="C1355" s="27"/>
      <c r="D1355" s="27"/>
      <c r="E1355" s="27"/>
      <c r="F1355" s="27"/>
      <c r="G1355" s="27"/>
      <c r="R1355" s="27"/>
      <c r="S1355" s="27"/>
    </row>
    <row r="1356" spans="3:19" x14ac:dyDescent="0.2">
      <c r="C1356" s="27"/>
      <c r="D1356" s="27"/>
      <c r="E1356" s="27"/>
      <c r="F1356" s="27"/>
      <c r="G1356" s="27"/>
      <c r="R1356" s="27"/>
      <c r="S1356" s="27"/>
    </row>
    <row r="1357" spans="3:19" x14ac:dyDescent="0.2">
      <c r="C1357" s="27"/>
      <c r="D1357" s="27"/>
      <c r="E1357" s="27"/>
      <c r="F1357" s="27"/>
      <c r="G1357" s="27"/>
      <c r="R1357" s="27"/>
      <c r="S1357" s="27"/>
    </row>
    <row r="1358" spans="3:19" x14ac:dyDescent="0.2">
      <c r="C1358" s="27"/>
      <c r="D1358" s="27"/>
      <c r="E1358" s="27"/>
      <c r="F1358" s="27"/>
      <c r="G1358" s="27"/>
      <c r="R1358" s="27"/>
      <c r="S1358" s="27"/>
    </row>
    <row r="1359" spans="3:19" x14ac:dyDescent="0.2">
      <c r="C1359" s="27"/>
      <c r="D1359" s="27"/>
      <c r="E1359" s="27"/>
      <c r="F1359" s="27"/>
      <c r="G1359" s="27"/>
      <c r="R1359" s="27"/>
      <c r="S1359" s="27"/>
    </row>
    <row r="1360" spans="3:19" x14ac:dyDescent="0.2">
      <c r="C1360" s="27"/>
      <c r="D1360" s="27"/>
      <c r="E1360" s="27"/>
      <c r="F1360" s="27"/>
      <c r="G1360" s="27"/>
      <c r="R1360" s="27"/>
      <c r="S1360" s="27"/>
    </row>
    <row r="1361" spans="3:19" x14ac:dyDescent="0.2">
      <c r="C1361" s="27"/>
      <c r="D1361" s="27"/>
      <c r="E1361" s="27"/>
      <c r="F1361" s="27"/>
      <c r="G1361" s="27"/>
      <c r="R1361" s="27"/>
      <c r="S1361" s="27"/>
    </row>
    <row r="1362" spans="3:19" x14ac:dyDescent="0.2">
      <c r="C1362" s="27"/>
      <c r="D1362" s="27"/>
      <c r="E1362" s="27"/>
      <c r="F1362" s="27"/>
      <c r="G1362" s="27"/>
      <c r="R1362" s="27"/>
      <c r="S1362" s="27"/>
    </row>
    <row r="1363" spans="3:19" x14ac:dyDescent="0.2">
      <c r="C1363" s="27"/>
      <c r="D1363" s="27"/>
      <c r="E1363" s="27"/>
      <c r="F1363" s="27"/>
      <c r="G1363" s="27"/>
      <c r="R1363" s="27"/>
      <c r="S1363" s="27"/>
    </row>
    <row r="1364" spans="3:19" x14ac:dyDescent="0.2">
      <c r="C1364" s="27"/>
      <c r="D1364" s="27"/>
      <c r="E1364" s="27"/>
      <c r="F1364" s="27"/>
      <c r="G1364" s="27"/>
      <c r="R1364" s="27"/>
      <c r="S1364" s="27"/>
    </row>
    <row r="1365" spans="3:19" x14ac:dyDescent="0.2">
      <c r="C1365" s="27"/>
      <c r="D1365" s="27"/>
      <c r="E1365" s="27"/>
      <c r="F1365" s="27"/>
      <c r="G1365" s="27"/>
      <c r="R1365" s="27"/>
      <c r="S1365" s="27"/>
    </row>
    <row r="1366" spans="3:19" x14ac:dyDescent="0.2">
      <c r="C1366" s="27"/>
      <c r="D1366" s="27"/>
      <c r="E1366" s="27"/>
      <c r="F1366" s="27"/>
      <c r="G1366" s="27"/>
      <c r="R1366" s="27"/>
      <c r="S1366" s="27"/>
    </row>
    <row r="1367" spans="3:19" x14ac:dyDescent="0.2">
      <c r="C1367" s="27"/>
      <c r="D1367" s="27"/>
      <c r="E1367" s="27"/>
      <c r="F1367" s="27"/>
      <c r="G1367" s="27"/>
      <c r="R1367" s="27"/>
      <c r="S1367" s="27"/>
    </row>
    <row r="1368" spans="3:19" x14ac:dyDescent="0.2">
      <c r="C1368" s="27"/>
      <c r="D1368" s="27"/>
      <c r="E1368" s="27"/>
      <c r="F1368" s="27"/>
      <c r="G1368" s="27"/>
      <c r="R1368" s="27"/>
      <c r="S1368" s="27"/>
    </row>
    <row r="1369" spans="3:19" x14ac:dyDescent="0.2">
      <c r="C1369" s="27"/>
      <c r="D1369" s="27"/>
      <c r="E1369" s="27"/>
      <c r="F1369" s="27"/>
      <c r="G1369" s="27"/>
      <c r="R1369" s="27"/>
      <c r="S1369" s="27"/>
    </row>
    <row r="1370" spans="3:19" x14ac:dyDescent="0.2">
      <c r="C1370" s="27"/>
      <c r="D1370" s="27"/>
      <c r="E1370" s="27"/>
      <c r="F1370" s="27"/>
      <c r="G1370" s="27"/>
      <c r="R1370" s="27"/>
      <c r="S1370" s="27"/>
    </row>
    <row r="1371" spans="3:19" x14ac:dyDescent="0.2">
      <c r="C1371" s="27"/>
      <c r="D1371" s="27"/>
      <c r="E1371" s="27"/>
      <c r="F1371" s="27"/>
      <c r="G1371" s="27"/>
      <c r="R1371" s="27"/>
      <c r="S1371" s="27"/>
    </row>
    <row r="1372" spans="3:19" x14ac:dyDescent="0.2">
      <c r="C1372" s="27"/>
      <c r="D1372" s="27"/>
      <c r="E1372" s="27"/>
      <c r="F1372" s="27"/>
      <c r="G1372" s="27"/>
      <c r="R1372" s="27"/>
      <c r="S1372" s="27"/>
    </row>
    <row r="1373" spans="3:19" x14ac:dyDescent="0.2">
      <c r="C1373" s="27"/>
      <c r="D1373" s="27"/>
      <c r="E1373" s="27"/>
      <c r="F1373" s="27"/>
      <c r="G1373" s="27"/>
      <c r="R1373" s="27"/>
      <c r="S1373" s="27"/>
    </row>
    <row r="1374" spans="3:19" x14ac:dyDescent="0.2">
      <c r="C1374" s="27"/>
      <c r="D1374" s="27"/>
      <c r="E1374" s="27"/>
      <c r="F1374" s="27"/>
      <c r="G1374" s="27"/>
      <c r="R1374" s="27"/>
      <c r="S1374" s="27"/>
    </row>
    <row r="1375" spans="3:19" x14ac:dyDescent="0.2">
      <c r="C1375" s="27"/>
      <c r="D1375" s="27"/>
      <c r="E1375" s="27"/>
      <c r="F1375" s="27"/>
      <c r="G1375" s="27"/>
      <c r="R1375" s="27"/>
      <c r="S1375" s="27"/>
    </row>
    <row r="1376" spans="3:19" x14ac:dyDescent="0.2">
      <c r="C1376" s="27"/>
      <c r="D1376" s="27"/>
      <c r="E1376" s="27"/>
      <c r="F1376" s="27"/>
      <c r="G1376" s="27"/>
      <c r="R1376" s="27"/>
      <c r="S1376" s="27"/>
    </row>
    <row r="1377" spans="3:19" x14ac:dyDescent="0.2">
      <c r="C1377" s="27"/>
      <c r="D1377" s="27"/>
      <c r="E1377" s="27"/>
      <c r="F1377" s="27"/>
      <c r="G1377" s="27"/>
      <c r="R1377" s="27"/>
      <c r="S1377" s="27"/>
    </row>
    <row r="1378" spans="3:19" x14ac:dyDescent="0.2">
      <c r="C1378" s="27"/>
      <c r="D1378" s="27"/>
      <c r="E1378" s="27"/>
      <c r="F1378" s="27"/>
      <c r="G1378" s="27"/>
      <c r="R1378" s="27"/>
      <c r="S1378" s="27"/>
    </row>
    <row r="1379" spans="3:19" x14ac:dyDescent="0.2">
      <c r="C1379" s="27"/>
      <c r="D1379" s="27"/>
      <c r="E1379" s="27"/>
      <c r="F1379" s="27"/>
      <c r="G1379" s="27"/>
      <c r="R1379" s="27"/>
      <c r="S1379" s="27"/>
    </row>
    <row r="1380" spans="3:19" x14ac:dyDescent="0.2">
      <c r="C1380" s="27"/>
      <c r="D1380" s="27"/>
      <c r="E1380" s="27"/>
      <c r="F1380" s="27"/>
      <c r="G1380" s="27"/>
      <c r="R1380" s="27"/>
      <c r="S1380" s="27"/>
    </row>
    <row r="1381" spans="3:19" x14ac:dyDescent="0.2">
      <c r="C1381" s="27"/>
      <c r="D1381" s="27"/>
      <c r="E1381" s="27"/>
      <c r="F1381" s="27"/>
      <c r="G1381" s="27"/>
      <c r="R1381" s="27"/>
      <c r="S1381" s="27"/>
    </row>
    <row r="1382" spans="3:19" x14ac:dyDescent="0.2">
      <c r="C1382" s="27"/>
      <c r="D1382" s="27"/>
      <c r="E1382" s="27"/>
      <c r="F1382" s="27"/>
      <c r="G1382" s="27"/>
      <c r="R1382" s="27"/>
      <c r="S1382" s="27"/>
    </row>
    <row r="1383" spans="3:19" x14ac:dyDescent="0.2">
      <c r="C1383" s="27"/>
      <c r="D1383" s="27"/>
      <c r="E1383" s="27"/>
      <c r="F1383" s="27"/>
      <c r="G1383" s="27"/>
      <c r="R1383" s="27"/>
      <c r="S1383" s="27"/>
    </row>
    <row r="1384" spans="3:19" x14ac:dyDescent="0.2">
      <c r="C1384" s="27"/>
      <c r="D1384" s="27"/>
      <c r="E1384" s="27"/>
      <c r="F1384" s="27"/>
      <c r="G1384" s="27"/>
      <c r="R1384" s="27"/>
      <c r="S1384" s="27"/>
    </row>
    <row r="1385" spans="3:19" x14ac:dyDescent="0.2">
      <c r="C1385" s="27"/>
      <c r="D1385" s="27"/>
      <c r="E1385" s="27"/>
      <c r="F1385" s="27"/>
      <c r="G1385" s="27"/>
      <c r="R1385" s="27"/>
      <c r="S1385" s="27"/>
    </row>
    <row r="1386" spans="3:19" x14ac:dyDescent="0.2">
      <c r="C1386" s="27"/>
      <c r="D1386" s="27"/>
      <c r="E1386" s="27"/>
      <c r="F1386" s="27"/>
      <c r="G1386" s="27"/>
      <c r="R1386" s="27"/>
      <c r="S1386" s="27"/>
    </row>
    <row r="1387" spans="3:19" x14ac:dyDescent="0.2">
      <c r="C1387" s="27"/>
      <c r="D1387" s="27"/>
      <c r="E1387" s="27"/>
      <c r="F1387" s="27"/>
      <c r="G1387" s="27"/>
      <c r="R1387" s="27"/>
      <c r="S1387" s="27"/>
    </row>
    <row r="1388" spans="3:19" x14ac:dyDescent="0.2">
      <c r="C1388" s="27"/>
      <c r="D1388" s="27"/>
      <c r="E1388" s="27"/>
      <c r="F1388" s="27"/>
      <c r="G1388" s="27"/>
      <c r="R1388" s="27"/>
      <c r="S1388" s="27"/>
    </row>
    <row r="1389" spans="3:19" x14ac:dyDescent="0.2">
      <c r="C1389" s="27"/>
      <c r="D1389" s="27"/>
      <c r="E1389" s="27"/>
      <c r="F1389" s="27"/>
      <c r="G1389" s="27"/>
      <c r="R1389" s="27"/>
      <c r="S1389" s="27"/>
    </row>
    <row r="1390" spans="3:19" x14ac:dyDescent="0.2">
      <c r="C1390" s="27"/>
      <c r="D1390" s="27"/>
      <c r="E1390" s="27"/>
      <c r="F1390" s="27"/>
      <c r="G1390" s="27"/>
      <c r="R1390" s="27"/>
      <c r="S1390" s="27"/>
    </row>
    <row r="1391" spans="3:19" x14ac:dyDescent="0.2">
      <c r="C1391" s="27"/>
      <c r="D1391" s="27"/>
      <c r="E1391" s="27"/>
      <c r="F1391" s="27"/>
      <c r="G1391" s="27"/>
      <c r="R1391" s="27"/>
      <c r="S1391" s="27"/>
    </row>
    <row r="1392" spans="3:19" x14ac:dyDescent="0.2">
      <c r="C1392" s="27"/>
      <c r="D1392" s="27"/>
      <c r="E1392" s="27"/>
      <c r="F1392" s="27"/>
      <c r="G1392" s="27"/>
      <c r="R1392" s="27"/>
      <c r="S1392" s="27"/>
    </row>
    <row r="1393" spans="3:19" x14ac:dyDescent="0.2">
      <c r="C1393" s="27"/>
      <c r="D1393" s="27"/>
      <c r="E1393" s="27"/>
      <c r="F1393" s="27"/>
      <c r="G1393" s="27"/>
      <c r="R1393" s="27"/>
      <c r="S1393" s="27"/>
    </row>
    <row r="1394" spans="3:19" x14ac:dyDescent="0.2">
      <c r="C1394" s="27"/>
      <c r="D1394" s="27"/>
      <c r="E1394" s="27"/>
      <c r="F1394" s="27"/>
      <c r="G1394" s="27"/>
      <c r="R1394" s="27"/>
      <c r="S1394" s="27"/>
    </row>
    <row r="1395" spans="3:19" x14ac:dyDescent="0.2">
      <c r="C1395" s="27"/>
      <c r="D1395" s="27"/>
      <c r="E1395" s="27"/>
      <c r="F1395" s="27"/>
      <c r="G1395" s="27"/>
      <c r="R1395" s="27"/>
      <c r="S1395" s="27"/>
    </row>
    <row r="1396" spans="3:19" x14ac:dyDescent="0.2">
      <c r="C1396" s="27"/>
      <c r="D1396" s="27"/>
      <c r="E1396" s="27"/>
      <c r="F1396" s="27"/>
      <c r="G1396" s="27"/>
      <c r="R1396" s="27"/>
      <c r="S1396" s="27"/>
    </row>
    <row r="1397" spans="3:19" x14ac:dyDescent="0.2">
      <c r="C1397" s="27"/>
      <c r="D1397" s="27"/>
      <c r="E1397" s="27"/>
      <c r="F1397" s="27"/>
      <c r="G1397" s="27"/>
      <c r="R1397" s="27"/>
      <c r="S1397" s="27"/>
    </row>
    <row r="1398" spans="3:19" x14ac:dyDescent="0.2">
      <c r="C1398" s="27"/>
      <c r="D1398" s="27"/>
      <c r="E1398" s="27"/>
      <c r="F1398" s="27"/>
      <c r="G1398" s="27"/>
      <c r="R1398" s="27"/>
      <c r="S1398" s="27"/>
    </row>
    <row r="1399" spans="3:19" x14ac:dyDescent="0.2">
      <c r="C1399" s="27"/>
      <c r="D1399" s="27"/>
      <c r="E1399" s="27"/>
      <c r="F1399" s="27"/>
      <c r="G1399" s="27"/>
      <c r="R1399" s="27"/>
      <c r="S1399" s="27"/>
    </row>
    <row r="1400" spans="3:19" x14ac:dyDescent="0.2">
      <c r="C1400" s="27"/>
      <c r="D1400" s="27"/>
      <c r="E1400" s="27"/>
      <c r="F1400" s="27"/>
      <c r="G1400" s="27"/>
      <c r="R1400" s="27"/>
      <c r="S1400" s="27"/>
    </row>
    <row r="1401" spans="3:19" x14ac:dyDescent="0.2">
      <c r="C1401" s="27"/>
      <c r="D1401" s="27"/>
      <c r="E1401" s="27"/>
      <c r="F1401" s="27"/>
      <c r="G1401" s="27"/>
      <c r="R1401" s="27"/>
      <c r="S1401" s="27"/>
    </row>
    <row r="1402" spans="3:19" x14ac:dyDescent="0.2">
      <c r="C1402" s="27"/>
      <c r="D1402" s="27"/>
      <c r="E1402" s="27"/>
      <c r="F1402" s="27"/>
      <c r="G1402" s="27"/>
      <c r="R1402" s="27"/>
      <c r="S1402" s="27"/>
    </row>
    <row r="1403" spans="3:19" x14ac:dyDescent="0.2">
      <c r="C1403" s="27"/>
      <c r="D1403" s="27"/>
      <c r="E1403" s="27"/>
      <c r="F1403" s="27"/>
      <c r="G1403" s="27"/>
      <c r="R1403" s="27"/>
      <c r="S1403" s="27"/>
    </row>
    <row r="1404" spans="3:19" x14ac:dyDescent="0.2">
      <c r="C1404" s="27"/>
      <c r="D1404" s="27"/>
      <c r="E1404" s="27"/>
      <c r="F1404" s="27"/>
      <c r="G1404" s="27"/>
      <c r="R1404" s="27"/>
      <c r="S1404" s="27"/>
    </row>
    <row r="1405" spans="3:19" x14ac:dyDescent="0.2">
      <c r="C1405" s="27"/>
      <c r="D1405" s="27"/>
      <c r="E1405" s="27"/>
      <c r="F1405" s="27"/>
      <c r="G1405" s="27"/>
      <c r="R1405" s="27"/>
      <c r="S1405" s="27"/>
    </row>
    <row r="1406" spans="3:19" x14ac:dyDescent="0.2">
      <c r="C1406" s="27"/>
      <c r="D1406" s="27"/>
      <c r="E1406" s="27"/>
      <c r="F1406" s="27"/>
      <c r="G1406" s="27"/>
      <c r="R1406" s="27"/>
      <c r="S1406" s="27"/>
    </row>
    <row r="1407" spans="3:19" x14ac:dyDescent="0.2">
      <c r="C1407" s="27"/>
      <c r="D1407" s="27"/>
      <c r="E1407" s="27"/>
      <c r="F1407" s="27"/>
      <c r="G1407" s="27"/>
      <c r="R1407" s="27"/>
      <c r="S1407" s="27"/>
    </row>
    <row r="1408" spans="3:19" x14ac:dyDescent="0.2">
      <c r="C1408" s="27"/>
      <c r="D1408" s="27"/>
      <c r="E1408" s="27"/>
      <c r="F1408" s="27"/>
      <c r="G1408" s="27"/>
      <c r="R1408" s="27"/>
      <c r="S1408" s="27"/>
    </row>
    <row r="1409" spans="3:19" x14ac:dyDescent="0.2">
      <c r="C1409" s="27"/>
      <c r="D1409" s="27"/>
      <c r="E1409" s="27"/>
      <c r="F1409" s="27"/>
      <c r="G1409" s="27"/>
      <c r="R1409" s="27"/>
      <c r="S1409" s="27"/>
    </row>
    <row r="1410" spans="3:19" x14ac:dyDescent="0.2">
      <c r="C1410" s="27"/>
      <c r="D1410" s="27"/>
      <c r="E1410" s="27"/>
      <c r="F1410" s="27"/>
      <c r="G1410" s="27"/>
      <c r="R1410" s="27"/>
      <c r="S1410" s="27"/>
    </row>
    <row r="1411" spans="3:19" x14ac:dyDescent="0.2">
      <c r="C1411" s="27"/>
      <c r="D1411" s="27"/>
      <c r="E1411" s="27"/>
      <c r="F1411" s="27"/>
      <c r="G1411" s="27"/>
      <c r="R1411" s="27"/>
      <c r="S1411" s="27"/>
    </row>
    <row r="1412" spans="3:19" x14ac:dyDescent="0.2">
      <c r="C1412" s="27"/>
      <c r="D1412" s="27"/>
      <c r="E1412" s="27"/>
      <c r="F1412" s="27"/>
      <c r="G1412" s="27"/>
      <c r="R1412" s="27"/>
      <c r="S1412" s="27"/>
    </row>
    <row r="1413" spans="3:19" x14ac:dyDescent="0.2">
      <c r="C1413" s="27"/>
      <c r="D1413" s="27"/>
      <c r="E1413" s="27"/>
      <c r="F1413" s="27"/>
      <c r="G1413" s="27"/>
      <c r="R1413" s="27"/>
      <c r="S1413" s="27"/>
    </row>
    <row r="1414" spans="3:19" x14ac:dyDescent="0.2">
      <c r="C1414" s="27"/>
      <c r="D1414" s="27"/>
      <c r="E1414" s="27"/>
      <c r="F1414" s="27"/>
      <c r="G1414" s="27"/>
      <c r="R1414" s="27"/>
      <c r="S1414" s="27"/>
    </row>
    <row r="1415" spans="3:19" x14ac:dyDescent="0.2">
      <c r="C1415" s="27"/>
      <c r="D1415" s="27"/>
      <c r="E1415" s="27"/>
      <c r="F1415" s="27"/>
      <c r="G1415" s="27"/>
      <c r="R1415" s="27"/>
      <c r="S1415" s="27"/>
    </row>
    <row r="1416" spans="3:19" x14ac:dyDescent="0.2">
      <c r="C1416" s="27"/>
      <c r="D1416" s="27"/>
      <c r="E1416" s="27"/>
      <c r="F1416" s="27"/>
      <c r="G1416" s="27"/>
      <c r="R1416" s="27"/>
      <c r="S1416" s="27"/>
    </row>
    <row r="1417" spans="3:19" x14ac:dyDescent="0.2">
      <c r="C1417" s="27"/>
      <c r="D1417" s="27"/>
      <c r="E1417" s="27"/>
      <c r="F1417" s="27"/>
      <c r="G1417" s="27"/>
      <c r="R1417" s="27"/>
      <c r="S1417" s="27"/>
    </row>
    <row r="1418" spans="3:19" x14ac:dyDescent="0.2">
      <c r="C1418" s="27"/>
      <c r="D1418" s="27"/>
      <c r="E1418" s="27"/>
      <c r="F1418" s="27"/>
      <c r="G1418" s="27"/>
      <c r="R1418" s="27"/>
      <c r="S1418" s="27"/>
    </row>
    <row r="1419" spans="3:19" x14ac:dyDescent="0.2">
      <c r="C1419" s="27"/>
      <c r="D1419" s="27"/>
      <c r="E1419" s="27"/>
      <c r="F1419" s="27"/>
      <c r="G1419" s="27"/>
      <c r="R1419" s="27"/>
      <c r="S1419" s="27"/>
    </row>
    <row r="1420" spans="3:19" x14ac:dyDescent="0.2">
      <c r="C1420" s="27"/>
      <c r="D1420" s="27"/>
      <c r="E1420" s="27"/>
      <c r="F1420" s="27"/>
      <c r="G1420" s="27"/>
      <c r="R1420" s="27"/>
      <c r="S1420" s="27"/>
    </row>
    <row r="1421" spans="3:19" x14ac:dyDescent="0.2">
      <c r="C1421" s="27"/>
      <c r="D1421" s="27"/>
      <c r="E1421" s="27"/>
      <c r="F1421" s="27"/>
      <c r="G1421" s="27"/>
      <c r="R1421" s="27"/>
      <c r="S1421" s="27"/>
    </row>
    <row r="1422" spans="3:19" x14ac:dyDescent="0.2">
      <c r="C1422" s="27"/>
      <c r="D1422" s="27"/>
      <c r="E1422" s="27"/>
      <c r="F1422" s="27"/>
      <c r="G1422" s="27"/>
      <c r="R1422" s="27"/>
      <c r="S1422" s="27"/>
    </row>
    <row r="1423" spans="3:19" x14ac:dyDescent="0.2">
      <c r="C1423" s="27"/>
      <c r="D1423" s="27"/>
      <c r="E1423" s="27"/>
      <c r="F1423" s="27"/>
      <c r="G1423" s="27"/>
      <c r="R1423" s="27"/>
      <c r="S1423" s="27"/>
    </row>
    <row r="1424" spans="3:19" x14ac:dyDescent="0.2">
      <c r="C1424" s="27"/>
      <c r="D1424" s="27"/>
      <c r="E1424" s="27"/>
      <c r="F1424" s="27"/>
      <c r="G1424" s="27"/>
      <c r="R1424" s="27"/>
      <c r="S1424" s="27"/>
    </row>
    <row r="1425" spans="3:19" x14ac:dyDescent="0.2">
      <c r="C1425" s="27"/>
      <c r="D1425" s="27"/>
      <c r="E1425" s="27"/>
      <c r="F1425" s="27"/>
      <c r="G1425" s="27"/>
      <c r="R1425" s="27"/>
      <c r="S1425" s="27"/>
    </row>
    <row r="1426" spans="3:19" x14ac:dyDescent="0.2">
      <c r="C1426" s="27"/>
      <c r="D1426" s="27"/>
      <c r="E1426" s="27"/>
      <c r="F1426" s="27"/>
      <c r="G1426" s="27"/>
      <c r="R1426" s="27"/>
      <c r="S1426" s="27"/>
    </row>
    <row r="1427" spans="3:19" x14ac:dyDescent="0.2">
      <c r="C1427" s="27"/>
      <c r="D1427" s="27"/>
      <c r="E1427" s="27"/>
      <c r="F1427" s="27"/>
      <c r="G1427" s="27"/>
      <c r="R1427" s="27"/>
      <c r="S1427" s="27"/>
    </row>
    <row r="1428" spans="3:19" x14ac:dyDescent="0.2">
      <c r="C1428" s="27"/>
      <c r="D1428" s="27"/>
      <c r="E1428" s="27"/>
      <c r="F1428" s="27"/>
      <c r="G1428" s="27"/>
      <c r="R1428" s="27"/>
      <c r="S1428" s="27"/>
    </row>
    <row r="1429" spans="3:19" x14ac:dyDescent="0.2">
      <c r="C1429" s="27"/>
      <c r="D1429" s="27"/>
      <c r="E1429" s="27"/>
      <c r="F1429" s="27"/>
      <c r="G1429" s="27"/>
      <c r="R1429" s="27"/>
      <c r="S1429" s="27"/>
    </row>
    <row r="1430" spans="3:19" x14ac:dyDescent="0.2">
      <c r="C1430" s="27"/>
      <c r="D1430" s="27"/>
      <c r="E1430" s="27"/>
      <c r="F1430" s="27"/>
      <c r="G1430" s="27"/>
      <c r="R1430" s="27"/>
      <c r="S1430" s="27"/>
    </row>
    <row r="1431" spans="3:19" x14ac:dyDescent="0.2">
      <c r="C1431" s="27"/>
      <c r="D1431" s="27"/>
      <c r="E1431" s="27"/>
      <c r="F1431" s="27"/>
      <c r="G1431" s="27"/>
      <c r="R1431" s="27"/>
      <c r="S1431" s="27"/>
    </row>
    <row r="1432" spans="3:19" x14ac:dyDescent="0.2">
      <c r="C1432" s="27"/>
      <c r="D1432" s="27"/>
      <c r="E1432" s="27"/>
      <c r="F1432" s="27"/>
      <c r="G1432" s="27"/>
      <c r="R1432" s="27"/>
      <c r="S1432" s="27"/>
    </row>
    <row r="1433" spans="3:19" x14ac:dyDescent="0.2">
      <c r="C1433" s="27"/>
      <c r="D1433" s="27"/>
      <c r="E1433" s="27"/>
      <c r="F1433" s="27"/>
      <c r="G1433" s="27"/>
      <c r="R1433" s="27"/>
      <c r="S1433" s="27"/>
    </row>
    <row r="1434" spans="3:19" x14ac:dyDescent="0.2">
      <c r="C1434" s="27"/>
      <c r="D1434" s="27"/>
      <c r="E1434" s="27"/>
      <c r="F1434" s="27"/>
      <c r="G1434" s="27"/>
      <c r="R1434" s="27"/>
      <c r="S1434" s="27"/>
    </row>
    <row r="1435" spans="3:19" x14ac:dyDescent="0.2">
      <c r="C1435" s="27"/>
      <c r="D1435" s="27"/>
      <c r="E1435" s="27"/>
      <c r="F1435" s="27"/>
      <c r="G1435" s="27"/>
      <c r="R1435" s="27"/>
      <c r="S1435" s="27"/>
    </row>
    <row r="1436" spans="3:19" x14ac:dyDescent="0.2">
      <c r="C1436" s="27"/>
      <c r="D1436" s="27"/>
      <c r="E1436" s="27"/>
      <c r="F1436" s="27"/>
      <c r="G1436" s="27"/>
      <c r="R1436" s="27"/>
      <c r="S1436" s="27"/>
    </row>
    <row r="1437" spans="3:19" x14ac:dyDescent="0.2">
      <c r="C1437" s="27"/>
      <c r="D1437" s="27"/>
      <c r="E1437" s="27"/>
      <c r="F1437" s="27"/>
      <c r="G1437" s="27"/>
      <c r="R1437" s="27"/>
      <c r="S1437" s="27"/>
    </row>
    <row r="1438" spans="3:19" x14ac:dyDescent="0.2">
      <c r="C1438" s="27"/>
      <c r="D1438" s="27"/>
      <c r="E1438" s="27"/>
      <c r="F1438" s="27"/>
      <c r="G1438" s="27"/>
      <c r="R1438" s="27"/>
      <c r="S1438" s="27"/>
    </row>
    <row r="1439" spans="3:19" x14ac:dyDescent="0.2">
      <c r="C1439" s="27"/>
      <c r="D1439" s="27"/>
      <c r="E1439" s="27"/>
      <c r="F1439" s="27"/>
      <c r="G1439" s="27"/>
      <c r="R1439" s="27"/>
      <c r="S1439" s="27"/>
    </row>
    <row r="1440" spans="3:19" x14ac:dyDescent="0.2">
      <c r="C1440" s="27"/>
      <c r="D1440" s="27"/>
      <c r="E1440" s="27"/>
      <c r="F1440" s="27"/>
      <c r="G1440" s="27"/>
      <c r="R1440" s="27"/>
      <c r="S1440" s="27"/>
    </row>
    <row r="1441" spans="3:19" x14ac:dyDescent="0.2">
      <c r="C1441" s="27"/>
      <c r="D1441" s="27"/>
      <c r="E1441" s="27"/>
      <c r="F1441" s="27"/>
      <c r="G1441" s="27"/>
      <c r="R1441" s="27"/>
      <c r="S1441" s="27"/>
    </row>
    <row r="1442" spans="3:19" x14ac:dyDescent="0.2">
      <c r="C1442" s="27"/>
      <c r="D1442" s="27"/>
      <c r="E1442" s="27"/>
      <c r="F1442" s="27"/>
      <c r="G1442" s="27"/>
      <c r="R1442" s="27"/>
      <c r="S1442" s="27"/>
    </row>
    <row r="1443" spans="3:19" x14ac:dyDescent="0.2">
      <c r="C1443" s="27"/>
      <c r="D1443" s="27"/>
      <c r="E1443" s="27"/>
      <c r="F1443" s="27"/>
      <c r="G1443" s="27"/>
      <c r="R1443" s="27"/>
      <c r="S1443" s="27"/>
    </row>
    <row r="1444" spans="3:19" x14ac:dyDescent="0.2">
      <c r="C1444" s="27"/>
      <c r="D1444" s="27"/>
      <c r="E1444" s="27"/>
      <c r="F1444" s="27"/>
      <c r="G1444" s="27"/>
      <c r="R1444" s="27"/>
      <c r="S1444" s="27"/>
    </row>
    <row r="1445" spans="3:19" x14ac:dyDescent="0.2">
      <c r="C1445" s="27"/>
      <c r="D1445" s="27"/>
      <c r="E1445" s="27"/>
      <c r="F1445" s="27"/>
      <c r="G1445" s="27"/>
      <c r="R1445" s="27"/>
      <c r="S1445" s="27"/>
    </row>
    <row r="1446" spans="3:19" x14ac:dyDescent="0.2">
      <c r="C1446" s="27"/>
      <c r="D1446" s="27"/>
      <c r="E1446" s="27"/>
      <c r="F1446" s="27"/>
      <c r="G1446" s="27"/>
      <c r="R1446" s="27"/>
      <c r="S1446" s="27"/>
    </row>
    <row r="1447" spans="3:19" x14ac:dyDescent="0.2">
      <c r="C1447" s="27"/>
      <c r="D1447" s="27"/>
      <c r="E1447" s="27"/>
      <c r="F1447" s="27"/>
      <c r="G1447" s="27"/>
      <c r="R1447" s="27"/>
      <c r="S1447" s="27"/>
    </row>
    <row r="1448" spans="3:19" x14ac:dyDescent="0.2">
      <c r="C1448" s="27"/>
      <c r="D1448" s="27"/>
      <c r="E1448" s="27"/>
      <c r="F1448" s="27"/>
      <c r="G1448" s="27"/>
      <c r="R1448" s="27"/>
      <c r="S1448" s="27"/>
    </row>
    <row r="1449" spans="3:19" x14ac:dyDescent="0.2">
      <c r="C1449" s="27"/>
      <c r="D1449" s="27"/>
      <c r="E1449" s="27"/>
      <c r="F1449" s="27"/>
      <c r="G1449" s="27"/>
      <c r="R1449" s="27"/>
      <c r="S1449" s="27"/>
    </row>
    <row r="1450" spans="3:19" x14ac:dyDescent="0.2">
      <c r="C1450" s="27"/>
      <c r="D1450" s="27"/>
      <c r="E1450" s="27"/>
      <c r="F1450" s="27"/>
      <c r="G1450" s="27"/>
      <c r="R1450" s="27"/>
      <c r="S1450" s="27"/>
    </row>
    <row r="1451" spans="3:19" x14ac:dyDescent="0.2">
      <c r="C1451" s="27"/>
      <c r="D1451" s="27"/>
      <c r="E1451" s="27"/>
      <c r="F1451" s="27"/>
      <c r="G1451" s="27"/>
      <c r="R1451" s="27"/>
      <c r="S1451" s="27"/>
    </row>
    <row r="1452" spans="3:19" x14ac:dyDescent="0.2">
      <c r="C1452" s="27"/>
      <c r="D1452" s="27"/>
      <c r="E1452" s="27"/>
      <c r="F1452" s="27"/>
      <c r="G1452" s="27"/>
      <c r="R1452" s="27"/>
      <c r="S1452" s="27"/>
    </row>
    <row r="1453" spans="3:19" x14ac:dyDescent="0.2">
      <c r="C1453" s="27"/>
      <c r="D1453" s="27"/>
      <c r="E1453" s="27"/>
      <c r="F1453" s="27"/>
      <c r="G1453" s="27"/>
      <c r="R1453" s="27"/>
      <c r="S1453" s="27"/>
    </row>
    <row r="1454" spans="3:19" x14ac:dyDescent="0.2">
      <c r="C1454" s="27"/>
      <c r="D1454" s="27"/>
      <c r="E1454" s="27"/>
      <c r="F1454" s="27"/>
      <c r="G1454" s="27"/>
      <c r="R1454" s="27"/>
      <c r="S1454" s="27"/>
    </row>
    <row r="1455" spans="3:19" x14ac:dyDescent="0.2">
      <c r="C1455" s="27"/>
      <c r="D1455" s="27"/>
      <c r="E1455" s="27"/>
      <c r="F1455" s="27"/>
      <c r="G1455" s="27"/>
      <c r="R1455" s="27"/>
      <c r="S1455" s="27"/>
    </row>
    <row r="1456" spans="3:19" x14ac:dyDescent="0.2">
      <c r="C1456" s="27"/>
      <c r="D1456" s="27"/>
      <c r="E1456" s="27"/>
      <c r="F1456" s="27"/>
      <c r="G1456" s="27"/>
      <c r="R1456" s="27"/>
      <c r="S1456" s="27"/>
    </row>
    <row r="1457" spans="3:19" x14ac:dyDescent="0.2">
      <c r="C1457" s="27"/>
      <c r="D1457" s="27"/>
      <c r="E1457" s="27"/>
      <c r="F1457" s="27"/>
      <c r="G1457" s="27"/>
      <c r="R1457" s="27"/>
      <c r="S1457" s="27"/>
    </row>
    <row r="1458" spans="3:19" x14ac:dyDescent="0.2">
      <c r="C1458" s="27"/>
      <c r="D1458" s="27"/>
      <c r="E1458" s="27"/>
      <c r="F1458" s="27"/>
      <c r="G1458" s="27"/>
      <c r="R1458" s="27"/>
      <c r="S1458" s="27"/>
    </row>
    <row r="1459" spans="3:19" x14ac:dyDescent="0.2">
      <c r="C1459" s="27"/>
      <c r="D1459" s="27"/>
      <c r="E1459" s="27"/>
      <c r="F1459" s="27"/>
      <c r="G1459" s="27"/>
      <c r="R1459" s="27"/>
      <c r="S1459" s="27"/>
    </row>
    <row r="1460" spans="3:19" x14ac:dyDescent="0.2">
      <c r="C1460" s="27"/>
      <c r="D1460" s="27"/>
      <c r="E1460" s="27"/>
      <c r="F1460" s="27"/>
      <c r="G1460" s="27"/>
      <c r="R1460" s="27"/>
      <c r="S1460" s="27"/>
    </row>
    <row r="1461" spans="3:19" x14ac:dyDescent="0.2">
      <c r="C1461" s="27"/>
      <c r="D1461" s="27"/>
      <c r="E1461" s="27"/>
      <c r="F1461" s="27"/>
      <c r="G1461" s="27"/>
      <c r="R1461" s="27"/>
      <c r="S1461" s="27"/>
    </row>
    <row r="1462" spans="3:19" x14ac:dyDescent="0.2">
      <c r="C1462" s="27"/>
      <c r="D1462" s="27"/>
      <c r="E1462" s="27"/>
      <c r="F1462" s="27"/>
      <c r="G1462" s="27"/>
      <c r="R1462" s="27"/>
      <c r="S1462" s="27"/>
    </row>
    <row r="1463" spans="3:19" x14ac:dyDescent="0.2">
      <c r="C1463" s="27"/>
      <c r="D1463" s="27"/>
      <c r="E1463" s="27"/>
      <c r="F1463" s="27"/>
      <c r="G1463" s="27"/>
      <c r="R1463" s="27"/>
      <c r="S1463" s="27"/>
    </row>
    <row r="1464" spans="3:19" x14ac:dyDescent="0.2">
      <c r="C1464" s="27"/>
      <c r="D1464" s="27"/>
      <c r="E1464" s="27"/>
      <c r="F1464" s="27"/>
      <c r="G1464" s="27"/>
      <c r="R1464" s="27"/>
      <c r="S1464" s="27"/>
    </row>
    <row r="1465" spans="3:19" x14ac:dyDescent="0.2">
      <c r="C1465" s="27"/>
      <c r="D1465" s="27"/>
      <c r="E1465" s="27"/>
      <c r="F1465" s="27"/>
      <c r="G1465" s="27"/>
      <c r="R1465" s="27"/>
      <c r="S1465" s="27"/>
    </row>
    <row r="1466" spans="3:19" x14ac:dyDescent="0.2">
      <c r="C1466" s="27"/>
      <c r="D1466" s="27"/>
      <c r="E1466" s="27"/>
      <c r="F1466" s="27"/>
      <c r="G1466" s="27"/>
      <c r="R1466" s="27"/>
      <c r="S1466" s="27"/>
    </row>
    <row r="1467" spans="3:19" x14ac:dyDescent="0.2">
      <c r="C1467" s="27"/>
      <c r="D1467" s="27"/>
      <c r="E1467" s="27"/>
      <c r="F1467" s="27"/>
      <c r="G1467" s="27"/>
      <c r="R1467" s="27"/>
      <c r="S1467" s="27"/>
    </row>
    <row r="1468" spans="3:19" x14ac:dyDescent="0.2">
      <c r="C1468" s="27"/>
      <c r="D1468" s="27"/>
      <c r="E1468" s="27"/>
      <c r="F1468" s="27"/>
      <c r="G1468" s="27"/>
      <c r="R1468" s="27"/>
      <c r="S1468" s="27"/>
    </row>
    <row r="1469" spans="3:19" x14ac:dyDescent="0.2">
      <c r="C1469" s="27"/>
      <c r="D1469" s="27"/>
      <c r="E1469" s="27"/>
      <c r="F1469" s="27"/>
      <c r="G1469" s="27"/>
      <c r="R1469" s="27"/>
      <c r="S1469" s="27"/>
    </row>
    <row r="1470" spans="3:19" x14ac:dyDescent="0.2">
      <c r="C1470" s="27"/>
      <c r="D1470" s="27"/>
      <c r="E1470" s="27"/>
      <c r="F1470" s="27"/>
      <c r="G1470" s="27"/>
      <c r="R1470" s="27"/>
      <c r="S1470" s="27"/>
    </row>
    <row r="1471" spans="3:19" x14ac:dyDescent="0.2">
      <c r="C1471" s="27"/>
      <c r="D1471" s="27"/>
      <c r="E1471" s="27"/>
      <c r="F1471" s="27"/>
      <c r="G1471" s="27"/>
      <c r="R1471" s="27"/>
      <c r="S1471" s="27"/>
    </row>
    <row r="1472" spans="3:19" x14ac:dyDescent="0.2">
      <c r="C1472" s="27"/>
      <c r="D1472" s="27"/>
      <c r="E1472" s="27"/>
      <c r="F1472" s="27"/>
      <c r="G1472" s="27"/>
      <c r="R1472" s="27"/>
      <c r="S1472" s="27"/>
    </row>
    <row r="1473" spans="3:19" x14ac:dyDescent="0.2">
      <c r="C1473" s="27"/>
      <c r="D1473" s="27"/>
      <c r="E1473" s="27"/>
      <c r="F1473" s="27"/>
      <c r="G1473" s="27"/>
      <c r="R1473" s="27"/>
      <c r="S1473" s="27"/>
    </row>
    <row r="1474" spans="3:19" x14ac:dyDescent="0.2">
      <c r="C1474" s="27"/>
      <c r="D1474" s="27"/>
      <c r="E1474" s="27"/>
      <c r="F1474" s="27"/>
      <c r="G1474" s="27"/>
      <c r="R1474" s="27"/>
      <c r="S1474" s="27"/>
    </row>
    <row r="1475" spans="3:19" x14ac:dyDescent="0.2">
      <c r="C1475" s="27"/>
      <c r="D1475" s="27"/>
      <c r="E1475" s="27"/>
      <c r="F1475" s="27"/>
      <c r="G1475" s="27"/>
      <c r="R1475" s="27"/>
      <c r="S1475" s="27"/>
    </row>
    <row r="1476" spans="3:19" x14ac:dyDescent="0.2">
      <c r="C1476" s="27"/>
      <c r="D1476" s="27"/>
      <c r="E1476" s="27"/>
      <c r="F1476" s="27"/>
      <c r="G1476" s="27"/>
      <c r="R1476" s="27"/>
      <c r="S1476" s="27"/>
    </row>
    <row r="1477" spans="3:19" x14ac:dyDescent="0.2">
      <c r="C1477" s="27"/>
      <c r="D1477" s="27"/>
      <c r="E1477" s="27"/>
      <c r="F1477" s="27"/>
      <c r="G1477" s="27"/>
      <c r="R1477" s="27"/>
      <c r="S1477" s="27"/>
    </row>
    <row r="1478" spans="3:19" x14ac:dyDescent="0.2">
      <c r="C1478" s="27"/>
      <c r="D1478" s="27"/>
      <c r="E1478" s="27"/>
      <c r="F1478" s="27"/>
      <c r="G1478" s="27"/>
      <c r="R1478" s="27"/>
      <c r="S1478" s="27"/>
    </row>
    <row r="1479" spans="3:19" x14ac:dyDescent="0.2">
      <c r="C1479" s="27"/>
      <c r="D1479" s="27"/>
      <c r="E1479" s="27"/>
      <c r="F1479" s="27"/>
      <c r="G1479" s="27"/>
      <c r="R1479" s="27"/>
      <c r="S1479" s="27"/>
    </row>
    <row r="1480" spans="3:19" x14ac:dyDescent="0.2">
      <c r="C1480" s="27"/>
      <c r="D1480" s="27"/>
      <c r="E1480" s="27"/>
      <c r="F1480" s="27"/>
      <c r="G1480" s="27"/>
      <c r="R1480" s="27"/>
      <c r="S1480" s="27"/>
    </row>
    <row r="1481" spans="3:19" x14ac:dyDescent="0.2">
      <c r="C1481" s="27"/>
      <c r="D1481" s="27"/>
      <c r="E1481" s="27"/>
      <c r="F1481" s="27"/>
      <c r="G1481" s="27"/>
      <c r="R1481" s="27"/>
      <c r="S1481" s="27"/>
    </row>
    <row r="1482" spans="3:19" x14ac:dyDescent="0.2">
      <c r="C1482" s="27"/>
      <c r="D1482" s="27"/>
      <c r="E1482" s="27"/>
      <c r="F1482" s="27"/>
      <c r="G1482" s="27"/>
      <c r="R1482" s="27"/>
      <c r="S1482" s="27"/>
    </row>
    <row r="1483" spans="3:19" x14ac:dyDescent="0.2">
      <c r="C1483" s="27"/>
      <c r="D1483" s="27"/>
      <c r="E1483" s="27"/>
      <c r="F1483" s="27"/>
      <c r="G1483" s="27"/>
      <c r="R1483" s="27"/>
      <c r="S1483" s="27"/>
    </row>
    <row r="1484" spans="3:19" x14ac:dyDescent="0.2">
      <c r="C1484" s="27"/>
      <c r="D1484" s="27"/>
      <c r="E1484" s="27"/>
      <c r="F1484" s="27"/>
      <c r="G1484" s="27"/>
      <c r="R1484" s="27"/>
      <c r="S1484" s="27"/>
    </row>
    <row r="1485" spans="3:19" x14ac:dyDescent="0.2">
      <c r="C1485" s="27"/>
      <c r="D1485" s="27"/>
      <c r="E1485" s="27"/>
      <c r="F1485" s="27"/>
      <c r="G1485" s="27"/>
      <c r="R1485" s="27"/>
      <c r="S1485" s="27"/>
    </row>
    <row r="1486" spans="3:19" x14ac:dyDescent="0.2">
      <c r="C1486" s="27"/>
      <c r="D1486" s="27"/>
      <c r="E1486" s="27"/>
      <c r="F1486" s="27"/>
      <c r="G1486" s="27"/>
      <c r="R1486" s="27"/>
      <c r="S1486" s="27"/>
    </row>
    <row r="1487" spans="3:19" x14ac:dyDescent="0.2">
      <c r="C1487" s="27"/>
      <c r="D1487" s="27"/>
      <c r="E1487" s="27"/>
      <c r="F1487" s="27"/>
      <c r="G1487" s="27"/>
      <c r="R1487" s="27"/>
      <c r="S1487" s="27"/>
    </row>
    <row r="1488" spans="3:19" x14ac:dyDescent="0.2">
      <c r="C1488" s="27"/>
      <c r="D1488" s="27"/>
      <c r="E1488" s="27"/>
      <c r="F1488" s="27"/>
      <c r="G1488" s="27"/>
      <c r="R1488" s="27"/>
      <c r="S1488" s="27"/>
    </row>
    <row r="1489" spans="3:19" x14ac:dyDescent="0.2">
      <c r="C1489" s="27"/>
      <c r="D1489" s="27"/>
      <c r="E1489" s="27"/>
      <c r="F1489" s="27"/>
      <c r="G1489" s="27"/>
      <c r="R1489" s="27"/>
      <c r="S1489" s="27"/>
    </row>
    <row r="1490" spans="3:19" x14ac:dyDescent="0.2">
      <c r="C1490" s="27"/>
      <c r="D1490" s="27"/>
      <c r="E1490" s="27"/>
      <c r="F1490" s="27"/>
      <c r="G1490" s="27"/>
      <c r="R1490" s="27"/>
      <c r="S1490" s="27"/>
    </row>
    <row r="1491" spans="3:19" x14ac:dyDescent="0.2">
      <c r="C1491" s="27"/>
      <c r="D1491" s="27"/>
      <c r="E1491" s="27"/>
      <c r="F1491" s="27"/>
      <c r="G1491" s="27"/>
      <c r="R1491" s="27"/>
      <c r="S1491" s="27"/>
    </row>
    <row r="1492" spans="3:19" x14ac:dyDescent="0.2">
      <c r="C1492" s="27"/>
      <c r="D1492" s="27"/>
      <c r="E1492" s="27"/>
      <c r="F1492" s="27"/>
      <c r="G1492" s="27"/>
      <c r="R1492" s="27"/>
      <c r="S1492" s="27"/>
    </row>
    <row r="1493" spans="3:19" x14ac:dyDescent="0.2">
      <c r="C1493" s="27"/>
      <c r="D1493" s="27"/>
      <c r="E1493" s="27"/>
      <c r="F1493" s="27"/>
      <c r="G1493" s="27"/>
      <c r="R1493" s="27"/>
      <c r="S1493" s="27"/>
    </row>
    <row r="1494" spans="3:19" x14ac:dyDescent="0.2">
      <c r="C1494" s="27"/>
      <c r="D1494" s="27"/>
      <c r="E1494" s="27"/>
      <c r="F1494" s="27"/>
      <c r="G1494" s="27"/>
      <c r="R1494" s="27"/>
      <c r="S1494" s="27"/>
    </row>
    <row r="1495" spans="3:19" x14ac:dyDescent="0.2">
      <c r="C1495" s="27"/>
      <c r="D1495" s="27"/>
      <c r="E1495" s="27"/>
      <c r="F1495" s="27"/>
      <c r="G1495" s="27"/>
      <c r="R1495" s="27"/>
      <c r="S1495" s="27"/>
    </row>
    <row r="1496" spans="3:19" x14ac:dyDescent="0.2">
      <c r="C1496" s="27"/>
      <c r="D1496" s="27"/>
      <c r="E1496" s="27"/>
      <c r="F1496" s="27"/>
      <c r="G1496" s="27"/>
      <c r="R1496" s="27"/>
      <c r="S1496" s="27"/>
    </row>
    <row r="1497" spans="3:19" x14ac:dyDescent="0.2">
      <c r="C1497" s="27"/>
      <c r="D1497" s="27"/>
      <c r="E1497" s="27"/>
      <c r="F1497" s="27"/>
      <c r="G1497" s="27"/>
      <c r="R1497" s="27"/>
      <c r="S1497" s="27"/>
    </row>
    <row r="1498" spans="3:19" x14ac:dyDescent="0.2">
      <c r="C1498" s="27"/>
      <c r="D1498" s="27"/>
      <c r="E1498" s="27"/>
      <c r="F1498" s="27"/>
      <c r="G1498" s="27"/>
      <c r="R1498" s="27"/>
      <c r="S1498" s="27"/>
    </row>
    <row r="1499" spans="3:19" x14ac:dyDescent="0.2">
      <c r="C1499" s="27"/>
      <c r="D1499" s="27"/>
      <c r="E1499" s="27"/>
      <c r="F1499" s="27"/>
      <c r="G1499" s="27"/>
      <c r="R1499" s="27"/>
      <c r="S1499" s="27"/>
    </row>
    <row r="1500" spans="3:19" x14ac:dyDescent="0.2">
      <c r="C1500" s="27"/>
      <c r="D1500" s="27"/>
      <c r="E1500" s="27"/>
      <c r="F1500" s="27"/>
      <c r="G1500" s="27"/>
      <c r="R1500" s="27"/>
      <c r="S1500" s="27"/>
    </row>
    <row r="1501" spans="3:19" x14ac:dyDescent="0.2">
      <c r="C1501" s="27"/>
      <c r="D1501" s="27"/>
      <c r="E1501" s="27"/>
      <c r="F1501" s="27"/>
      <c r="G1501" s="27"/>
      <c r="R1501" s="27"/>
      <c r="S1501" s="27"/>
    </row>
    <row r="1502" spans="3:19" x14ac:dyDescent="0.2">
      <c r="C1502" s="27"/>
      <c r="D1502" s="27"/>
      <c r="E1502" s="27"/>
      <c r="F1502" s="27"/>
      <c r="G1502" s="27"/>
      <c r="R1502" s="27"/>
      <c r="S1502" s="27"/>
    </row>
    <row r="1503" spans="3:19" x14ac:dyDescent="0.2">
      <c r="C1503" s="27"/>
      <c r="D1503" s="27"/>
      <c r="E1503" s="27"/>
      <c r="F1503" s="27"/>
      <c r="G1503" s="27"/>
      <c r="R1503" s="27"/>
      <c r="S1503" s="27"/>
    </row>
    <row r="1504" spans="3:19" x14ac:dyDescent="0.2">
      <c r="C1504" s="27"/>
      <c r="D1504" s="27"/>
      <c r="E1504" s="27"/>
      <c r="F1504" s="27"/>
      <c r="G1504" s="27"/>
      <c r="R1504" s="27"/>
      <c r="S1504" s="27"/>
    </row>
    <row r="1505" spans="3:19" x14ac:dyDescent="0.2">
      <c r="C1505" s="27"/>
      <c r="D1505" s="27"/>
      <c r="E1505" s="27"/>
      <c r="F1505" s="27"/>
      <c r="G1505" s="27"/>
      <c r="R1505" s="27"/>
      <c r="S1505" s="27"/>
    </row>
    <row r="1506" spans="3:19" x14ac:dyDescent="0.2">
      <c r="C1506" s="27"/>
      <c r="D1506" s="27"/>
      <c r="E1506" s="27"/>
      <c r="F1506" s="27"/>
      <c r="G1506" s="27"/>
      <c r="R1506" s="27"/>
      <c r="S1506" s="27"/>
    </row>
    <row r="1507" spans="3:19" x14ac:dyDescent="0.2">
      <c r="C1507" s="27"/>
      <c r="D1507" s="27"/>
      <c r="E1507" s="27"/>
      <c r="F1507" s="27"/>
      <c r="G1507" s="27"/>
      <c r="R1507" s="27"/>
      <c r="S1507" s="27"/>
    </row>
    <row r="1508" spans="3:19" x14ac:dyDescent="0.2">
      <c r="C1508" s="27"/>
      <c r="D1508" s="27"/>
      <c r="E1508" s="27"/>
      <c r="F1508" s="27"/>
      <c r="G1508" s="27"/>
      <c r="R1508" s="27"/>
      <c r="S1508" s="27"/>
    </row>
    <row r="1509" spans="3:19" x14ac:dyDescent="0.2">
      <c r="C1509" s="27"/>
      <c r="D1509" s="27"/>
      <c r="E1509" s="27"/>
      <c r="F1509" s="27"/>
      <c r="G1509" s="27"/>
      <c r="R1509" s="27"/>
      <c r="S1509" s="27"/>
    </row>
    <row r="1510" spans="3:19" x14ac:dyDescent="0.2">
      <c r="C1510" s="27"/>
      <c r="D1510" s="27"/>
      <c r="E1510" s="27"/>
      <c r="F1510" s="27"/>
      <c r="G1510" s="27"/>
      <c r="R1510" s="27"/>
      <c r="S1510" s="27"/>
    </row>
    <row r="1511" spans="3:19" x14ac:dyDescent="0.2">
      <c r="C1511" s="27"/>
      <c r="D1511" s="27"/>
      <c r="E1511" s="27"/>
      <c r="F1511" s="27"/>
      <c r="G1511" s="27"/>
      <c r="R1511" s="27"/>
      <c r="S1511" s="27"/>
    </row>
    <row r="1512" spans="3:19" x14ac:dyDescent="0.2">
      <c r="C1512" s="27"/>
      <c r="D1512" s="27"/>
      <c r="E1512" s="27"/>
      <c r="F1512" s="27"/>
      <c r="G1512" s="27"/>
      <c r="R1512" s="27"/>
      <c r="S1512" s="27"/>
    </row>
    <row r="1513" spans="3:19" x14ac:dyDescent="0.2">
      <c r="C1513" s="27"/>
      <c r="D1513" s="27"/>
      <c r="E1513" s="27"/>
      <c r="F1513" s="27"/>
      <c r="G1513" s="27"/>
      <c r="R1513" s="27"/>
      <c r="S1513" s="27"/>
    </row>
    <row r="1514" spans="3:19" x14ac:dyDescent="0.2">
      <c r="C1514" s="27"/>
      <c r="D1514" s="27"/>
      <c r="E1514" s="27"/>
      <c r="F1514" s="27"/>
      <c r="G1514" s="27"/>
      <c r="R1514" s="27"/>
      <c r="S1514" s="27"/>
    </row>
    <row r="1515" spans="3:19" x14ac:dyDescent="0.2">
      <c r="C1515" s="27"/>
      <c r="D1515" s="27"/>
      <c r="E1515" s="27"/>
      <c r="F1515" s="27"/>
      <c r="G1515" s="27"/>
      <c r="R1515" s="27"/>
      <c r="S1515" s="27"/>
    </row>
    <row r="1516" spans="3:19" x14ac:dyDescent="0.2">
      <c r="C1516" s="27"/>
      <c r="D1516" s="27"/>
      <c r="E1516" s="27"/>
      <c r="F1516" s="27"/>
      <c r="G1516" s="27"/>
      <c r="R1516" s="27"/>
      <c r="S1516" s="27"/>
    </row>
    <row r="1517" spans="3:19" x14ac:dyDescent="0.2">
      <c r="C1517" s="27"/>
      <c r="D1517" s="27"/>
      <c r="E1517" s="27"/>
      <c r="F1517" s="27"/>
      <c r="G1517" s="27"/>
      <c r="R1517" s="27"/>
      <c r="S1517" s="27"/>
    </row>
    <row r="1518" spans="3:19" x14ac:dyDescent="0.2">
      <c r="C1518" s="27"/>
      <c r="D1518" s="27"/>
      <c r="E1518" s="27"/>
      <c r="F1518" s="27"/>
      <c r="G1518" s="27"/>
      <c r="R1518" s="27"/>
      <c r="S1518" s="27"/>
    </row>
    <row r="1519" spans="3:19" x14ac:dyDescent="0.2">
      <c r="C1519" s="27"/>
      <c r="D1519" s="27"/>
      <c r="E1519" s="27"/>
      <c r="F1519" s="27"/>
      <c r="G1519" s="27"/>
      <c r="R1519" s="27"/>
      <c r="S1519" s="27"/>
    </row>
    <row r="1520" spans="3:19" x14ac:dyDescent="0.2">
      <c r="C1520" s="27"/>
      <c r="D1520" s="27"/>
      <c r="E1520" s="27"/>
      <c r="F1520" s="27"/>
      <c r="G1520" s="27"/>
      <c r="R1520" s="27"/>
      <c r="S1520" s="27"/>
    </row>
    <row r="1521" spans="3:19" x14ac:dyDescent="0.2">
      <c r="C1521" s="27"/>
      <c r="D1521" s="27"/>
      <c r="E1521" s="27"/>
      <c r="F1521" s="27"/>
      <c r="G1521" s="27"/>
      <c r="R1521" s="27"/>
      <c r="S1521" s="27"/>
    </row>
    <row r="1522" spans="3:19" x14ac:dyDescent="0.2">
      <c r="C1522" s="27"/>
      <c r="D1522" s="27"/>
      <c r="E1522" s="27"/>
      <c r="F1522" s="27"/>
      <c r="G1522" s="27"/>
      <c r="R1522" s="27"/>
      <c r="S1522" s="27"/>
    </row>
    <row r="1523" spans="3:19" x14ac:dyDescent="0.2">
      <c r="C1523" s="27"/>
      <c r="D1523" s="27"/>
      <c r="E1523" s="27"/>
      <c r="F1523" s="27"/>
      <c r="G1523" s="27"/>
      <c r="R1523" s="27"/>
      <c r="S1523" s="27"/>
    </row>
    <row r="1524" spans="3:19" x14ac:dyDescent="0.2">
      <c r="C1524" s="27"/>
      <c r="D1524" s="27"/>
      <c r="E1524" s="27"/>
      <c r="F1524" s="27"/>
      <c r="G1524" s="27"/>
      <c r="R1524" s="27"/>
      <c r="S1524" s="27"/>
    </row>
    <row r="1525" spans="3:19" x14ac:dyDescent="0.2">
      <c r="C1525" s="27"/>
      <c r="D1525" s="27"/>
      <c r="E1525" s="27"/>
      <c r="F1525" s="27"/>
      <c r="G1525" s="27"/>
      <c r="R1525" s="27"/>
      <c r="S1525" s="27"/>
    </row>
    <row r="1526" spans="3:19" x14ac:dyDescent="0.2">
      <c r="C1526" s="27"/>
      <c r="D1526" s="27"/>
      <c r="E1526" s="27"/>
      <c r="F1526" s="27"/>
      <c r="G1526" s="27"/>
      <c r="R1526" s="27"/>
      <c r="S1526" s="27"/>
    </row>
    <row r="1527" spans="3:19" x14ac:dyDescent="0.2">
      <c r="C1527" s="27"/>
      <c r="D1527" s="27"/>
      <c r="E1527" s="27"/>
      <c r="F1527" s="27"/>
      <c r="G1527" s="27"/>
      <c r="R1527" s="27"/>
      <c r="S1527" s="27"/>
    </row>
    <row r="1528" spans="3:19" x14ac:dyDescent="0.2">
      <c r="C1528" s="27"/>
      <c r="D1528" s="27"/>
      <c r="E1528" s="27"/>
      <c r="F1528" s="27"/>
      <c r="G1528" s="27"/>
      <c r="R1528" s="27"/>
      <c r="S1528" s="27"/>
    </row>
    <row r="1529" spans="3:19" x14ac:dyDescent="0.2">
      <c r="C1529" s="27"/>
      <c r="D1529" s="27"/>
      <c r="E1529" s="27"/>
      <c r="F1529" s="27"/>
      <c r="G1529" s="27"/>
      <c r="R1529" s="27"/>
      <c r="S1529" s="27"/>
    </row>
    <row r="1530" spans="3:19" x14ac:dyDescent="0.2">
      <c r="C1530" s="27"/>
      <c r="D1530" s="27"/>
      <c r="E1530" s="27"/>
      <c r="F1530" s="27"/>
      <c r="G1530" s="27"/>
      <c r="R1530" s="27"/>
      <c r="S1530" s="27"/>
    </row>
    <row r="1531" spans="3:19" x14ac:dyDescent="0.2">
      <c r="C1531" s="27"/>
      <c r="D1531" s="27"/>
      <c r="E1531" s="27"/>
      <c r="F1531" s="27"/>
      <c r="G1531" s="27"/>
      <c r="R1531" s="27"/>
      <c r="S1531" s="27"/>
    </row>
    <row r="1532" spans="3:19" x14ac:dyDescent="0.2">
      <c r="C1532" s="27"/>
      <c r="D1532" s="27"/>
      <c r="E1532" s="27"/>
      <c r="F1532" s="27"/>
      <c r="G1532" s="27"/>
      <c r="R1532" s="27"/>
      <c r="S1532" s="27"/>
    </row>
    <row r="1533" spans="3:19" x14ac:dyDescent="0.2">
      <c r="C1533" s="27"/>
      <c r="D1533" s="27"/>
      <c r="E1533" s="27"/>
      <c r="F1533" s="27"/>
      <c r="G1533" s="27"/>
      <c r="R1533" s="27"/>
      <c r="S1533" s="27"/>
    </row>
    <row r="1534" spans="3:19" x14ac:dyDescent="0.2">
      <c r="C1534" s="27"/>
      <c r="D1534" s="27"/>
      <c r="E1534" s="27"/>
      <c r="F1534" s="27"/>
      <c r="G1534" s="27"/>
      <c r="R1534" s="27"/>
      <c r="S1534" s="27"/>
    </row>
    <row r="1535" spans="3:19" x14ac:dyDescent="0.2">
      <c r="C1535" s="27"/>
      <c r="D1535" s="27"/>
      <c r="E1535" s="27"/>
      <c r="F1535" s="27"/>
      <c r="G1535" s="27"/>
      <c r="R1535" s="27"/>
      <c r="S1535" s="27"/>
    </row>
    <row r="1536" spans="3:19" x14ac:dyDescent="0.2">
      <c r="C1536" s="27"/>
      <c r="D1536" s="27"/>
      <c r="E1536" s="27"/>
      <c r="F1536" s="27"/>
      <c r="G1536" s="27"/>
      <c r="R1536" s="27"/>
      <c r="S1536" s="27"/>
    </row>
    <row r="1537" spans="3:19" x14ac:dyDescent="0.2">
      <c r="C1537" s="27"/>
      <c r="D1537" s="27"/>
      <c r="E1537" s="27"/>
      <c r="F1537" s="27"/>
      <c r="G1537" s="27"/>
      <c r="R1537" s="27"/>
      <c r="S1537" s="27"/>
    </row>
    <row r="1538" spans="3:19" x14ac:dyDescent="0.2">
      <c r="C1538" s="27"/>
      <c r="D1538" s="27"/>
      <c r="E1538" s="27"/>
      <c r="F1538" s="27"/>
      <c r="G1538" s="27"/>
      <c r="R1538" s="27"/>
      <c r="S1538" s="27"/>
    </row>
    <row r="1539" spans="3:19" x14ac:dyDescent="0.2">
      <c r="C1539" s="27"/>
      <c r="D1539" s="27"/>
      <c r="E1539" s="27"/>
      <c r="F1539" s="27"/>
      <c r="G1539" s="27"/>
      <c r="R1539" s="27"/>
      <c r="S1539" s="27"/>
    </row>
    <row r="1540" spans="3:19" x14ac:dyDescent="0.2">
      <c r="C1540" s="27"/>
      <c r="D1540" s="27"/>
      <c r="E1540" s="27"/>
      <c r="F1540" s="27"/>
      <c r="G1540" s="27"/>
      <c r="R1540" s="27"/>
      <c r="S1540" s="27"/>
    </row>
    <row r="1541" spans="3:19" x14ac:dyDescent="0.2">
      <c r="C1541" s="27"/>
      <c r="D1541" s="27"/>
      <c r="E1541" s="27"/>
      <c r="F1541" s="27"/>
      <c r="G1541" s="27"/>
      <c r="R1541" s="27"/>
      <c r="S1541" s="27"/>
    </row>
    <row r="1542" spans="3:19" x14ac:dyDescent="0.2">
      <c r="C1542" s="27"/>
      <c r="D1542" s="27"/>
      <c r="E1542" s="27"/>
      <c r="F1542" s="27"/>
      <c r="G1542" s="27"/>
      <c r="R1542" s="27"/>
      <c r="S1542" s="27"/>
    </row>
    <row r="1543" spans="3:19" x14ac:dyDescent="0.2">
      <c r="C1543" s="27"/>
      <c r="D1543" s="27"/>
      <c r="E1543" s="27"/>
      <c r="F1543" s="27"/>
      <c r="G1543" s="27"/>
      <c r="R1543" s="27"/>
      <c r="S1543" s="27"/>
    </row>
    <row r="1544" spans="3:19" x14ac:dyDescent="0.2">
      <c r="C1544" s="27"/>
      <c r="D1544" s="27"/>
      <c r="E1544" s="27"/>
      <c r="F1544" s="27"/>
      <c r="G1544" s="27"/>
      <c r="R1544" s="27"/>
      <c r="S1544" s="27"/>
    </row>
    <row r="1545" spans="3:19" x14ac:dyDescent="0.2">
      <c r="C1545" s="27"/>
      <c r="D1545" s="27"/>
      <c r="E1545" s="27"/>
      <c r="F1545" s="27"/>
      <c r="G1545" s="27"/>
      <c r="R1545" s="27"/>
      <c r="S1545" s="27"/>
    </row>
    <row r="1546" spans="3:19" x14ac:dyDescent="0.2">
      <c r="C1546" s="27"/>
      <c r="D1546" s="27"/>
      <c r="E1546" s="27"/>
      <c r="F1546" s="27"/>
      <c r="G1546" s="27"/>
      <c r="R1546" s="27"/>
      <c r="S1546" s="27"/>
    </row>
    <row r="1547" spans="3:19" x14ac:dyDescent="0.2">
      <c r="C1547" s="27"/>
      <c r="D1547" s="27"/>
      <c r="E1547" s="27"/>
      <c r="F1547" s="27"/>
      <c r="G1547" s="27"/>
      <c r="R1547" s="27"/>
      <c r="S1547" s="27"/>
    </row>
    <row r="1548" spans="3:19" x14ac:dyDescent="0.2">
      <c r="C1548" s="27"/>
      <c r="D1548" s="27"/>
      <c r="E1548" s="27"/>
      <c r="F1548" s="27"/>
      <c r="G1548" s="27"/>
      <c r="R1548" s="27"/>
      <c r="S1548" s="27"/>
    </row>
    <row r="1549" spans="3:19" x14ac:dyDescent="0.2">
      <c r="C1549" s="27"/>
      <c r="D1549" s="27"/>
      <c r="E1549" s="27"/>
      <c r="F1549" s="27"/>
      <c r="G1549" s="27"/>
      <c r="R1549" s="27"/>
      <c r="S1549" s="27"/>
    </row>
    <row r="1550" spans="3:19" x14ac:dyDescent="0.2">
      <c r="C1550" s="27"/>
      <c r="D1550" s="27"/>
      <c r="E1550" s="27"/>
      <c r="F1550" s="27"/>
      <c r="G1550" s="27"/>
      <c r="R1550" s="27"/>
      <c r="S1550" s="27"/>
    </row>
    <row r="1551" spans="3:19" x14ac:dyDescent="0.2">
      <c r="C1551" s="27"/>
      <c r="D1551" s="27"/>
      <c r="E1551" s="27"/>
      <c r="F1551" s="27"/>
      <c r="G1551" s="27"/>
      <c r="R1551" s="27"/>
      <c r="S1551" s="27"/>
    </row>
    <row r="1552" spans="3:19" x14ac:dyDescent="0.2">
      <c r="C1552" s="27"/>
      <c r="D1552" s="27"/>
      <c r="E1552" s="27"/>
      <c r="F1552" s="27"/>
      <c r="G1552" s="27"/>
      <c r="R1552" s="27"/>
      <c r="S1552" s="27"/>
    </row>
    <row r="1553" spans="3:19" x14ac:dyDescent="0.2">
      <c r="C1553" s="27"/>
      <c r="D1553" s="27"/>
      <c r="E1553" s="27"/>
      <c r="F1553" s="27"/>
      <c r="G1553" s="27"/>
      <c r="R1553" s="27"/>
      <c r="S1553" s="27"/>
    </row>
    <row r="1554" spans="3:19" x14ac:dyDescent="0.2">
      <c r="C1554" s="27"/>
      <c r="D1554" s="27"/>
      <c r="E1554" s="27"/>
      <c r="F1554" s="27"/>
      <c r="G1554" s="27"/>
      <c r="R1554" s="27"/>
      <c r="S1554" s="27"/>
    </row>
    <row r="1555" spans="3:19" x14ac:dyDescent="0.2">
      <c r="C1555" s="27"/>
      <c r="D1555" s="27"/>
      <c r="E1555" s="27"/>
      <c r="F1555" s="27"/>
      <c r="G1555" s="27"/>
      <c r="R1555" s="27"/>
      <c r="S1555" s="27"/>
    </row>
    <row r="1556" spans="3:19" x14ac:dyDescent="0.2">
      <c r="C1556" s="27"/>
      <c r="D1556" s="27"/>
      <c r="E1556" s="27"/>
      <c r="F1556" s="27"/>
      <c r="G1556" s="27"/>
      <c r="R1556" s="27"/>
      <c r="S1556" s="27"/>
    </row>
    <row r="1557" spans="3:19" x14ac:dyDescent="0.2">
      <c r="C1557" s="27"/>
      <c r="D1557" s="27"/>
      <c r="E1557" s="27"/>
      <c r="F1557" s="27"/>
      <c r="G1557" s="27"/>
      <c r="R1557" s="27"/>
      <c r="S1557" s="27"/>
    </row>
    <row r="1558" spans="3:19" x14ac:dyDescent="0.2">
      <c r="C1558" s="27"/>
      <c r="D1558" s="27"/>
      <c r="E1558" s="27"/>
      <c r="F1558" s="27"/>
      <c r="G1558" s="27"/>
      <c r="R1558" s="27"/>
      <c r="S1558" s="27"/>
    </row>
    <row r="1559" spans="3:19" x14ac:dyDescent="0.2">
      <c r="C1559" s="27"/>
      <c r="D1559" s="27"/>
      <c r="E1559" s="27"/>
      <c r="F1559" s="27"/>
      <c r="G1559" s="27"/>
      <c r="R1559" s="27"/>
      <c r="S1559" s="27"/>
    </row>
    <row r="1560" spans="3:19" x14ac:dyDescent="0.2">
      <c r="C1560" s="27"/>
      <c r="D1560" s="27"/>
      <c r="E1560" s="27"/>
      <c r="F1560" s="27"/>
      <c r="G1560" s="27"/>
      <c r="R1560" s="27"/>
      <c r="S1560" s="27"/>
    </row>
    <row r="1561" spans="3:19" x14ac:dyDescent="0.2">
      <c r="C1561" s="27"/>
      <c r="D1561" s="27"/>
      <c r="E1561" s="27"/>
      <c r="F1561" s="27"/>
      <c r="G1561" s="27"/>
      <c r="R1561" s="27"/>
      <c r="S1561" s="27"/>
    </row>
    <row r="1562" spans="3:19" x14ac:dyDescent="0.2">
      <c r="C1562" s="27"/>
      <c r="D1562" s="27"/>
      <c r="E1562" s="27"/>
      <c r="F1562" s="27"/>
      <c r="G1562" s="27"/>
      <c r="R1562" s="27"/>
      <c r="S1562" s="27"/>
    </row>
    <row r="1563" spans="3:19" x14ac:dyDescent="0.2">
      <c r="C1563" s="27"/>
      <c r="D1563" s="27"/>
      <c r="E1563" s="27"/>
      <c r="F1563" s="27"/>
      <c r="G1563" s="27"/>
      <c r="R1563" s="27"/>
      <c r="S1563" s="27"/>
    </row>
    <row r="1564" spans="3:19" x14ac:dyDescent="0.2">
      <c r="C1564" s="27"/>
      <c r="D1564" s="27"/>
      <c r="E1564" s="27"/>
      <c r="F1564" s="27"/>
      <c r="G1564" s="27"/>
      <c r="R1564" s="27"/>
      <c r="S1564" s="27"/>
    </row>
    <row r="1565" spans="3:19" x14ac:dyDescent="0.2">
      <c r="C1565" s="27"/>
      <c r="D1565" s="27"/>
      <c r="E1565" s="27"/>
      <c r="F1565" s="27"/>
      <c r="G1565" s="27"/>
      <c r="R1565" s="27"/>
      <c r="S1565" s="27"/>
    </row>
    <row r="1566" spans="3:19" x14ac:dyDescent="0.2">
      <c r="C1566" s="27"/>
      <c r="D1566" s="27"/>
      <c r="E1566" s="27"/>
      <c r="F1566" s="27"/>
      <c r="G1566" s="27"/>
      <c r="R1566" s="27"/>
      <c r="S1566" s="27"/>
    </row>
    <row r="1567" spans="3:19" x14ac:dyDescent="0.2">
      <c r="C1567" s="27"/>
      <c r="D1567" s="27"/>
      <c r="E1567" s="27"/>
      <c r="F1567" s="27"/>
      <c r="G1567" s="27"/>
      <c r="R1567" s="27"/>
      <c r="S1567" s="27"/>
    </row>
    <row r="1568" spans="3:19" x14ac:dyDescent="0.2">
      <c r="C1568" s="27"/>
      <c r="D1568" s="27"/>
      <c r="E1568" s="27"/>
      <c r="F1568" s="27"/>
      <c r="G1568" s="27"/>
      <c r="R1568" s="27"/>
      <c r="S1568" s="27"/>
    </row>
    <row r="1569" spans="3:19" x14ac:dyDescent="0.2">
      <c r="C1569" s="27"/>
      <c r="D1569" s="27"/>
      <c r="E1569" s="27"/>
      <c r="F1569" s="27"/>
      <c r="G1569" s="27"/>
      <c r="R1569" s="27"/>
      <c r="S1569" s="27"/>
    </row>
    <row r="1570" spans="3:19" x14ac:dyDescent="0.2">
      <c r="C1570" s="27"/>
      <c r="D1570" s="27"/>
      <c r="E1570" s="27"/>
      <c r="F1570" s="27"/>
      <c r="G1570" s="27"/>
      <c r="R1570" s="27"/>
      <c r="S1570" s="27"/>
    </row>
    <row r="1571" spans="3:19" x14ac:dyDescent="0.2">
      <c r="C1571" s="27"/>
      <c r="D1571" s="27"/>
      <c r="E1571" s="27"/>
      <c r="F1571" s="27"/>
      <c r="G1571" s="27"/>
      <c r="R1571" s="27"/>
      <c r="S1571" s="27"/>
    </row>
    <row r="1572" spans="3:19" x14ac:dyDescent="0.2">
      <c r="C1572" s="27"/>
      <c r="D1572" s="27"/>
      <c r="E1572" s="27"/>
      <c r="F1572" s="27"/>
      <c r="G1572" s="27"/>
      <c r="R1572" s="27"/>
      <c r="S1572" s="27"/>
    </row>
    <row r="1573" spans="3:19" x14ac:dyDescent="0.2">
      <c r="C1573" s="27"/>
      <c r="D1573" s="27"/>
      <c r="E1573" s="27"/>
      <c r="F1573" s="27"/>
      <c r="G1573" s="27"/>
      <c r="R1573" s="27"/>
      <c r="S1573" s="27"/>
    </row>
    <row r="1574" spans="3:19" x14ac:dyDescent="0.2">
      <c r="C1574" s="27"/>
      <c r="D1574" s="27"/>
      <c r="E1574" s="27"/>
      <c r="F1574" s="27"/>
      <c r="G1574" s="27"/>
      <c r="R1574" s="27"/>
      <c r="S1574" s="27"/>
    </row>
    <row r="1575" spans="3:19" x14ac:dyDescent="0.2">
      <c r="C1575" s="27"/>
      <c r="D1575" s="27"/>
      <c r="E1575" s="27"/>
      <c r="F1575" s="27"/>
      <c r="G1575" s="27"/>
      <c r="R1575" s="27"/>
      <c r="S1575" s="27"/>
    </row>
    <row r="1576" spans="3:19" x14ac:dyDescent="0.2">
      <c r="C1576" s="27"/>
      <c r="D1576" s="27"/>
      <c r="E1576" s="27"/>
      <c r="F1576" s="27"/>
      <c r="G1576" s="27"/>
      <c r="R1576" s="27"/>
      <c r="S1576" s="27"/>
    </row>
    <row r="1577" spans="3:19" x14ac:dyDescent="0.2">
      <c r="C1577" s="27"/>
      <c r="D1577" s="27"/>
      <c r="E1577" s="27"/>
      <c r="F1577" s="27"/>
      <c r="G1577" s="27"/>
      <c r="R1577" s="27"/>
      <c r="S1577" s="27"/>
    </row>
    <row r="1578" spans="3:19" x14ac:dyDescent="0.2">
      <c r="C1578" s="27"/>
      <c r="D1578" s="27"/>
      <c r="E1578" s="27"/>
      <c r="F1578" s="27"/>
      <c r="G1578" s="27"/>
      <c r="R1578" s="27"/>
      <c r="S1578" s="27"/>
    </row>
    <row r="1579" spans="3:19" x14ac:dyDescent="0.2">
      <c r="C1579" s="27"/>
      <c r="D1579" s="27"/>
      <c r="E1579" s="27"/>
      <c r="F1579" s="27"/>
      <c r="G1579" s="27"/>
      <c r="R1579" s="27"/>
      <c r="S1579" s="27"/>
    </row>
    <row r="1580" spans="3:19" x14ac:dyDescent="0.2">
      <c r="C1580" s="27"/>
      <c r="D1580" s="27"/>
      <c r="E1580" s="27"/>
      <c r="F1580" s="27"/>
      <c r="G1580" s="27"/>
      <c r="R1580" s="27"/>
      <c r="S1580" s="27"/>
    </row>
    <row r="1581" spans="3:19" x14ac:dyDescent="0.2">
      <c r="C1581" s="27"/>
      <c r="D1581" s="27"/>
      <c r="E1581" s="27"/>
      <c r="F1581" s="27"/>
      <c r="G1581" s="27"/>
      <c r="R1581" s="27"/>
      <c r="S1581" s="27"/>
    </row>
    <row r="1582" spans="3:19" x14ac:dyDescent="0.2">
      <c r="C1582" s="27"/>
      <c r="D1582" s="27"/>
      <c r="E1582" s="27"/>
      <c r="F1582" s="27"/>
      <c r="G1582" s="27"/>
      <c r="R1582" s="27"/>
      <c r="S1582" s="27"/>
    </row>
    <row r="1583" spans="3:19" x14ac:dyDescent="0.2">
      <c r="C1583" s="27"/>
      <c r="D1583" s="27"/>
      <c r="E1583" s="27"/>
      <c r="F1583" s="27"/>
      <c r="G1583" s="27"/>
      <c r="R1583" s="27"/>
      <c r="S1583" s="27"/>
    </row>
    <row r="1584" spans="3:19" x14ac:dyDescent="0.2">
      <c r="C1584" s="27"/>
      <c r="D1584" s="27"/>
      <c r="E1584" s="27"/>
      <c r="F1584" s="27"/>
      <c r="G1584" s="27"/>
      <c r="R1584" s="27"/>
      <c r="S1584" s="27"/>
    </row>
    <row r="1585" spans="3:19" x14ac:dyDescent="0.2">
      <c r="C1585" s="27"/>
      <c r="D1585" s="27"/>
      <c r="E1585" s="27"/>
      <c r="F1585" s="27"/>
      <c r="G1585" s="27"/>
      <c r="R1585" s="27"/>
      <c r="S1585" s="27"/>
    </row>
    <row r="1586" spans="3:19" x14ac:dyDescent="0.2">
      <c r="C1586" s="27"/>
      <c r="D1586" s="27"/>
      <c r="E1586" s="27"/>
      <c r="F1586" s="27"/>
      <c r="G1586" s="27"/>
      <c r="R1586" s="27"/>
      <c r="S1586" s="27"/>
    </row>
    <row r="1587" spans="3:19" x14ac:dyDescent="0.2">
      <c r="C1587" s="27"/>
      <c r="D1587" s="27"/>
      <c r="E1587" s="27"/>
      <c r="F1587" s="27"/>
      <c r="G1587" s="27"/>
      <c r="R1587" s="27"/>
      <c r="S1587" s="27"/>
    </row>
    <row r="1588" spans="3:19" x14ac:dyDescent="0.2">
      <c r="C1588" s="27"/>
      <c r="D1588" s="27"/>
      <c r="E1588" s="27"/>
      <c r="F1588" s="27"/>
      <c r="G1588" s="27"/>
      <c r="R1588" s="27"/>
      <c r="S1588" s="27"/>
    </row>
    <row r="1589" spans="3:19" x14ac:dyDescent="0.2">
      <c r="C1589" s="27"/>
      <c r="D1589" s="27"/>
      <c r="E1589" s="27"/>
      <c r="F1589" s="27"/>
      <c r="G1589" s="27"/>
      <c r="R1589" s="27"/>
      <c r="S1589" s="27"/>
    </row>
    <row r="1590" spans="3:19" x14ac:dyDescent="0.2">
      <c r="C1590" s="27"/>
      <c r="D1590" s="27"/>
      <c r="E1590" s="27"/>
      <c r="F1590" s="27"/>
      <c r="G1590" s="27"/>
      <c r="R1590" s="27"/>
      <c r="S1590" s="27"/>
    </row>
    <row r="1591" spans="3:19" x14ac:dyDescent="0.2">
      <c r="C1591" s="27"/>
      <c r="D1591" s="27"/>
      <c r="E1591" s="27"/>
      <c r="F1591" s="27"/>
      <c r="G1591" s="27"/>
      <c r="R1591" s="27"/>
      <c r="S1591" s="27"/>
    </row>
    <row r="1592" spans="3:19" x14ac:dyDescent="0.2">
      <c r="C1592" s="27"/>
      <c r="D1592" s="27"/>
      <c r="E1592" s="27"/>
      <c r="F1592" s="27"/>
      <c r="G1592" s="27"/>
      <c r="R1592" s="27"/>
      <c r="S1592" s="27"/>
    </row>
    <row r="1593" spans="3:19" x14ac:dyDescent="0.2">
      <c r="C1593" s="27"/>
      <c r="D1593" s="27"/>
      <c r="E1593" s="27"/>
      <c r="F1593" s="27"/>
      <c r="G1593" s="27"/>
      <c r="R1593" s="27"/>
      <c r="S1593" s="27"/>
    </row>
    <row r="1594" spans="3:19" x14ac:dyDescent="0.2">
      <c r="C1594" s="27"/>
      <c r="D1594" s="27"/>
      <c r="E1594" s="27"/>
      <c r="F1594" s="27"/>
      <c r="G1594" s="27"/>
      <c r="R1594" s="27"/>
      <c r="S1594" s="27"/>
    </row>
    <row r="1595" spans="3:19" x14ac:dyDescent="0.2">
      <c r="C1595" s="27"/>
      <c r="D1595" s="27"/>
      <c r="E1595" s="27"/>
      <c r="F1595" s="27"/>
      <c r="G1595" s="27"/>
      <c r="R1595" s="27"/>
      <c r="S1595" s="27"/>
    </row>
    <row r="1596" spans="3:19" x14ac:dyDescent="0.2">
      <c r="C1596" s="27"/>
      <c r="D1596" s="27"/>
      <c r="E1596" s="27"/>
      <c r="F1596" s="27"/>
      <c r="G1596" s="27"/>
      <c r="R1596" s="27"/>
      <c r="S1596" s="27"/>
    </row>
    <row r="1597" spans="3:19" x14ac:dyDescent="0.2">
      <c r="C1597" s="27"/>
      <c r="D1597" s="27"/>
      <c r="E1597" s="27"/>
      <c r="F1597" s="27"/>
      <c r="G1597" s="27"/>
      <c r="R1597" s="27"/>
      <c r="S1597" s="27"/>
    </row>
    <row r="1598" spans="3:19" x14ac:dyDescent="0.2">
      <c r="C1598" s="27"/>
      <c r="D1598" s="27"/>
      <c r="E1598" s="27"/>
      <c r="F1598" s="27"/>
      <c r="G1598" s="27"/>
      <c r="R1598" s="27"/>
      <c r="S1598" s="27"/>
    </row>
    <row r="1599" spans="3:19" x14ac:dyDescent="0.2">
      <c r="C1599" s="27"/>
      <c r="D1599" s="27"/>
      <c r="E1599" s="27"/>
      <c r="F1599" s="27"/>
      <c r="G1599" s="27"/>
      <c r="R1599" s="27"/>
      <c r="S1599" s="27"/>
    </row>
    <row r="1600" spans="3:19" x14ac:dyDescent="0.2">
      <c r="C1600" s="27"/>
      <c r="D1600" s="27"/>
      <c r="E1600" s="27"/>
      <c r="F1600" s="27"/>
      <c r="G1600" s="27"/>
      <c r="R1600" s="27"/>
      <c r="S1600" s="27"/>
    </row>
    <row r="1601" spans="3:19" x14ac:dyDescent="0.2">
      <c r="C1601" s="27"/>
      <c r="D1601" s="27"/>
      <c r="E1601" s="27"/>
      <c r="F1601" s="27"/>
      <c r="G1601" s="27"/>
      <c r="R1601" s="27"/>
      <c r="S1601" s="27"/>
    </row>
    <row r="1602" spans="3:19" x14ac:dyDescent="0.2">
      <c r="C1602" s="27"/>
      <c r="D1602" s="27"/>
      <c r="E1602" s="27"/>
      <c r="F1602" s="27"/>
      <c r="G1602" s="27"/>
      <c r="R1602" s="27"/>
      <c r="S1602" s="27"/>
    </row>
    <row r="1603" spans="3:19" x14ac:dyDescent="0.2">
      <c r="C1603" s="27"/>
      <c r="D1603" s="27"/>
      <c r="E1603" s="27"/>
      <c r="F1603" s="27"/>
      <c r="G1603" s="27"/>
      <c r="R1603" s="27"/>
      <c r="S1603" s="27"/>
    </row>
    <row r="1604" spans="3:19" x14ac:dyDescent="0.2">
      <c r="C1604" s="27"/>
      <c r="D1604" s="27"/>
      <c r="E1604" s="27"/>
      <c r="F1604" s="27"/>
      <c r="G1604" s="27"/>
      <c r="R1604" s="27"/>
      <c r="S1604" s="27"/>
    </row>
    <row r="1605" spans="3:19" x14ac:dyDescent="0.2">
      <c r="C1605" s="27"/>
      <c r="D1605" s="27"/>
      <c r="E1605" s="27"/>
      <c r="F1605" s="27"/>
      <c r="G1605" s="27"/>
      <c r="R1605" s="27"/>
      <c r="S1605" s="27"/>
    </row>
    <row r="1606" spans="3:19" x14ac:dyDescent="0.2">
      <c r="C1606" s="27"/>
      <c r="D1606" s="27"/>
      <c r="E1606" s="27"/>
      <c r="F1606" s="27"/>
      <c r="G1606" s="27"/>
      <c r="R1606" s="27"/>
      <c r="S1606" s="27"/>
    </row>
    <row r="1607" spans="3:19" x14ac:dyDescent="0.2">
      <c r="C1607" s="27"/>
      <c r="D1607" s="27"/>
      <c r="E1607" s="27"/>
      <c r="F1607" s="27"/>
      <c r="G1607" s="27"/>
      <c r="R1607" s="27"/>
      <c r="S1607" s="27"/>
    </row>
    <row r="1608" spans="3:19" x14ac:dyDescent="0.2">
      <c r="C1608" s="27"/>
      <c r="D1608" s="27"/>
      <c r="E1608" s="27"/>
      <c r="F1608" s="27"/>
      <c r="G1608" s="27"/>
      <c r="R1608" s="27"/>
      <c r="S1608" s="27"/>
    </row>
    <row r="1609" spans="3:19" x14ac:dyDescent="0.2">
      <c r="C1609" s="27"/>
      <c r="D1609" s="27"/>
      <c r="E1609" s="27"/>
      <c r="F1609" s="27"/>
      <c r="G1609" s="27"/>
      <c r="R1609" s="27"/>
      <c r="S1609" s="27"/>
    </row>
    <row r="1610" spans="3:19" x14ac:dyDescent="0.2">
      <c r="C1610" s="27"/>
      <c r="D1610" s="27"/>
      <c r="E1610" s="27"/>
      <c r="F1610" s="27"/>
      <c r="G1610" s="27"/>
      <c r="R1610" s="27"/>
      <c r="S1610" s="27"/>
    </row>
    <row r="1611" spans="3:19" x14ac:dyDescent="0.2">
      <c r="C1611" s="27"/>
      <c r="D1611" s="27"/>
      <c r="E1611" s="27"/>
      <c r="F1611" s="27"/>
      <c r="G1611" s="27"/>
      <c r="R1611" s="27"/>
      <c r="S1611" s="27"/>
    </row>
    <row r="1612" spans="3:19" x14ac:dyDescent="0.2">
      <c r="C1612" s="27"/>
      <c r="D1612" s="27"/>
      <c r="E1612" s="27"/>
      <c r="F1612" s="27"/>
      <c r="G1612" s="27"/>
      <c r="R1612" s="27"/>
      <c r="S1612" s="27"/>
    </row>
    <row r="1613" spans="3:19" x14ac:dyDescent="0.2">
      <c r="C1613" s="27"/>
      <c r="D1613" s="27"/>
      <c r="E1613" s="27"/>
      <c r="F1613" s="27"/>
      <c r="G1613" s="27"/>
      <c r="R1613" s="27"/>
      <c r="S1613" s="27"/>
    </row>
    <row r="1614" spans="3:19" x14ac:dyDescent="0.2">
      <c r="C1614" s="27"/>
      <c r="D1614" s="27"/>
      <c r="E1614" s="27"/>
      <c r="F1614" s="27"/>
      <c r="G1614" s="27"/>
      <c r="R1614" s="27"/>
      <c r="S1614" s="27"/>
    </row>
    <row r="1615" spans="3:19" x14ac:dyDescent="0.2">
      <c r="C1615" s="27"/>
      <c r="D1615" s="27"/>
      <c r="E1615" s="27"/>
      <c r="F1615" s="27"/>
      <c r="G1615" s="27"/>
      <c r="R1615" s="27"/>
      <c r="S1615" s="27"/>
    </row>
    <row r="1616" spans="3:19" x14ac:dyDescent="0.2">
      <c r="C1616" s="27"/>
      <c r="D1616" s="27"/>
      <c r="E1616" s="27"/>
      <c r="F1616" s="27"/>
      <c r="G1616" s="27"/>
      <c r="R1616" s="27"/>
      <c r="S1616" s="27"/>
    </row>
    <row r="1617" spans="3:19" x14ac:dyDescent="0.2">
      <c r="C1617" s="27"/>
      <c r="D1617" s="27"/>
      <c r="E1617" s="27"/>
      <c r="F1617" s="27"/>
      <c r="G1617" s="27"/>
      <c r="R1617" s="27"/>
      <c r="S1617" s="27"/>
    </row>
    <row r="1618" spans="3:19" x14ac:dyDescent="0.2">
      <c r="C1618" s="27"/>
      <c r="D1618" s="27"/>
      <c r="E1618" s="27"/>
      <c r="F1618" s="27"/>
      <c r="G1618" s="27"/>
      <c r="R1618" s="27"/>
      <c r="S1618" s="27"/>
    </row>
    <row r="1619" spans="3:19" x14ac:dyDescent="0.2">
      <c r="C1619" s="27"/>
      <c r="D1619" s="27"/>
      <c r="E1619" s="27"/>
      <c r="F1619" s="27"/>
      <c r="G1619" s="27"/>
      <c r="R1619" s="27"/>
      <c r="S1619" s="27"/>
    </row>
    <row r="1620" spans="3:19" x14ac:dyDescent="0.2">
      <c r="C1620" s="27"/>
      <c r="D1620" s="27"/>
      <c r="E1620" s="27"/>
      <c r="F1620" s="27"/>
      <c r="G1620" s="27"/>
      <c r="R1620" s="27"/>
      <c r="S1620" s="27"/>
    </row>
    <row r="1621" spans="3:19" x14ac:dyDescent="0.2">
      <c r="C1621" s="27"/>
      <c r="D1621" s="27"/>
      <c r="E1621" s="27"/>
      <c r="F1621" s="27"/>
      <c r="G1621" s="27"/>
      <c r="R1621" s="27"/>
      <c r="S1621" s="27"/>
    </row>
    <row r="1622" spans="3:19" x14ac:dyDescent="0.2">
      <c r="C1622" s="27"/>
      <c r="D1622" s="27"/>
      <c r="E1622" s="27"/>
      <c r="F1622" s="27"/>
      <c r="G1622" s="27"/>
      <c r="R1622" s="27"/>
      <c r="S1622" s="27"/>
    </row>
    <row r="1623" spans="3:19" x14ac:dyDescent="0.2">
      <c r="C1623" s="27"/>
      <c r="D1623" s="27"/>
      <c r="E1623" s="27"/>
      <c r="F1623" s="27"/>
      <c r="G1623" s="27"/>
      <c r="R1623" s="27"/>
      <c r="S1623" s="27"/>
    </row>
    <row r="1624" spans="3:19" x14ac:dyDescent="0.2">
      <c r="C1624" s="27"/>
      <c r="D1624" s="27"/>
      <c r="E1624" s="27"/>
      <c r="F1624" s="27"/>
      <c r="G1624" s="27"/>
      <c r="R1624" s="27"/>
      <c r="S1624" s="27"/>
    </row>
    <row r="1625" spans="3:19" x14ac:dyDescent="0.2">
      <c r="C1625" s="27"/>
      <c r="D1625" s="27"/>
      <c r="E1625" s="27"/>
      <c r="F1625" s="27"/>
      <c r="G1625" s="27"/>
      <c r="R1625" s="27"/>
      <c r="S1625" s="27"/>
    </row>
    <row r="1626" spans="3:19" x14ac:dyDescent="0.2">
      <c r="C1626" s="27"/>
      <c r="D1626" s="27"/>
      <c r="E1626" s="27"/>
      <c r="F1626" s="27"/>
      <c r="G1626" s="27"/>
      <c r="R1626" s="27"/>
      <c r="S1626" s="27"/>
    </row>
    <row r="1627" spans="3:19" x14ac:dyDescent="0.2">
      <c r="C1627" s="27"/>
      <c r="D1627" s="27"/>
      <c r="E1627" s="27"/>
      <c r="F1627" s="27"/>
      <c r="G1627" s="27"/>
      <c r="R1627" s="27"/>
      <c r="S1627" s="27"/>
    </row>
    <row r="1628" spans="3:19" x14ac:dyDescent="0.2">
      <c r="C1628" s="27"/>
      <c r="D1628" s="27"/>
      <c r="E1628" s="27"/>
      <c r="F1628" s="27"/>
      <c r="G1628" s="27"/>
      <c r="R1628" s="27"/>
      <c r="S1628" s="27"/>
    </row>
    <row r="1629" spans="3:19" x14ac:dyDescent="0.2">
      <c r="C1629" s="27"/>
      <c r="D1629" s="27"/>
      <c r="E1629" s="27"/>
      <c r="F1629" s="27"/>
      <c r="G1629" s="27"/>
      <c r="R1629" s="27"/>
      <c r="S1629" s="27"/>
    </row>
    <row r="1630" spans="3:19" x14ac:dyDescent="0.2">
      <c r="C1630" s="27"/>
      <c r="D1630" s="27"/>
      <c r="E1630" s="27"/>
      <c r="F1630" s="27"/>
      <c r="G1630" s="27"/>
      <c r="R1630" s="27"/>
      <c r="S1630" s="27"/>
    </row>
    <row r="1631" spans="3:19" x14ac:dyDescent="0.2">
      <c r="C1631" s="27"/>
      <c r="D1631" s="27"/>
      <c r="E1631" s="27"/>
      <c r="F1631" s="27"/>
      <c r="G1631" s="27"/>
      <c r="R1631" s="27"/>
      <c r="S1631" s="27"/>
    </row>
    <row r="1632" spans="3:19" x14ac:dyDescent="0.2">
      <c r="C1632" s="27"/>
      <c r="D1632" s="27"/>
      <c r="E1632" s="27"/>
      <c r="F1632" s="27"/>
      <c r="G1632" s="27"/>
      <c r="R1632" s="27"/>
      <c r="S1632" s="27"/>
    </row>
    <row r="1633" spans="3:19" x14ac:dyDescent="0.2">
      <c r="C1633" s="27"/>
      <c r="D1633" s="27"/>
      <c r="E1633" s="27"/>
      <c r="F1633" s="27"/>
      <c r="G1633" s="27"/>
      <c r="R1633" s="27"/>
      <c r="S1633" s="27"/>
    </row>
    <row r="1634" spans="3:19" x14ac:dyDescent="0.2">
      <c r="C1634" s="27"/>
      <c r="D1634" s="27"/>
      <c r="E1634" s="27"/>
      <c r="F1634" s="27"/>
      <c r="G1634" s="27"/>
      <c r="R1634" s="27"/>
      <c r="S1634" s="27"/>
    </row>
    <row r="1635" spans="3:19" x14ac:dyDescent="0.2">
      <c r="C1635" s="27"/>
      <c r="D1635" s="27"/>
      <c r="E1635" s="27"/>
      <c r="F1635" s="27"/>
      <c r="G1635" s="27"/>
      <c r="R1635" s="27"/>
      <c r="S1635" s="27"/>
    </row>
    <row r="1636" spans="3:19" x14ac:dyDescent="0.2">
      <c r="C1636" s="27"/>
      <c r="D1636" s="27"/>
      <c r="E1636" s="27"/>
      <c r="F1636" s="27"/>
      <c r="G1636" s="27"/>
      <c r="R1636" s="27"/>
      <c r="S1636" s="27"/>
    </row>
    <row r="1637" spans="3:19" x14ac:dyDescent="0.2">
      <c r="C1637" s="27"/>
      <c r="D1637" s="27"/>
      <c r="E1637" s="27"/>
      <c r="F1637" s="27"/>
      <c r="G1637" s="27"/>
      <c r="R1637" s="27"/>
      <c r="S1637" s="27"/>
    </row>
    <row r="1638" spans="3:19" x14ac:dyDescent="0.2">
      <c r="C1638" s="27"/>
      <c r="D1638" s="27"/>
      <c r="E1638" s="27"/>
      <c r="F1638" s="27"/>
      <c r="G1638" s="27"/>
      <c r="R1638" s="27"/>
      <c r="S1638" s="27"/>
    </row>
    <row r="1639" spans="3:19" x14ac:dyDescent="0.2">
      <c r="C1639" s="27"/>
      <c r="D1639" s="27"/>
      <c r="E1639" s="27"/>
      <c r="F1639" s="27"/>
      <c r="G1639" s="27"/>
      <c r="R1639" s="27"/>
      <c r="S1639" s="27"/>
    </row>
    <row r="1640" spans="3:19" x14ac:dyDescent="0.2">
      <c r="C1640" s="27"/>
      <c r="D1640" s="27"/>
      <c r="E1640" s="27"/>
      <c r="F1640" s="27"/>
      <c r="G1640" s="27"/>
      <c r="R1640" s="27"/>
      <c r="S1640" s="27"/>
    </row>
    <row r="1641" spans="3:19" x14ac:dyDescent="0.2">
      <c r="C1641" s="27"/>
      <c r="D1641" s="27"/>
      <c r="E1641" s="27"/>
      <c r="F1641" s="27"/>
      <c r="G1641" s="27"/>
      <c r="R1641" s="27"/>
      <c r="S1641" s="27"/>
    </row>
    <row r="1642" spans="3:19" x14ac:dyDescent="0.2">
      <c r="C1642" s="27"/>
      <c r="D1642" s="27"/>
      <c r="E1642" s="27"/>
      <c r="F1642" s="27"/>
      <c r="G1642" s="27"/>
      <c r="R1642" s="27"/>
      <c r="S1642" s="27"/>
    </row>
    <row r="1643" spans="3:19" x14ac:dyDescent="0.2">
      <c r="C1643" s="27"/>
      <c r="D1643" s="27"/>
      <c r="E1643" s="27"/>
      <c r="F1643" s="27"/>
      <c r="G1643" s="27"/>
      <c r="R1643" s="27"/>
      <c r="S1643" s="27"/>
    </row>
    <row r="1644" spans="3:19" x14ac:dyDescent="0.2">
      <c r="C1644" s="27"/>
      <c r="D1644" s="27"/>
      <c r="E1644" s="27"/>
      <c r="F1644" s="27"/>
      <c r="G1644" s="27"/>
      <c r="R1644" s="27"/>
      <c r="S1644" s="27"/>
    </row>
    <row r="1645" spans="3:19" x14ac:dyDescent="0.2">
      <c r="C1645" s="27"/>
      <c r="D1645" s="27"/>
      <c r="E1645" s="27"/>
      <c r="F1645" s="27"/>
      <c r="G1645" s="27"/>
      <c r="R1645" s="27"/>
      <c r="S1645" s="27"/>
    </row>
    <row r="1646" spans="3:19" x14ac:dyDescent="0.2">
      <c r="C1646" s="27"/>
      <c r="D1646" s="27"/>
      <c r="E1646" s="27"/>
      <c r="F1646" s="27"/>
      <c r="G1646" s="27"/>
      <c r="R1646" s="27"/>
      <c r="S1646" s="27"/>
    </row>
    <row r="1647" spans="3:19" x14ac:dyDescent="0.2">
      <c r="C1647" s="27"/>
      <c r="D1647" s="27"/>
      <c r="E1647" s="27"/>
      <c r="F1647" s="27"/>
      <c r="G1647" s="27"/>
      <c r="R1647" s="27"/>
      <c r="S1647" s="27"/>
    </row>
    <row r="1648" spans="3:19" x14ac:dyDescent="0.2">
      <c r="C1648" s="27"/>
      <c r="D1648" s="27"/>
      <c r="E1648" s="27"/>
      <c r="F1648" s="27"/>
      <c r="G1648" s="27"/>
      <c r="R1648" s="27"/>
      <c r="S1648" s="27"/>
    </row>
    <row r="1649" spans="3:19" x14ac:dyDescent="0.2">
      <c r="C1649" s="27"/>
      <c r="D1649" s="27"/>
      <c r="E1649" s="27"/>
      <c r="F1649" s="27"/>
      <c r="G1649" s="27"/>
      <c r="R1649" s="27"/>
      <c r="S1649" s="27"/>
    </row>
    <row r="1650" spans="3:19" x14ac:dyDescent="0.2">
      <c r="C1650" s="27"/>
      <c r="D1650" s="27"/>
      <c r="E1650" s="27"/>
      <c r="F1650" s="27"/>
      <c r="G1650" s="27"/>
      <c r="R1650" s="27"/>
      <c r="S1650" s="27"/>
    </row>
    <row r="1651" spans="3:19" x14ac:dyDescent="0.2">
      <c r="C1651" s="27"/>
      <c r="D1651" s="27"/>
      <c r="E1651" s="27"/>
      <c r="F1651" s="27"/>
      <c r="G1651" s="27"/>
      <c r="R1651" s="27"/>
      <c r="S1651" s="27"/>
    </row>
    <row r="1652" spans="3:19" x14ac:dyDescent="0.2">
      <c r="C1652" s="27"/>
      <c r="D1652" s="27"/>
      <c r="E1652" s="27"/>
      <c r="F1652" s="27"/>
      <c r="G1652" s="27"/>
      <c r="R1652" s="27"/>
      <c r="S1652" s="27"/>
    </row>
    <row r="1653" spans="3:19" x14ac:dyDescent="0.2">
      <c r="C1653" s="27"/>
      <c r="D1653" s="27"/>
      <c r="E1653" s="27"/>
      <c r="F1653" s="27"/>
      <c r="G1653" s="27"/>
      <c r="R1653" s="27"/>
      <c r="S1653" s="27"/>
    </row>
    <row r="1654" spans="3:19" x14ac:dyDescent="0.2">
      <c r="C1654" s="27"/>
      <c r="D1654" s="27"/>
      <c r="E1654" s="27"/>
      <c r="F1654" s="27"/>
      <c r="G1654" s="27"/>
      <c r="R1654" s="27"/>
      <c r="S1654" s="27"/>
    </row>
    <row r="1655" spans="3:19" x14ac:dyDescent="0.2">
      <c r="C1655" s="27"/>
      <c r="D1655" s="27"/>
      <c r="E1655" s="27"/>
      <c r="F1655" s="27"/>
      <c r="G1655" s="27"/>
      <c r="R1655" s="27"/>
      <c r="S1655" s="27"/>
    </row>
    <row r="1656" spans="3:19" x14ac:dyDescent="0.2">
      <c r="C1656" s="27"/>
      <c r="D1656" s="27"/>
      <c r="E1656" s="27"/>
      <c r="F1656" s="27"/>
      <c r="G1656" s="27"/>
      <c r="R1656" s="27"/>
      <c r="S1656" s="27"/>
    </row>
    <row r="1657" spans="3:19" x14ac:dyDescent="0.2">
      <c r="C1657" s="27"/>
      <c r="D1657" s="27"/>
      <c r="E1657" s="27"/>
      <c r="F1657" s="27"/>
      <c r="G1657" s="27"/>
      <c r="R1657" s="27"/>
      <c r="S1657" s="27"/>
    </row>
    <row r="1658" spans="3:19" x14ac:dyDescent="0.2">
      <c r="C1658" s="27"/>
      <c r="D1658" s="27"/>
      <c r="E1658" s="27"/>
      <c r="F1658" s="27"/>
      <c r="G1658" s="27"/>
      <c r="R1658" s="27"/>
      <c r="S1658" s="27"/>
    </row>
    <row r="1659" spans="3:19" x14ac:dyDescent="0.2">
      <c r="C1659" s="27"/>
      <c r="D1659" s="27"/>
      <c r="E1659" s="27"/>
      <c r="F1659" s="27"/>
      <c r="G1659" s="27"/>
      <c r="R1659" s="27"/>
      <c r="S1659" s="27"/>
    </row>
    <row r="1660" spans="3:19" x14ac:dyDescent="0.2">
      <c r="C1660" s="27"/>
      <c r="D1660" s="27"/>
      <c r="E1660" s="27"/>
      <c r="F1660" s="27"/>
      <c r="G1660" s="27"/>
      <c r="R1660" s="27"/>
      <c r="S1660" s="27"/>
    </row>
    <row r="1661" spans="3:19" x14ac:dyDescent="0.2">
      <c r="C1661" s="27"/>
      <c r="D1661" s="27"/>
      <c r="E1661" s="27"/>
      <c r="F1661" s="27"/>
      <c r="G1661" s="27"/>
      <c r="R1661" s="27"/>
      <c r="S1661" s="27"/>
    </row>
    <row r="1662" spans="3:19" x14ac:dyDescent="0.2">
      <c r="C1662" s="27"/>
      <c r="D1662" s="27"/>
      <c r="E1662" s="27"/>
      <c r="F1662" s="27"/>
      <c r="G1662" s="27"/>
      <c r="R1662" s="27"/>
      <c r="S1662" s="27"/>
    </row>
    <row r="1663" spans="3:19" x14ac:dyDescent="0.2">
      <c r="C1663" s="27"/>
      <c r="D1663" s="27"/>
      <c r="E1663" s="27"/>
      <c r="F1663" s="27"/>
      <c r="G1663" s="27"/>
      <c r="R1663" s="27"/>
      <c r="S1663" s="27"/>
    </row>
    <row r="1664" spans="3:19" x14ac:dyDescent="0.2">
      <c r="C1664" s="27"/>
      <c r="D1664" s="27"/>
      <c r="E1664" s="27"/>
      <c r="F1664" s="27"/>
      <c r="G1664" s="27"/>
      <c r="R1664" s="27"/>
      <c r="S1664" s="27"/>
    </row>
    <row r="1665" spans="3:19" x14ac:dyDescent="0.2">
      <c r="C1665" s="27"/>
      <c r="D1665" s="27"/>
      <c r="E1665" s="27"/>
      <c r="F1665" s="27"/>
      <c r="G1665" s="27"/>
      <c r="R1665" s="27"/>
      <c r="S1665" s="27"/>
    </row>
    <row r="1666" spans="3:19" x14ac:dyDescent="0.2">
      <c r="C1666" s="27"/>
      <c r="D1666" s="27"/>
      <c r="E1666" s="27"/>
      <c r="F1666" s="27"/>
      <c r="G1666" s="27"/>
      <c r="R1666" s="27"/>
      <c r="S1666" s="27"/>
    </row>
    <row r="1667" spans="3:19" x14ac:dyDescent="0.2">
      <c r="C1667" s="27"/>
      <c r="D1667" s="27"/>
      <c r="E1667" s="27"/>
      <c r="F1667" s="27"/>
      <c r="G1667" s="27"/>
      <c r="R1667" s="27"/>
      <c r="S1667" s="27"/>
    </row>
    <row r="1668" spans="3:19" x14ac:dyDescent="0.2">
      <c r="C1668" s="27"/>
      <c r="D1668" s="27"/>
      <c r="E1668" s="27"/>
      <c r="F1668" s="27"/>
      <c r="G1668" s="27"/>
      <c r="R1668" s="27"/>
      <c r="S1668" s="27"/>
    </row>
    <row r="1669" spans="3:19" x14ac:dyDescent="0.2">
      <c r="C1669" s="27"/>
      <c r="D1669" s="27"/>
      <c r="E1669" s="27"/>
      <c r="F1669" s="27"/>
      <c r="G1669" s="27"/>
      <c r="R1669" s="27"/>
      <c r="S1669" s="27"/>
    </row>
    <row r="1670" spans="3:19" x14ac:dyDescent="0.2">
      <c r="C1670" s="27"/>
      <c r="D1670" s="27"/>
      <c r="E1670" s="27"/>
      <c r="F1670" s="27"/>
      <c r="G1670" s="27"/>
      <c r="R1670" s="27"/>
      <c r="S1670" s="27"/>
    </row>
    <row r="1671" spans="3:19" x14ac:dyDescent="0.2">
      <c r="C1671" s="27"/>
      <c r="D1671" s="27"/>
      <c r="E1671" s="27"/>
      <c r="F1671" s="27"/>
      <c r="G1671" s="27"/>
      <c r="R1671" s="27"/>
      <c r="S1671" s="27"/>
    </row>
    <row r="1672" spans="3:19" x14ac:dyDescent="0.2">
      <c r="C1672" s="27"/>
      <c r="D1672" s="27"/>
      <c r="E1672" s="27"/>
      <c r="F1672" s="27"/>
      <c r="G1672" s="27"/>
      <c r="R1672" s="27"/>
      <c r="S1672" s="27"/>
    </row>
    <row r="1673" spans="3:19" x14ac:dyDescent="0.2">
      <c r="C1673" s="27"/>
      <c r="D1673" s="27"/>
      <c r="E1673" s="27"/>
      <c r="F1673" s="27"/>
      <c r="G1673" s="27"/>
      <c r="R1673" s="27"/>
      <c r="S1673" s="27"/>
    </row>
    <row r="1674" spans="3:19" x14ac:dyDescent="0.2">
      <c r="C1674" s="27"/>
      <c r="D1674" s="27"/>
      <c r="E1674" s="27"/>
      <c r="F1674" s="27"/>
      <c r="G1674" s="27"/>
      <c r="R1674" s="27"/>
      <c r="S1674" s="27"/>
    </row>
    <row r="1675" spans="3:19" x14ac:dyDescent="0.2">
      <c r="C1675" s="27"/>
      <c r="D1675" s="27"/>
      <c r="E1675" s="27"/>
      <c r="F1675" s="27"/>
      <c r="G1675" s="27"/>
      <c r="R1675" s="27"/>
      <c r="S1675" s="27"/>
    </row>
    <row r="1676" spans="3:19" x14ac:dyDescent="0.2">
      <c r="C1676" s="27"/>
      <c r="D1676" s="27"/>
      <c r="E1676" s="27"/>
      <c r="F1676" s="27"/>
      <c r="G1676" s="27"/>
      <c r="R1676" s="27"/>
      <c r="S1676" s="27"/>
    </row>
    <row r="1677" spans="3:19" x14ac:dyDescent="0.2">
      <c r="C1677" s="27"/>
      <c r="D1677" s="27"/>
      <c r="E1677" s="27"/>
      <c r="F1677" s="27"/>
      <c r="G1677" s="27"/>
      <c r="R1677" s="27"/>
      <c r="S1677" s="27"/>
    </row>
    <row r="1678" spans="3:19" x14ac:dyDescent="0.2">
      <c r="C1678" s="27"/>
      <c r="D1678" s="27"/>
      <c r="E1678" s="27"/>
      <c r="F1678" s="27"/>
      <c r="G1678" s="27"/>
      <c r="R1678" s="27"/>
      <c r="S1678" s="27"/>
    </row>
    <row r="1679" spans="3:19" x14ac:dyDescent="0.2">
      <c r="C1679" s="27"/>
      <c r="D1679" s="27"/>
      <c r="E1679" s="27"/>
      <c r="F1679" s="27"/>
      <c r="G1679" s="27"/>
      <c r="R1679" s="27"/>
      <c r="S1679" s="27"/>
    </row>
    <row r="1680" spans="3:19" x14ac:dyDescent="0.2">
      <c r="C1680" s="27"/>
      <c r="D1680" s="27"/>
      <c r="E1680" s="27"/>
      <c r="F1680" s="27"/>
      <c r="G1680" s="27"/>
      <c r="R1680" s="27"/>
      <c r="S1680" s="27"/>
    </row>
    <row r="1681" spans="3:19" x14ac:dyDescent="0.2">
      <c r="C1681" s="27"/>
      <c r="D1681" s="27"/>
      <c r="E1681" s="27"/>
      <c r="F1681" s="27"/>
      <c r="G1681" s="27"/>
      <c r="R1681" s="27"/>
      <c r="S1681" s="27"/>
    </row>
    <row r="1682" spans="3:19" x14ac:dyDescent="0.2">
      <c r="C1682" s="27"/>
      <c r="D1682" s="27"/>
      <c r="E1682" s="27"/>
      <c r="F1682" s="27"/>
      <c r="G1682" s="27"/>
      <c r="R1682" s="27"/>
      <c r="S1682" s="27"/>
    </row>
    <row r="1683" spans="3:19" x14ac:dyDescent="0.2">
      <c r="C1683" s="27"/>
      <c r="D1683" s="27"/>
      <c r="E1683" s="27"/>
      <c r="F1683" s="27"/>
      <c r="G1683" s="27"/>
      <c r="R1683" s="27"/>
      <c r="S1683" s="27"/>
    </row>
    <row r="1684" spans="3:19" x14ac:dyDescent="0.2">
      <c r="C1684" s="27"/>
      <c r="D1684" s="27"/>
      <c r="E1684" s="27"/>
      <c r="F1684" s="27"/>
      <c r="G1684" s="27"/>
      <c r="R1684" s="27"/>
      <c r="S1684" s="27"/>
    </row>
    <row r="1685" spans="3:19" x14ac:dyDescent="0.2">
      <c r="C1685" s="27"/>
      <c r="D1685" s="27"/>
      <c r="E1685" s="27"/>
      <c r="F1685" s="27"/>
      <c r="G1685" s="27"/>
      <c r="R1685" s="27"/>
      <c r="S1685" s="27"/>
    </row>
    <row r="1686" spans="3:19" x14ac:dyDescent="0.2">
      <c r="C1686" s="27"/>
      <c r="D1686" s="27"/>
      <c r="E1686" s="27"/>
      <c r="F1686" s="27"/>
      <c r="G1686" s="27"/>
      <c r="R1686" s="27"/>
      <c r="S1686" s="27"/>
    </row>
    <row r="1687" spans="3:19" x14ac:dyDescent="0.2">
      <c r="C1687" s="27"/>
      <c r="D1687" s="27"/>
      <c r="E1687" s="27"/>
      <c r="F1687" s="27"/>
      <c r="G1687" s="27"/>
      <c r="R1687" s="27"/>
      <c r="S1687" s="27"/>
    </row>
    <row r="1688" spans="3:19" x14ac:dyDescent="0.2">
      <c r="C1688" s="27"/>
      <c r="D1688" s="27"/>
      <c r="E1688" s="27"/>
      <c r="F1688" s="27"/>
      <c r="G1688" s="27"/>
      <c r="R1688" s="27"/>
      <c r="S1688" s="27"/>
    </row>
    <row r="1689" spans="3:19" x14ac:dyDescent="0.2">
      <c r="C1689" s="27"/>
      <c r="D1689" s="27"/>
      <c r="E1689" s="27"/>
      <c r="F1689" s="27"/>
      <c r="G1689" s="27"/>
      <c r="R1689" s="27"/>
      <c r="S1689" s="27"/>
    </row>
    <row r="1690" spans="3:19" x14ac:dyDescent="0.2">
      <c r="C1690" s="27"/>
      <c r="D1690" s="27"/>
      <c r="E1690" s="27"/>
      <c r="F1690" s="27"/>
      <c r="G1690" s="27"/>
      <c r="R1690" s="27"/>
      <c r="S1690" s="27"/>
    </row>
    <row r="1691" spans="3:19" x14ac:dyDescent="0.2">
      <c r="C1691" s="27"/>
      <c r="D1691" s="27"/>
      <c r="E1691" s="27"/>
      <c r="F1691" s="27"/>
      <c r="G1691" s="27"/>
      <c r="R1691" s="27"/>
      <c r="S1691" s="27"/>
    </row>
    <row r="1692" spans="3:19" x14ac:dyDescent="0.2">
      <c r="C1692" s="27"/>
      <c r="D1692" s="27"/>
      <c r="E1692" s="27"/>
      <c r="F1692" s="27"/>
      <c r="G1692" s="27"/>
      <c r="R1692" s="27"/>
      <c r="S1692" s="27"/>
    </row>
    <row r="1693" spans="3:19" x14ac:dyDescent="0.2">
      <c r="C1693" s="27"/>
      <c r="D1693" s="27"/>
      <c r="E1693" s="27"/>
      <c r="F1693" s="27"/>
      <c r="G1693" s="27"/>
      <c r="R1693" s="27"/>
      <c r="S1693" s="27"/>
    </row>
    <row r="1694" spans="3:19" x14ac:dyDescent="0.2">
      <c r="C1694" s="27"/>
      <c r="D1694" s="27"/>
      <c r="E1694" s="27"/>
      <c r="F1694" s="27"/>
      <c r="G1694" s="27"/>
      <c r="R1694" s="27"/>
      <c r="S1694" s="27"/>
    </row>
    <row r="1695" spans="3:19" x14ac:dyDescent="0.2">
      <c r="C1695" s="27"/>
      <c r="D1695" s="27"/>
      <c r="E1695" s="27"/>
      <c r="F1695" s="27"/>
      <c r="G1695" s="27"/>
      <c r="R1695" s="27"/>
      <c r="S1695" s="27"/>
    </row>
    <row r="1696" spans="3:19" x14ac:dyDescent="0.2">
      <c r="C1696" s="27"/>
      <c r="D1696" s="27"/>
      <c r="E1696" s="27"/>
      <c r="F1696" s="27"/>
      <c r="G1696" s="27"/>
      <c r="R1696" s="27"/>
      <c r="S1696" s="27"/>
    </row>
    <row r="1697" spans="3:19" x14ac:dyDescent="0.2">
      <c r="C1697" s="27"/>
      <c r="D1697" s="27"/>
      <c r="E1697" s="27"/>
      <c r="F1697" s="27"/>
      <c r="G1697" s="27"/>
      <c r="R1697" s="27"/>
      <c r="S1697" s="27"/>
    </row>
    <row r="1698" spans="3:19" x14ac:dyDescent="0.2">
      <c r="C1698" s="27"/>
      <c r="D1698" s="27"/>
      <c r="E1698" s="27"/>
      <c r="F1698" s="27"/>
      <c r="G1698" s="27"/>
      <c r="R1698" s="27"/>
      <c r="S1698" s="27"/>
    </row>
    <row r="1699" spans="3:19" x14ac:dyDescent="0.2">
      <c r="C1699" s="27"/>
      <c r="D1699" s="27"/>
      <c r="E1699" s="27"/>
      <c r="F1699" s="27"/>
      <c r="G1699" s="27"/>
      <c r="R1699" s="27"/>
      <c r="S1699" s="27"/>
    </row>
    <row r="1700" spans="3:19" x14ac:dyDescent="0.2">
      <c r="C1700" s="27"/>
      <c r="D1700" s="27"/>
      <c r="E1700" s="27"/>
      <c r="F1700" s="27"/>
      <c r="G1700" s="27"/>
      <c r="R1700" s="27"/>
      <c r="S1700" s="27"/>
    </row>
    <row r="1701" spans="3:19" x14ac:dyDescent="0.2">
      <c r="C1701" s="27"/>
      <c r="D1701" s="27"/>
      <c r="E1701" s="27"/>
      <c r="F1701" s="27"/>
      <c r="G1701" s="27"/>
      <c r="R1701" s="27"/>
      <c r="S1701" s="27"/>
    </row>
    <row r="1702" spans="3:19" x14ac:dyDescent="0.2">
      <c r="C1702" s="27"/>
      <c r="D1702" s="27"/>
      <c r="E1702" s="27"/>
      <c r="F1702" s="27"/>
      <c r="G1702" s="27"/>
      <c r="R1702" s="27"/>
      <c r="S1702" s="27"/>
    </row>
    <row r="1703" spans="3:19" x14ac:dyDescent="0.2">
      <c r="C1703" s="27"/>
      <c r="D1703" s="27"/>
      <c r="E1703" s="27"/>
      <c r="F1703" s="27"/>
      <c r="G1703" s="27"/>
      <c r="R1703" s="27"/>
      <c r="S1703" s="27"/>
    </row>
    <row r="1704" spans="3:19" x14ac:dyDescent="0.2">
      <c r="C1704" s="27"/>
      <c r="D1704" s="27"/>
      <c r="E1704" s="27"/>
      <c r="F1704" s="27"/>
      <c r="G1704" s="27"/>
      <c r="R1704" s="27"/>
      <c r="S1704" s="27"/>
    </row>
    <row r="1705" spans="3:19" x14ac:dyDescent="0.2">
      <c r="C1705" s="27"/>
      <c r="D1705" s="27"/>
      <c r="E1705" s="27"/>
      <c r="F1705" s="27"/>
      <c r="G1705" s="27"/>
      <c r="R1705" s="27"/>
      <c r="S1705" s="27"/>
    </row>
    <row r="1706" spans="3:19" x14ac:dyDescent="0.2">
      <c r="C1706" s="27"/>
      <c r="D1706" s="27"/>
      <c r="E1706" s="27"/>
      <c r="F1706" s="27"/>
      <c r="G1706" s="27"/>
      <c r="R1706" s="27"/>
      <c r="S1706" s="27"/>
    </row>
    <row r="1707" spans="3:19" x14ac:dyDescent="0.2">
      <c r="C1707" s="27"/>
      <c r="D1707" s="27"/>
      <c r="E1707" s="27"/>
      <c r="F1707" s="27"/>
      <c r="G1707" s="27"/>
      <c r="R1707" s="27"/>
      <c r="S1707" s="27"/>
    </row>
    <row r="1708" spans="3:19" x14ac:dyDescent="0.2">
      <c r="C1708" s="27"/>
      <c r="D1708" s="27"/>
      <c r="E1708" s="27"/>
      <c r="F1708" s="27"/>
      <c r="G1708" s="27"/>
      <c r="R1708" s="27"/>
      <c r="S1708" s="27"/>
    </row>
    <row r="1709" spans="3:19" x14ac:dyDescent="0.2">
      <c r="C1709" s="27"/>
      <c r="D1709" s="27"/>
      <c r="E1709" s="27"/>
      <c r="F1709" s="27"/>
      <c r="G1709" s="27"/>
      <c r="R1709" s="27"/>
      <c r="S1709" s="27"/>
    </row>
    <row r="1710" spans="3:19" x14ac:dyDescent="0.2">
      <c r="C1710" s="27"/>
      <c r="D1710" s="27"/>
      <c r="E1710" s="27"/>
      <c r="F1710" s="27"/>
      <c r="G1710" s="27"/>
      <c r="R1710" s="27"/>
      <c r="S1710" s="27"/>
    </row>
    <row r="1711" spans="3:19" x14ac:dyDescent="0.2">
      <c r="C1711" s="27"/>
      <c r="D1711" s="27"/>
      <c r="E1711" s="27"/>
      <c r="F1711" s="27"/>
      <c r="G1711" s="27"/>
      <c r="R1711" s="27"/>
      <c r="S1711" s="27"/>
    </row>
    <row r="1712" spans="3:19" x14ac:dyDescent="0.2">
      <c r="C1712" s="27"/>
      <c r="D1712" s="27"/>
      <c r="E1712" s="27"/>
      <c r="F1712" s="27"/>
      <c r="G1712" s="27"/>
      <c r="R1712" s="27"/>
      <c r="S1712" s="27"/>
    </row>
    <row r="1713" spans="3:19" x14ac:dyDescent="0.2">
      <c r="C1713" s="27"/>
      <c r="D1713" s="27"/>
      <c r="E1713" s="27"/>
      <c r="F1713" s="27"/>
      <c r="G1713" s="27"/>
      <c r="R1713" s="27"/>
      <c r="S1713" s="27"/>
    </row>
    <row r="1714" spans="3:19" x14ac:dyDescent="0.2">
      <c r="C1714" s="27"/>
      <c r="D1714" s="27"/>
      <c r="E1714" s="27"/>
      <c r="F1714" s="27"/>
      <c r="G1714" s="27"/>
      <c r="R1714" s="27"/>
      <c r="S1714" s="27"/>
    </row>
    <row r="1715" spans="3:19" x14ac:dyDescent="0.2">
      <c r="C1715" s="27"/>
      <c r="D1715" s="27"/>
      <c r="E1715" s="27"/>
      <c r="F1715" s="27"/>
      <c r="G1715" s="27"/>
      <c r="R1715" s="27"/>
      <c r="S1715" s="27"/>
    </row>
    <row r="1716" spans="3:19" x14ac:dyDescent="0.2">
      <c r="C1716" s="27"/>
      <c r="D1716" s="27"/>
      <c r="E1716" s="27"/>
      <c r="F1716" s="27"/>
      <c r="G1716" s="27"/>
      <c r="R1716" s="27"/>
      <c r="S1716" s="27"/>
    </row>
    <row r="1717" spans="3:19" x14ac:dyDescent="0.2">
      <c r="C1717" s="27"/>
      <c r="D1717" s="27"/>
      <c r="E1717" s="27"/>
      <c r="F1717" s="27"/>
      <c r="G1717" s="27"/>
      <c r="R1717" s="27"/>
      <c r="S1717" s="27"/>
    </row>
    <row r="1718" spans="3:19" x14ac:dyDescent="0.2">
      <c r="C1718" s="27"/>
      <c r="D1718" s="27"/>
      <c r="E1718" s="27"/>
      <c r="F1718" s="27"/>
      <c r="G1718" s="27"/>
      <c r="R1718" s="27"/>
      <c r="S1718" s="27"/>
    </row>
    <row r="1719" spans="3:19" x14ac:dyDescent="0.2">
      <c r="C1719" s="27"/>
      <c r="D1719" s="27"/>
      <c r="E1719" s="27"/>
      <c r="F1719" s="27"/>
      <c r="G1719" s="27"/>
      <c r="R1719" s="27"/>
      <c r="S1719" s="27"/>
    </row>
    <row r="1720" spans="3:19" x14ac:dyDescent="0.2">
      <c r="C1720" s="27"/>
      <c r="D1720" s="27"/>
      <c r="E1720" s="27"/>
      <c r="F1720" s="27"/>
      <c r="G1720" s="27"/>
      <c r="R1720" s="27"/>
      <c r="S1720" s="27"/>
    </row>
    <row r="1721" spans="3:19" x14ac:dyDescent="0.2">
      <c r="C1721" s="27"/>
      <c r="D1721" s="27"/>
      <c r="E1721" s="27"/>
      <c r="F1721" s="27"/>
      <c r="G1721" s="27"/>
      <c r="R1721" s="27"/>
      <c r="S1721" s="27"/>
    </row>
    <row r="1722" spans="3:19" x14ac:dyDescent="0.2">
      <c r="C1722" s="27"/>
      <c r="D1722" s="27"/>
      <c r="E1722" s="27"/>
      <c r="F1722" s="27"/>
      <c r="G1722" s="27"/>
      <c r="R1722" s="27"/>
      <c r="S1722" s="27"/>
    </row>
    <row r="1723" spans="3:19" x14ac:dyDescent="0.2">
      <c r="C1723" s="27"/>
      <c r="D1723" s="27"/>
      <c r="E1723" s="27"/>
      <c r="F1723" s="27"/>
      <c r="G1723" s="27"/>
      <c r="R1723" s="27"/>
      <c r="S1723" s="27"/>
    </row>
    <row r="1724" spans="3:19" x14ac:dyDescent="0.2">
      <c r="C1724" s="27"/>
      <c r="D1724" s="27"/>
      <c r="E1724" s="27"/>
      <c r="F1724" s="27"/>
      <c r="G1724" s="27"/>
      <c r="R1724" s="27"/>
      <c r="S1724" s="27"/>
    </row>
    <row r="1725" spans="3:19" x14ac:dyDescent="0.2">
      <c r="C1725" s="27"/>
      <c r="D1725" s="27"/>
      <c r="E1725" s="27"/>
      <c r="F1725" s="27"/>
      <c r="G1725" s="27"/>
      <c r="R1725" s="27"/>
      <c r="S1725" s="27"/>
    </row>
    <row r="1726" spans="3:19" x14ac:dyDescent="0.2">
      <c r="C1726" s="27"/>
      <c r="D1726" s="27"/>
      <c r="E1726" s="27"/>
      <c r="F1726" s="27"/>
      <c r="G1726" s="27"/>
      <c r="R1726" s="27"/>
      <c r="S1726" s="27"/>
    </row>
    <row r="1727" spans="3:19" x14ac:dyDescent="0.2">
      <c r="C1727" s="27"/>
      <c r="D1727" s="27"/>
      <c r="E1727" s="27"/>
      <c r="F1727" s="27"/>
      <c r="G1727" s="27"/>
      <c r="R1727" s="27"/>
      <c r="S1727" s="27"/>
    </row>
    <row r="1728" spans="3:19" x14ac:dyDescent="0.2">
      <c r="C1728" s="27"/>
      <c r="D1728" s="27"/>
      <c r="E1728" s="27"/>
      <c r="F1728" s="27"/>
      <c r="G1728" s="27"/>
      <c r="R1728" s="27"/>
      <c r="S1728" s="27"/>
    </row>
    <row r="1729" spans="3:19" x14ac:dyDescent="0.2">
      <c r="C1729" s="27"/>
      <c r="D1729" s="27"/>
      <c r="E1729" s="27"/>
      <c r="F1729" s="27"/>
      <c r="G1729" s="27"/>
      <c r="R1729" s="27"/>
      <c r="S1729" s="27"/>
    </row>
    <row r="1730" spans="3:19" x14ac:dyDescent="0.2">
      <c r="C1730" s="27"/>
      <c r="D1730" s="27"/>
      <c r="E1730" s="27"/>
      <c r="F1730" s="27"/>
      <c r="G1730" s="27"/>
      <c r="R1730" s="27"/>
      <c r="S1730" s="27"/>
    </row>
    <row r="1731" spans="3:19" x14ac:dyDescent="0.2">
      <c r="C1731" s="27"/>
      <c r="D1731" s="27"/>
      <c r="E1731" s="27"/>
      <c r="F1731" s="27"/>
      <c r="G1731" s="27"/>
      <c r="R1731" s="27"/>
      <c r="S1731" s="27"/>
    </row>
    <row r="1732" spans="3:19" x14ac:dyDescent="0.2">
      <c r="C1732" s="27"/>
      <c r="D1732" s="27"/>
      <c r="E1732" s="27"/>
      <c r="F1732" s="27"/>
      <c r="G1732" s="27"/>
      <c r="R1732" s="27"/>
      <c r="S1732" s="27"/>
    </row>
    <row r="1733" spans="3:19" x14ac:dyDescent="0.2">
      <c r="C1733" s="27"/>
      <c r="D1733" s="27"/>
      <c r="E1733" s="27"/>
      <c r="F1733" s="27"/>
      <c r="G1733" s="27"/>
      <c r="R1733" s="27"/>
      <c r="S1733" s="27"/>
    </row>
    <row r="1734" spans="3:19" x14ac:dyDescent="0.2">
      <c r="C1734" s="27"/>
      <c r="D1734" s="27"/>
      <c r="E1734" s="27"/>
      <c r="F1734" s="27"/>
      <c r="G1734" s="27"/>
      <c r="R1734" s="27"/>
      <c r="S1734" s="27"/>
    </row>
    <row r="1735" spans="3:19" x14ac:dyDescent="0.2">
      <c r="C1735" s="27"/>
      <c r="D1735" s="27"/>
      <c r="E1735" s="27"/>
      <c r="F1735" s="27"/>
      <c r="G1735" s="27"/>
      <c r="R1735" s="27"/>
      <c r="S1735" s="27"/>
    </row>
    <row r="1736" spans="3:19" x14ac:dyDescent="0.2">
      <c r="C1736" s="27"/>
      <c r="D1736" s="27"/>
      <c r="E1736" s="27"/>
      <c r="F1736" s="27"/>
      <c r="G1736" s="27"/>
      <c r="R1736" s="27"/>
      <c r="S1736" s="27"/>
    </row>
    <row r="1737" spans="3:19" x14ac:dyDescent="0.2">
      <c r="C1737" s="27"/>
      <c r="D1737" s="27"/>
      <c r="E1737" s="27"/>
      <c r="F1737" s="27"/>
      <c r="G1737" s="27"/>
      <c r="R1737" s="27"/>
      <c r="S1737" s="27"/>
    </row>
    <row r="1738" spans="3:19" x14ac:dyDescent="0.2">
      <c r="C1738" s="27"/>
      <c r="D1738" s="27"/>
      <c r="E1738" s="27"/>
      <c r="F1738" s="27"/>
      <c r="G1738" s="27"/>
      <c r="R1738" s="27"/>
      <c r="S1738" s="27"/>
    </row>
    <row r="1739" spans="3:19" x14ac:dyDescent="0.2">
      <c r="C1739" s="27"/>
      <c r="D1739" s="27"/>
      <c r="E1739" s="27"/>
      <c r="F1739" s="27"/>
      <c r="G1739" s="27"/>
      <c r="R1739" s="27"/>
      <c r="S1739" s="27"/>
    </row>
    <row r="1740" spans="3:19" x14ac:dyDescent="0.2">
      <c r="C1740" s="27"/>
      <c r="D1740" s="27"/>
      <c r="E1740" s="27"/>
      <c r="F1740" s="27"/>
      <c r="G1740" s="27"/>
      <c r="R1740" s="27"/>
      <c r="S1740" s="27"/>
    </row>
    <row r="1741" spans="3:19" x14ac:dyDescent="0.2">
      <c r="C1741" s="27"/>
      <c r="D1741" s="27"/>
      <c r="E1741" s="27"/>
      <c r="F1741" s="27"/>
      <c r="G1741" s="27"/>
      <c r="R1741" s="27"/>
      <c r="S1741" s="27"/>
    </row>
    <row r="1742" spans="3:19" x14ac:dyDescent="0.2">
      <c r="C1742" s="27"/>
      <c r="D1742" s="27"/>
      <c r="E1742" s="27"/>
      <c r="F1742" s="27"/>
      <c r="G1742" s="27"/>
      <c r="R1742" s="27"/>
      <c r="S1742" s="27"/>
    </row>
    <row r="1743" spans="3:19" x14ac:dyDescent="0.2">
      <c r="C1743" s="27"/>
      <c r="D1743" s="27"/>
      <c r="E1743" s="27"/>
      <c r="F1743" s="27"/>
      <c r="G1743" s="27"/>
      <c r="R1743" s="27"/>
      <c r="S1743" s="27"/>
    </row>
    <row r="1744" spans="3:19" x14ac:dyDescent="0.2">
      <c r="C1744" s="27"/>
      <c r="D1744" s="27"/>
      <c r="E1744" s="27"/>
      <c r="F1744" s="27"/>
      <c r="G1744" s="27"/>
      <c r="R1744" s="27"/>
      <c r="S1744" s="27"/>
    </row>
    <row r="1745" spans="3:19" x14ac:dyDescent="0.2">
      <c r="C1745" s="27"/>
      <c r="D1745" s="27"/>
      <c r="E1745" s="27"/>
      <c r="F1745" s="27"/>
      <c r="G1745" s="27"/>
      <c r="R1745" s="27"/>
      <c r="S1745" s="27"/>
    </row>
    <row r="1746" spans="3:19" x14ac:dyDescent="0.2">
      <c r="C1746" s="27"/>
      <c r="D1746" s="27"/>
      <c r="E1746" s="27"/>
      <c r="F1746" s="27"/>
      <c r="G1746" s="27"/>
      <c r="R1746" s="27"/>
      <c r="S1746" s="27"/>
    </row>
    <row r="1747" spans="3:19" x14ac:dyDescent="0.2">
      <c r="C1747" s="27"/>
      <c r="D1747" s="27"/>
      <c r="E1747" s="27"/>
      <c r="F1747" s="27"/>
      <c r="G1747" s="27"/>
      <c r="R1747" s="27"/>
      <c r="S1747" s="27"/>
    </row>
    <row r="1748" spans="3:19" x14ac:dyDescent="0.2">
      <c r="C1748" s="27"/>
      <c r="D1748" s="27"/>
      <c r="E1748" s="27"/>
      <c r="F1748" s="27"/>
      <c r="G1748" s="27"/>
      <c r="R1748" s="27"/>
      <c r="S1748" s="27"/>
    </row>
    <row r="1749" spans="3:19" x14ac:dyDescent="0.2">
      <c r="C1749" s="27"/>
      <c r="D1749" s="27"/>
      <c r="E1749" s="27"/>
      <c r="F1749" s="27"/>
      <c r="G1749" s="27"/>
      <c r="R1749" s="27"/>
      <c r="S1749" s="27"/>
    </row>
    <row r="1750" spans="3:19" x14ac:dyDescent="0.2">
      <c r="C1750" s="27"/>
      <c r="D1750" s="27"/>
      <c r="E1750" s="27"/>
      <c r="F1750" s="27"/>
      <c r="G1750" s="27"/>
      <c r="R1750" s="27"/>
      <c r="S1750" s="27"/>
    </row>
    <row r="1751" spans="3:19" x14ac:dyDescent="0.2">
      <c r="C1751" s="27"/>
      <c r="D1751" s="27"/>
      <c r="E1751" s="27"/>
      <c r="F1751" s="27"/>
      <c r="G1751" s="27"/>
      <c r="R1751" s="27"/>
      <c r="S1751" s="27"/>
    </row>
    <row r="1752" spans="3:19" x14ac:dyDescent="0.2">
      <c r="C1752" s="27"/>
      <c r="D1752" s="27"/>
      <c r="E1752" s="27"/>
      <c r="F1752" s="27"/>
      <c r="G1752" s="27"/>
      <c r="R1752" s="27"/>
      <c r="S1752" s="27"/>
    </row>
    <row r="1753" spans="3:19" x14ac:dyDescent="0.2">
      <c r="C1753" s="27"/>
      <c r="D1753" s="27"/>
      <c r="E1753" s="27"/>
      <c r="F1753" s="27"/>
      <c r="G1753" s="27"/>
      <c r="R1753" s="27"/>
      <c r="S1753" s="27"/>
    </row>
    <row r="1754" spans="3:19" x14ac:dyDescent="0.2">
      <c r="C1754" s="27"/>
      <c r="D1754" s="27"/>
      <c r="E1754" s="27"/>
      <c r="F1754" s="27"/>
      <c r="G1754" s="27"/>
      <c r="R1754" s="27"/>
      <c r="S1754" s="27"/>
    </row>
    <row r="1755" spans="3:19" x14ac:dyDescent="0.2">
      <c r="C1755" s="27"/>
      <c r="D1755" s="27"/>
      <c r="E1755" s="27"/>
      <c r="F1755" s="27"/>
      <c r="G1755" s="27"/>
      <c r="R1755" s="27"/>
      <c r="S1755" s="27"/>
    </row>
    <row r="1756" spans="3:19" x14ac:dyDescent="0.2">
      <c r="C1756" s="27"/>
      <c r="D1756" s="27"/>
      <c r="E1756" s="27"/>
      <c r="F1756" s="27"/>
      <c r="G1756" s="27"/>
      <c r="R1756" s="27"/>
      <c r="S1756" s="27"/>
    </row>
    <row r="1757" spans="3:19" x14ac:dyDescent="0.2">
      <c r="C1757" s="27"/>
      <c r="D1757" s="27"/>
      <c r="E1757" s="27"/>
      <c r="F1757" s="27"/>
      <c r="G1757" s="27"/>
      <c r="R1757" s="27"/>
      <c r="S1757" s="27"/>
    </row>
    <row r="1758" spans="3:19" x14ac:dyDescent="0.2">
      <c r="C1758" s="27"/>
      <c r="D1758" s="27"/>
      <c r="E1758" s="27"/>
      <c r="F1758" s="27"/>
      <c r="G1758" s="27"/>
      <c r="R1758" s="27"/>
      <c r="S1758" s="27"/>
    </row>
    <row r="1759" spans="3:19" x14ac:dyDescent="0.2">
      <c r="C1759" s="27"/>
      <c r="D1759" s="27"/>
      <c r="E1759" s="27"/>
      <c r="F1759" s="27"/>
      <c r="G1759" s="27"/>
      <c r="R1759" s="27"/>
      <c r="S1759" s="27"/>
    </row>
    <row r="1760" spans="3:19" x14ac:dyDescent="0.2">
      <c r="C1760" s="27"/>
      <c r="D1760" s="27"/>
      <c r="E1760" s="27"/>
      <c r="F1760" s="27"/>
      <c r="G1760" s="27"/>
      <c r="R1760" s="27"/>
      <c r="S1760" s="27"/>
    </row>
    <row r="1761" spans="3:19" x14ac:dyDescent="0.2">
      <c r="C1761" s="27"/>
      <c r="D1761" s="27"/>
      <c r="E1761" s="27"/>
      <c r="F1761" s="27"/>
      <c r="G1761" s="27"/>
      <c r="R1761" s="27"/>
      <c r="S1761" s="27"/>
    </row>
    <row r="1762" spans="3:19" x14ac:dyDescent="0.2">
      <c r="C1762" s="27"/>
      <c r="D1762" s="27"/>
      <c r="E1762" s="27"/>
      <c r="F1762" s="27"/>
      <c r="G1762" s="27"/>
      <c r="R1762" s="27"/>
      <c r="S1762" s="27"/>
    </row>
    <row r="1763" spans="3:19" x14ac:dyDescent="0.2">
      <c r="C1763" s="27"/>
      <c r="D1763" s="27"/>
      <c r="E1763" s="27"/>
      <c r="F1763" s="27"/>
      <c r="G1763" s="27"/>
      <c r="R1763" s="27"/>
      <c r="S1763" s="27"/>
    </row>
    <row r="1764" spans="3:19" x14ac:dyDescent="0.2">
      <c r="C1764" s="27"/>
      <c r="D1764" s="27"/>
      <c r="E1764" s="27"/>
      <c r="F1764" s="27"/>
      <c r="G1764" s="27"/>
      <c r="R1764" s="27"/>
      <c r="S1764" s="27"/>
    </row>
    <row r="1765" spans="3:19" x14ac:dyDescent="0.2">
      <c r="C1765" s="27"/>
      <c r="D1765" s="27"/>
      <c r="E1765" s="27"/>
      <c r="F1765" s="27"/>
      <c r="G1765" s="27"/>
      <c r="R1765" s="27"/>
      <c r="S1765" s="27"/>
    </row>
    <row r="1766" spans="3:19" x14ac:dyDescent="0.2">
      <c r="C1766" s="27"/>
      <c r="D1766" s="27"/>
      <c r="E1766" s="27"/>
      <c r="F1766" s="27"/>
      <c r="G1766" s="27"/>
      <c r="R1766" s="27"/>
      <c r="S1766" s="27"/>
    </row>
    <row r="1767" spans="3:19" x14ac:dyDescent="0.2">
      <c r="C1767" s="27"/>
      <c r="D1767" s="27"/>
      <c r="E1767" s="27"/>
      <c r="F1767" s="27"/>
      <c r="G1767" s="27"/>
      <c r="R1767" s="27"/>
      <c r="S1767" s="27"/>
    </row>
    <row r="1768" spans="3:19" x14ac:dyDescent="0.2">
      <c r="C1768" s="27"/>
      <c r="D1768" s="27"/>
      <c r="E1768" s="27"/>
      <c r="F1768" s="27"/>
      <c r="G1768" s="27"/>
      <c r="R1768" s="27"/>
      <c r="S1768" s="27"/>
    </row>
    <row r="1769" spans="3:19" x14ac:dyDescent="0.2">
      <c r="C1769" s="27"/>
      <c r="D1769" s="27"/>
      <c r="E1769" s="27"/>
      <c r="F1769" s="27"/>
      <c r="G1769" s="27"/>
      <c r="R1769" s="27"/>
      <c r="S1769" s="27"/>
    </row>
    <row r="1770" spans="3:19" x14ac:dyDescent="0.2">
      <c r="C1770" s="27"/>
      <c r="D1770" s="27"/>
      <c r="E1770" s="27"/>
      <c r="F1770" s="27"/>
      <c r="G1770" s="27"/>
      <c r="R1770" s="27"/>
      <c r="S1770" s="27"/>
    </row>
    <row r="1771" spans="3:19" x14ac:dyDescent="0.2">
      <c r="C1771" s="27"/>
      <c r="D1771" s="27"/>
      <c r="E1771" s="27"/>
      <c r="F1771" s="27"/>
      <c r="G1771" s="27"/>
      <c r="R1771" s="27"/>
      <c r="S1771" s="27"/>
    </row>
    <row r="1772" spans="3:19" x14ac:dyDescent="0.2">
      <c r="C1772" s="27"/>
      <c r="D1772" s="27"/>
      <c r="E1772" s="27"/>
      <c r="F1772" s="27"/>
      <c r="G1772" s="27"/>
      <c r="R1772" s="27"/>
      <c r="S1772" s="27"/>
    </row>
    <row r="1773" spans="3:19" x14ac:dyDescent="0.2">
      <c r="C1773" s="27"/>
      <c r="D1773" s="27"/>
      <c r="E1773" s="27"/>
      <c r="F1773" s="27"/>
      <c r="G1773" s="27"/>
      <c r="R1773" s="27"/>
      <c r="S1773" s="27"/>
    </row>
    <row r="1774" spans="3:19" x14ac:dyDescent="0.2">
      <c r="C1774" s="27"/>
      <c r="D1774" s="27"/>
      <c r="E1774" s="27"/>
      <c r="F1774" s="27"/>
      <c r="G1774" s="27"/>
      <c r="R1774" s="27"/>
      <c r="S1774" s="27"/>
    </row>
    <row r="1775" spans="3:19" x14ac:dyDescent="0.2">
      <c r="C1775" s="27"/>
      <c r="D1775" s="27"/>
      <c r="E1775" s="27"/>
      <c r="F1775" s="27"/>
      <c r="G1775" s="27"/>
      <c r="R1775" s="27"/>
      <c r="S1775" s="27"/>
    </row>
    <row r="1776" spans="3:19" x14ac:dyDescent="0.2">
      <c r="C1776" s="27"/>
      <c r="D1776" s="27"/>
      <c r="E1776" s="27"/>
      <c r="F1776" s="27"/>
      <c r="G1776" s="27"/>
      <c r="R1776" s="27"/>
      <c r="S1776" s="27"/>
    </row>
    <row r="1777" spans="3:19" x14ac:dyDescent="0.2">
      <c r="C1777" s="27"/>
      <c r="D1777" s="27"/>
      <c r="E1777" s="27"/>
      <c r="F1777" s="27"/>
      <c r="G1777" s="27"/>
      <c r="R1777" s="27"/>
      <c r="S1777" s="27"/>
    </row>
    <row r="1778" spans="3:19" x14ac:dyDescent="0.2">
      <c r="C1778" s="27"/>
      <c r="D1778" s="27"/>
      <c r="E1778" s="27"/>
      <c r="F1778" s="27"/>
      <c r="G1778" s="27"/>
      <c r="R1778" s="27"/>
      <c r="S1778" s="27"/>
    </row>
    <row r="1779" spans="3:19" x14ac:dyDescent="0.2">
      <c r="C1779" s="27"/>
      <c r="D1779" s="27"/>
      <c r="E1779" s="27"/>
      <c r="F1779" s="27"/>
      <c r="G1779" s="27"/>
      <c r="R1779" s="27"/>
      <c r="S1779" s="27"/>
    </row>
    <row r="1780" spans="3:19" x14ac:dyDescent="0.2">
      <c r="C1780" s="27"/>
      <c r="D1780" s="27"/>
      <c r="E1780" s="27"/>
      <c r="F1780" s="27"/>
      <c r="G1780" s="27"/>
      <c r="R1780" s="27"/>
      <c r="S1780" s="27"/>
    </row>
    <row r="1781" spans="3:19" x14ac:dyDescent="0.2">
      <c r="C1781" s="27"/>
      <c r="D1781" s="27"/>
      <c r="E1781" s="27"/>
      <c r="F1781" s="27"/>
      <c r="G1781" s="27"/>
      <c r="R1781" s="27"/>
      <c r="S1781" s="27"/>
    </row>
    <row r="1782" spans="3:19" x14ac:dyDescent="0.2">
      <c r="C1782" s="27"/>
      <c r="D1782" s="27"/>
      <c r="E1782" s="27"/>
      <c r="F1782" s="27"/>
      <c r="G1782" s="27"/>
      <c r="R1782" s="27"/>
      <c r="S1782" s="27"/>
    </row>
    <row r="1783" spans="3:19" x14ac:dyDescent="0.2">
      <c r="C1783" s="27"/>
      <c r="D1783" s="27"/>
      <c r="E1783" s="27"/>
      <c r="F1783" s="27"/>
      <c r="G1783" s="27"/>
      <c r="R1783" s="27"/>
      <c r="S1783" s="27"/>
    </row>
    <row r="1784" spans="3:19" x14ac:dyDescent="0.2">
      <c r="C1784" s="27"/>
      <c r="D1784" s="27"/>
      <c r="E1784" s="27"/>
      <c r="F1784" s="27"/>
      <c r="G1784" s="27"/>
      <c r="R1784" s="27"/>
      <c r="S1784" s="27"/>
    </row>
    <row r="1785" spans="3:19" x14ac:dyDescent="0.2">
      <c r="C1785" s="27"/>
      <c r="D1785" s="27"/>
      <c r="E1785" s="27"/>
      <c r="F1785" s="27"/>
      <c r="G1785" s="27"/>
      <c r="R1785" s="27"/>
      <c r="S1785" s="27"/>
    </row>
    <row r="1786" spans="3:19" x14ac:dyDescent="0.2">
      <c r="C1786" s="27"/>
      <c r="D1786" s="27"/>
      <c r="E1786" s="27"/>
      <c r="F1786" s="27"/>
      <c r="G1786" s="27"/>
      <c r="R1786" s="27"/>
      <c r="S1786" s="27"/>
    </row>
    <row r="1787" spans="3:19" x14ac:dyDescent="0.2">
      <c r="C1787" s="27"/>
      <c r="D1787" s="27"/>
      <c r="E1787" s="27"/>
      <c r="F1787" s="27"/>
      <c r="G1787" s="27"/>
      <c r="R1787" s="27"/>
      <c r="S1787" s="27"/>
    </row>
    <row r="1788" spans="3:19" x14ac:dyDescent="0.2">
      <c r="C1788" s="27"/>
      <c r="D1788" s="27"/>
      <c r="E1788" s="27"/>
      <c r="F1788" s="27"/>
      <c r="G1788" s="27"/>
      <c r="R1788" s="27"/>
      <c r="S1788" s="27"/>
    </row>
    <row r="1789" spans="3:19" x14ac:dyDescent="0.2">
      <c r="C1789" s="27"/>
      <c r="D1789" s="27"/>
      <c r="E1789" s="27"/>
      <c r="F1789" s="27"/>
      <c r="G1789" s="27"/>
      <c r="R1789" s="27"/>
      <c r="S1789" s="27"/>
    </row>
    <row r="1790" spans="3:19" x14ac:dyDescent="0.2">
      <c r="C1790" s="27"/>
      <c r="D1790" s="27"/>
      <c r="E1790" s="27"/>
      <c r="F1790" s="27"/>
      <c r="G1790" s="27"/>
      <c r="R1790" s="27"/>
      <c r="S1790" s="27"/>
    </row>
    <row r="1791" spans="3:19" x14ac:dyDescent="0.2">
      <c r="C1791" s="27"/>
      <c r="D1791" s="27"/>
      <c r="E1791" s="27"/>
      <c r="F1791" s="27"/>
      <c r="G1791" s="27"/>
      <c r="R1791" s="27"/>
      <c r="S1791" s="27"/>
    </row>
    <row r="1792" spans="3:19" x14ac:dyDescent="0.2">
      <c r="C1792" s="27"/>
      <c r="D1792" s="27"/>
      <c r="E1792" s="27"/>
      <c r="F1792" s="27"/>
      <c r="G1792" s="27"/>
      <c r="R1792" s="27"/>
      <c r="S1792" s="27"/>
    </row>
    <row r="1793" spans="3:19" x14ac:dyDescent="0.2">
      <c r="C1793" s="27"/>
      <c r="D1793" s="27"/>
      <c r="E1793" s="27"/>
      <c r="F1793" s="27"/>
      <c r="G1793" s="27"/>
      <c r="R1793" s="27"/>
      <c r="S1793" s="27"/>
    </row>
    <row r="1794" spans="3:19" x14ac:dyDescent="0.2">
      <c r="C1794" s="27"/>
      <c r="D1794" s="27"/>
      <c r="E1794" s="27"/>
      <c r="F1794" s="27"/>
      <c r="G1794" s="27"/>
      <c r="R1794" s="27"/>
      <c r="S1794" s="27"/>
    </row>
    <row r="1795" spans="3:19" x14ac:dyDescent="0.2">
      <c r="C1795" s="27"/>
      <c r="D1795" s="27"/>
      <c r="E1795" s="27"/>
      <c r="F1795" s="27"/>
      <c r="G1795" s="27"/>
      <c r="R1795" s="27"/>
      <c r="S1795" s="27"/>
    </row>
    <row r="1796" spans="3:19" x14ac:dyDescent="0.2">
      <c r="C1796" s="27"/>
      <c r="D1796" s="27"/>
      <c r="E1796" s="27"/>
      <c r="F1796" s="27"/>
      <c r="G1796" s="27"/>
      <c r="R1796" s="27"/>
      <c r="S1796" s="27"/>
    </row>
    <row r="1797" spans="3:19" x14ac:dyDescent="0.2">
      <c r="C1797" s="27"/>
      <c r="D1797" s="27"/>
      <c r="E1797" s="27"/>
      <c r="F1797" s="27"/>
      <c r="G1797" s="27"/>
      <c r="R1797" s="27"/>
      <c r="S1797" s="27"/>
    </row>
    <row r="1798" spans="3:19" x14ac:dyDescent="0.2">
      <c r="C1798" s="27"/>
      <c r="D1798" s="27"/>
      <c r="E1798" s="27"/>
      <c r="F1798" s="27"/>
      <c r="G1798" s="27"/>
      <c r="R1798" s="27"/>
      <c r="S1798" s="27"/>
    </row>
    <row r="1799" spans="3:19" x14ac:dyDescent="0.2">
      <c r="C1799" s="27"/>
      <c r="D1799" s="27"/>
      <c r="E1799" s="27"/>
      <c r="F1799" s="27"/>
      <c r="G1799" s="27"/>
      <c r="R1799" s="27"/>
      <c r="S1799" s="27"/>
    </row>
    <row r="1800" spans="3:19" x14ac:dyDescent="0.2">
      <c r="C1800" s="27"/>
      <c r="D1800" s="27"/>
      <c r="E1800" s="27"/>
      <c r="F1800" s="27"/>
      <c r="G1800" s="27"/>
      <c r="R1800" s="27"/>
      <c r="S1800" s="27"/>
    </row>
    <row r="1801" spans="3:19" x14ac:dyDescent="0.2">
      <c r="C1801" s="27"/>
      <c r="D1801" s="27"/>
      <c r="E1801" s="27"/>
      <c r="F1801" s="27"/>
      <c r="G1801" s="27"/>
      <c r="R1801" s="27"/>
      <c r="S1801" s="27"/>
    </row>
    <row r="1802" spans="3:19" x14ac:dyDescent="0.2">
      <c r="C1802" s="27"/>
      <c r="D1802" s="27"/>
      <c r="E1802" s="27"/>
      <c r="F1802" s="27"/>
      <c r="G1802" s="27"/>
      <c r="R1802" s="27"/>
      <c r="S1802" s="27"/>
    </row>
    <row r="1803" spans="3:19" x14ac:dyDescent="0.2">
      <c r="C1803" s="27"/>
      <c r="D1803" s="27"/>
      <c r="E1803" s="27"/>
      <c r="F1803" s="27"/>
      <c r="G1803" s="27"/>
      <c r="R1803" s="27"/>
      <c r="S1803" s="27"/>
    </row>
    <row r="1804" spans="3:19" x14ac:dyDescent="0.2">
      <c r="C1804" s="27"/>
      <c r="D1804" s="27"/>
      <c r="E1804" s="27"/>
      <c r="F1804" s="27"/>
      <c r="G1804" s="27"/>
      <c r="R1804" s="27"/>
      <c r="S1804" s="27"/>
    </row>
    <row r="1805" spans="3:19" x14ac:dyDescent="0.2">
      <c r="C1805" s="27"/>
      <c r="D1805" s="27"/>
      <c r="E1805" s="27"/>
      <c r="F1805" s="27"/>
      <c r="G1805" s="27"/>
      <c r="R1805" s="27"/>
      <c r="S1805" s="27"/>
    </row>
    <row r="1806" spans="3:19" x14ac:dyDescent="0.2">
      <c r="C1806" s="27"/>
      <c r="D1806" s="27"/>
      <c r="E1806" s="27"/>
      <c r="F1806" s="27"/>
      <c r="G1806" s="27"/>
      <c r="R1806" s="27"/>
      <c r="S1806" s="27"/>
    </row>
    <row r="1807" spans="3:19" x14ac:dyDescent="0.2">
      <c r="C1807" s="27"/>
      <c r="D1807" s="27"/>
      <c r="E1807" s="27"/>
      <c r="F1807" s="27"/>
      <c r="G1807" s="27"/>
      <c r="R1807" s="27"/>
      <c r="S1807" s="27"/>
    </row>
    <row r="1808" spans="3:19" x14ac:dyDescent="0.2">
      <c r="C1808" s="27"/>
      <c r="D1808" s="27"/>
      <c r="E1808" s="27"/>
      <c r="F1808" s="27"/>
      <c r="G1808" s="27"/>
      <c r="R1808" s="27"/>
      <c r="S1808" s="27"/>
    </row>
    <row r="1809" spans="3:19" x14ac:dyDescent="0.2">
      <c r="C1809" s="27"/>
      <c r="D1809" s="27"/>
      <c r="E1809" s="27"/>
      <c r="F1809" s="27"/>
      <c r="G1809" s="27"/>
      <c r="R1809" s="27"/>
      <c r="S1809" s="27"/>
    </row>
    <row r="1810" spans="3:19" x14ac:dyDescent="0.2">
      <c r="C1810" s="27"/>
      <c r="D1810" s="27"/>
      <c r="E1810" s="27"/>
      <c r="F1810" s="27"/>
      <c r="G1810" s="27"/>
      <c r="R1810" s="27"/>
      <c r="S1810" s="27"/>
    </row>
    <row r="1811" spans="3:19" x14ac:dyDescent="0.2">
      <c r="C1811" s="27"/>
      <c r="D1811" s="27"/>
      <c r="E1811" s="27"/>
      <c r="F1811" s="27"/>
      <c r="G1811" s="27"/>
      <c r="R1811" s="27"/>
      <c r="S1811" s="27"/>
    </row>
    <row r="1812" spans="3:19" x14ac:dyDescent="0.2">
      <c r="C1812" s="27"/>
      <c r="D1812" s="27"/>
      <c r="E1812" s="27"/>
      <c r="F1812" s="27"/>
      <c r="G1812" s="27"/>
      <c r="R1812" s="27"/>
      <c r="S1812" s="27"/>
    </row>
    <row r="1813" spans="3:19" x14ac:dyDescent="0.2">
      <c r="C1813" s="27"/>
      <c r="D1813" s="27"/>
      <c r="E1813" s="27"/>
      <c r="F1813" s="27"/>
      <c r="G1813" s="27"/>
      <c r="R1813" s="27"/>
      <c r="S1813" s="27"/>
    </row>
    <row r="1814" spans="3:19" x14ac:dyDescent="0.2">
      <c r="C1814" s="27"/>
      <c r="D1814" s="27"/>
      <c r="E1814" s="27"/>
      <c r="F1814" s="27"/>
      <c r="G1814" s="27"/>
      <c r="R1814" s="27"/>
      <c r="S1814" s="27"/>
    </row>
    <row r="1815" spans="3:19" x14ac:dyDescent="0.2">
      <c r="C1815" s="27"/>
      <c r="D1815" s="27"/>
      <c r="E1815" s="27"/>
      <c r="F1815" s="27"/>
      <c r="G1815" s="27"/>
      <c r="R1815" s="27"/>
      <c r="S1815" s="27"/>
    </row>
    <row r="1816" spans="3:19" x14ac:dyDescent="0.2">
      <c r="C1816" s="27"/>
      <c r="D1816" s="27"/>
      <c r="E1816" s="27"/>
      <c r="F1816" s="27"/>
      <c r="G1816" s="27"/>
      <c r="R1816" s="27"/>
      <c r="S1816" s="27"/>
    </row>
    <row r="1817" spans="3:19" x14ac:dyDescent="0.2">
      <c r="C1817" s="27"/>
      <c r="D1817" s="27"/>
      <c r="E1817" s="27"/>
      <c r="F1817" s="27"/>
      <c r="G1817" s="27"/>
      <c r="R1817" s="27"/>
      <c r="S1817" s="27"/>
    </row>
    <row r="1818" spans="3:19" x14ac:dyDescent="0.2">
      <c r="C1818" s="27"/>
      <c r="D1818" s="27"/>
      <c r="E1818" s="27"/>
      <c r="F1818" s="27"/>
      <c r="G1818" s="27"/>
      <c r="R1818" s="27"/>
      <c r="S1818" s="27"/>
    </row>
    <row r="1819" spans="3:19" x14ac:dyDescent="0.2">
      <c r="C1819" s="27"/>
      <c r="D1819" s="27"/>
      <c r="E1819" s="27"/>
      <c r="F1819" s="27"/>
      <c r="G1819" s="27"/>
      <c r="R1819" s="27"/>
      <c r="S1819" s="27"/>
    </row>
    <row r="1820" spans="3:19" x14ac:dyDescent="0.2">
      <c r="C1820" s="27"/>
      <c r="D1820" s="27"/>
      <c r="E1820" s="27"/>
      <c r="F1820" s="27"/>
      <c r="G1820" s="27"/>
      <c r="R1820" s="27"/>
      <c r="S1820" s="27"/>
    </row>
    <row r="1821" spans="3:19" x14ac:dyDescent="0.2">
      <c r="C1821" s="27"/>
      <c r="D1821" s="27"/>
      <c r="E1821" s="27"/>
      <c r="F1821" s="27"/>
      <c r="G1821" s="27"/>
      <c r="R1821" s="27"/>
      <c r="S1821" s="27"/>
    </row>
    <row r="1822" spans="3:19" x14ac:dyDescent="0.2">
      <c r="C1822" s="27"/>
      <c r="D1822" s="27"/>
      <c r="E1822" s="27"/>
      <c r="F1822" s="27"/>
      <c r="G1822" s="27"/>
      <c r="R1822" s="27"/>
      <c r="S1822" s="27"/>
    </row>
    <row r="1823" spans="3:19" x14ac:dyDescent="0.2">
      <c r="C1823" s="27"/>
      <c r="D1823" s="27"/>
      <c r="E1823" s="27"/>
      <c r="F1823" s="27"/>
      <c r="G1823" s="27"/>
      <c r="R1823" s="27"/>
      <c r="S1823" s="27"/>
    </row>
    <row r="1824" spans="3:19" x14ac:dyDescent="0.2">
      <c r="C1824" s="27"/>
      <c r="D1824" s="27"/>
      <c r="E1824" s="27"/>
      <c r="F1824" s="27"/>
      <c r="G1824" s="27"/>
      <c r="R1824" s="27"/>
      <c r="S1824" s="27"/>
    </row>
    <row r="1825" spans="3:19" x14ac:dyDescent="0.2">
      <c r="C1825" s="27"/>
      <c r="D1825" s="27"/>
      <c r="E1825" s="27"/>
      <c r="F1825" s="27"/>
      <c r="G1825" s="27"/>
      <c r="R1825" s="27"/>
      <c r="S1825" s="27"/>
    </row>
    <row r="1826" spans="3:19" x14ac:dyDescent="0.2">
      <c r="C1826" s="27"/>
      <c r="D1826" s="27"/>
      <c r="E1826" s="27"/>
      <c r="F1826" s="27"/>
      <c r="G1826" s="27"/>
      <c r="R1826" s="27"/>
      <c r="S1826" s="27"/>
    </row>
    <row r="1827" spans="3:19" x14ac:dyDescent="0.2">
      <c r="C1827" s="27"/>
      <c r="D1827" s="27"/>
      <c r="E1827" s="27"/>
      <c r="F1827" s="27"/>
      <c r="G1827" s="27"/>
      <c r="R1827" s="27"/>
      <c r="S1827" s="27"/>
    </row>
    <row r="1828" spans="3:19" x14ac:dyDescent="0.2">
      <c r="C1828" s="27"/>
      <c r="D1828" s="27"/>
      <c r="E1828" s="27"/>
      <c r="F1828" s="27"/>
      <c r="G1828" s="27"/>
      <c r="R1828" s="27"/>
      <c r="S1828" s="27"/>
    </row>
    <row r="1829" spans="3:19" x14ac:dyDescent="0.2">
      <c r="C1829" s="27"/>
      <c r="D1829" s="27"/>
      <c r="E1829" s="27"/>
      <c r="F1829" s="27"/>
      <c r="G1829" s="27"/>
      <c r="R1829" s="27"/>
      <c r="S1829" s="27"/>
    </row>
    <row r="1830" spans="3:19" x14ac:dyDescent="0.2">
      <c r="C1830" s="27"/>
      <c r="D1830" s="27"/>
      <c r="E1830" s="27"/>
      <c r="F1830" s="27"/>
      <c r="G1830" s="27"/>
      <c r="R1830" s="27"/>
      <c r="S1830" s="27"/>
    </row>
    <row r="1831" spans="3:19" x14ac:dyDescent="0.2">
      <c r="C1831" s="27"/>
      <c r="D1831" s="27"/>
      <c r="E1831" s="27"/>
      <c r="F1831" s="27"/>
      <c r="G1831" s="27"/>
      <c r="R1831" s="27"/>
      <c r="S1831" s="27"/>
    </row>
    <row r="1832" spans="3:19" x14ac:dyDescent="0.2">
      <c r="C1832" s="27"/>
      <c r="D1832" s="27"/>
      <c r="E1832" s="27"/>
      <c r="F1832" s="27"/>
      <c r="G1832" s="27"/>
      <c r="R1832" s="27"/>
      <c r="S1832" s="27"/>
    </row>
    <row r="1833" spans="3:19" x14ac:dyDescent="0.2">
      <c r="C1833" s="27"/>
      <c r="D1833" s="27"/>
      <c r="E1833" s="27"/>
      <c r="F1833" s="27"/>
      <c r="G1833" s="27"/>
      <c r="R1833" s="27"/>
      <c r="S1833" s="27"/>
    </row>
    <row r="1834" spans="3:19" x14ac:dyDescent="0.2">
      <c r="C1834" s="27"/>
      <c r="D1834" s="27"/>
      <c r="E1834" s="27"/>
      <c r="F1834" s="27"/>
      <c r="G1834" s="27"/>
      <c r="R1834" s="27"/>
      <c r="S1834" s="27"/>
    </row>
    <row r="1835" spans="3:19" x14ac:dyDescent="0.2">
      <c r="C1835" s="27"/>
      <c r="D1835" s="27"/>
      <c r="E1835" s="27"/>
      <c r="F1835" s="27"/>
      <c r="G1835" s="27"/>
      <c r="R1835" s="27"/>
      <c r="S1835" s="27"/>
    </row>
    <row r="1836" spans="3:19" x14ac:dyDescent="0.2">
      <c r="C1836" s="27"/>
      <c r="D1836" s="27"/>
      <c r="E1836" s="27"/>
      <c r="F1836" s="27"/>
      <c r="G1836" s="27"/>
      <c r="R1836" s="27"/>
      <c r="S1836" s="27"/>
    </row>
    <row r="1837" spans="3:19" x14ac:dyDescent="0.2">
      <c r="C1837" s="27"/>
      <c r="D1837" s="27"/>
      <c r="E1837" s="27"/>
      <c r="F1837" s="27"/>
      <c r="G1837" s="27"/>
      <c r="R1837" s="27"/>
      <c r="S1837" s="27"/>
    </row>
    <row r="1838" spans="3:19" x14ac:dyDescent="0.2">
      <c r="C1838" s="27"/>
      <c r="D1838" s="27"/>
      <c r="E1838" s="27"/>
      <c r="F1838" s="27"/>
      <c r="G1838" s="27"/>
      <c r="R1838" s="27"/>
      <c r="S1838" s="27"/>
    </row>
    <row r="1839" spans="3:19" x14ac:dyDescent="0.2">
      <c r="C1839" s="27"/>
      <c r="D1839" s="27"/>
      <c r="E1839" s="27"/>
      <c r="F1839" s="27"/>
      <c r="G1839" s="27"/>
      <c r="R1839" s="27"/>
      <c r="S1839" s="27"/>
    </row>
    <row r="1840" spans="3:19" x14ac:dyDescent="0.2">
      <c r="C1840" s="27"/>
      <c r="D1840" s="27"/>
      <c r="E1840" s="27"/>
      <c r="F1840" s="27"/>
      <c r="G1840" s="27"/>
      <c r="R1840" s="27"/>
      <c r="S1840" s="27"/>
    </row>
    <row r="1841" spans="3:19" x14ac:dyDescent="0.2">
      <c r="C1841" s="27"/>
      <c r="D1841" s="27"/>
      <c r="E1841" s="27"/>
      <c r="F1841" s="27"/>
      <c r="G1841" s="27"/>
      <c r="R1841" s="27"/>
      <c r="S1841" s="27"/>
    </row>
    <row r="1842" spans="3:19" x14ac:dyDescent="0.2">
      <c r="C1842" s="27"/>
      <c r="D1842" s="27"/>
      <c r="E1842" s="27"/>
      <c r="F1842" s="27"/>
      <c r="G1842" s="27"/>
      <c r="R1842" s="27"/>
      <c r="S1842" s="27"/>
    </row>
    <row r="1843" spans="3:19" x14ac:dyDescent="0.2">
      <c r="C1843" s="27"/>
      <c r="D1843" s="27"/>
      <c r="E1843" s="27"/>
      <c r="F1843" s="27"/>
      <c r="G1843" s="27"/>
      <c r="R1843" s="27"/>
      <c r="S1843" s="27"/>
    </row>
    <row r="1844" spans="3:19" x14ac:dyDescent="0.2">
      <c r="C1844" s="27"/>
      <c r="D1844" s="27"/>
      <c r="E1844" s="27"/>
      <c r="F1844" s="27"/>
      <c r="G1844" s="27"/>
      <c r="R1844" s="27"/>
      <c r="S1844" s="27"/>
    </row>
    <row r="1845" spans="3:19" x14ac:dyDescent="0.2">
      <c r="C1845" s="27"/>
      <c r="D1845" s="27"/>
      <c r="E1845" s="27"/>
      <c r="F1845" s="27"/>
      <c r="G1845" s="27"/>
      <c r="R1845" s="27"/>
      <c r="S1845" s="27"/>
    </row>
    <row r="1846" spans="3:19" x14ac:dyDescent="0.2">
      <c r="C1846" s="27"/>
      <c r="D1846" s="27"/>
      <c r="E1846" s="27"/>
      <c r="F1846" s="27"/>
      <c r="G1846" s="27"/>
      <c r="R1846" s="27"/>
      <c r="S1846" s="27"/>
    </row>
    <row r="1847" spans="3:19" x14ac:dyDescent="0.2">
      <c r="C1847" s="27"/>
      <c r="D1847" s="27"/>
      <c r="E1847" s="27"/>
      <c r="F1847" s="27"/>
      <c r="G1847" s="27"/>
      <c r="R1847" s="27"/>
      <c r="S1847" s="27"/>
    </row>
    <row r="1848" spans="3:19" x14ac:dyDescent="0.2">
      <c r="C1848" s="27"/>
      <c r="D1848" s="27"/>
      <c r="E1848" s="27"/>
      <c r="F1848" s="27"/>
      <c r="G1848" s="27"/>
      <c r="R1848" s="27"/>
      <c r="S1848" s="27"/>
    </row>
    <row r="1849" spans="3:19" x14ac:dyDescent="0.2">
      <c r="C1849" s="27"/>
      <c r="D1849" s="27"/>
      <c r="E1849" s="27"/>
      <c r="F1849" s="27"/>
      <c r="G1849" s="27"/>
      <c r="R1849" s="27"/>
      <c r="S1849" s="27"/>
    </row>
    <row r="1850" spans="3:19" x14ac:dyDescent="0.2">
      <c r="C1850" s="27"/>
      <c r="D1850" s="27"/>
      <c r="E1850" s="27"/>
      <c r="F1850" s="27"/>
      <c r="G1850" s="27"/>
      <c r="R1850" s="27"/>
      <c r="S1850" s="27"/>
    </row>
    <row r="1851" spans="3:19" x14ac:dyDescent="0.2">
      <c r="C1851" s="27"/>
      <c r="D1851" s="27"/>
      <c r="E1851" s="27"/>
      <c r="F1851" s="27"/>
      <c r="G1851" s="27"/>
      <c r="R1851" s="27"/>
      <c r="S1851" s="27"/>
    </row>
    <row r="1852" spans="3:19" x14ac:dyDescent="0.2">
      <c r="C1852" s="27"/>
      <c r="D1852" s="27"/>
      <c r="E1852" s="27"/>
      <c r="F1852" s="27"/>
      <c r="G1852" s="27"/>
      <c r="R1852" s="27"/>
      <c r="S1852" s="27"/>
    </row>
    <row r="1853" spans="3:19" x14ac:dyDescent="0.2">
      <c r="C1853" s="27"/>
      <c r="D1853" s="27"/>
      <c r="E1853" s="27"/>
      <c r="F1853" s="27"/>
      <c r="G1853" s="27"/>
      <c r="R1853" s="27"/>
      <c r="S1853" s="27"/>
    </row>
    <row r="1854" spans="3:19" x14ac:dyDescent="0.2">
      <c r="C1854" s="27"/>
      <c r="D1854" s="27"/>
      <c r="E1854" s="27"/>
      <c r="F1854" s="27"/>
      <c r="G1854" s="27"/>
      <c r="R1854" s="27"/>
      <c r="S1854" s="27"/>
    </row>
    <row r="1855" spans="3:19" x14ac:dyDescent="0.2">
      <c r="C1855" s="27"/>
      <c r="D1855" s="27"/>
      <c r="E1855" s="27"/>
      <c r="F1855" s="27"/>
      <c r="G1855" s="27"/>
      <c r="R1855" s="27"/>
      <c r="S1855" s="27"/>
    </row>
    <row r="1856" spans="3:19" x14ac:dyDescent="0.2">
      <c r="C1856" s="27"/>
      <c r="D1856" s="27"/>
      <c r="E1856" s="27"/>
      <c r="F1856" s="27"/>
      <c r="G1856" s="27"/>
      <c r="R1856" s="27"/>
      <c r="S1856" s="27"/>
    </row>
    <row r="1857" spans="3:19" x14ac:dyDescent="0.2">
      <c r="C1857" s="27"/>
      <c r="D1857" s="27"/>
      <c r="E1857" s="27"/>
      <c r="F1857" s="27"/>
      <c r="G1857" s="27"/>
      <c r="R1857" s="27"/>
      <c r="S1857" s="27"/>
    </row>
    <row r="1858" spans="3:19" x14ac:dyDescent="0.2">
      <c r="C1858" s="27"/>
      <c r="D1858" s="27"/>
      <c r="E1858" s="27"/>
      <c r="F1858" s="27"/>
      <c r="G1858" s="27"/>
      <c r="R1858" s="27"/>
      <c r="S1858" s="27"/>
    </row>
    <row r="1859" spans="3:19" x14ac:dyDescent="0.2">
      <c r="C1859" s="27"/>
      <c r="D1859" s="27"/>
      <c r="E1859" s="27"/>
      <c r="F1859" s="27"/>
      <c r="G1859" s="27"/>
      <c r="R1859" s="27"/>
      <c r="S1859" s="27"/>
    </row>
    <row r="1860" spans="3:19" x14ac:dyDescent="0.2">
      <c r="C1860" s="27"/>
      <c r="D1860" s="27"/>
      <c r="E1860" s="27"/>
      <c r="F1860" s="27"/>
      <c r="G1860" s="27"/>
      <c r="R1860" s="27"/>
      <c r="S1860" s="27"/>
    </row>
    <row r="1861" spans="3:19" x14ac:dyDescent="0.2">
      <c r="C1861" s="27"/>
      <c r="D1861" s="27"/>
      <c r="E1861" s="27"/>
      <c r="F1861" s="27"/>
      <c r="G1861" s="27"/>
      <c r="R1861" s="27"/>
      <c r="S1861" s="27"/>
    </row>
    <row r="1862" spans="3:19" x14ac:dyDescent="0.2">
      <c r="C1862" s="27"/>
      <c r="D1862" s="27"/>
      <c r="E1862" s="27"/>
      <c r="F1862" s="27"/>
      <c r="G1862" s="27"/>
      <c r="R1862" s="27"/>
      <c r="S1862" s="27"/>
    </row>
    <row r="1863" spans="3:19" x14ac:dyDescent="0.2">
      <c r="C1863" s="27"/>
      <c r="D1863" s="27"/>
      <c r="E1863" s="27"/>
      <c r="F1863" s="27"/>
      <c r="G1863" s="27"/>
      <c r="R1863" s="27"/>
      <c r="S1863" s="27"/>
    </row>
    <row r="1864" spans="3:19" x14ac:dyDescent="0.2">
      <c r="C1864" s="27"/>
      <c r="D1864" s="27"/>
      <c r="E1864" s="27"/>
      <c r="F1864" s="27"/>
      <c r="G1864" s="27"/>
      <c r="R1864" s="27"/>
      <c r="S1864" s="27"/>
    </row>
    <row r="1865" spans="3:19" x14ac:dyDescent="0.2">
      <c r="C1865" s="27"/>
      <c r="D1865" s="27"/>
      <c r="E1865" s="27"/>
      <c r="F1865" s="27"/>
      <c r="G1865" s="27"/>
      <c r="R1865" s="27"/>
      <c r="S1865" s="27"/>
    </row>
    <row r="1866" spans="3:19" x14ac:dyDescent="0.2">
      <c r="C1866" s="27"/>
      <c r="D1866" s="27"/>
      <c r="E1866" s="27"/>
      <c r="F1866" s="27"/>
      <c r="G1866" s="27"/>
      <c r="R1866" s="27"/>
      <c r="S1866" s="27"/>
    </row>
    <row r="1867" spans="3:19" x14ac:dyDescent="0.2">
      <c r="C1867" s="27"/>
      <c r="D1867" s="27"/>
      <c r="E1867" s="27"/>
      <c r="F1867" s="27"/>
      <c r="G1867" s="27"/>
      <c r="R1867" s="27"/>
      <c r="S1867" s="27"/>
    </row>
    <row r="1868" spans="3:19" x14ac:dyDescent="0.2">
      <c r="C1868" s="27"/>
      <c r="D1868" s="27"/>
      <c r="E1868" s="27"/>
      <c r="F1868" s="27"/>
      <c r="G1868" s="27"/>
      <c r="R1868" s="27"/>
      <c r="S1868" s="27"/>
    </row>
    <row r="1869" spans="3:19" x14ac:dyDescent="0.2">
      <c r="C1869" s="27"/>
      <c r="D1869" s="27"/>
      <c r="E1869" s="27"/>
      <c r="F1869" s="27"/>
      <c r="G1869" s="27"/>
      <c r="R1869" s="27"/>
      <c r="S1869" s="27"/>
    </row>
    <row r="1870" spans="3:19" x14ac:dyDescent="0.2">
      <c r="C1870" s="27"/>
      <c r="D1870" s="27"/>
      <c r="E1870" s="27"/>
      <c r="F1870" s="27"/>
      <c r="G1870" s="27"/>
      <c r="R1870" s="27"/>
      <c r="S1870" s="27"/>
    </row>
    <row r="1871" spans="3:19" x14ac:dyDescent="0.2">
      <c r="C1871" s="27"/>
      <c r="D1871" s="27"/>
      <c r="E1871" s="27"/>
      <c r="F1871" s="27"/>
      <c r="G1871" s="27"/>
      <c r="R1871" s="27"/>
      <c r="S1871" s="27"/>
    </row>
    <row r="1872" spans="3:19" x14ac:dyDescent="0.2">
      <c r="C1872" s="27"/>
      <c r="D1872" s="27"/>
      <c r="E1872" s="27"/>
      <c r="F1872" s="27"/>
      <c r="G1872" s="27"/>
      <c r="R1872" s="27"/>
      <c r="S1872" s="27"/>
    </row>
    <row r="1873" spans="3:19" x14ac:dyDescent="0.2">
      <c r="C1873" s="27"/>
      <c r="D1873" s="27"/>
      <c r="E1873" s="27"/>
      <c r="F1873" s="27"/>
      <c r="G1873" s="27"/>
      <c r="R1873" s="27"/>
      <c r="S1873" s="27"/>
    </row>
    <row r="1874" spans="3:19" x14ac:dyDescent="0.2">
      <c r="C1874" s="27"/>
      <c r="D1874" s="27"/>
      <c r="E1874" s="27"/>
      <c r="F1874" s="27"/>
      <c r="G1874" s="27"/>
      <c r="R1874" s="27"/>
      <c r="S1874" s="27"/>
    </row>
    <row r="1875" spans="3:19" x14ac:dyDescent="0.2">
      <c r="C1875" s="27"/>
      <c r="D1875" s="27"/>
      <c r="E1875" s="27"/>
      <c r="F1875" s="27"/>
      <c r="G1875" s="27"/>
      <c r="R1875" s="27"/>
      <c r="S1875" s="27"/>
    </row>
    <row r="1876" spans="3:19" x14ac:dyDescent="0.2">
      <c r="C1876" s="27"/>
      <c r="D1876" s="27"/>
      <c r="E1876" s="27"/>
      <c r="F1876" s="27"/>
      <c r="G1876" s="27"/>
      <c r="R1876" s="27"/>
      <c r="S1876" s="27"/>
    </row>
    <row r="1877" spans="3:19" x14ac:dyDescent="0.2">
      <c r="C1877" s="27"/>
      <c r="D1877" s="27"/>
      <c r="E1877" s="27"/>
      <c r="F1877" s="27"/>
      <c r="G1877" s="27"/>
      <c r="R1877" s="27"/>
      <c r="S1877" s="27"/>
    </row>
    <row r="1878" spans="3:19" x14ac:dyDescent="0.2">
      <c r="C1878" s="27"/>
      <c r="D1878" s="27"/>
      <c r="E1878" s="27"/>
      <c r="F1878" s="27"/>
      <c r="G1878" s="27"/>
      <c r="R1878" s="27"/>
      <c r="S1878" s="27"/>
    </row>
    <row r="1879" spans="3:19" x14ac:dyDescent="0.2">
      <c r="C1879" s="27"/>
      <c r="D1879" s="27"/>
      <c r="E1879" s="27"/>
      <c r="F1879" s="27"/>
      <c r="G1879" s="27"/>
      <c r="R1879" s="27"/>
      <c r="S1879" s="27"/>
    </row>
    <row r="1880" spans="3:19" x14ac:dyDescent="0.2">
      <c r="C1880" s="27"/>
      <c r="D1880" s="27"/>
      <c r="E1880" s="27"/>
      <c r="F1880" s="27"/>
      <c r="G1880" s="27"/>
      <c r="R1880" s="27"/>
      <c r="S1880" s="27"/>
    </row>
    <row r="1881" spans="3:19" x14ac:dyDescent="0.2">
      <c r="C1881" s="27"/>
      <c r="D1881" s="27"/>
      <c r="E1881" s="27"/>
      <c r="F1881" s="27"/>
      <c r="G1881" s="27"/>
      <c r="R1881" s="27"/>
      <c r="S1881" s="27"/>
    </row>
    <row r="1882" spans="3:19" x14ac:dyDescent="0.2">
      <c r="C1882" s="27"/>
      <c r="D1882" s="27"/>
      <c r="E1882" s="27"/>
      <c r="F1882" s="27"/>
      <c r="G1882" s="27"/>
      <c r="R1882" s="27"/>
      <c r="S1882" s="27"/>
    </row>
    <row r="1883" spans="3:19" x14ac:dyDescent="0.2">
      <c r="C1883" s="27"/>
      <c r="D1883" s="27"/>
      <c r="E1883" s="27"/>
      <c r="F1883" s="27"/>
      <c r="G1883" s="27"/>
      <c r="R1883" s="27"/>
      <c r="S1883" s="27"/>
    </row>
    <row r="1884" spans="3:19" x14ac:dyDescent="0.2">
      <c r="C1884" s="27"/>
      <c r="D1884" s="27"/>
      <c r="E1884" s="27"/>
      <c r="F1884" s="27"/>
      <c r="G1884" s="27"/>
      <c r="R1884" s="27"/>
      <c r="S1884" s="27"/>
    </row>
    <row r="1885" spans="3:19" x14ac:dyDescent="0.2">
      <c r="C1885" s="27"/>
      <c r="D1885" s="27"/>
      <c r="E1885" s="27"/>
      <c r="F1885" s="27"/>
      <c r="G1885" s="27"/>
      <c r="R1885" s="27"/>
      <c r="S1885" s="27"/>
    </row>
    <row r="1886" spans="3:19" x14ac:dyDescent="0.2">
      <c r="C1886" s="27"/>
      <c r="D1886" s="27"/>
      <c r="E1886" s="27"/>
      <c r="F1886" s="27"/>
      <c r="G1886" s="27"/>
      <c r="R1886" s="27"/>
      <c r="S1886" s="27"/>
    </row>
    <row r="1887" spans="3:19" x14ac:dyDescent="0.2">
      <c r="C1887" s="27"/>
      <c r="D1887" s="27"/>
      <c r="E1887" s="27"/>
      <c r="F1887" s="27"/>
      <c r="G1887" s="27"/>
      <c r="R1887" s="27"/>
      <c r="S1887" s="27"/>
    </row>
    <row r="1888" spans="3:19" x14ac:dyDescent="0.2">
      <c r="C1888" s="27"/>
      <c r="D1888" s="27"/>
      <c r="E1888" s="27"/>
      <c r="F1888" s="27"/>
      <c r="G1888" s="27"/>
      <c r="R1888" s="27"/>
      <c r="S1888" s="27"/>
    </row>
    <row r="1889" spans="3:19" x14ac:dyDescent="0.2">
      <c r="C1889" s="27"/>
      <c r="D1889" s="27"/>
      <c r="E1889" s="27"/>
      <c r="F1889" s="27"/>
      <c r="G1889" s="27"/>
      <c r="R1889" s="27"/>
      <c r="S1889" s="27"/>
    </row>
    <row r="1890" spans="3:19" x14ac:dyDescent="0.2">
      <c r="C1890" s="27"/>
      <c r="D1890" s="27"/>
      <c r="E1890" s="27"/>
      <c r="F1890" s="27"/>
      <c r="G1890" s="27"/>
      <c r="R1890" s="27"/>
      <c r="S1890" s="27"/>
    </row>
    <row r="1891" spans="3:19" x14ac:dyDescent="0.2">
      <c r="C1891" s="27"/>
      <c r="D1891" s="27"/>
      <c r="E1891" s="27"/>
      <c r="F1891" s="27"/>
      <c r="G1891" s="27"/>
      <c r="R1891" s="27"/>
      <c r="S1891" s="27"/>
    </row>
    <row r="1892" spans="3:19" x14ac:dyDescent="0.2">
      <c r="C1892" s="27"/>
      <c r="D1892" s="27"/>
      <c r="E1892" s="27"/>
      <c r="F1892" s="27"/>
      <c r="G1892" s="27"/>
      <c r="R1892" s="27"/>
      <c r="S1892" s="27"/>
    </row>
    <row r="1893" spans="3:19" x14ac:dyDescent="0.2">
      <c r="C1893" s="27"/>
      <c r="D1893" s="27"/>
      <c r="E1893" s="27"/>
      <c r="F1893" s="27"/>
      <c r="G1893" s="27"/>
      <c r="R1893" s="27"/>
      <c r="S1893" s="27"/>
    </row>
    <row r="1894" spans="3:19" x14ac:dyDescent="0.2">
      <c r="C1894" s="27"/>
      <c r="D1894" s="27"/>
      <c r="E1894" s="27"/>
      <c r="F1894" s="27"/>
      <c r="G1894" s="27"/>
      <c r="R1894" s="27"/>
      <c r="S1894" s="27"/>
    </row>
    <row r="1895" spans="3:19" x14ac:dyDescent="0.2">
      <c r="C1895" s="27"/>
      <c r="D1895" s="27"/>
      <c r="E1895" s="27"/>
      <c r="F1895" s="27"/>
      <c r="G1895" s="27"/>
      <c r="R1895" s="27"/>
      <c r="S1895" s="27"/>
    </row>
    <row r="1896" spans="3:19" x14ac:dyDescent="0.2">
      <c r="C1896" s="27"/>
      <c r="D1896" s="27"/>
      <c r="E1896" s="27"/>
      <c r="F1896" s="27"/>
      <c r="G1896" s="27"/>
      <c r="R1896" s="27"/>
      <c r="S1896" s="27"/>
    </row>
    <row r="1897" spans="3:19" x14ac:dyDescent="0.2">
      <c r="C1897" s="27"/>
      <c r="D1897" s="27"/>
      <c r="E1897" s="27"/>
      <c r="F1897" s="27"/>
      <c r="G1897" s="27"/>
      <c r="R1897" s="27"/>
      <c r="S1897" s="27"/>
    </row>
    <row r="1898" spans="3:19" x14ac:dyDescent="0.2">
      <c r="C1898" s="27"/>
      <c r="D1898" s="27"/>
      <c r="E1898" s="27"/>
      <c r="F1898" s="27"/>
      <c r="G1898" s="27"/>
      <c r="R1898" s="27"/>
      <c r="S1898" s="27"/>
    </row>
    <row r="1899" spans="3:19" x14ac:dyDescent="0.2">
      <c r="C1899" s="27"/>
      <c r="D1899" s="27"/>
      <c r="E1899" s="27"/>
      <c r="F1899" s="27"/>
      <c r="G1899" s="27"/>
      <c r="R1899" s="27"/>
      <c r="S1899" s="27"/>
    </row>
    <row r="1900" spans="3:19" x14ac:dyDescent="0.2">
      <c r="C1900" s="27"/>
      <c r="D1900" s="27"/>
      <c r="E1900" s="27"/>
      <c r="F1900" s="27"/>
      <c r="G1900" s="27"/>
      <c r="R1900" s="27"/>
      <c r="S1900" s="27"/>
    </row>
    <row r="1901" spans="3:19" x14ac:dyDescent="0.2">
      <c r="C1901" s="27"/>
      <c r="D1901" s="27"/>
      <c r="E1901" s="27"/>
      <c r="F1901" s="27"/>
      <c r="G1901" s="27"/>
      <c r="R1901" s="27"/>
      <c r="S1901" s="27"/>
    </row>
    <row r="1902" spans="3:19" x14ac:dyDescent="0.2">
      <c r="C1902" s="27"/>
      <c r="D1902" s="27"/>
      <c r="E1902" s="27"/>
      <c r="F1902" s="27"/>
      <c r="G1902" s="27"/>
      <c r="R1902" s="27"/>
      <c r="S1902" s="27"/>
    </row>
    <row r="1903" spans="3:19" x14ac:dyDescent="0.2">
      <c r="C1903" s="27"/>
      <c r="D1903" s="27"/>
      <c r="E1903" s="27"/>
      <c r="F1903" s="27"/>
      <c r="G1903" s="27"/>
      <c r="R1903" s="27"/>
      <c r="S1903" s="27"/>
    </row>
    <row r="1904" spans="3:19" x14ac:dyDescent="0.2">
      <c r="C1904" s="27"/>
      <c r="D1904" s="27"/>
      <c r="E1904" s="27"/>
      <c r="F1904" s="27"/>
      <c r="G1904" s="27"/>
      <c r="R1904" s="27"/>
      <c r="S1904" s="27"/>
    </row>
    <row r="1905" spans="3:19" x14ac:dyDescent="0.2">
      <c r="C1905" s="27"/>
      <c r="D1905" s="27"/>
      <c r="E1905" s="27"/>
      <c r="F1905" s="27"/>
      <c r="G1905" s="27"/>
      <c r="R1905" s="27"/>
      <c r="S1905" s="27"/>
    </row>
    <row r="1906" spans="3:19" x14ac:dyDescent="0.2">
      <c r="C1906" s="27"/>
      <c r="D1906" s="27"/>
      <c r="E1906" s="27"/>
      <c r="F1906" s="27"/>
      <c r="G1906" s="27"/>
      <c r="R1906" s="27"/>
      <c r="S1906" s="27"/>
    </row>
    <row r="1907" spans="3:19" x14ac:dyDescent="0.2">
      <c r="C1907" s="27"/>
      <c r="D1907" s="27"/>
      <c r="E1907" s="27"/>
      <c r="F1907" s="27"/>
      <c r="G1907" s="27"/>
      <c r="R1907" s="27"/>
      <c r="S1907" s="27"/>
    </row>
    <row r="1908" spans="3:19" x14ac:dyDescent="0.2">
      <c r="C1908" s="27"/>
      <c r="D1908" s="27"/>
      <c r="E1908" s="27"/>
      <c r="F1908" s="27"/>
      <c r="G1908" s="27"/>
      <c r="R1908" s="27"/>
      <c r="S1908" s="27"/>
    </row>
    <row r="1909" spans="3:19" x14ac:dyDescent="0.2">
      <c r="C1909" s="27"/>
      <c r="D1909" s="27"/>
      <c r="E1909" s="27"/>
      <c r="F1909" s="27"/>
      <c r="G1909" s="27"/>
      <c r="R1909" s="27"/>
      <c r="S1909" s="27"/>
    </row>
    <row r="1910" spans="3:19" x14ac:dyDescent="0.2">
      <c r="C1910" s="27"/>
      <c r="D1910" s="27"/>
      <c r="E1910" s="27"/>
      <c r="F1910" s="27"/>
      <c r="G1910" s="27"/>
      <c r="R1910" s="27"/>
      <c r="S1910" s="27"/>
    </row>
    <row r="1911" spans="3:19" x14ac:dyDescent="0.2">
      <c r="C1911" s="27"/>
      <c r="D1911" s="27"/>
      <c r="E1911" s="27"/>
      <c r="F1911" s="27"/>
      <c r="G1911" s="27"/>
      <c r="R1911" s="27"/>
      <c r="S1911" s="27"/>
    </row>
    <row r="1912" spans="3:19" x14ac:dyDescent="0.2">
      <c r="C1912" s="27"/>
      <c r="D1912" s="27"/>
      <c r="E1912" s="27"/>
      <c r="F1912" s="27"/>
      <c r="G1912" s="27"/>
      <c r="R1912" s="27"/>
      <c r="S1912" s="27"/>
    </row>
    <row r="1913" spans="3:19" x14ac:dyDescent="0.2">
      <c r="C1913" s="27"/>
      <c r="D1913" s="27"/>
      <c r="E1913" s="27"/>
      <c r="F1913" s="27"/>
      <c r="G1913" s="27"/>
      <c r="R1913" s="27"/>
      <c r="S1913" s="27"/>
    </row>
    <row r="1914" spans="3:19" x14ac:dyDescent="0.2">
      <c r="C1914" s="27"/>
      <c r="D1914" s="27"/>
      <c r="E1914" s="27"/>
      <c r="F1914" s="27"/>
      <c r="G1914" s="27"/>
      <c r="R1914" s="27"/>
      <c r="S1914" s="27"/>
    </row>
    <row r="1915" spans="3:19" x14ac:dyDescent="0.2">
      <c r="C1915" s="27"/>
      <c r="D1915" s="27"/>
      <c r="E1915" s="27"/>
      <c r="F1915" s="27"/>
      <c r="G1915" s="27"/>
      <c r="R1915" s="27"/>
      <c r="S1915" s="27"/>
    </row>
    <row r="1916" spans="3:19" x14ac:dyDescent="0.2">
      <c r="C1916" s="27"/>
      <c r="D1916" s="27"/>
      <c r="E1916" s="27"/>
      <c r="F1916" s="27"/>
      <c r="G1916" s="27"/>
      <c r="R1916" s="27"/>
      <c r="S1916" s="27"/>
    </row>
    <row r="1917" spans="3:19" x14ac:dyDescent="0.2">
      <c r="C1917" s="27"/>
      <c r="D1917" s="27"/>
      <c r="E1917" s="27"/>
      <c r="F1917" s="27"/>
      <c r="G1917" s="27"/>
      <c r="R1917" s="27"/>
      <c r="S1917" s="27"/>
    </row>
    <row r="1918" spans="3:19" x14ac:dyDescent="0.2">
      <c r="C1918" s="27"/>
      <c r="D1918" s="27"/>
      <c r="E1918" s="27"/>
      <c r="F1918" s="27"/>
      <c r="G1918" s="27"/>
      <c r="R1918" s="27"/>
      <c r="S1918" s="27"/>
    </row>
    <row r="1919" spans="3:19" x14ac:dyDescent="0.2">
      <c r="C1919" s="27"/>
      <c r="D1919" s="27"/>
      <c r="E1919" s="27"/>
      <c r="F1919" s="27"/>
      <c r="G1919" s="27"/>
      <c r="R1919" s="27"/>
      <c r="S1919" s="27"/>
    </row>
    <row r="1920" spans="3:19" x14ac:dyDescent="0.2">
      <c r="C1920" s="27"/>
      <c r="D1920" s="27"/>
      <c r="E1920" s="27"/>
      <c r="F1920" s="27"/>
      <c r="G1920" s="27"/>
      <c r="R1920" s="27"/>
      <c r="S1920" s="27"/>
    </row>
    <row r="1921" spans="3:19" x14ac:dyDescent="0.2">
      <c r="C1921" s="27"/>
      <c r="D1921" s="27"/>
      <c r="E1921" s="27"/>
      <c r="F1921" s="27"/>
      <c r="G1921" s="27"/>
      <c r="R1921" s="27"/>
      <c r="S1921" s="27"/>
    </row>
    <row r="1922" spans="3:19" x14ac:dyDescent="0.2">
      <c r="C1922" s="27"/>
      <c r="D1922" s="27"/>
      <c r="E1922" s="27"/>
      <c r="F1922" s="27"/>
      <c r="G1922" s="27"/>
      <c r="R1922" s="27"/>
      <c r="S1922" s="27"/>
    </row>
    <row r="1923" spans="3:19" x14ac:dyDescent="0.2">
      <c r="C1923" s="27"/>
      <c r="D1923" s="27"/>
      <c r="E1923" s="27"/>
      <c r="F1923" s="27"/>
      <c r="G1923" s="27"/>
      <c r="R1923" s="27"/>
      <c r="S1923" s="27"/>
    </row>
    <row r="1924" spans="3:19" x14ac:dyDescent="0.2">
      <c r="C1924" s="27"/>
      <c r="D1924" s="27"/>
      <c r="E1924" s="27"/>
      <c r="F1924" s="27"/>
      <c r="G1924" s="27"/>
      <c r="R1924" s="27"/>
      <c r="S1924" s="27"/>
    </row>
    <row r="1925" spans="3:19" x14ac:dyDescent="0.2">
      <c r="C1925" s="27"/>
      <c r="D1925" s="27"/>
      <c r="E1925" s="27"/>
      <c r="F1925" s="27"/>
      <c r="G1925" s="27"/>
      <c r="R1925" s="27"/>
      <c r="S1925" s="27"/>
    </row>
    <row r="1926" spans="3:19" x14ac:dyDescent="0.2">
      <c r="C1926" s="27"/>
      <c r="D1926" s="27"/>
      <c r="E1926" s="27"/>
      <c r="F1926" s="27"/>
      <c r="G1926" s="27"/>
      <c r="R1926" s="27"/>
      <c r="S1926" s="27"/>
    </row>
    <row r="1927" spans="3:19" x14ac:dyDescent="0.2">
      <c r="C1927" s="27"/>
      <c r="D1927" s="27"/>
      <c r="E1927" s="27"/>
      <c r="F1927" s="27"/>
      <c r="G1927" s="27"/>
      <c r="R1927" s="27"/>
      <c r="S1927" s="27"/>
    </row>
    <row r="1928" spans="3:19" x14ac:dyDescent="0.2">
      <c r="C1928" s="27"/>
      <c r="D1928" s="27"/>
      <c r="E1928" s="27"/>
      <c r="F1928" s="27"/>
      <c r="G1928" s="27"/>
      <c r="R1928" s="27"/>
      <c r="S1928" s="27"/>
    </row>
    <row r="1929" spans="3:19" x14ac:dyDescent="0.2">
      <c r="C1929" s="27"/>
      <c r="D1929" s="27"/>
      <c r="E1929" s="27"/>
      <c r="F1929" s="27"/>
      <c r="G1929" s="27"/>
      <c r="R1929" s="27"/>
      <c r="S1929" s="27"/>
    </row>
    <row r="1930" spans="3:19" x14ac:dyDescent="0.2">
      <c r="C1930" s="27"/>
      <c r="D1930" s="27"/>
      <c r="E1930" s="27"/>
      <c r="F1930" s="27"/>
      <c r="G1930" s="27"/>
      <c r="R1930" s="27"/>
      <c r="S1930" s="27"/>
    </row>
    <row r="1931" spans="3:19" x14ac:dyDescent="0.2">
      <c r="C1931" s="27"/>
      <c r="D1931" s="27"/>
      <c r="E1931" s="27"/>
      <c r="F1931" s="27"/>
      <c r="G1931" s="27"/>
      <c r="R1931" s="27"/>
      <c r="S1931" s="27"/>
    </row>
    <row r="1932" spans="3:19" x14ac:dyDescent="0.2">
      <c r="C1932" s="27"/>
      <c r="D1932" s="27"/>
      <c r="E1932" s="27"/>
      <c r="F1932" s="27"/>
      <c r="G1932" s="27"/>
      <c r="R1932" s="27"/>
      <c r="S1932" s="27"/>
    </row>
    <row r="1933" spans="3:19" x14ac:dyDescent="0.2">
      <c r="C1933" s="27"/>
      <c r="D1933" s="27"/>
      <c r="E1933" s="27"/>
      <c r="F1933" s="27"/>
      <c r="G1933" s="27"/>
      <c r="R1933" s="27"/>
      <c r="S1933" s="27"/>
    </row>
    <row r="1934" spans="3:19" x14ac:dyDescent="0.2">
      <c r="C1934" s="27"/>
      <c r="D1934" s="27"/>
      <c r="E1934" s="27"/>
      <c r="F1934" s="27"/>
      <c r="G1934" s="27"/>
      <c r="R1934" s="27"/>
      <c r="S1934" s="27"/>
    </row>
    <row r="1935" spans="3:19" x14ac:dyDescent="0.2">
      <c r="C1935" s="27"/>
      <c r="D1935" s="27"/>
      <c r="E1935" s="27"/>
      <c r="F1935" s="27"/>
      <c r="G1935" s="27"/>
      <c r="R1935" s="27"/>
      <c r="S1935" s="27"/>
    </row>
    <row r="1936" spans="3:19" x14ac:dyDescent="0.2">
      <c r="C1936" s="27"/>
      <c r="D1936" s="27"/>
      <c r="E1936" s="27"/>
      <c r="F1936" s="27"/>
      <c r="G1936" s="27"/>
      <c r="R1936" s="27"/>
      <c r="S1936" s="27"/>
    </row>
    <row r="1937" spans="3:19" x14ac:dyDescent="0.2">
      <c r="C1937" s="27"/>
      <c r="D1937" s="27"/>
      <c r="E1937" s="27"/>
      <c r="F1937" s="27"/>
      <c r="G1937" s="27"/>
      <c r="R1937" s="27"/>
      <c r="S1937" s="27"/>
    </row>
    <row r="1938" spans="3:19" x14ac:dyDescent="0.2">
      <c r="C1938" s="27"/>
      <c r="D1938" s="27"/>
      <c r="E1938" s="27"/>
      <c r="F1938" s="27"/>
      <c r="G1938" s="27"/>
      <c r="R1938" s="27"/>
      <c r="S1938" s="27"/>
    </row>
    <row r="1939" spans="3:19" x14ac:dyDescent="0.2">
      <c r="C1939" s="27"/>
      <c r="D1939" s="27"/>
      <c r="E1939" s="27"/>
      <c r="F1939" s="27"/>
      <c r="G1939" s="27"/>
      <c r="R1939" s="27"/>
      <c r="S1939" s="27"/>
    </row>
    <row r="1940" spans="3:19" x14ac:dyDescent="0.2">
      <c r="C1940" s="27"/>
      <c r="D1940" s="27"/>
      <c r="E1940" s="27"/>
      <c r="F1940" s="27"/>
      <c r="G1940" s="27"/>
      <c r="R1940" s="27"/>
      <c r="S1940" s="27"/>
    </row>
    <row r="1941" spans="3:19" x14ac:dyDescent="0.2">
      <c r="C1941" s="27"/>
      <c r="D1941" s="27"/>
      <c r="E1941" s="27"/>
      <c r="F1941" s="27"/>
      <c r="G1941" s="27"/>
      <c r="R1941" s="27"/>
      <c r="S1941" s="27"/>
    </row>
    <row r="1942" spans="3:19" x14ac:dyDescent="0.2">
      <c r="C1942" s="27"/>
      <c r="D1942" s="27"/>
      <c r="E1942" s="27"/>
      <c r="F1942" s="27"/>
      <c r="G1942" s="27"/>
      <c r="R1942" s="27"/>
      <c r="S1942" s="27"/>
    </row>
    <row r="1943" spans="3:19" x14ac:dyDescent="0.2">
      <c r="C1943" s="27"/>
      <c r="D1943" s="27"/>
      <c r="E1943" s="27"/>
      <c r="F1943" s="27"/>
      <c r="G1943" s="27"/>
      <c r="R1943" s="27"/>
      <c r="S1943" s="27"/>
    </row>
    <row r="1944" spans="3:19" x14ac:dyDescent="0.2">
      <c r="C1944" s="27"/>
      <c r="D1944" s="27"/>
      <c r="E1944" s="27"/>
      <c r="F1944" s="27"/>
      <c r="G1944" s="27"/>
      <c r="R1944" s="27"/>
      <c r="S1944" s="27"/>
    </row>
    <row r="1945" spans="3:19" x14ac:dyDescent="0.2">
      <c r="C1945" s="27"/>
      <c r="D1945" s="27"/>
      <c r="E1945" s="27"/>
      <c r="F1945" s="27"/>
      <c r="G1945" s="27"/>
      <c r="R1945" s="27"/>
      <c r="S1945" s="27"/>
    </row>
    <row r="1946" spans="3:19" x14ac:dyDescent="0.2">
      <c r="C1946" s="27"/>
      <c r="D1946" s="27"/>
      <c r="E1946" s="27"/>
      <c r="F1946" s="27"/>
      <c r="G1946" s="27"/>
      <c r="R1946" s="27"/>
      <c r="S1946" s="27"/>
    </row>
    <row r="1947" spans="3:19" x14ac:dyDescent="0.2">
      <c r="C1947" s="27"/>
      <c r="D1947" s="27"/>
      <c r="E1947" s="27"/>
      <c r="F1947" s="27"/>
      <c r="G1947" s="27"/>
      <c r="R1947" s="27"/>
      <c r="S1947" s="27"/>
    </row>
    <row r="1948" spans="3:19" x14ac:dyDescent="0.2">
      <c r="C1948" s="27"/>
      <c r="D1948" s="27"/>
      <c r="E1948" s="27"/>
      <c r="F1948" s="27"/>
      <c r="G1948" s="27"/>
      <c r="R1948" s="27"/>
      <c r="S1948" s="27"/>
    </row>
    <row r="1949" spans="3:19" x14ac:dyDescent="0.2">
      <c r="C1949" s="27"/>
      <c r="D1949" s="27"/>
      <c r="E1949" s="27"/>
      <c r="F1949" s="27"/>
      <c r="G1949" s="27"/>
      <c r="R1949" s="27"/>
      <c r="S1949" s="27"/>
    </row>
    <row r="1950" spans="3:19" x14ac:dyDescent="0.2">
      <c r="C1950" s="27"/>
      <c r="D1950" s="27"/>
      <c r="E1950" s="27"/>
      <c r="F1950" s="27"/>
      <c r="G1950" s="27"/>
      <c r="R1950" s="27"/>
      <c r="S1950" s="27"/>
    </row>
    <row r="1951" spans="3:19" x14ac:dyDescent="0.2">
      <c r="C1951" s="27"/>
      <c r="D1951" s="27"/>
      <c r="E1951" s="27"/>
      <c r="F1951" s="27"/>
      <c r="G1951" s="27"/>
      <c r="R1951" s="27"/>
      <c r="S1951" s="27"/>
    </row>
    <row r="1952" spans="3:19" x14ac:dyDescent="0.2">
      <c r="C1952" s="27"/>
      <c r="D1952" s="27"/>
      <c r="E1952" s="27"/>
      <c r="F1952" s="27"/>
      <c r="G1952" s="27"/>
      <c r="R1952" s="27"/>
      <c r="S1952" s="27"/>
    </row>
    <row r="1953" spans="3:19" x14ac:dyDescent="0.2">
      <c r="C1953" s="27"/>
      <c r="D1953" s="27"/>
      <c r="E1953" s="27"/>
      <c r="F1953" s="27"/>
      <c r="G1953" s="27"/>
      <c r="R1953" s="27"/>
      <c r="S1953" s="27"/>
    </row>
    <row r="1954" spans="3:19" x14ac:dyDescent="0.2">
      <c r="C1954" s="27"/>
      <c r="D1954" s="27"/>
      <c r="E1954" s="27"/>
      <c r="F1954" s="27"/>
      <c r="G1954" s="27"/>
      <c r="R1954" s="27"/>
      <c r="S1954" s="27"/>
    </row>
    <row r="1955" spans="3:19" x14ac:dyDescent="0.2">
      <c r="C1955" s="27"/>
      <c r="D1955" s="27"/>
      <c r="E1955" s="27"/>
      <c r="F1955" s="27"/>
      <c r="G1955" s="27"/>
      <c r="R1955" s="27"/>
      <c r="S1955" s="27"/>
    </row>
    <row r="1956" spans="3:19" x14ac:dyDescent="0.2">
      <c r="C1956" s="27"/>
      <c r="D1956" s="27"/>
      <c r="E1956" s="27"/>
      <c r="F1956" s="27"/>
      <c r="G1956" s="27"/>
      <c r="R1956" s="27"/>
      <c r="S1956" s="27"/>
    </row>
    <row r="1957" spans="3:19" x14ac:dyDescent="0.2">
      <c r="C1957" s="27"/>
      <c r="D1957" s="27"/>
      <c r="E1957" s="27"/>
      <c r="F1957" s="27"/>
      <c r="G1957" s="27"/>
      <c r="R1957" s="27"/>
      <c r="S1957" s="27"/>
    </row>
    <row r="1958" spans="3:19" x14ac:dyDescent="0.2">
      <c r="C1958" s="27"/>
      <c r="D1958" s="27"/>
      <c r="E1958" s="27"/>
      <c r="F1958" s="27"/>
      <c r="G1958" s="27"/>
      <c r="R1958" s="27"/>
      <c r="S1958" s="27"/>
    </row>
    <row r="1959" spans="3:19" x14ac:dyDescent="0.2">
      <c r="C1959" s="27"/>
      <c r="D1959" s="27"/>
      <c r="E1959" s="27"/>
      <c r="F1959" s="27"/>
      <c r="G1959" s="27"/>
      <c r="R1959" s="27"/>
      <c r="S1959" s="27"/>
    </row>
    <row r="1960" spans="3:19" x14ac:dyDescent="0.2">
      <c r="C1960" s="27"/>
      <c r="D1960" s="27"/>
      <c r="E1960" s="27"/>
      <c r="F1960" s="27"/>
      <c r="G1960" s="27"/>
      <c r="R1960" s="27"/>
      <c r="S1960" s="27"/>
    </row>
    <row r="1961" spans="3:19" x14ac:dyDescent="0.2">
      <c r="C1961" s="27"/>
      <c r="D1961" s="27"/>
      <c r="E1961" s="27"/>
      <c r="F1961" s="27"/>
      <c r="G1961" s="27"/>
      <c r="R1961" s="27"/>
      <c r="S1961" s="27"/>
    </row>
    <row r="1962" spans="3:19" x14ac:dyDescent="0.2">
      <c r="C1962" s="27"/>
      <c r="D1962" s="27"/>
      <c r="E1962" s="27"/>
      <c r="F1962" s="27"/>
      <c r="G1962" s="27"/>
      <c r="R1962" s="27"/>
      <c r="S1962" s="27"/>
    </row>
    <row r="1963" spans="3:19" x14ac:dyDescent="0.2">
      <c r="C1963" s="27"/>
      <c r="D1963" s="27"/>
      <c r="E1963" s="27"/>
      <c r="F1963" s="27"/>
      <c r="G1963" s="27"/>
      <c r="R1963" s="27"/>
      <c r="S1963" s="27"/>
    </row>
    <row r="1964" spans="3:19" x14ac:dyDescent="0.2">
      <c r="C1964" s="27"/>
      <c r="D1964" s="27"/>
      <c r="E1964" s="27"/>
      <c r="F1964" s="27"/>
      <c r="G1964" s="27"/>
      <c r="R1964" s="27"/>
      <c r="S1964" s="27"/>
    </row>
    <row r="1965" spans="3:19" x14ac:dyDescent="0.2">
      <c r="C1965" s="27"/>
      <c r="D1965" s="27"/>
      <c r="E1965" s="27"/>
      <c r="F1965" s="27"/>
      <c r="G1965" s="27"/>
      <c r="R1965" s="27"/>
      <c r="S1965" s="27"/>
    </row>
    <row r="1966" spans="3:19" x14ac:dyDescent="0.2">
      <c r="C1966" s="27"/>
      <c r="D1966" s="27"/>
      <c r="E1966" s="27"/>
      <c r="F1966" s="27"/>
      <c r="G1966" s="27"/>
      <c r="R1966" s="27"/>
      <c r="S1966" s="27"/>
    </row>
    <row r="1967" spans="3:19" x14ac:dyDescent="0.2">
      <c r="C1967" s="27"/>
      <c r="D1967" s="27"/>
      <c r="E1967" s="27"/>
      <c r="F1967" s="27"/>
      <c r="G1967" s="27"/>
      <c r="R1967" s="27"/>
      <c r="S1967" s="27"/>
    </row>
    <row r="1968" spans="3:19" x14ac:dyDescent="0.2">
      <c r="C1968" s="27"/>
      <c r="D1968" s="27"/>
      <c r="E1968" s="27"/>
      <c r="F1968" s="27"/>
      <c r="G1968" s="27"/>
      <c r="R1968" s="27"/>
      <c r="S1968" s="27"/>
    </row>
    <row r="1969" spans="3:19" x14ac:dyDescent="0.2">
      <c r="C1969" s="27"/>
      <c r="D1969" s="27"/>
      <c r="E1969" s="27"/>
      <c r="F1969" s="27"/>
      <c r="G1969" s="27"/>
      <c r="R1969" s="27"/>
      <c r="S1969" s="27"/>
    </row>
    <row r="1970" spans="3:19" x14ac:dyDescent="0.2">
      <c r="C1970" s="27"/>
      <c r="D1970" s="27"/>
      <c r="E1970" s="27"/>
      <c r="F1970" s="27"/>
      <c r="G1970" s="27"/>
      <c r="R1970" s="27"/>
      <c r="S1970" s="27"/>
    </row>
    <row r="1971" spans="3:19" x14ac:dyDescent="0.2">
      <c r="C1971" s="27"/>
      <c r="D1971" s="27"/>
      <c r="E1971" s="27"/>
      <c r="F1971" s="27"/>
      <c r="G1971" s="27"/>
      <c r="R1971" s="27"/>
      <c r="S1971" s="27"/>
    </row>
    <row r="1972" spans="3:19" x14ac:dyDescent="0.2">
      <c r="C1972" s="27"/>
      <c r="D1972" s="27"/>
      <c r="E1972" s="27"/>
      <c r="F1972" s="27"/>
      <c r="G1972" s="27"/>
      <c r="R1972" s="27"/>
      <c r="S1972" s="27"/>
    </row>
    <row r="1973" spans="3:19" x14ac:dyDescent="0.2">
      <c r="C1973" s="27"/>
      <c r="D1973" s="27"/>
      <c r="E1973" s="27"/>
      <c r="F1973" s="27"/>
      <c r="G1973" s="27"/>
      <c r="R1973" s="27"/>
      <c r="S1973" s="27"/>
    </row>
    <row r="1974" spans="3:19" x14ac:dyDescent="0.2">
      <c r="C1974" s="27"/>
      <c r="D1974" s="27"/>
      <c r="E1974" s="27"/>
      <c r="F1974" s="27"/>
      <c r="G1974" s="27"/>
      <c r="R1974" s="27"/>
      <c r="S1974" s="27"/>
    </row>
    <row r="1975" spans="3:19" x14ac:dyDescent="0.2">
      <c r="C1975" s="27"/>
      <c r="D1975" s="27"/>
      <c r="E1975" s="27"/>
      <c r="F1975" s="27"/>
      <c r="G1975" s="27"/>
      <c r="R1975" s="27"/>
      <c r="S1975" s="27"/>
    </row>
    <row r="1976" spans="3:19" x14ac:dyDescent="0.2">
      <c r="C1976" s="27"/>
      <c r="D1976" s="27"/>
      <c r="E1976" s="27"/>
      <c r="F1976" s="27"/>
      <c r="G1976" s="27"/>
      <c r="R1976" s="27"/>
      <c r="S1976" s="27"/>
    </row>
    <row r="1977" spans="3:19" x14ac:dyDescent="0.2">
      <c r="C1977" s="27"/>
      <c r="D1977" s="27"/>
      <c r="E1977" s="27"/>
      <c r="F1977" s="27"/>
      <c r="G1977" s="27"/>
      <c r="R1977" s="27"/>
      <c r="S1977" s="27"/>
    </row>
    <row r="1978" spans="3:19" x14ac:dyDescent="0.2">
      <c r="C1978" s="27"/>
      <c r="D1978" s="27"/>
      <c r="E1978" s="27"/>
      <c r="F1978" s="27"/>
      <c r="G1978" s="27"/>
      <c r="R1978" s="27"/>
      <c r="S1978" s="27"/>
    </row>
    <row r="1979" spans="3:19" x14ac:dyDescent="0.2">
      <c r="C1979" s="27"/>
      <c r="D1979" s="27"/>
      <c r="E1979" s="27"/>
      <c r="F1979" s="27"/>
      <c r="G1979" s="27"/>
      <c r="R1979" s="27"/>
      <c r="S1979" s="27"/>
    </row>
    <row r="1980" spans="3:19" x14ac:dyDescent="0.2">
      <c r="C1980" s="27"/>
      <c r="D1980" s="27"/>
      <c r="E1980" s="27"/>
      <c r="F1980" s="27"/>
      <c r="G1980" s="27"/>
      <c r="R1980" s="27"/>
      <c r="S1980" s="27"/>
    </row>
    <row r="1981" spans="3:19" x14ac:dyDescent="0.2">
      <c r="C1981" s="27"/>
      <c r="D1981" s="27"/>
      <c r="E1981" s="27"/>
      <c r="F1981" s="27"/>
      <c r="G1981" s="27"/>
      <c r="R1981" s="27"/>
      <c r="S1981" s="27"/>
    </row>
    <row r="1982" spans="3:19" x14ac:dyDescent="0.2">
      <c r="C1982" s="27"/>
      <c r="D1982" s="27"/>
      <c r="E1982" s="27"/>
      <c r="F1982" s="27"/>
      <c r="G1982" s="27"/>
      <c r="R1982" s="27"/>
      <c r="S1982" s="27"/>
    </row>
    <row r="1983" spans="3:19" x14ac:dyDescent="0.2">
      <c r="C1983" s="27"/>
      <c r="D1983" s="27"/>
      <c r="E1983" s="27"/>
      <c r="F1983" s="27"/>
      <c r="G1983" s="27"/>
      <c r="R1983" s="27"/>
      <c r="S1983" s="27"/>
    </row>
    <row r="1984" spans="3:19" x14ac:dyDescent="0.2">
      <c r="C1984" s="27"/>
      <c r="D1984" s="27"/>
      <c r="E1984" s="27"/>
      <c r="F1984" s="27"/>
      <c r="G1984" s="27"/>
      <c r="R1984" s="27"/>
      <c r="S1984" s="27"/>
    </row>
    <row r="1985" spans="3:19" x14ac:dyDescent="0.2">
      <c r="C1985" s="27"/>
      <c r="D1985" s="27"/>
      <c r="E1985" s="27"/>
      <c r="F1985" s="27"/>
      <c r="G1985" s="27"/>
      <c r="R1985" s="27"/>
      <c r="S1985" s="27"/>
    </row>
    <row r="1986" spans="3:19" x14ac:dyDescent="0.2">
      <c r="C1986" s="27"/>
      <c r="D1986" s="27"/>
      <c r="E1986" s="27"/>
      <c r="F1986" s="27"/>
      <c r="G1986" s="27"/>
      <c r="R1986" s="27"/>
      <c r="S1986" s="27"/>
    </row>
    <row r="1987" spans="3:19" x14ac:dyDescent="0.2">
      <c r="C1987" s="27"/>
      <c r="D1987" s="27"/>
      <c r="E1987" s="27"/>
      <c r="F1987" s="27"/>
      <c r="G1987" s="27"/>
      <c r="R1987" s="27"/>
      <c r="S1987" s="27"/>
    </row>
    <row r="1988" spans="3:19" x14ac:dyDescent="0.2">
      <c r="C1988" s="27"/>
      <c r="D1988" s="27"/>
      <c r="E1988" s="27"/>
      <c r="F1988" s="27"/>
      <c r="G1988" s="27"/>
      <c r="R1988" s="27"/>
      <c r="S1988" s="27"/>
    </row>
    <row r="1989" spans="3:19" x14ac:dyDescent="0.2">
      <c r="C1989" s="27"/>
      <c r="D1989" s="27"/>
      <c r="E1989" s="27"/>
      <c r="F1989" s="27"/>
      <c r="G1989" s="27"/>
      <c r="R1989" s="27"/>
      <c r="S1989" s="27"/>
    </row>
    <row r="1990" spans="3:19" x14ac:dyDescent="0.2">
      <c r="C1990" s="27"/>
      <c r="D1990" s="27"/>
      <c r="E1990" s="27"/>
      <c r="F1990" s="27"/>
      <c r="G1990" s="27"/>
      <c r="R1990" s="27"/>
      <c r="S1990" s="27"/>
    </row>
    <row r="1991" spans="3:19" x14ac:dyDescent="0.2">
      <c r="C1991" s="27"/>
      <c r="D1991" s="27"/>
      <c r="E1991" s="27"/>
      <c r="F1991" s="27"/>
      <c r="G1991" s="27"/>
      <c r="R1991" s="27"/>
      <c r="S1991" s="27"/>
    </row>
    <row r="1992" spans="3:19" x14ac:dyDescent="0.2">
      <c r="C1992" s="27"/>
      <c r="D1992" s="27"/>
      <c r="E1992" s="27"/>
      <c r="F1992" s="27"/>
      <c r="G1992" s="27"/>
      <c r="R1992" s="27"/>
      <c r="S1992" s="27"/>
    </row>
    <row r="1993" spans="3:19" x14ac:dyDescent="0.2">
      <c r="C1993" s="27"/>
      <c r="D1993" s="27"/>
      <c r="E1993" s="27"/>
      <c r="F1993" s="27"/>
      <c r="G1993" s="27"/>
      <c r="R1993" s="27"/>
      <c r="S1993" s="27"/>
    </row>
    <row r="1994" spans="3:19" x14ac:dyDescent="0.2">
      <c r="C1994" s="27"/>
      <c r="D1994" s="27"/>
      <c r="E1994" s="27"/>
      <c r="F1994" s="27"/>
      <c r="G1994" s="27"/>
      <c r="R1994" s="27"/>
      <c r="S1994" s="27"/>
    </row>
    <row r="1995" spans="3:19" x14ac:dyDescent="0.2">
      <c r="C1995" s="27"/>
      <c r="D1995" s="27"/>
      <c r="E1995" s="27"/>
      <c r="F1995" s="27"/>
      <c r="G1995" s="27"/>
      <c r="R1995" s="27"/>
      <c r="S1995" s="27"/>
    </row>
    <row r="1996" spans="3:19" x14ac:dyDescent="0.2">
      <c r="C1996" s="27"/>
      <c r="D1996" s="27"/>
      <c r="E1996" s="27"/>
      <c r="F1996" s="27"/>
      <c r="G1996" s="27"/>
      <c r="R1996" s="27"/>
      <c r="S1996" s="27"/>
    </row>
    <row r="1997" spans="3:19" x14ac:dyDescent="0.2">
      <c r="C1997" s="27"/>
      <c r="D1997" s="27"/>
      <c r="E1997" s="27"/>
      <c r="F1997" s="27"/>
      <c r="G1997" s="27"/>
      <c r="R1997" s="27"/>
      <c r="S1997" s="27"/>
    </row>
    <row r="1998" spans="3:19" x14ac:dyDescent="0.2">
      <c r="C1998" s="27"/>
      <c r="D1998" s="27"/>
      <c r="E1998" s="27"/>
      <c r="F1998" s="27"/>
      <c r="G1998" s="27"/>
      <c r="R1998" s="27"/>
      <c r="S1998" s="27"/>
    </row>
    <row r="1999" spans="3:19" x14ac:dyDescent="0.2">
      <c r="C1999" s="27"/>
      <c r="D1999" s="27"/>
      <c r="E1999" s="27"/>
      <c r="F1999" s="27"/>
      <c r="G1999" s="27"/>
      <c r="R1999" s="27"/>
      <c r="S1999" s="27"/>
    </row>
    <row r="2000" spans="3:19" x14ac:dyDescent="0.2">
      <c r="C2000" s="27"/>
      <c r="D2000" s="27"/>
      <c r="E2000" s="27"/>
      <c r="F2000" s="27"/>
      <c r="G2000" s="27"/>
      <c r="R2000" s="27"/>
      <c r="S2000" s="27"/>
    </row>
    <row r="2001" spans="3:19" x14ac:dyDescent="0.2">
      <c r="C2001" s="27"/>
      <c r="D2001" s="27"/>
      <c r="E2001" s="27"/>
      <c r="F2001" s="27"/>
      <c r="G2001" s="27"/>
      <c r="R2001" s="27"/>
      <c r="S2001" s="27"/>
    </row>
    <row r="2002" spans="3:19" x14ac:dyDescent="0.2">
      <c r="C2002" s="27"/>
      <c r="D2002" s="27"/>
      <c r="E2002" s="27"/>
      <c r="F2002" s="27"/>
      <c r="G2002" s="27"/>
      <c r="R2002" s="27"/>
      <c r="S2002" s="27"/>
    </row>
    <row r="2003" spans="3:19" x14ac:dyDescent="0.2">
      <c r="C2003" s="27"/>
      <c r="D2003" s="27"/>
      <c r="E2003" s="27"/>
      <c r="F2003" s="27"/>
      <c r="G2003" s="27"/>
      <c r="R2003" s="27"/>
      <c r="S2003" s="27"/>
    </row>
    <row r="2004" spans="3:19" x14ac:dyDescent="0.2">
      <c r="C2004" s="27"/>
      <c r="D2004" s="27"/>
      <c r="E2004" s="27"/>
      <c r="F2004" s="27"/>
      <c r="G2004" s="27"/>
      <c r="R2004" s="27"/>
      <c r="S2004" s="27"/>
    </row>
    <row r="2005" spans="3:19" x14ac:dyDescent="0.2">
      <c r="C2005" s="27"/>
      <c r="D2005" s="27"/>
      <c r="E2005" s="27"/>
      <c r="F2005" s="27"/>
      <c r="G2005" s="27"/>
      <c r="R2005" s="27"/>
      <c r="S2005" s="27"/>
    </row>
    <row r="2006" spans="3:19" x14ac:dyDescent="0.2">
      <c r="C2006" s="27"/>
      <c r="D2006" s="27"/>
      <c r="E2006" s="27"/>
      <c r="F2006" s="27"/>
      <c r="G2006" s="27"/>
      <c r="R2006" s="27"/>
      <c r="S2006" s="27"/>
    </row>
    <row r="2007" spans="3:19" x14ac:dyDescent="0.2">
      <c r="C2007" s="27"/>
      <c r="D2007" s="27"/>
      <c r="E2007" s="27"/>
      <c r="F2007" s="27"/>
      <c r="G2007" s="27"/>
      <c r="R2007" s="27"/>
      <c r="S2007" s="27"/>
    </row>
    <row r="2008" spans="3:19" x14ac:dyDescent="0.2">
      <c r="C2008" s="27"/>
      <c r="D2008" s="27"/>
      <c r="E2008" s="27"/>
      <c r="F2008" s="27"/>
      <c r="G2008" s="27"/>
      <c r="R2008" s="27"/>
      <c r="S2008" s="27"/>
    </row>
    <row r="2009" spans="3:19" x14ac:dyDescent="0.2">
      <c r="C2009" s="27"/>
      <c r="D2009" s="27"/>
      <c r="E2009" s="27"/>
      <c r="F2009" s="27"/>
      <c r="G2009" s="27"/>
      <c r="R2009" s="27"/>
      <c r="S2009" s="27"/>
    </row>
    <row r="2010" spans="3:19" x14ac:dyDescent="0.2">
      <c r="C2010" s="27"/>
      <c r="D2010" s="27"/>
      <c r="E2010" s="27"/>
      <c r="F2010" s="27"/>
      <c r="G2010" s="27"/>
      <c r="R2010" s="27"/>
      <c r="S2010" s="27"/>
    </row>
    <row r="2011" spans="3:19" x14ac:dyDescent="0.2">
      <c r="C2011" s="27"/>
      <c r="D2011" s="27"/>
      <c r="E2011" s="27"/>
      <c r="F2011" s="27"/>
      <c r="G2011" s="27"/>
      <c r="R2011" s="27"/>
      <c r="S2011" s="27"/>
    </row>
    <row r="2012" spans="3:19" x14ac:dyDescent="0.2">
      <c r="C2012" s="27"/>
      <c r="D2012" s="27"/>
      <c r="E2012" s="27"/>
      <c r="F2012" s="27"/>
      <c r="G2012" s="27"/>
      <c r="R2012" s="27"/>
      <c r="S2012" s="27"/>
    </row>
    <row r="2013" spans="3:19" x14ac:dyDescent="0.2">
      <c r="C2013" s="27"/>
      <c r="D2013" s="27"/>
      <c r="E2013" s="27"/>
      <c r="F2013" s="27"/>
      <c r="G2013" s="27"/>
      <c r="R2013" s="27"/>
      <c r="S2013" s="27"/>
    </row>
    <row r="2014" spans="3:19" x14ac:dyDescent="0.2">
      <c r="C2014" s="27"/>
      <c r="D2014" s="27"/>
      <c r="E2014" s="27"/>
      <c r="F2014" s="27"/>
      <c r="G2014" s="27"/>
      <c r="R2014" s="27"/>
      <c r="S2014" s="27"/>
    </row>
    <row r="2015" spans="3:19" x14ac:dyDescent="0.2">
      <c r="C2015" s="27"/>
      <c r="D2015" s="27"/>
      <c r="E2015" s="27"/>
      <c r="F2015" s="27"/>
      <c r="G2015" s="27"/>
      <c r="R2015" s="27"/>
      <c r="S2015" s="27"/>
    </row>
    <row r="2016" spans="3:19" x14ac:dyDescent="0.2">
      <c r="C2016" s="27"/>
      <c r="D2016" s="27"/>
      <c r="E2016" s="27"/>
      <c r="F2016" s="27"/>
      <c r="G2016" s="27"/>
      <c r="R2016" s="27"/>
      <c r="S2016" s="27"/>
    </row>
    <row r="2017" spans="3:19" x14ac:dyDescent="0.2">
      <c r="C2017" s="27"/>
      <c r="D2017" s="27"/>
      <c r="E2017" s="27"/>
      <c r="F2017" s="27"/>
      <c r="G2017" s="27"/>
      <c r="R2017" s="27"/>
      <c r="S2017" s="27"/>
    </row>
    <row r="2018" spans="3:19" x14ac:dyDescent="0.2">
      <c r="C2018" s="27"/>
      <c r="D2018" s="27"/>
      <c r="E2018" s="27"/>
      <c r="F2018" s="27"/>
      <c r="G2018" s="27"/>
      <c r="R2018" s="27"/>
      <c r="S2018" s="27"/>
    </row>
    <row r="2019" spans="3:19" x14ac:dyDescent="0.2">
      <c r="C2019" s="27"/>
      <c r="D2019" s="27"/>
      <c r="E2019" s="27"/>
      <c r="F2019" s="27"/>
      <c r="G2019" s="27"/>
      <c r="R2019" s="27"/>
      <c r="S2019" s="27"/>
    </row>
    <row r="2020" spans="3:19" x14ac:dyDescent="0.2">
      <c r="C2020" s="27"/>
      <c r="D2020" s="27"/>
      <c r="E2020" s="27"/>
      <c r="F2020" s="27"/>
      <c r="G2020" s="27"/>
      <c r="R2020" s="27"/>
      <c r="S2020" s="27"/>
    </row>
    <row r="2021" spans="3:19" x14ac:dyDescent="0.2">
      <c r="C2021" s="27"/>
      <c r="D2021" s="27"/>
      <c r="E2021" s="27"/>
      <c r="F2021" s="27"/>
      <c r="G2021" s="27"/>
      <c r="R2021" s="27"/>
      <c r="S2021" s="27"/>
    </row>
    <row r="2022" spans="3:19" x14ac:dyDescent="0.2">
      <c r="C2022" s="27"/>
      <c r="D2022" s="27"/>
      <c r="E2022" s="27"/>
      <c r="F2022" s="27"/>
      <c r="G2022" s="27"/>
      <c r="R2022" s="27"/>
      <c r="S2022" s="27"/>
    </row>
    <row r="2023" spans="3:19" x14ac:dyDescent="0.2">
      <c r="C2023" s="27"/>
      <c r="D2023" s="27"/>
      <c r="E2023" s="27"/>
      <c r="F2023" s="27"/>
      <c r="G2023" s="27"/>
      <c r="R2023" s="27"/>
      <c r="S2023" s="27"/>
    </row>
    <row r="2024" spans="3:19" x14ac:dyDescent="0.2">
      <c r="C2024" s="27"/>
      <c r="D2024" s="27"/>
      <c r="E2024" s="27"/>
      <c r="F2024" s="27"/>
      <c r="G2024" s="27"/>
      <c r="R2024" s="27"/>
      <c r="S2024" s="27"/>
    </row>
    <row r="2025" spans="3:19" x14ac:dyDescent="0.2">
      <c r="C2025" s="27"/>
      <c r="D2025" s="27"/>
      <c r="E2025" s="27"/>
      <c r="F2025" s="27"/>
      <c r="G2025" s="27"/>
      <c r="R2025" s="27"/>
      <c r="S2025" s="27"/>
    </row>
    <row r="2026" spans="3:19" x14ac:dyDescent="0.2">
      <c r="C2026" s="27"/>
      <c r="D2026" s="27"/>
      <c r="E2026" s="27"/>
      <c r="F2026" s="27"/>
      <c r="G2026" s="27"/>
      <c r="R2026" s="27"/>
      <c r="S2026" s="27"/>
    </row>
    <row r="2027" spans="3:19" x14ac:dyDescent="0.2">
      <c r="C2027" s="27"/>
      <c r="D2027" s="27"/>
      <c r="E2027" s="27"/>
      <c r="F2027" s="27"/>
      <c r="G2027" s="27"/>
      <c r="R2027" s="27"/>
      <c r="S2027" s="27"/>
    </row>
    <row r="2028" spans="3:19" x14ac:dyDescent="0.2">
      <c r="C2028" s="27"/>
      <c r="D2028" s="27"/>
      <c r="E2028" s="27"/>
      <c r="F2028" s="27"/>
      <c r="G2028" s="27"/>
      <c r="R2028" s="27"/>
      <c r="S2028" s="27"/>
    </row>
    <row r="2029" spans="3:19" x14ac:dyDescent="0.2">
      <c r="C2029" s="27"/>
      <c r="D2029" s="27"/>
      <c r="E2029" s="27"/>
      <c r="F2029" s="27"/>
      <c r="G2029" s="27"/>
      <c r="R2029" s="27"/>
      <c r="S2029" s="27"/>
    </row>
    <row r="2030" spans="3:19" x14ac:dyDescent="0.2">
      <c r="C2030" s="27"/>
      <c r="D2030" s="27"/>
      <c r="E2030" s="27"/>
      <c r="F2030" s="27"/>
      <c r="G2030" s="27"/>
      <c r="R2030" s="27"/>
      <c r="S2030" s="27"/>
    </row>
    <row r="2031" spans="3:19" x14ac:dyDescent="0.2">
      <c r="C2031" s="27"/>
      <c r="D2031" s="27"/>
      <c r="E2031" s="27"/>
      <c r="F2031" s="27"/>
      <c r="G2031" s="27"/>
      <c r="R2031" s="27"/>
      <c r="S2031" s="27"/>
    </row>
    <row r="2032" spans="3:19" x14ac:dyDescent="0.2">
      <c r="C2032" s="27"/>
      <c r="D2032" s="27"/>
      <c r="E2032" s="27"/>
      <c r="F2032" s="27"/>
      <c r="G2032" s="27"/>
      <c r="R2032" s="27"/>
      <c r="S2032" s="27"/>
    </row>
    <row r="2033" spans="3:19" x14ac:dyDescent="0.2">
      <c r="C2033" s="27"/>
      <c r="D2033" s="27"/>
      <c r="E2033" s="27"/>
      <c r="F2033" s="27"/>
      <c r="G2033" s="27"/>
      <c r="R2033" s="27"/>
      <c r="S2033" s="27"/>
    </row>
    <row r="2034" spans="3:19" x14ac:dyDescent="0.2">
      <c r="C2034" s="27"/>
      <c r="D2034" s="27"/>
      <c r="E2034" s="27"/>
      <c r="F2034" s="27"/>
      <c r="G2034" s="27"/>
      <c r="R2034" s="27"/>
      <c r="S2034" s="27"/>
    </row>
    <row r="2035" spans="3:19" x14ac:dyDescent="0.2">
      <c r="C2035" s="27"/>
      <c r="D2035" s="27"/>
      <c r="E2035" s="27"/>
      <c r="F2035" s="27"/>
      <c r="G2035" s="27"/>
      <c r="R2035" s="27"/>
      <c r="S2035" s="27"/>
    </row>
    <row r="2036" spans="3:19" x14ac:dyDescent="0.2">
      <c r="C2036" s="27"/>
      <c r="D2036" s="27"/>
      <c r="E2036" s="27"/>
      <c r="F2036" s="27"/>
      <c r="G2036" s="27"/>
      <c r="R2036" s="27"/>
      <c r="S2036" s="27"/>
    </row>
    <row r="2037" spans="3:19" x14ac:dyDescent="0.2">
      <c r="C2037" s="27"/>
      <c r="D2037" s="27"/>
      <c r="E2037" s="27"/>
      <c r="F2037" s="27"/>
      <c r="G2037" s="27"/>
      <c r="R2037" s="27"/>
      <c r="S2037" s="27"/>
    </row>
    <row r="2038" spans="3:19" x14ac:dyDescent="0.2">
      <c r="C2038" s="27"/>
      <c r="D2038" s="27"/>
      <c r="E2038" s="27"/>
      <c r="F2038" s="27"/>
      <c r="G2038" s="27"/>
      <c r="R2038" s="27"/>
      <c r="S2038" s="27"/>
    </row>
    <row r="2039" spans="3:19" x14ac:dyDescent="0.2">
      <c r="C2039" s="27"/>
      <c r="D2039" s="27"/>
      <c r="E2039" s="27"/>
      <c r="F2039" s="27"/>
      <c r="G2039" s="27"/>
      <c r="R2039" s="27"/>
      <c r="S2039" s="27"/>
    </row>
    <row r="2040" spans="3:19" x14ac:dyDescent="0.2">
      <c r="C2040" s="27"/>
      <c r="D2040" s="27"/>
      <c r="E2040" s="27"/>
      <c r="F2040" s="27"/>
      <c r="G2040" s="27"/>
      <c r="R2040" s="27"/>
      <c r="S2040" s="27"/>
    </row>
    <row r="2041" spans="3:19" x14ac:dyDescent="0.2">
      <c r="C2041" s="27"/>
      <c r="D2041" s="27"/>
      <c r="E2041" s="27"/>
      <c r="F2041" s="27"/>
      <c r="G2041" s="27"/>
      <c r="R2041" s="27"/>
      <c r="S2041" s="27"/>
    </row>
    <row r="2042" spans="3:19" x14ac:dyDescent="0.2">
      <c r="C2042" s="27"/>
      <c r="D2042" s="27"/>
      <c r="E2042" s="27"/>
      <c r="F2042" s="27"/>
      <c r="G2042" s="27"/>
      <c r="R2042" s="27"/>
      <c r="S2042" s="27"/>
    </row>
    <row r="2043" spans="3:19" x14ac:dyDescent="0.2">
      <c r="C2043" s="27"/>
      <c r="D2043" s="27"/>
      <c r="E2043" s="27"/>
      <c r="F2043" s="27"/>
      <c r="G2043" s="27"/>
      <c r="R2043" s="27"/>
      <c r="S2043" s="27"/>
    </row>
    <row r="2044" spans="3:19" x14ac:dyDescent="0.2">
      <c r="C2044" s="27"/>
      <c r="D2044" s="27"/>
      <c r="E2044" s="27"/>
      <c r="F2044" s="27"/>
      <c r="G2044" s="27"/>
      <c r="R2044" s="27"/>
      <c r="S2044" s="27"/>
    </row>
    <row r="2045" spans="3:19" x14ac:dyDescent="0.2">
      <c r="C2045" s="27"/>
      <c r="D2045" s="27"/>
      <c r="E2045" s="27"/>
      <c r="F2045" s="27"/>
      <c r="G2045" s="27"/>
      <c r="R2045" s="27"/>
      <c r="S2045" s="27"/>
    </row>
    <row r="2046" spans="3:19" x14ac:dyDescent="0.2">
      <c r="C2046" s="27"/>
      <c r="D2046" s="27"/>
      <c r="E2046" s="27"/>
      <c r="F2046" s="27"/>
      <c r="G2046" s="27"/>
      <c r="R2046" s="27"/>
      <c r="S2046" s="27"/>
    </row>
    <row r="2047" spans="3:19" x14ac:dyDescent="0.2">
      <c r="C2047" s="27"/>
      <c r="D2047" s="27"/>
      <c r="E2047" s="27"/>
      <c r="F2047" s="27"/>
      <c r="G2047" s="27"/>
      <c r="R2047" s="27"/>
      <c r="S2047" s="27"/>
    </row>
    <row r="2048" spans="3:19" x14ac:dyDescent="0.2">
      <c r="C2048" s="27"/>
      <c r="D2048" s="27"/>
      <c r="E2048" s="27"/>
      <c r="F2048" s="27"/>
      <c r="G2048" s="27"/>
      <c r="R2048" s="27"/>
      <c r="S2048" s="27"/>
    </row>
    <row r="2049" spans="3:19" x14ac:dyDescent="0.2">
      <c r="C2049" s="27"/>
      <c r="D2049" s="27"/>
      <c r="E2049" s="27"/>
      <c r="F2049" s="27"/>
      <c r="G2049" s="27"/>
      <c r="R2049" s="27"/>
      <c r="S2049" s="27"/>
    </row>
    <row r="2050" spans="3:19" x14ac:dyDescent="0.2">
      <c r="C2050" s="27"/>
      <c r="D2050" s="27"/>
      <c r="E2050" s="27"/>
      <c r="F2050" s="27"/>
      <c r="G2050" s="27"/>
      <c r="R2050" s="27"/>
      <c r="S2050" s="27"/>
    </row>
    <row r="2051" spans="3:19" x14ac:dyDescent="0.2">
      <c r="C2051" s="27"/>
      <c r="D2051" s="27"/>
      <c r="E2051" s="27"/>
      <c r="F2051" s="27"/>
      <c r="G2051" s="27"/>
      <c r="R2051" s="27"/>
      <c r="S2051" s="27"/>
    </row>
    <row r="2052" spans="3:19" x14ac:dyDescent="0.2">
      <c r="C2052" s="27"/>
      <c r="D2052" s="27"/>
      <c r="E2052" s="27"/>
      <c r="F2052" s="27"/>
      <c r="G2052" s="27"/>
      <c r="R2052" s="27"/>
      <c r="S2052" s="27"/>
    </row>
    <row r="2053" spans="3:19" x14ac:dyDescent="0.2">
      <c r="C2053" s="27"/>
      <c r="D2053" s="27"/>
      <c r="E2053" s="27"/>
      <c r="F2053" s="27"/>
      <c r="G2053" s="27"/>
      <c r="R2053" s="27"/>
      <c r="S2053" s="27"/>
    </row>
    <row r="2054" spans="3:19" x14ac:dyDescent="0.2">
      <c r="C2054" s="27"/>
      <c r="D2054" s="27"/>
      <c r="E2054" s="27"/>
      <c r="F2054" s="27"/>
      <c r="G2054" s="27"/>
      <c r="R2054" s="27"/>
      <c r="S2054" s="27"/>
    </row>
    <row r="2055" spans="3:19" x14ac:dyDescent="0.2">
      <c r="C2055" s="27"/>
      <c r="D2055" s="27"/>
      <c r="E2055" s="27"/>
      <c r="F2055" s="27"/>
      <c r="G2055" s="27"/>
      <c r="R2055" s="27"/>
      <c r="S2055" s="27"/>
    </row>
    <row r="2056" spans="3:19" x14ac:dyDescent="0.2">
      <c r="C2056" s="27"/>
      <c r="D2056" s="27"/>
      <c r="E2056" s="27"/>
      <c r="F2056" s="27"/>
      <c r="G2056" s="27"/>
      <c r="R2056" s="27"/>
      <c r="S2056" s="27"/>
    </row>
    <row r="2057" spans="3:19" x14ac:dyDescent="0.2">
      <c r="C2057" s="27"/>
      <c r="D2057" s="27"/>
      <c r="E2057" s="27"/>
      <c r="F2057" s="27"/>
      <c r="G2057" s="27"/>
      <c r="R2057" s="27"/>
      <c r="S2057" s="27"/>
    </row>
    <row r="2058" spans="3:19" x14ac:dyDescent="0.2">
      <c r="C2058" s="27"/>
      <c r="D2058" s="27"/>
      <c r="E2058" s="27"/>
      <c r="F2058" s="27"/>
      <c r="G2058" s="27"/>
      <c r="R2058" s="27"/>
      <c r="S2058" s="27"/>
    </row>
    <row r="2059" spans="3:19" x14ac:dyDescent="0.2">
      <c r="C2059" s="27"/>
      <c r="D2059" s="27"/>
      <c r="E2059" s="27"/>
      <c r="F2059" s="27"/>
      <c r="G2059" s="27"/>
      <c r="R2059" s="27"/>
      <c r="S2059" s="27"/>
    </row>
    <row r="2060" spans="3:19" x14ac:dyDescent="0.2">
      <c r="C2060" s="27"/>
      <c r="D2060" s="27"/>
      <c r="E2060" s="27"/>
      <c r="F2060" s="27"/>
      <c r="G2060" s="27"/>
      <c r="R2060" s="27"/>
      <c r="S2060" s="27"/>
    </row>
    <row r="2061" spans="3:19" x14ac:dyDescent="0.2">
      <c r="C2061" s="27"/>
      <c r="D2061" s="27"/>
      <c r="E2061" s="27"/>
      <c r="F2061" s="27"/>
      <c r="G2061" s="27"/>
      <c r="R2061" s="27"/>
      <c r="S2061" s="27"/>
    </row>
    <row r="2062" spans="3:19" x14ac:dyDescent="0.2">
      <c r="C2062" s="27"/>
      <c r="D2062" s="27"/>
      <c r="E2062" s="27"/>
      <c r="F2062" s="27"/>
      <c r="G2062" s="27"/>
      <c r="R2062" s="27"/>
      <c r="S2062" s="27"/>
    </row>
    <row r="2063" spans="3:19" x14ac:dyDescent="0.2">
      <c r="C2063" s="27"/>
      <c r="D2063" s="27"/>
      <c r="E2063" s="27"/>
      <c r="F2063" s="27"/>
      <c r="G2063" s="27"/>
      <c r="R2063" s="27"/>
      <c r="S2063" s="27"/>
    </row>
    <row r="2064" spans="3:19" x14ac:dyDescent="0.2">
      <c r="C2064" s="27"/>
      <c r="D2064" s="27"/>
      <c r="E2064" s="27"/>
      <c r="F2064" s="27"/>
      <c r="G2064" s="27"/>
      <c r="R2064" s="27"/>
      <c r="S2064" s="27"/>
    </row>
    <row r="2065" spans="3:19" x14ac:dyDescent="0.2">
      <c r="C2065" s="27"/>
      <c r="D2065" s="27"/>
      <c r="E2065" s="27"/>
      <c r="F2065" s="27"/>
      <c r="G2065" s="27"/>
      <c r="R2065" s="27"/>
      <c r="S2065" s="27"/>
    </row>
    <row r="2066" spans="3:19" x14ac:dyDescent="0.2">
      <c r="C2066" s="27"/>
      <c r="D2066" s="27"/>
      <c r="E2066" s="27"/>
      <c r="F2066" s="27"/>
      <c r="G2066" s="27"/>
      <c r="R2066" s="27"/>
      <c r="S2066" s="27"/>
    </row>
    <row r="2067" spans="3:19" x14ac:dyDescent="0.2">
      <c r="C2067" s="27"/>
      <c r="D2067" s="27"/>
      <c r="E2067" s="27"/>
      <c r="F2067" s="27"/>
      <c r="G2067" s="27"/>
      <c r="R2067" s="27"/>
      <c r="S2067" s="27"/>
    </row>
    <row r="2068" spans="3:19" x14ac:dyDescent="0.2">
      <c r="C2068" s="27"/>
      <c r="D2068" s="27"/>
      <c r="E2068" s="27"/>
      <c r="F2068" s="27"/>
      <c r="G2068" s="27"/>
      <c r="R2068" s="27"/>
      <c r="S2068" s="27"/>
    </row>
    <row r="2069" spans="3:19" x14ac:dyDescent="0.2">
      <c r="C2069" s="27"/>
      <c r="D2069" s="27"/>
      <c r="E2069" s="27"/>
      <c r="F2069" s="27"/>
      <c r="G2069" s="27"/>
      <c r="R2069" s="27"/>
      <c r="S2069" s="27"/>
    </row>
    <row r="2070" spans="3:19" x14ac:dyDescent="0.2">
      <c r="C2070" s="27"/>
      <c r="D2070" s="27"/>
      <c r="E2070" s="27"/>
      <c r="F2070" s="27"/>
      <c r="G2070" s="27"/>
      <c r="R2070" s="27"/>
      <c r="S2070" s="27"/>
    </row>
    <row r="2071" spans="3:19" x14ac:dyDescent="0.2">
      <c r="C2071" s="27"/>
      <c r="D2071" s="27"/>
      <c r="E2071" s="27"/>
      <c r="F2071" s="27"/>
      <c r="G2071" s="27"/>
      <c r="R2071" s="27"/>
      <c r="S2071" s="27"/>
    </row>
    <row r="2072" spans="3:19" x14ac:dyDescent="0.2">
      <c r="C2072" s="27"/>
      <c r="D2072" s="27"/>
      <c r="E2072" s="27"/>
      <c r="F2072" s="27"/>
      <c r="G2072" s="27"/>
      <c r="R2072" s="27"/>
      <c r="S2072" s="27"/>
    </row>
    <row r="2073" spans="3:19" x14ac:dyDescent="0.2">
      <c r="C2073" s="27"/>
      <c r="D2073" s="27"/>
      <c r="E2073" s="27"/>
      <c r="F2073" s="27"/>
      <c r="G2073" s="27"/>
      <c r="R2073" s="27"/>
      <c r="S2073" s="27"/>
    </row>
    <row r="2074" spans="3:19" x14ac:dyDescent="0.2">
      <c r="C2074" s="27"/>
      <c r="D2074" s="27"/>
      <c r="E2074" s="27"/>
      <c r="F2074" s="27"/>
      <c r="G2074" s="27"/>
      <c r="R2074" s="27"/>
      <c r="S2074" s="27"/>
    </row>
    <row r="2075" spans="3:19" x14ac:dyDescent="0.2">
      <c r="C2075" s="27"/>
      <c r="D2075" s="27"/>
      <c r="E2075" s="27"/>
      <c r="F2075" s="27"/>
      <c r="G2075" s="27"/>
      <c r="R2075" s="27"/>
      <c r="S2075" s="27"/>
    </row>
    <row r="2076" spans="3:19" x14ac:dyDescent="0.2">
      <c r="C2076" s="27"/>
      <c r="D2076" s="27"/>
      <c r="E2076" s="27"/>
      <c r="F2076" s="27"/>
      <c r="G2076" s="27"/>
      <c r="R2076" s="27"/>
      <c r="S2076" s="27"/>
    </row>
    <row r="2077" spans="3:19" x14ac:dyDescent="0.2">
      <c r="C2077" s="27"/>
      <c r="D2077" s="27"/>
      <c r="E2077" s="27"/>
      <c r="F2077" s="27"/>
      <c r="G2077" s="27"/>
      <c r="R2077" s="27"/>
      <c r="S2077" s="27"/>
    </row>
    <row r="2078" spans="3:19" x14ac:dyDescent="0.2">
      <c r="C2078" s="27"/>
      <c r="D2078" s="27"/>
      <c r="E2078" s="27"/>
      <c r="F2078" s="27"/>
      <c r="G2078" s="27"/>
      <c r="R2078" s="27"/>
      <c r="S2078" s="27"/>
    </row>
    <row r="2079" spans="3:19" x14ac:dyDescent="0.2">
      <c r="C2079" s="27"/>
      <c r="D2079" s="27"/>
      <c r="E2079" s="27"/>
      <c r="F2079" s="27"/>
      <c r="G2079" s="27"/>
      <c r="R2079" s="27"/>
      <c r="S2079" s="27"/>
    </row>
    <row r="2080" spans="3:19" x14ac:dyDescent="0.2">
      <c r="C2080" s="27"/>
      <c r="D2080" s="27"/>
      <c r="E2080" s="27"/>
      <c r="F2080" s="27"/>
      <c r="G2080" s="27"/>
      <c r="R2080" s="27"/>
      <c r="S2080" s="27"/>
    </row>
    <row r="2081" spans="3:19" x14ac:dyDescent="0.2">
      <c r="C2081" s="27"/>
      <c r="D2081" s="27"/>
      <c r="E2081" s="27"/>
      <c r="F2081" s="27"/>
      <c r="G2081" s="27"/>
      <c r="R2081" s="27"/>
      <c r="S2081" s="27"/>
    </row>
    <row r="2082" spans="3:19" x14ac:dyDescent="0.2">
      <c r="C2082" s="27"/>
      <c r="D2082" s="27"/>
      <c r="E2082" s="27"/>
      <c r="F2082" s="27"/>
      <c r="G2082" s="27"/>
      <c r="R2082" s="27"/>
      <c r="S2082" s="27"/>
    </row>
    <row r="2083" spans="3:19" x14ac:dyDescent="0.2">
      <c r="C2083" s="27"/>
      <c r="D2083" s="27"/>
      <c r="E2083" s="27"/>
      <c r="F2083" s="27"/>
      <c r="G2083" s="27"/>
      <c r="R2083" s="27"/>
      <c r="S2083" s="27"/>
    </row>
    <row r="2084" spans="3:19" x14ac:dyDescent="0.2">
      <c r="C2084" s="27"/>
      <c r="D2084" s="27"/>
      <c r="E2084" s="27"/>
      <c r="F2084" s="27"/>
      <c r="G2084" s="27"/>
      <c r="R2084" s="27"/>
      <c r="S2084" s="27"/>
    </row>
    <row r="2085" spans="3:19" x14ac:dyDescent="0.2">
      <c r="C2085" s="27"/>
      <c r="D2085" s="27"/>
      <c r="E2085" s="27"/>
      <c r="F2085" s="27"/>
      <c r="G2085" s="27"/>
      <c r="R2085" s="27"/>
      <c r="S2085" s="27"/>
    </row>
    <row r="2086" spans="3:19" x14ac:dyDescent="0.2">
      <c r="C2086" s="27"/>
      <c r="D2086" s="27"/>
      <c r="E2086" s="27"/>
      <c r="F2086" s="27"/>
      <c r="G2086" s="27"/>
      <c r="R2086" s="27"/>
      <c r="S2086" s="27"/>
    </row>
    <row r="2087" spans="3:19" x14ac:dyDescent="0.2">
      <c r="C2087" s="27"/>
      <c r="D2087" s="27"/>
      <c r="E2087" s="27"/>
      <c r="F2087" s="27"/>
      <c r="G2087" s="27"/>
      <c r="R2087" s="27"/>
      <c r="S2087" s="27"/>
    </row>
    <row r="2088" spans="3:19" x14ac:dyDescent="0.2">
      <c r="C2088" s="27"/>
      <c r="D2088" s="27"/>
      <c r="E2088" s="27"/>
      <c r="F2088" s="27"/>
      <c r="G2088" s="27"/>
      <c r="R2088" s="27"/>
      <c r="S2088" s="27"/>
    </row>
    <row r="2089" spans="3:19" x14ac:dyDescent="0.2">
      <c r="C2089" s="27"/>
      <c r="D2089" s="27"/>
      <c r="E2089" s="27"/>
      <c r="F2089" s="27"/>
      <c r="G2089" s="27"/>
      <c r="R2089" s="27"/>
      <c r="S2089" s="27"/>
    </row>
    <row r="2090" spans="3:19" x14ac:dyDescent="0.2">
      <c r="C2090" s="27"/>
      <c r="D2090" s="27"/>
      <c r="E2090" s="27"/>
      <c r="F2090" s="27"/>
      <c r="G2090" s="27"/>
      <c r="R2090" s="27"/>
      <c r="S2090" s="27"/>
    </row>
    <row r="2091" spans="3:19" x14ac:dyDescent="0.2">
      <c r="C2091" s="27"/>
      <c r="D2091" s="27"/>
      <c r="E2091" s="27"/>
      <c r="F2091" s="27"/>
      <c r="G2091" s="27"/>
      <c r="R2091" s="27"/>
      <c r="S2091" s="27"/>
    </row>
    <row r="2092" spans="3:19" x14ac:dyDescent="0.2">
      <c r="C2092" s="27"/>
      <c r="D2092" s="27"/>
      <c r="E2092" s="27"/>
      <c r="F2092" s="27"/>
      <c r="G2092" s="27"/>
      <c r="R2092" s="27"/>
      <c r="S2092" s="27"/>
    </row>
    <row r="2093" spans="3:19" x14ac:dyDescent="0.2">
      <c r="C2093" s="27"/>
      <c r="D2093" s="27"/>
      <c r="E2093" s="27"/>
      <c r="F2093" s="27"/>
      <c r="G2093" s="27"/>
      <c r="R2093" s="27"/>
      <c r="S2093" s="27"/>
    </row>
    <row r="2094" spans="3:19" x14ac:dyDescent="0.2">
      <c r="C2094" s="27"/>
      <c r="D2094" s="27"/>
      <c r="E2094" s="27"/>
      <c r="F2094" s="27"/>
      <c r="G2094" s="27"/>
      <c r="R2094" s="27"/>
      <c r="S2094" s="27"/>
    </row>
    <row r="2095" spans="3:19" x14ac:dyDescent="0.2">
      <c r="C2095" s="27"/>
      <c r="D2095" s="27"/>
      <c r="E2095" s="27"/>
      <c r="F2095" s="27"/>
      <c r="G2095" s="27"/>
      <c r="R2095" s="27"/>
      <c r="S2095" s="27"/>
    </row>
    <row r="2096" spans="3:19" x14ac:dyDescent="0.2">
      <c r="C2096" s="27"/>
      <c r="D2096" s="27"/>
      <c r="E2096" s="27"/>
      <c r="F2096" s="27"/>
      <c r="G2096" s="27"/>
      <c r="R2096" s="27"/>
      <c r="S2096" s="27"/>
    </row>
    <row r="2097" spans="3:19" x14ac:dyDescent="0.2">
      <c r="C2097" s="27"/>
      <c r="D2097" s="27"/>
      <c r="E2097" s="27"/>
      <c r="F2097" s="27"/>
      <c r="G2097" s="27"/>
      <c r="R2097" s="27"/>
      <c r="S2097" s="27"/>
    </row>
    <row r="2098" spans="3:19" x14ac:dyDescent="0.2">
      <c r="C2098" s="27"/>
      <c r="D2098" s="27"/>
      <c r="E2098" s="27"/>
      <c r="F2098" s="27"/>
      <c r="G2098" s="27"/>
      <c r="R2098" s="27"/>
      <c r="S2098" s="27"/>
    </row>
    <row r="2099" spans="3:19" x14ac:dyDescent="0.2">
      <c r="C2099" s="27"/>
      <c r="D2099" s="27"/>
      <c r="E2099" s="27"/>
      <c r="F2099" s="27"/>
      <c r="G2099" s="27"/>
      <c r="R2099" s="27"/>
      <c r="S2099" s="27"/>
    </row>
    <row r="2100" spans="3:19" x14ac:dyDescent="0.2">
      <c r="C2100" s="27"/>
      <c r="D2100" s="27"/>
      <c r="E2100" s="27"/>
      <c r="F2100" s="27"/>
      <c r="G2100" s="27"/>
      <c r="R2100" s="27"/>
      <c r="S2100" s="27"/>
    </row>
    <row r="2101" spans="3:19" x14ac:dyDescent="0.2">
      <c r="C2101" s="27"/>
      <c r="D2101" s="27"/>
      <c r="E2101" s="27"/>
      <c r="F2101" s="27"/>
      <c r="G2101" s="27"/>
      <c r="R2101" s="27"/>
      <c r="S2101" s="27"/>
    </row>
    <row r="2102" spans="3:19" x14ac:dyDescent="0.2">
      <c r="C2102" s="27"/>
      <c r="D2102" s="27"/>
      <c r="E2102" s="27"/>
      <c r="F2102" s="27"/>
      <c r="G2102" s="27"/>
      <c r="R2102" s="27"/>
      <c r="S2102" s="27"/>
    </row>
    <row r="2103" spans="3:19" x14ac:dyDescent="0.2">
      <c r="C2103" s="27"/>
      <c r="D2103" s="27"/>
      <c r="E2103" s="27"/>
      <c r="F2103" s="27"/>
      <c r="G2103" s="27"/>
      <c r="R2103" s="27"/>
      <c r="S2103" s="27"/>
    </row>
    <row r="2104" spans="3:19" x14ac:dyDescent="0.2">
      <c r="C2104" s="27"/>
      <c r="D2104" s="27"/>
      <c r="E2104" s="27"/>
      <c r="F2104" s="27"/>
      <c r="G2104" s="27"/>
      <c r="R2104" s="27"/>
      <c r="S2104" s="27"/>
    </row>
    <row r="2105" spans="3:19" x14ac:dyDescent="0.2">
      <c r="C2105" s="27"/>
      <c r="D2105" s="27"/>
      <c r="E2105" s="27"/>
      <c r="F2105" s="27"/>
      <c r="G2105" s="27"/>
      <c r="R2105" s="27"/>
      <c r="S2105" s="27"/>
    </row>
    <row r="2106" spans="3:19" x14ac:dyDescent="0.2">
      <c r="C2106" s="27"/>
      <c r="D2106" s="27"/>
      <c r="E2106" s="27"/>
      <c r="F2106" s="27"/>
      <c r="G2106" s="27"/>
      <c r="R2106" s="27"/>
      <c r="S2106" s="27"/>
    </row>
    <row r="2107" spans="3:19" x14ac:dyDescent="0.2">
      <c r="C2107" s="27"/>
      <c r="D2107" s="27"/>
      <c r="E2107" s="27"/>
      <c r="F2107" s="27"/>
      <c r="G2107" s="27"/>
      <c r="R2107" s="27"/>
      <c r="S2107" s="27"/>
    </row>
    <row r="2108" spans="3:19" x14ac:dyDescent="0.2">
      <c r="C2108" s="27"/>
      <c r="D2108" s="27"/>
      <c r="E2108" s="27"/>
      <c r="F2108" s="27"/>
      <c r="G2108" s="27"/>
      <c r="R2108" s="27"/>
      <c r="S2108" s="27"/>
    </row>
    <row r="2109" spans="3:19" x14ac:dyDescent="0.2">
      <c r="C2109" s="27"/>
      <c r="D2109" s="27"/>
      <c r="E2109" s="27"/>
      <c r="F2109" s="27"/>
      <c r="G2109" s="27"/>
      <c r="R2109" s="27"/>
      <c r="S2109" s="27"/>
    </row>
    <row r="2110" spans="3:19" x14ac:dyDescent="0.2">
      <c r="C2110" s="27"/>
      <c r="D2110" s="27"/>
      <c r="E2110" s="27"/>
      <c r="F2110" s="27"/>
      <c r="G2110" s="27"/>
      <c r="R2110" s="27"/>
      <c r="S2110" s="27"/>
    </row>
    <row r="2111" spans="3:19" x14ac:dyDescent="0.2">
      <c r="C2111" s="27"/>
      <c r="D2111" s="27"/>
      <c r="E2111" s="27"/>
      <c r="F2111" s="27"/>
      <c r="G2111" s="27"/>
      <c r="R2111" s="27"/>
      <c r="S2111" s="27"/>
    </row>
    <row r="2112" spans="3:19" x14ac:dyDescent="0.2">
      <c r="C2112" s="27"/>
      <c r="D2112" s="27"/>
      <c r="E2112" s="27"/>
      <c r="F2112" s="27"/>
      <c r="G2112" s="27"/>
      <c r="R2112" s="27"/>
      <c r="S2112" s="27"/>
    </row>
    <row r="2113" spans="3:19" x14ac:dyDescent="0.2">
      <c r="C2113" s="27"/>
      <c r="D2113" s="27"/>
      <c r="E2113" s="27"/>
      <c r="F2113" s="27"/>
      <c r="G2113" s="27"/>
      <c r="R2113" s="27"/>
      <c r="S2113" s="27"/>
    </row>
    <row r="2114" spans="3:19" x14ac:dyDescent="0.2">
      <c r="C2114" s="27"/>
      <c r="D2114" s="27"/>
      <c r="E2114" s="27"/>
      <c r="F2114" s="27"/>
      <c r="G2114" s="27"/>
      <c r="R2114" s="27"/>
      <c r="S2114" s="27"/>
    </row>
    <row r="2115" spans="3:19" x14ac:dyDescent="0.2">
      <c r="C2115" s="27"/>
      <c r="D2115" s="27"/>
      <c r="E2115" s="27"/>
      <c r="F2115" s="27"/>
      <c r="G2115" s="27"/>
      <c r="R2115" s="27"/>
      <c r="S2115" s="27"/>
    </row>
    <row r="2116" spans="3:19" x14ac:dyDescent="0.2">
      <c r="C2116" s="27"/>
      <c r="D2116" s="27"/>
      <c r="E2116" s="27"/>
      <c r="F2116" s="27"/>
      <c r="G2116" s="27"/>
      <c r="R2116" s="27"/>
      <c r="S2116" s="27"/>
    </row>
    <row r="2117" spans="3:19" x14ac:dyDescent="0.2">
      <c r="C2117" s="27"/>
      <c r="D2117" s="27"/>
      <c r="E2117" s="27"/>
      <c r="F2117" s="27"/>
      <c r="G2117" s="27"/>
      <c r="R2117" s="27"/>
      <c r="S2117" s="27"/>
    </row>
    <row r="2118" spans="3:19" x14ac:dyDescent="0.2">
      <c r="C2118" s="27"/>
      <c r="D2118" s="27"/>
      <c r="E2118" s="27"/>
      <c r="F2118" s="27"/>
      <c r="G2118" s="27"/>
      <c r="R2118" s="27"/>
      <c r="S2118" s="27"/>
    </row>
    <row r="2119" spans="3:19" x14ac:dyDescent="0.2">
      <c r="C2119" s="27"/>
      <c r="D2119" s="27"/>
      <c r="E2119" s="27"/>
      <c r="F2119" s="27"/>
      <c r="G2119" s="27"/>
      <c r="R2119" s="27"/>
      <c r="S2119" s="27"/>
    </row>
    <row r="2120" spans="3:19" x14ac:dyDescent="0.2">
      <c r="C2120" s="27"/>
      <c r="D2120" s="27"/>
      <c r="E2120" s="27"/>
      <c r="F2120" s="27"/>
      <c r="G2120" s="27"/>
      <c r="R2120" s="27"/>
      <c r="S2120" s="27"/>
    </row>
    <row r="2121" spans="3:19" x14ac:dyDescent="0.2">
      <c r="C2121" s="27"/>
      <c r="D2121" s="27"/>
      <c r="E2121" s="27"/>
      <c r="F2121" s="27"/>
      <c r="G2121" s="27"/>
      <c r="R2121" s="27"/>
      <c r="S2121" s="27"/>
    </row>
    <row r="2122" spans="3:19" x14ac:dyDescent="0.2">
      <c r="C2122" s="27"/>
      <c r="D2122" s="27"/>
      <c r="E2122" s="27"/>
      <c r="F2122" s="27"/>
      <c r="G2122" s="27"/>
      <c r="R2122" s="27"/>
      <c r="S2122" s="27"/>
    </row>
    <row r="2123" spans="3:19" x14ac:dyDescent="0.2">
      <c r="C2123" s="27"/>
      <c r="D2123" s="27"/>
      <c r="E2123" s="27"/>
      <c r="F2123" s="27"/>
      <c r="G2123" s="27"/>
      <c r="R2123" s="27"/>
      <c r="S2123" s="27"/>
    </row>
    <row r="2124" spans="3:19" x14ac:dyDescent="0.2">
      <c r="C2124" s="27"/>
      <c r="D2124" s="27"/>
      <c r="E2124" s="27"/>
      <c r="F2124" s="27"/>
      <c r="G2124" s="27"/>
      <c r="R2124" s="27"/>
      <c r="S2124" s="27"/>
    </row>
    <row r="2125" spans="3:19" x14ac:dyDescent="0.2">
      <c r="C2125" s="27"/>
      <c r="D2125" s="27"/>
      <c r="E2125" s="27"/>
      <c r="F2125" s="27"/>
      <c r="G2125" s="27"/>
      <c r="R2125" s="27"/>
      <c r="S2125" s="27"/>
    </row>
    <row r="2126" spans="3:19" x14ac:dyDescent="0.2">
      <c r="C2126" s="27"/>
      <c r="D2126" s="27"/>
      <c r="E2126" s="27"/>
      <c r="F2126" s="27"/>
      <c r="G2126" s="27"/>
      <c r="R2126" s="27"/>
      <c r="S2126" s="27"/>
    </row>
    <row r="2127" spans="3:19" x14ac:dyDescent="0.2">
      <c r="C2127" s="27"/>
      <c r="D2127" s="27"/>
      <c r="E2127" s="27"/>
      <c r="F2127" s="27"/>
      <c r="G2127" s="27"/>
      <c r="R2127" s="27"/>
      <c r="S2127" s="27"/>
    </row>
    <row r="2128" spans="3:19" x14ac:dyDescent="0.2">
      <c r="C2128" s="27"/>
      <c r="D2128" s="27"/>
      <c r="E2128" s="27"/>
      <c r="F2128" s="27"/>
      <c r="G2128" s="27"/>
      <c r="R2128" s="27"/>
      <c r="S2128" s="27"/>
    </row>
    <row r="2129" spans="3:19" x14ac:dyDescent="0.2">
      <c r="C2129" s="27"/>
      <c r="D2129" s="27"/>
      <c r="E2129" s="27"/>
      <c r="F2129" s="27"/>
      <c r="G2129" s="27"/>
      <c r="R2129" s="27"/>
      <c r="S2129" s="27"/>
    </row>
    <row r="2130" spans="3:19" x14ac:dyDescent="0.2">
      <c r="C2130" s="27"/>
      <c r="D2130" s="27"/>
      <c r="E2130" s="27"/>
      <c r="F2130" s="27"/>
      <c r="G2130" s="27"/>
      <c r="R2130" s="27"/>
      <c r="S2130" s="27"/>
    </row>
    <row r="2131" spans="3:19" x14ac:dyDescent="0.2">
      <c r="C2131" s="27"/>
      <c r="D2131" s="27"/>
      <c r="E2131" s="27"/>
      <c r="F2131" s="27"/>
      <c r="G2131" s="27"/>
      <c r="R2131" s="27"/>
      <c r="S2131" s="27"/>
    </row>
    <row r="2132" spans="3:19" x14ac:dyDescent="0.2">
      <c r="C2132" s="27"/>
      <c r="D2132" s="27"/>
      <c r="E2132" s="27"/>
      <c r="F2132" s="27"/>
      <c r="G2132" s="27"/>
      <c r="R2132" s="27"/>
      <c r="S2132" s="27"/>
    </row>
    <row r="2133" spans="3:19" x14ac:dyDescent="0.2">
      <c r="C2133" s="27"/>
      <c r="D2133" s="27"/>
      <c r="E2133" s="27"/>
      <c r="F2133" s="27"/>
      <c r="G2133" s="27"/>
      <c r="R2133" s="27"/>
      <c r="S2133" s="27"/>
    </row>
    <row r="2134" spans="3:19" x14ac:dyDescent="0.2">
      <c r="C2134" s="27"/>
      <c r="D2134" s="27"/>
      <c r="E2134" s="27"/>
      <c r="F2134" s="27"/>
      <c r="G2134" s="27"/>
      <c r="R2134" s="27"/>
      <c r="S2134" s="27"/>
    </row>
    <row r="2135" spans="3:19" x14ac:dyDescent="0.2">
      <c r="C2135" s="27"/>
      <c r="D2135" s="27"/>
      <c r="E2135" s="27"/>
      <c r="F2135" s="27"/>
      <c r="G2135" s="27"/>
      <c r="R2135" s="27"/>
      <c r="S2135" s="27"/>
    </row>
    <row r="2136" spans="3:19" x14ac:dyDescent="0.2">
      <c r="C2136" s="27"/>
      <c r="D2136" s="27"/>
      <c r="E2136" s="27"/>
      <c r="F2136" s="27"/>
      <c r="G2136" s="27"/>
      <c r="R2136" s="27"/>
      <c r="S2136" s="27"/>
    </row>
    <row r="2137" spans="3:19" x14ac:dyDescent="0.2">
      <c r="C2137" s="27"/>
      <c r="D2137" s="27"/>
      <c r="E2137" s="27"/>
      <c r="F2137" s="27"/>
      <c r="G2137" s="27"/>
      <c r="R2137" s="27"/>
      <c r="S2137" s="27"/>
    </row>
    <row r="2138" spans="3:19" x14ac:dyDescent="0.2">
      <c r="C2138" s="27"/>
      <c r="D2138" s="27"/>
      <c r="E2138" s="27"/>
      <c r="F2138" s="27"/>
      <c r="G2138" s="27"/>
      <c r="R2138" s="27"/>
      <c r="S2138" s="27"/>
    </row>
    <row r="2139" spans="3:19" x14ac:dyDescent="0.2">
      <c r="C2139" s="27"/>
      <c r="D2139" s="27"/>
      <c r="E2139" s="27"/>
      <c r="F2139" s="27"/>
      <c r="G2139" s="27"/>
      <c r="R2139" s="27"/>
      <c r="S2139" s="27"/>
    </row>
    <row r="2140" spans="3:19" x14ac:dyDescent="0.2">
      <c r="C2140" s="27"/>
      <c r="D2140" s="27"/>
      <c r="E2140" s="27"/>
      <c r="F2140" s="27"/>
      <c r="G2140" s="27"/>
      <c r="R2140" s="27"/>
      <c r="S2140" s="27"/>
    </row>
    <row r="2141" spans="3:19" x14ac:dyDescent="0.2">
      <c r="C2141" s="27"/>
      <c r="D2141" s="27"/>
      <c r="E2141" s="27"/>
      <c r="F2141" s="27"/>
      <c r="G2141" s="27"/>
      <c r="R2141" s="27"/>
      <c r="S2141" s="27"/>
    </row>
    <row r="2142" spans="3:19" x14ac:dyDescent="0.2">
      <c r="C2142" s="27"/>
      <c r="D2142" s="27"/>
      <c r="E2142" s="27"/>
      <c r="F2142" s="27"/>
      <c r="G2142" s="27"/>
      <c r="R2142" s="27"/>
      <c r="S2142" s="27"/>
    </row>
    <row r="2143" spans="3:19" x14ac:dyDescent="0.2">
      <c r="C2143" s="27"/>
      <c r="D2143" s="27"/>
      <c r="E2143" s="27"/>
      <c r="F2143" s="27"/>
      <c r="G2143" s="27"/>
      <c r="R2143" s="27"/>
      <c r="S2143" s="27"/>
    </row>
    <row r="2144" spans="3:19" x14ac:dyDescent="0.2">
      <c r="C2144" s="27"/>
      <c r="D2144" s="27"/>
      <c r="E2144" s="27"/>
      <c r="F2144" s="27"/>
      <c r="G2144" s="27"/>
      <c r="R2144" s="27"/>
      <c r="S2144" s="27"/>
    </row>
    <row r="2145" spans="3:19" x14ac:dyDescent="0.2">
      <c r="C2145" s="27"/>
      <c r="D2145" s="27"/>
      <c r="E2145" s="27"/>
      <c r="F2145" s="27"/>
      <c r="G2145" s="27"/>
      <c r="R2145" s="27"/>
      <c r="S2145" s="27"/>
    </row>
    <row r="2146" spans="3:19" x14ac:dyDescent="0.2">
      <c r="C2146" s="27"/>
      <c r="D2146" s="27"/>
      <c r="E2146" s="27"/>
      <c r="F2146" s="27"/>
      <c r="G2146" s="27"/>
      <c r="R2146" s="27"/>
      <c r="S2146" s="27"/>
    </row>
    <row r="2147" spans="3:19" x14ac:dyDescent="0.2">
      <c r="C2147" s="27"/>
      <c r="D2147" s="27"/>
      <c r="E2147" s="27"/>
      <c r="F2147" s="27"/>
      <c r="G2147" s="27"/>
      <c r="R2147" s="27"/>
      <c r="S2147" s="27"/>
    </row>
    <row r="2148" spans="3:19" x14ac:dyDescent="0.2">
      <c r="C2148" s="27"/>
      <c r="D2148" s="27"/>
      <c r="E2148" s="27"/>
      <c r="F2148" s="27"/>
      <c r="G2148" s="27"/>
      <c r="R2148" s="27"/>
      <c r="S2148" s="27"/>
    </row>
    <row r="2149" spans="3:19" x14ac:dyDescent="0.2">
      <c r="C2149" s="27"/>
      <c r="D2149" s="27"/>
      <c r="E2149" s="27"/>
      <c r="F2149" s="27"/>
      <c r="G2149" s="27"/>
      <c r="R2149" s="27"/>
      <c r="S2149" s="27"/>
    </row>
    <row r="2150" spans="3:19" x14ac:dyDescent="0.2">
      <c r="C2150" s="27"/>
      <c r="D2150" s="27"/>
      <c r="E2150" s="27"/>
      <c r="F2150" s="27"/>
      <c r="G2150" s="27"/>
      <c r="R2150" s="27"/>
      <c r="S2150" s="27"/>
    </row>
    <row r="2151" spans="3:19" x14ac:dyDescent="0.2">
      <c r="C2151" s="27"/>
      <c r="D2151" s="27"/>
      <c r="E2151" s="27"/>
      <c r="F2151" s="27"/>
      <c r="G2151" s="27"/>
      <c r="R2151" s="27"/>
      <c r="S2151" s="27"/>
    </row>
    <row r="2152" spans="3:19" x14ac:dyDescent="0.2">
      <c r="C2152" s="27"/>
      <c r="D2152" s="27"/>
      <c r="E2152" s="27"/>
      <c r="F2152" s="27"/>
      <c r="G2152" s="27"/>
      <c r="R2152" s="27"/>
      <c r="S2152" s="27"/>
    </row>
    <row r="2153" spans="3:19" x14ac:dyDescent="0.2">
      <c r="C2153" s="27"/>
      <c r="D2153" s="27"/>
      <c r="E2153" s="27"/>
      <c r="F2153" s="27"/>
      <c r="G2153" s="27"/>
      <c r="R2153" s="27"/>
      <c r="S2153" s="27"/>
    </row>
    <row r="2154" spans="3:19" x14ac:dyDescent="0.2">
      <c r="C2154" s="27"/>
      <c r="D2154" s="27"/>
      <c r="E2154" s="27"/>
      <c r="F2154" s="27"/>
      <c r="G2154" s="27"/>
      <c r="R2154" s="27"/>
      <c r="S2154" s="27"/>
    </row>
    <row r="2155" spans="3:19" x14ac:dyDescent="0.2">
      <c r="C2155" s="27"/>
      <c r="D2155" s="27"/>
      <c r="E2155" s="27"/>
      <c r="F2155" s="27"/>
      <c r="G2155" s="27"/>
      <c r="R2155" s="27"/>
      <c r="S2155" s="27"/>
    </row>
    <row r="2156" spans="3:19" x14ac:dyDescent="0.2">
      <c r="C2156" s="27"/>
      <c r="D2156" s="27"/>
      <c r="E2156" s="27"/>
      <c r="F2156" s="27"/>
      <c r="G2156" s="27"/>
      <c r="R2156" s="27"/>
      <c r="S2156" s="27"/>
    </row>
    <row r="2157" spans="3:19" x14ac:dyDescent="0.2">
      <c r="C2157" s="27"/>
      <c r="D2157" s="27"/>
      <c r="E2157" s="27"/>
      <c r="F2157" s="27"/>
      <c r="G2157" s="27"/>
      <c r="R2157" s="27"/>
      <c r="S2157" s="27"/>
    </row>
    <row r="2158" spans="3:19" x14ac:dyDescent="0.2">
      <c r="C2158" s="27"/>
      <c r="D2158" s="27"/>
      <c r="E2158" s="27"/>
      <c r="F2158" s="27"/>
      <c r="G2158" s="27"/>
      <c r="R2158" s="27"/>
      <c r="S2158" s="27"/>
    </row>
    <row r="2159" spans="3:19" x14ac:dyDescent="0.2">
      <c r="C2159" s="27"/>
      <c r="D2159" s="27"/>
      <c r="E2159" s="27"/>
      <c r="F2159" s="27"/>
      <c r="G2159" s="27"/>
      <c r="R2159" s="27"/>
      <c r="S2159" s="27"/>
    </row>
    <row r="2160" spans="3:19" x14ac:dyDescent="0.2">
      <c r="C2160" s="27"/>
      <c r="D2160" s="27"/>
      <c r="E2160" s="27"/>
      <c r="F2160" s="27"/>
      <c r="G2160" s="27"/>
      <c r="R2160" s="27"/>
      <c r="S2160" s="27"/>
    </row>
    <row r="2161" spans="3:19" x14ac:dyDescent="0.2">
      <c r="C2161" s="27"/>
      <c r="D2161" s="27"/>
      <c r="E2161" s="27"/>
      <c r="F2161" s="27"/>
      <c r="G2161" s="27"/>
      <c r="R2161" s="27"/>
      <c r="S2161" s="27"/>
    </row>
    <row r="2162" spans="3:19" x14ac:dyDescent="0.2">
      <c r="C2162" s="27"/>
      <c r="D2162" s="27"/>
      <c r="E2162" s="27"/>
      <c r="F2162" s="27"/>
      <c r="G2162" s="27"/>
      <c r="R2162" s="27"/>
      <c r="S2162" s="27"/>
    </row>
    <row r="2163" spans="3:19" x14ac:dyDescent="0.2">
      <c r="C2163" s="27"/>
      <c r="D2163" s="27"/>
      <c r="E2163" s="27"/>
      <c r="F2163" s="27"/>
      <c r="G2163" s="27"/>
      <c r="R2163" s="27"/>
      <c r="S2163" s="27"/>
    </row>
    <row r="2164" spans="3:19" x14ac:dyDescent="0.2">
      <c r="C2164" s="27"/>
      <c r="D2164" s="27"/>
      <c r="E2164" s="27"/>
      <c r="F2164" s="27"/>
      <c r="G2164" s="27"/>
      <c r="R2164" s="27"/>
      <c r="S2164" s="27"/>
    </row>
    <row r="2165" spans="3:19" x14ac:dyDescent="0.2">
      <c r="C2165" s="27"/>
      <c r="D2165" s="27"/>
      <c r="E2165" s="27"/>
      <c r="F2165" s="27"/>
      <c r="G2165" s="27"/>
      <c r="R2165" s="27"/>
      <c r="S2165" s="27"/>
    </row>
    <row r="2166" spans="3:19" x14ac:dyDescent="0.2">
      <c r="C2166" s="27"/>
      <c r="D2166" s="27"/>
      <c r="E2166" s="27"/>
      <c r="F2166" s="27"/>
      <c r="G2166" s="27"/>
      <c r="R2166" s="27"/>
      <c r="S2166" s="27"/>
    </row>
    <row r="2167" spans="3:19" x14ac:dyDescent="0.2">
      <c r="C2167" s="27"/>
      <c r="D2167" s="27"/>
      <c r="E2167" s="27"/>
      <c r="F2167" s="27"/>
      <c r="G2167" s="27"/>
      <c r="R2167" s="27"/>
      <c r="S2167" s="27"/>
    </row>
    <row r="2168" spans="3:19" x14ac:dyDescent="0.2">
      <c r="C2168" s="27"/>
      <c r="D2168" s="27"/>
      <c r="E2168" s="27"/>
      <c r="F2168" s="27"/>
      <c r="G2168" s="27"/>
      <c r="R2168" s="27"/>
      <c r="S2168" s="27"/>
    </row>
    <row r="2169" spans="3:19" x14ac:dyDescent="0.2">
      <c r="C2169" s="27"/>
      <c r="D2169" s="27"/>
      <c r="E2169" s="27"/>
      <c r="F2169" s="27"/>
      <c r="G2169" s="27"/>
      <c r="R2169" s="27"/>
      <c r="S2169" s="27"/>
    </row>
    <row r="2170" spans="3:19" x14ac:dyDescent="0.2">
      <c r="C2170" s="27"/>
      <c r="D2170" s="27"/>
      <c r="E2170" s="27"/>
      <c r="F2170" s="27"/>
      <c r="G2170" s="27"/>
      <c r="R2170" s="27"/>
      <c r="S2170" s="27"/>
    </row>
    <row r="2171" spans="3:19" x14ac:dyDescent="0.2">
      <c r="C2171" s="27"/>
      <c r="D2171" s="27"/>
      <c r="E2171" s="27"/>
      <c r="F2171" s="27"/>
      <c r="G2171" s="27"/>
      <c r="R2171" s="27"/>
      <c r="S2171" s="27"/>
    </row>
    <row r="2172" spans="3:19" x14ac:dyDescent="0.2">
      <c r="C2172" s="27"/>
      <c r="D2172" s="27"/>
      <c r="E2172" s="27"/>
      <c r="F2172" s="27"/>
      <c r="G2172" s="27"/>
      <c r="R2172" s="27"/>
      <c r="S2172" s="27"/>
    </row>
    <row r="2173" spans="3:19" x14ac:dyDescent="0.2">
      <c r="C2173" s="27"/>
      <c r="D2173" s="27"/>
      <c r="E2173" s="27"/>
      <c r="F2173" s="27"/>
      <c r="G2173" s="27"/>
      <c r="R2173" s="27"/>
      <c r="S2173" s="27"/>
    </row>
    <row r="2174" spans="3:19" x14ac:dyDescent="0.2">
      <c r="C2174" s="27"/>
      <c r="D2174" s="27"/>
      <c r="E2174" s="27"/>
      <c r="F2174" s="27"/>
      <c r="G2174" s="27"/>
      <c r="R2174" s="27"/>
      <c r="S2174" s="27"/>
    </row>
    <row r="2175" spans="3:19" x14ac:dyDescent="0.2">
      <c r="C2175" s="27"/>
      <c r="D2175" s="27"/>
      <c r="E2175" s="27"/>
      <c r="F2175" s="27"/>
      <c r="G2175" s="27"/>
      <c r="R2175" s="27"/>
      <c r="S2175" s="27"/>
    </row>
    <row r="2176" spans="3:19" x14ac:dyDescent="0.2">
      <c r="C2176" s="27"/>
      <c r="D2176" s="27"/>
      <c r="E2176" s="27"/>
      <c r="F2176" s="27"/>
      <c r="G2176" s="27"/>
      <c r="R2176" s="27"/>
      <c r="S2176" s="27"/>
    </row>
    <row r="2177" spans="3:19" x14ac:dyDescent="0.2">
      <c r="C2177" s="27"/>
      <c r="D2177" s="27"/>
      <c r="E2177" s="27"/>
      <c r="F2177" s="27"/>
      <c r="G2177" s="27"/>
      <c r="R2177" s="27"/>
      <c r="S2177" s="27"/>
    </row>
    <row r="2178" spans="3:19" x14ac:dyDescent="0.2">
      <c r="C2178" s="27"/>
      <c r="D2178" s="27"/>
      <c r="E2178" s="27"/>
      <c r="F2178" s="27"/>
      <c r="G2178" s="27"/>
      <c r="R2178" s="27"/>
      <c r="S2178" s="27"/>
    </row>
    <row r="2179" spans="3:19" x14ac:dyDescent="0.2">
      <c r="C2179" s="27"/>
      <c r="D2179" s="27"/>
      <c r="E2179" s="27"/>
      <c r="F2179" s="27"/>
      <c r="G2179" s="27"/>
      <c r="R2179" s="27"/>
      <c r="S2179" s="27"/>
    </row>
    <row r="2180" spans="3:19" x14ac:dyDescent="0.2">
      <c r="C2180" s="27"/>
      <c r="D2180" s="27"/>
      <c r="E2180" s="27"/>
      <c r="F2180" s="27"/>
      <c r="G2180" s="27"/>
      <c r="R2180" s="27"/>
      <c r="S2180" s="27"/>
    </row>
    <row r="2181" spans="3:19" x14ac:dyDescent="0.2">
      <c r="C2181" s="27"/>
      <c r="D2181" s="27"/>
      <c r="E2181" s="27"/>
      <c r="F2181" s="27"/>
      <c r="G2181" s="27"/>
      <c r="R2181" s="27"/>
      <c r="S2181" s="27"/>
    </row>
    <row r="2182" spans="3:19" x14ac:dyDescent="0.2">
      <c r="C2182" s="27"/>
      <c r="D2182" s="27"/>
      <c r="E2182" s="27"/>
      <c r="F2182" s="27"/>
      <c r="G2182" s="27"/>
      <c r="R2182" s="27"/>
      <c r="S2182" s="27"/>
    </row>
    <row r="2183" spans="3:19" x14ac:dyDescent="0.2">
      <c r="C2183" s="27"/>
      <c r="D2183" s="27"/>
      <c r="E2183" s="27"/>
      <c r="F2183" s="27"/>
      <c r="G2183" s="27"/>
      <c r="R2183" s="27"/>
      <c r="S2183" s="27"/>
    </row>
    <row r="2184" spans="3:19" x14ac:dyDescent="0.2">
      <c r="C2184" s="27"/>
      <c r="D2184" s="27"/>
      <c r="E2184" s="27"/>
      <c r="F2184" s="27"/>
      <c r="G2184" s="27"/>
      <c r="R2184" s="27"/>
      <c r="S2184" s="27"/>
    </row>
    <row r="2185" spans="3:19" x14ac:dyDescent="0.2">
      <c r="C2185" s="27"/>
      <c r="D2185" s="27"/>
      <c r="E2185" s="27"/>
      <c r="F2185" s="27"/>
      <c r="G2185" s="27"/>
      <c r="R2185" s="27"/>
      <c r="S2185" s="27"/>
    </row>
    <row r="2186" spans="3:19" x14ac:dyDescent="0.2">
      <c r="C2186" s="27"/>
      <c r="D2186" s="27"/>
      <c r="E2186" s="27"/>
      <c r="F2186" s="27"/>
      <c r="G2186" s="27"/>
      <c r="R2186" s="27"/>
      <c r="S2186" s="27"/>
    </row>
    <row r="2187" spans="3:19" x14ac:dyDescent="0.2">
      <c r="C2187" s="27"/>
      <c r="D2187" s="27"/>
      <c r="E2187" s="27"/>
      <c r="F2187" s="27"/>
      <c r="G2187" s="27"/>
      <c r="R2187" s="27"/>
      <c r="S2187" s="27"/>
    </row>
    <row r="2188" spans="3:19" x14ac:dyDescent="0.2">
      <c r="C2188" s="27"/>
      <c r="D2188" s="27"/>
      <c r="E2188" s="27"/>
      <c r="F2188" s="27"/>
      <c r="G2188" s="27"/>
      <c r="R2188" s="27"/>
      <c r="S2188" s="27"/>
    </row>
    <row r="2189" spans="3:19" x14ac:dyDescent="0.2">
      <c r="C2189" s="27"/>
      <c r="D2189" s="27"/>
      <c r="E2189" s="27"/>
      <c r="F2189" s="27"/>
      <c r="G2189" s="27"/>
      <c r="R2189" s="27"/>
      <c r="S2189" s="27"/>
    </row>
    <row r="2190" spans="3:19" x14ac:dyDescent="0.2">
      <c r="C2190" s="27"/>
      <c r="D2190" s="27"/>
      <c r="E2190" s="27"/>
      <c r="F2190" s="27"/>
      <c r="G2190" s="27"/>
      <c r="R2190" s="27"/>
      <c r="S2190" s="27"/>
    </row>
    <row r="2191" spans="3:19" x14ac:dyDescent="0.2">
      <c r="C2191" s="27"/>
      <c r="D2191" s="27"/>
      <c r="E2191" s="27"/>
      <c r="F2191" s="27"/>
      <c r="G2191" s="27"/>
      <c r="R2191" s="27"/>
      <c r="S2191" s="27"/>
    </row>
    <row r="2192" spans="3:19" x14ac:dyDescent="0.2">
      <c r="C2192" s="27"/>
      <c r="D2192" s="27"/>
      <c r="E2192" s="27"/>
      <c r="F2192" s="27"/>
      <c r="G2192" s="27"/>
      <c r="R2192" s="27"/>
      <c r="S2192" s="27"/>
    </row>
    <row r="2193" spans="3:19" x14ac:dyDescent="0.2">
      <c r="C2193" s="27"/>
      <c r="D2193" s="27"/>
      <c r="E2193" s="27"/>
      <c r="F2193" s="27"/>
      <c r="G2193" s="27"/>
      <c r="R2193" s="27"/>
      <c r="S2193" s="27"/>
    </row>
    <row r="2194" spans="3:19" x14ac:dyDescent="0.2">
      <c r="C2194" s="27"/>
      <c r="D2194" s="27"/>
      <c r="E2194" s="27"/>
      <c r="F2194" s="27"/>
      <c r="G2194" s="27"/>
      <c r="R2194" s="27"/>
      <c r="S2194" s="27"/>
    </row>
    <row r="2195" spans="3:19" x14ac:dyDescent="0.2">
      <c r="C2195" s="27"/>
      <c r="D2195" s="27"/>
      <c r="E2195" s="27"/>
      <c r="F2195" s="27"/>
      <c r="G2195" s="27"/>
      <c r="R2195" s="27"/>
      <c r="S2195" s="27"/>
    </row>
    <row r="2196" spans="3:19" x14ac:dyDescent="0.2">
      <c r="C2196" s="27"/>
      <c r="D2196" s="27"/>
      <c r="E2196" s="27"/>
      <c r="F2196" s="27"/>
      <c r="G2196" s="27"/>
      <c r="R2196" s="27"/>
      <c r="S2196" s="27"/>
    </row>
    <row r="2197" spans="3:19" x14ac:dyDescent="0.2">
      <c r="C2197" s="27"/>
      <c r="D2197" s="27"/>
      <c r="E2197" s="27"/>
      <c r="F2197" s="27"/>
      <c r="G2197" s="27"/>
      <c r="R2197" s="27"/>
      <c r="S2197" s="27"/>
    </row>
    <row r="2198" spans="3:19" x14ac:dyDescent="0.2">
      <c r="C2198" s="27"/>
      <c r="D2198" s="27"/>
      <c r="E2198" s="27"/>
      <c r="F2198" s="27"/>
      <c r="G2198" s="27"/>
      <c r="R2198" s="27"/>
      <c r="S2198" s="27"/>
    </row>
    <row r="2199" spans="3:19" x14ac:dyDescent="0.2">
      <c r="C2199" s="27"/>
      <c r="D2199" s="27"/>
      <c r="E2199" s="27"/>
      <c r="F2199" s="27"/>
      <c r="G2199" s="27"/>
      <c r="R2199" s="27"/>
      <c r="S2199" s="27"/>
    </row>
    <row r="2200" spans="3:19" x14ac:dyDescent="0.2">
      <c r="C2200" s="27"/>
      <c r="D2200" s="27"/>
      <c r="E2200" s="27"/>
      <c r="F2200" s="27"/>
      <c r="G2200" s="27"/>
      <c r="R2200" s="27"/>
      <c r="S2200" s="27"/>
    </row>
    <row r="2201" spans="3:19" x14ac:dyDescent="0.2">
      <c r="C2201" s="27"/>
      <c r="D2201" s="27"/>
      <c r="E2201" s="27"/>
      <c r="F2201" s="27"/>
      <c r="G2201" s="27"/>
      <c r="R2201" s="27"/>
      <c r="S2201" s="27"/>
    </row>
    <row r="2202" spans="3:19" x14ac:dyDescent="0.2">
      <c r="C2202" s="27"/>
      <c r="D2202" s="27"/>
      <c r="E2202" s="27"/>
      <c r="F2202" s="27"/>
      <c r="G2202" s="27"/>
      <c r="R2202" s="27"/>
      <c r="S2202" s="27"/>
    </row>
    <row r="2203" spans="3:19" x14ac:dyDescent="0.2">
      <c r="C2203" s="27"/>
      <c r="D2203" s="27"/>
      <c r="E2203" s="27"/>
      <c r="F2203" s="27"/>
      <c r="G2203" s="27"/>
      <c r="R2203" s="27"/>
      <c r="S2203" s="27"/>
    </row>
    <row r="2204" spans="3:19" x14ac:dyDescent="0.2">
      <c r="C2204" s="27"/>
      <c r="D2204" s="27"/>
      <c r="E2204" s="27"/>
      <c r="F2204" s="27"/>
      <c r="G2204" s="27"/>
      <c r="R2204" s="27"/>
      <c r="S2204" s="27"/>
    </row>
    <row r="2205" spans="3:19" x14ac:dyDescent="0.2">
      <c r="C2205" s="27"/>
      <c r="D2205" s="27"/>
      <c r="E2205" s="27"/>
      <c r="F2205" s="27"/>
      <c r="G2205" s="27"/>
      <c r="R2205" s="27"/>
      <c r="S2205" s="27"/>
    </row>
    <row r="2206" spans="3:19" x14ac:dyDescent="0.2">
      <c r="C2206" s="27"/>
      <c r="D2206" s="27"/>
      <c r="E2206" s="27"/>
      <c r="F2206" s="27"/>
      <c r="G2206" s="27"/>
      <c r="R2206" s="27"/>
      <c r="S2206" s="27"/>
    </row>
    <row r="2207" spans="3:19" x14ac:dyDescent="0.2">
      <c r="C2207" s="27"/>
      <c r="D2207" s="27"/>
      <c r="E2207" s="27"/>
      <c r="F2207" s="27"/>
      <c r="G2207" s="27"/>
      <c r="R2207" s="27"/>
      <c r="S2207" s="27"/>
    </row>
    <row r="2208" spans="3:19" x14ac:dyDescent="0.2">
      <c r="C2208" s="27"/>
      <c r="D2208" s="27"/>
      <c r="E2208" s="27"/>
      <c r="F2208" s="27"/>
      <c r="G2208" s="27"/>
      <c r="R2208" s="27"/>
      <c r="S2208" s="27"/>
    </row>
    <row r="2209" spans="3:19" x14ac:dyDescent="0.2">
      <c r="C2209" s="27"/>
      <c r="D2209" s="27"/>
      <c r="E2209" s="27"/>
      <c r="F2209" s="27"/>
      <c r="G2209" s="27"/>
      <c r="R2209" s="27"/>
      <c r="S2209" s="27"/>
    </row>
    <row r="2210" spans="3:19" x14ac:dyDescent="0.2">
      <c r="C2210" s="27"/>
      <c r="D2210" s="27"/>
      <c r="E2210" s="27"/>
      <c r="F2210" s="27"/>
      <c r="G2210" s="27"/>
      <c r="R2210" s="27"/>
      <c r="S2210" s="27"/>
    </row>
    <row r="2211" spans="3:19" x14ac:dyDescent="0.2">
      <c r="C2211" s="27"/>
      <c r="D2211" s="27"/>
      <c r="E2211" s="27"/>
      <c r="F2211" s="27"/>
      <c r="G2211" s="27"/>
      <c r="R2211" s="27"/>
      <c r="S2211" s="27"/>
    </row>
    <row r="2212" spans="3:19" x14ac:dyDescent="0.2">
      <c r="C2212" s="27"/>
      <c r="D2212" s="27"/>
      <c r="E2212" s="27"/>
      <c r="F2212" s="27"/>
      <c r="G2212" s="27"/>
      <c r="R2212" s="27"/>
      <c r="S2212" s="27"/>
    </row>
    <row r="2213" spans="3:19" x14ac:dyDescent="0.2">
      <c r="C2213" s="27"/>
      <c r="D2213" s="27"/>
      <c r="E2213" s="27"/>
      <c r="F2213" s="27"/>
      <c r="G2213" s="27"/>
      <c r="R2213" s="27"/>
      <c r="S2213" s="27"/>
    </row>
    <row r="2214" spans="3:19" x14ac:dyDescent="0.2">
      <c r="C2214" s="27"/>
      <c r="D2214" s="27"/>
      <c r="E2214" s="27"/>
      <c r="F2214" s="27"/>
      <c r="G2214" s="27"/>
      <c r="R2214" s="27"/>
      <c r="S2214" s="27"/>
    </row>
    <row r="2215" spans="3:19" x14ac:dyDescent="0.2">
      <c r="C2215" s="27"/>
      <c r="D2215" s="27"/>
      <c r="E2215" s="27"/>
      <c r="F2215" s="27"/>
      <c r="G2215" s="27"/>
      <c r="R2215" s="27"/>
      <c r="S2215" s="27"/>
    </row>
    <row r="2216" spans="3:19" x14ac:dyDescent="0.2">
      <c r="C2216" s="27"/>
      <c r="D2216" s="27"/>
      <c r="E2216" s="27"/>
      <c r="F2216" s="27"/>
      <c r="G2216" s="27"/>
      <c r="R2216" s="27"/>
      <c r="S2216" s="27"/>
    </row>
    <row r="2217" spans="3:19" x14ac:dyDescent="0.2">
      <c r="C2217" s="27"/>
      <c r="D2217" s="27"/>
      <c r="E2217" s="27"/>
      <c r="F2217" s="27"/>
      <c r="G2217" s="27"/>
      <c r="R2217" s="27"/>
      <c r="S2217" s="27"/>
    </row>
    <row r="2218" spans="3:19" x14ac:dyDescent="0.2">
      <c r="C2218" s="27"/>
      <c r="D2218" s="27"/>
      <c r="E2218" s="27"/>
      <c r="F2218" s="27"/>
      <c r="G2218" s="27"/>
      <c r="R2218" s="27"/>
      <c r="S2218" s="27"/>
    </row>
    <row r="2219" spans="3:19" x14ac:dyDescent="0.2">
      <c r="C2219" s="27"/>
      <c r="D2219" s="27"/>
      <c r="E2219" s="27"/>
      <c r="F2219" s="27"/>
      <c r="G2219" s="27"/>
      <c r="R2219" s="27"/>
      <c r="S2219" s="27"/>
    </row>
    <row r="2220" spans="3:19" x14ac:dyDescent="0.2">
      <c r="C2220" s="27"/>
      <c r="D2220" s="27"/>
      <c r="E2220" s="27"/>
      <c r="F2220" s="27"/>
      <c r="G2220" s="27"/>
      <c r="R2220" s="27"/>
      <c r="S2220" s="27"/>
    </row>
    <row r="2221" spans="3:19" x14ac:dyDescent="0.2">
      <c r="C2221" s="27"/>
      <c r="D2221" s="27"/>
      <c r="E2221" s="27"/>
      <c r="F2221" s="27"/>
      <c r="G2221" s="27"/>
      <c r="R2221" s="27"/>
      <c r="S2221" s="27"/>
    </row>
    <row r="2222" spans="3:19" x14ac:dyDescent="0.2">
      <c r="C2222" s="27"/>
      <c r="D2222" s="27"/>
      <c r="E2222" s="27"/>
      <c r="F2222" s="27"/>
      <c r="G2222" s="27"/>
      <c r="R2222" s="27"/>
      <c r="S2222" s="27"/>
    </row>
    <row r="2223" spans="3:19" x14ac:dyDescent="0.2">
      <c r="C2223" s="27"/>
      <c r="D2223" s="27"/>
      <c r="E2223" s="27"/>
      <c r="F2223" s="27"/>
      <c r="G2223" s="27"/>
      <c r="R2223" s="27"/>
      <c r="S2223" s="27"/>
    </row>
    <row r="2224" spans="3:19" x14ac:dyDescent="0.2">
      <c r="C2224" s="27"/>
      <c r="D2224" s="27"/>
      <c r="E2224" s="27"/>
      <c r="F2224" s="27"/>
      <c r="G2224" s="27"/>
      <c r="R2224" s="27"/>
      <c r="S2224" s="27"/>
    </row>
    <row r="2225" spans="3:19" x14ac:dyDescent="0.2">
      <c r="C2225" s="27"/>
      <c r="D2225" s="27"/>
      <c r="E2225" s="27"/>
      <c r="F2225" s="27"/>
      <c r="G2225" s="27"/>
      <c r="R2225" s="27"/>
      <c r="S2225" s="27"/>
    </row>
    <row r="2226" spans="3:19" x14ac:dyDescent="0.2">
      <c r="C2226" s="27"/>
      <c r="D2226" s="27"/>
      <c r="E2226" s="27"/>
      <c r="F2226" s="27"/>
      <c r="G2226" s="27"/>
      <c r="R2226" s="27"/>
      <c r="S2226" s="27"/>
    </row>
    <row r="2227" spans="3:19" x14ac:dyDescent="0.2">
      <c r="C2227" s="27"/>
      <c r="D2227" s="27"/>
      <c r="E2227" s="27"/>
      <c r="F2227" s="27"/>
      <c r="G2227" s="27"/>
      <c r="R2227" s="27"/>
      <c r="S2227" s="27"/>
    </row>
    <row r="2228" spans="3:19" x14ac:dyDescent="0.2">
      <c r="C2228" s="27"/>
      <c r="D2228" s="27"/>
      <c r="E2228" s="27"/>
      <c r="F2228" s="27"/>
      <c r="G2228" s="27"/>
      <c r="R2228" s="27"/>
      <c r="S2228" s="27"/>
    </row>
    <row r="2229" spans="3:19" x14ac:dyDescent="0.2">
      <c r="C2229" s="27"/>
      <c r="D2229" s="27"/>
      <c r="E2229" s="27"/>
      <c r="F2229" s="27"/>
      <c r="G2229" s="27"/>
      <c r="R2229" s="27"/>
      <c r="S2229" s="27"/>
    </row>
    <row r="2230" spans="3:19" x14ac:dyDescent="0.2">
      <c r="C2230" s="27"/>
      <c r="D2230" s="27"/>
      <c r="E2230" s="27"/>
      <c r="F2230" s="27"/>
      <c r="G2230" s="27"/>
      <c r="R2230" s="27"/>
      <c r="S2230" s="27"/>
    </row>
    <row r="2231" spans="3:19" x14ac:dyDescent="0.2">
      <c r="C2231" s="27"/>
      <c r="D2231" s="27"/>
      <c r="E2231" s="27"/>
      <c r="F2231" s="27"/>
      <c r="G2231" s="27"/>
      <c r="R2231" s="27"/>
      <c r="S2231" s="27"/>
    </row>
    <row r="2232" spans="3:19" x14ac:dyDescent="0.2">
      <c r="C2232" s="27"/>
      <c r="D2232" s="27"/>
      <c r="E2232" s="27"/>
      <c r="F2232" s="27"/>
      <c r="G2232" s="27"/>
      <c r="R2232" s="27"/>
      <c r="S2232" s="27"/>
    </row>
    <row r="2233" spans="3:19" x14ac:dyDescent="0.2">
      <c r="C2233" s="27"/>
      <c r="D2233" s="27"/>
      <c r="E2233" s="27"/>
      <c r="F2233" s="27"/>
      <c r="G2233" s="27"/>
      <c r="R2233" s="27"/>
      <c r="S2233" s="27"/>
    </row>
    <row r="2234" spans="3:19" x14ac:dyDescent="0.2">
      <c r="C2234" s="27"/>
      <c r="D2234" s="27"/>
      <c r="E2234" s="27"/>
      <c r="F2234" s="27"/>
      <c r="G2234" s="27"/>
      <c r="R2234" s="27"/>
      <c r="S2234" s="27"/>
    </row>
    <row r="2235" spans="3:19" x14ac:dyDescent="0.2">
      <c r="C2235" s="27"/>
      <c r="D2235" s="27"/>
      <c r="E2235" s="27"/>
      <c r="F2235" s="27"/>
      <c r="G2235" s="27"/>
      <c r="R2235" s="27"/>
      <c r="S2235" s="27"/>
    </row>
    <row r="2236" spans="3:19" x14ac:dyDescent="0.2">
      <c r="C2236" s="27"/>
      <c r="D2236" s="27"/>
      <c r="E2236" s="27"/>
      <c r="F2236" s="27"/>
      <c r="G2236" s="27"/>
      <c r="R2236" s="27"/>
      <c r="S2236" s="27"/>
    </row>
    <row r="2237" spans="3:19" x14ac:dyDescent="0.2">
      <c r="C2237" s="27"/>
      <c r="D2237" s="27"/>
      <c r="E2237" s="27"/>
      <c r="F2237" s="27"/>
      <c r="G2237" s="27"/>
      <c r="R2237" s="27"/>
      <c r="S2237" s="27"/>
    </row>
    <row r="2238" spans="3:19" x14ac:dyDescent="0.2">
      <c r="C2238" s="27"/>
      <c r="D2238" s="27"/>
      <c r="E2238" s="27"/>
      <c r="F2238" s="27"/>
      <c r="G2238" s="27"/>
      <c r="R2238" s="27"/>
      <c r="S2238" s="27"/>
    </row>
    <row r="2239" spans="3:19" x14ac:dyDescent="0.2">
      <c r="C2239" s="27"/>
      <c r="D2239" s="27"/>
      <c r="E2239" s="27"/>
      <c r="F2239" s="27"/>
      <c r="G2239" s="27"/>
      <c r="R2239" s="27"/>
      <c r="S2239" s="27"/>
    </row>
    <row r="2240" spans="3:19" x14ac:dyDescent="0.2">
      <c r="C2240" s="27"/>
      <c r="D2240" s="27"/>
      <c r="E2240" s="27"/>
      <c r="F2240" s="27"/>
      <c r="G2240" s="27"/>
      <c r="R2240" s="27"/>
      <c r="S2240" s="27"/>
    </row>
    <row r="2241" spans="3:19" x14ac:dyDescent="0.2">
      <c r="C2241" s="27"/>
      <c r="D2241" s="27"/>
      <c r="E2241" s="27"/>
      <c r="F2241" s="27"/>
      <c r="G2241" s="27"/>
      <c r="R2241" s="27"/>
      <c r="S2241" s="27"/>
    </row>
    <row r="2242" spans="3:19" x14ac:dyDescent="0.2">
      <c r="C2242" s="27"/>
      <c r="D2242" s="27"/>
      <c r="E2242" s="27"/>
      <c r="F2242" s="27"/>
      <c r="G2242" s="27"/>
      <c r="R2242" s="27"/>
      <c r="S2242" s="27"/>
    </row>
    <row r="2243" spans="3:19" x14ac:dyDescent="0.2">
      <c r="C2243" s="27"/>
      <c r="D2243" s="27"/>
      <c r="E2243" s="27"/>
      <c r="F2243" s="27"/>
      <c r="G2243" s="27"/>
      <c r="R2243" s="27"/>
      <c r="S2243" s="27"/>
    </row>
    <row r="2244" spans="3:19" x14ac:dyDescent="0.2">
      <c r="C2244" s="27"/>
      <c r="D2244" s="27"/>
      <c r="E2244" s="27"/>
      <c r="F2244" s="27"/>
      <c r="G2244" s="27"/>
      <c r="R2244" s="27"/>
      <c r="S2244" s="27"/>
    </row>
    <row r="2245" spans="3:19" x14ac:dyDescent="0.2">
      <c r="C2245" s="27"/>
      <c r="D2245" s="27"/>
      <c r="E2245" s="27"/>
      <c r="F2245" s="27"/>
      <c r="G2245" s="27"/>
      <c r="R2245" s="27"/>
      <c r="S2245" s="27"/>
    </row>
    <row r="2246" spans="3:19" x14ac:dyDescent="0.2">
      <c r="C2246" s="27"/>
      <c r="D2246" s="27"/>
      <c r="E2246" s="27"/>
      <c r="F2246" s="27"/>
      <c r="G2246" s="27"/>
      <c r="R2246" s="27"/>
      <c r="S2246" s="27"/>
    </row>
    <row r="2247" spans="3:19" x14ac:dyDescent="0.2">
      <c r="C2247" s="27"/>
      <c r="D2247" s="27"/>
      <c r="E2247" s="27"/>
      <c r="F2247" s="27"/>
      <c r="G2247" s="27"/>
      <c r="R2247" s="27"/>
      <c r="S2247" s="27"/>
    </row>
    <row r="2248" spans="3:19" x14ac:dyDescent="0.2">
      <c r="C2248" s="27"/>
      <c r="D2248" s="27"/>
      <c r="E2248" s="27"/>
      <c r="F2248" s="27"/>
      <c r="G2248" s="27"/>
      <c r="R2248" s="27"/>
      <c r="S2248" s="27"/>
    </row>
    <row r="2249" spans="3:19" x14ac:dyDescent="0.2">
      <c r="C2249" s="27"/>
      <c r="D2249" s="27"/>
      <c r="E2249" s="27"/>
      <c r="F2249" s="27"/>
      <c r="G2249" s="27"/>
      <c r="R2249" s="27"/>
      <c r="S2249" s="27"/>
    </row>
    <row r="2250" spans="3:19" x14ac:dyDescent="0.2">
      <c r="C2250" s="27"/>
      <c r="D2250" s="27"/>
      <c r="E2250" s="27"/>
      <c r="F2250" s="27"/>
      <c r="G2250" s="27"/>
      <c r="R2250" s="27"/>
      <c r="S2250" s="27"/>
    </row>
    <row r="2251" spans="3:19" x14ac:dyDescent="0.2">
      <c r="C2251" s="27"/>
      <c r="D2251" s="27"/>
      <c r="E2251" s="27"/>
      <c r="F2251" s="27"/>
      <c r="G2251" s="27"/>
      <c r="R2251" s="27"/>
      <c r="S2251" s="27"/>
    </row>
    <row r="2252" spans="3:19" x14ac:dyDescent="0.2">
      <c r="C2252" s="27"/>
      <c r="D2252" s="27"/>
      <c r="E2252" s="27"/>
      <c r="F2252" s="27"/>
      <c r="G2252" s="27"/>
      <c r="R2252" s="27"/>
      <c r="S2252" s="27"/>
    </row>
    <row r="2253" spans="3:19" x14ac:dyDescent="0.2">
      <c r="C2253" s="27"/>
      <c r="D2253" s="27"/>
      <c r="E2253" s="27"/>
      <c r="F2253" s="27"/>
      <c r="G2253" s="27"/>
      <c r="R2253" s="27"/>
      <c r="S2253" s="27"/>
    </row>
    <row r="2254" spans="3:19" x14ac:dyDescent="0.2">
      <c r="C2254" s="27"/>
      <c r="D2254" s="27"/>
      <c r="E2254" s="27"/>
      <c r="F2254" s="27"/>
      <c r="G2254" s="27"/>
      <c r="R2254" s="27"/>
      <c r="S2254" s="27"/>
    </row>
    <row r="2255" spans="3:19" x14ac:dyDescent="0.2">
      <c r="C2255" s="27"/>
      <c r="D2255" s="27"/>
      <c r="E2255" s="27"/>
      <c r="F2255" s="27"/>
      <c r="G2255" s="27"/>
      <c r="R2255" s="27"/>
      <c r="S2255" s="27"/>
    </row>
    <row r="2256" spans="3:19" x14ac:dyDescent="0.2">
      <c r="C2256" s="27"/>
      <c r="D2256" s="27"/>
      <c r="E2256" s="27"/>
      <c r="F2256" s="27"/>
      <c r="G2256" s="27"/>
      <c r="R2256" s="27"/>
      <c r="S2256" s="27"/>
    </row>
    <row r="2257" spans="3:19" x14ac:dyDescent="0.2">
      <c r="C2257" s="27"/>
      <c r="D2257" s="27"/>
      <c r="E2257" s="27"/>
      <c r="F2257" s="27"/>
      <c r="G2257" s="27"/>
      <c r="R2257" s="27"/>
      <c r="S2257" s="27"/>
    </row>
    <row r="2258" spans="3:19" x14ac:dyDescent="0.2">
      <c r="C2258" s="27"/>
      <c r="D2258" s="27"/>
      <c r="E2258" s="27"/>
      <c r="F2258" s="27"/>
      <c r="G2258" s="27"/>
      <c r="R2258" s="27"/>
      <c r="S2258" s="27"/>
    </row>
    <row r="2259" spans="3:19" x14ac:dyDescent="0.2">
      <c r="C2259" s="27"/>
      <c r="D2259" s="27"/>
      <c r="E2259" s="27"/>
      <c r="F2259" s="27"/>
      <c r="G2259" s="27"/>
      <c r="R2259" s="27"/>
      <c r="S2259" s="27"/>
    </row>
    <row r="2260" spans="3:19" x14ac:dyDescent="0.2">
      <c r="C2260" s="27"/>
      <c r="D2260" s="27"/>
      <c r="E2260" s="27"/>
      <c r="F2260" s="27"/>
      <c r="G2260" s="27"/>
      <c r="R2260" s="27"/>
      <c r="S2260" s="27"/>
    </row>
    <row r="2261" spans="3:19" x14ac:dyDescent="0.2">
      <c r="C2261" s="27"/>
      <c r="D2261" s="27"/>
      <c r="E2261" s="27"/>
      <c r="F2261" s="27"/>
      <c r="G2261" s="27"/>
      <c r="R2261" s="27"/>
      <c r="S2261" s="27"/>
    </row>
    <row r="2262" spans="3:19" x14ac:dyDescent="0.2">
      <c r="C2262" s="27"/>
      <c r="D2262" s="27"/>
      <c r="E2262" s="27"/>
      <c r="F2262" s="27"/>
      <c r="G2262" s="27"/>
      <c r="R2262" s="27"/>
      <c r="S2262" s="27"/>
    </row>
    <row r="2263" spans="3:19" x14ac:dyDescent="0.2">
      <c r="C2263" s="27"/>
      <c r="D2263" s="27"/>
      <c r="E2263" s="27"/>
      <c r="F2263" s="27"/>
      <c r="G2263" s="27"/>
      <c r="R2263" s="27"/>
      <c r="S2263" s="27"/>
    </row>
    <row r="2264" spans="3:19" x14ac:dyDescent="0.2">
      <c r="C2264" s="27"/>
      <c r="D2264" s="27"/>
      <c r="E2264" s="27"/>
      <c r="F2264" s="27"/>
      <c r="G2264" s="27"/>
      <c r="R2264" s="27"/>
      <c r="S2264" s="27"/>
    </row>
    <row r="2265" spans="3:19" x14ac:dyDescent="0.2">
      <c r="C2265" s="27"/>
      <c r="D2265" s="27"/>
      <c r="E2265" s="27"/>
      <c r="F2265" s="27"/>
      <c r="G2265" s="27"/>
      <c r="R2265" s="27"/>
      <c r="S2265" s="27"/>
    </row>
    <row r="2266" spans="3:19" x14ac:dyDescent="0.2">
      <c r="C2266" s="27"/>
      <c r="D2266" s="27"/>
      <c r="E2266" s="27"/>
      <c r="F2266" s="27"/>
      <c r="G2266" s="27"/>
      <c r="R2266" s="27"/>
      <c r="S2266" s="27"/>
    </row>
    <row r="2267" spans="3:19" x14ac:dyDescent="0.2">
      <c r="C2267" s="27"/>
      <c r="D2267" s="27"/>
      <c r="E2267" s="27"/>
      <c r="F2267" s="27"/>
      <c r="G2267" s="27"/>
      <c r="R2267" s="27"/>
      <c r="S2267" s="27"/>
    </row>
    <row r="2268" spans="3:19" x14ac:dyDescent="0.2">
      <c r="C2268" s="27"/>
      <c r="D2268" s="27"/>
      <c r="E2268" s="27"/>
      <c r="F2268" s="27"/>
      <c r="G2268" s="27"/>
      <c r="R2268" s="27"/>
      <c r="S2268" s="27"/>
    </row>
    <row r="2269" spans="3:19" x14ac:dyDescent="0.2">
      <c r="C2269" s="27"/>
      <c r="D2269" s="27"/>
      <c r="E2269" s="27"/>
      <c r="F2269" s="27"/>
      <c r="G2269" s="27"/>
      <c r="R2269" s="27"/>
      <c r="S2269" s="27"/>
    </row>
    <row r="2270" spans="3:19" x14ac:dyDescent="0.2">
      <c r="C2270" s="27"/>
      <c r="D2270" s="27"/>
      <c r="E2270" s="27"/>
      <c r="F2270" s="27"/>
      <c r="G2270" s="27"/>
      <c r="R2270" s="27"/>
      <c r="S2270" s="27"/>
    </row>
    <row r="2271" spans="3:19" x14ac:dyDescent="0.2">
      <c r="C2271" s="27"/>
      <c r="D2271" s="27"/>
      <c r="E2271" s="27"/>
      <c r="F2271" s="27"/>
      <c r="G2271" s="27"/>
      <c r="R2271" s="27"/>
      <c r="S2271" s="27"/>
    </row>
    <row r="2272" spans="3:19" x14ac:dyDescent="0.2">
      <c r="C2272" s="27"/>
      <c r="D2272" s="27"/>
      <c r="E2272" s="27"/>
      <c r="F2272" s="27"/>
      <c r="G2272" s="27"/>
      <c r="R2272" s="27"/>
      <c r="S2272" s="27"/>
    </row>
    <row r="2273" spans="3:19" x14ac:dyDescent="0.2">
      <c r="C2273" s="27"/>
      <c r="D2273" s="27"/>
      <c r="E2273" s="27"/>
      <c r="F2273" s="27"/>
      <c r="G2273" s="27"/>
      <c r="R2273" s="27"/>
      <c r="S2273" s="27"/>
    </row>
    <row r="2274" spans="3:19" x14ac:dyDescent="0.2">
      <c r="C2274" s="27"/>
      <c r="D2274" s="27"/>
      <c r="E2274" s="27"/>
      <c r="F2274" s="27"/>
      <c r="G2274" s="27"/>
      <c r="R2274" s="27"/>
      <c r="S2274" s="27"/>
    </row>
    <row r="2275" spans="3:19" x14ac:dyDescent="0.2">
      <c r="C2275" s="27"/>
      <c r="D2275" s="27"/>
      <c r="E2275" s="27"/>
      <c r="F2275" s="27"/>
      <c r="G2275" s="27"/>
      <c r="R2275" s="27"/>
      <c r="S2275" s="27"/>
    </row>
    <row r="2276" spans="3:19" x14ac:dyDescent="0.2">
      <c r="C2276" s="27"/>
      <c r="D2276" s="27"/>
      <c r="E2276" s="27"/>
      <c r="F2276" s="27"/>
      <c r="G2276" s="27"/>
      <c r="R2276" s="27"/>
      <c r="S2276" s="27"/>
    </row>
    <row r="2277" spans="3:19" x14ac:dyDescent="0.2">
      <c r="C2277" s="27"/>
      <c r="D2277" s="27"/>
      <c r="E2277" s="27"/>
      <c r="F2277" s="27"/>
      <c r="G2277" s="27"/>
      <c r="R2277" s="27"/>
      <c r="S2277" s="27"/>
    </row>
    <row r="2278" spans="3:19" x14ac:dyDescent="0.2">
      <c r="C2278" s="27"/>
      <c r="D2278" s="27"/>
      <c r="E2278" s="27"/>
      <c r="F2278" s="27"/>
      <c r="G2278" s="27"/>
      <c r="R2278" s="27"/>
      <c r="S2278" s="27"/>
    </row>
    <row r="2279" spans="3:19" x14ac:dyDescent="0.2">
      <c r="C2279" s="27"/>
      <c r="D2279" s="27"/>
      <c r="E2279" s="27"/>
      <c r="F2279" s="27"/>
      <c r="G2279" s="27"/>
      <c r="R2279" s="27"/>
      <c r="S2279" s="27"/>
    </row>
    <row r="2280" spans="3:19" x14ac:dyDescent="0.2">
      <c r="C2280" s="27"/>
      <c r="D2280" s="27"/>
      <c r="E2280" s="27"/>
      <c r="F2280" s="27"/>
      <c r="G2280" s="27"/>
      <c r="R2280" s="27"/>
      <c r="S2280" s="27"/>
    </row>
    <row r="2281" spans="3:19" x14ac:dyDescent="0.2">
      <c r="C2281" s="27"/>
      <c r="D2281" s="27"/>
      <c r="E2281" s="27"/>
      <c r="F2281" s="27"/>
      <c r="G2281" s="27"/>
      <c r="R2281" s="27"/>
      <c r="S2281" s="27"/>
    </row>
    <row r="2282" spans="3:19" x14ac:dyDescent="0.2">
      <c r="C2282" s="27"/>
      <c r="D2282" s="27"/>
      <c r="E2282" s="27"/>
      <c r="F2282" s="27"/>
      <c r="G2282" s="27"/>
      <c r="R2282" s="27"/>
      <c r="S2282" s="27"/>
    </row>
    <row r="2283" spans="3:19" x14ac:dyDescent="0.2">
      <c r="C2283" s="27"/>
      <c r="D2283" s="27"/>
      <c r="E2283" s="27"/>
      <c r="F2283" s="27"/>
      <c r="G2283" s="27"/>
      <c r="R2283" s="27"/>
      <c r="S2283" s="27"/>
    </row>
    <row r="2284" spans="3:19" x14ac:dyDescent="0.2">
      <c r="C2284" s="27"/>
      <c r="D2284" s="27"/>
      <c r="E2284" s="27"/>
      <c r="F2284" s="27"/>
      <c r="G2284" s="27"/>
      <c r="R2284" s="27"/>
      <c r="S2284" s="27"/>
    </row>
    <row r="2285" spans="3:19" x14ac:dyDescent="0.2">
      <c r="C2285" s="27"/>
      <c r="D2285" s="27"/>
      <c r="E2285" s="27"/>
      <c r="F2285" s="27"/>
      <c r="G2285" s="27"/>
      <c r="R2285" s="27"/>
      <c r="S2285" s="27"/>
    </row>
    <row r="2286" spans="3:19" x14ac:dyDescent="0.2">
      <c r="C2286" s="27"/>
      <c r="D2286" s="27"/>
      <c r="E2286" s="27"/>
      <c r="F2286" s="27"/>
      <c r="G2286" s="27"/>
      <c r="R2286" s="27"/>
      <c r="S2286" s="27"/>
    </row>
    <row r="2287" spans="3:19" x14ac:dyDescent="0.2">
      <c r="C2287" s="27"/>
      <c r="D2287" s="27"/>
      <c r="E2287" s="27"/>
      <c r="F2287" s="27"/>
      <c r="G2287" s="27"/>
      <c r="R2287" s="27"/>
      <c r="S2287" s="27"/>
    </row>
    <row r="2288" spans="3:19" x14ac:dyDescent="0.2">
      <c r="C2288" s="27"/>
      <c r="D2288" s="27"/>
      <c r="E2288" s="27"/>
      <c r="F2288" s="27"/>
      <c r="G2288" s="27"/>
      <c r="R2288" s="27"/>
      <c r="S2288" s="27"/>
    </row>
    <row r="2289" spans="3:19" x14ac:dyDescent="0.2">
      <c r="C2289" s="27"/>
      <c r="D2289" s="27"/>
      <c r="E2289" s="27"/>
      <c r="F2289" s="27"/>
      <c r="G2289" s="27"/>
      <c r="R2289" s="27"/>
      <c r="S2289" s="27"/>
    </row>
    <row r="2290" spans="3:19" x14ac:dyDescent="0.2">
      <c r="C2290" s="27"/>
      <c r="D2290" s="27"/>
      <c r="E2290" s="27"/>
      <c r="F2290" s="27"/>
      <c r="G2290" s="27"/>
      <c r="R2290" s="27"/>
      <c r="S2290" s="27"/>
    </row>
    <row r="2291" spans="3:19" x14ac:dyDescent="0.2">
      <c r="C2291" s="27"/>
      <c r="D2291" s="27"/>
      <c r="E2291" s="27"/>
      <c r="F2291" s="27"/>
      <c r="G2291" s="27"/>
      <c r="R2291" s="27"/>
      <c r="S2291" s="27"/>
    </row>
    <row r="2292" spans="3:19" x14ac:dyDescent="0.2">
      <c r="C2292" s="27"/>
      <c r="D2292" s="27"/>
      <c r="E2292" s="27"/>
      <c r="F2292" s="27"/>
      <c r="G2292" s="27"/>
      <c r="R2292" s="27"/>
      <c r="S2292" s="27"/>
    </row>
    <row r="2293" spans="3:19" x14ac:dyDescent="0.2">
      <c r="C2293" s="27"/>
      <c r="D2293" s="27"/>
      <c r="E2293" s="27"/>
      <c r="F2293" s="27"/>
      <c r="G2293" s="27"/>
      <c r="R2293" s="27"/>
      <c r="S2293" s="27"/>
    </row>
    <row r="2294" spans="3:19" x14ac:dyDescent="0.2">
      <c r="C2294" s="27"/>
      <c r="D2294" s="27"/>
      <c r="E2294" s="27"/>
      <c r="F2294" s="27"/>
      <c r="G2294" s="27"/>
      <c r="R2294" s="27"/>
      <c r="S2294" s="27"/>
    </row>
    <row r="2295" spans="3:19" x14ac:dyDescent="0.2">
      <c r="C2295" s="27"/>
      <c r="D2295" s="27"/>
      <c r="E2295" s="27"/>
      <c r="F2295" s="27"/>
      <c r="G2295" s="27"/>
      <c r="R2295" s="27"/>
      <c r="S2295" s="27"/>
    </row>
    <row r="2296" spans="3:19" x14ac:dyDescent="0.2">
      <c r="C2296" s="27"/>
      <c r="D2296" s="27"/>
      <c r="E2296" s="27"/>
      <c r="F2296" s="27"/>
      <c r="G2296" s="27"/>
      <c r="R2296" s="27"/>
      <c r="S2296" s="27"/>
    </row>
    <row r="2297" spans="3:19" x14ac:dyDescent="0.2">
      <c r="C2297" s="27"/>
      <c r="D2297" s="27"/>
      <c r="E2297" s="27"/>
      <c r="F2297" s="27"/>
      <c r="G2297" s="27"/>
      <c r="R2297" s="27"/>
      <c r="S2297" s="27"/>
    </row>
    <row r="2298" spans="3:19" x14ac:dyDescent="0.2">
      <c r="C2298" s="27"/>
      <c r="D2298" s="27"/>
      <c r="E2298" s="27"/>
      <c r="F2298" s="27"/>
      <c r="G2298" s="27"/>
      <c r="R2298" s="27"/>
      <c r="S2298" s="27"/>
    </row>
    <row r="2299" spans="3:19" x14ac:dyDescent="0.2">
      <c r="C2299" s="27"/>
      <c r="D2299" s="27"/>
      <c r="E2299" s="27"/>
      <c r="F2299" s="27"/>
      <c r="G2299" s="27"/>
      <c r="R2299" s="27"/>
      <c r="S2299" s="27"/>
    </row>
    <row r="2300" spans="3:19" x14ac:dyDescent="0.2">
      <c r="C2300" s="27"/>
      <c r="D2300" s="27"/>
      <c r="E2300" s="27"/>
      <c r="F2300" s="27"/>
      <c r="G2300" s="27"/>
      <c r="R2300" s="27"/>
      <c r="S2300" s="27"/>
    </row>
    <row r="2301" spans="3:19" x14ac:dyDescent="0.2">
      <c r="C2301" s="27"/>
      <c r="D2301" s="27"/>
      <c r="E2301" s="27"/>
      <c r="F2301" s="27"/>
      <c r="G2301" s="27"/>
      <c r="R2301" s="27"/>
      <c r="S2301" s="27"/>
    </row>
    <row r="2302" spans="3:19" x14ac:dyDescent="0.2">
      <c r="C2302" s="27"/>
      <c r="D2302" s="27"/>
      <c r="E2302" s="27"/>
      <c r="F2302" s="27"/>
      <c r="G2302" s="27"/>
      <c r="R2302" s="27"/>
      <c r="S2302" s="27"/>
    </row>
    <row r="2303" spans="3:19" x14ac:dyDescent="0.2">
      <c r="C2303" s="27"/>
      <c r="D2303" s="27"/>
      <c r="E2303" s="27"/>
      <c r="F2303" s="27"/>
      <c r="G2303" s="27"/>
      <c r="R2303" s="27"/>
      <c r="S2303" s="27"/>
    </row>
    <row r="2304" spans="3:19" x14ac:dyDescent="0.2">
      <c r="C2304" s="27"/>
      <c r="D2304" s="27"/>
      <c r="E2304" s="27"/>
      <c r="F2304" s="27"/>
      <c r="G2304" s="27"/>
      <c r="R2304" s="27"/>
      <c r="S2304" s="27"/>
    </row>
    <row r="2305" spans="3:19" x14ac:dyDescent="0.2">
      <c r="C2305" s="27"/>
      <c r="D2305" s="27"/>
      <c r="E2305" s="27"/>
      <c r="F2305" s="27"/>
      <c r="G2305" s="27"/>
      <c r="R2305" s="27"/>
      <c r="S2305" s="27"/>
    </row>
    <row r="2306" spans="3:19" x14ac:dyDescent="0.2">
      <c r="C2306" s="27"/>
      <c r="D2306" s="27"/>
      <c r="E2306" s="27"/>
      <c r="F2306" s="27"/>
      <c r="G2306" s="27"/>
      <c r="R2306" s="27"/>
      <c r="S2306" s="27"/>
    </row>
    <row r="2307" spans="3:19" x14ac:dyDescent="0.2">
      <c r="C2307" s="27"/>
      <c r="D2307" s="27"/>
      <c r="E2307" s="27"/>
      <c r="F2307" s="27"/>
      <c r="G2307" s="27"/>
      <c r="R2307" s="27"/>
      <c r="S2307" s="27"/>
    </row>
    <row r="2308" spans="3:19" x14ac:dyDescent="0.2">
      <c r="C2308" s="27"/>
      <c r="D2308" s="27"/>
      <c r="E2308" s="27"/>
      <c r="F2308" s="27"/>
      <c r="G2308" s="27"/>
      <c r="R2308" s="27"/>
      <c r="S2308" s="27"/>
    </row>
    <row r="2309" spans="3:19" x14ac:dyDescent="0.2">
      <c r="C2309" s="27"/>
      <c r="D2309" s="27"/>
      <c r="E2309" s="27"/>
      <c r="F2309" s="27"/>
      <c r="G2309" s="27"/>
      <c r="R2309" s="27"/>
      <c r="S2309" s="27"/>
    </row>
    <row r="2310" spans="3:19" x14ac:dyDescent="0.2">
      <c r="C2310" s="27"/>
      <c r="D2310" s="27"/>
      <c r="E2310" s="27"/>
      <c r="F2310" s="27"/>
      <c r="G2310" s="27"/>
      <c r="R2310" s="27"/>
      <c r="S2310" s="27"/>
    </row>
    <row r="2311" spans="3:19" x14ac:dyDescent="0.2">
      <c r="C2311" s="27"/>
      <c r="D2311" s="27"/>
      <c r="E2311" s="27"/>
      <c r="F2311" s="27"/>
      <c r="G2311" s="27"/>
      <c r="R2311" s="27"/>
      <c r="S2311" s="27"/>
    </row>
    <row r="2312" spans="3:19" x14ac:dyDescent="0.2">
      <c r="C2312" s="27"/>
      <c r="D2312" s="27"/>
      <c r="E2312" s="27"/>
      <c r="F2312" s="27"/>
      <c r="G2312" s="27"/>
      <c r="R2312" s="27"/>
      <c r="S2312" s="27"/>
    </row>
    <row r="2313" spans="3:19" x14ac:dyDescent="0.2">
      <c r="C2313" s="27"/>
      <c r="D2313" s="27"/>
      <c r="E2313" s="27"/>
      <c r="F2313" s="27"/>
      <c r="G2313" s="27"/>
      <c r="R2313" s="27"/>
      <c r="S2313" s="27"/>
    </row>
    <row r="2314" spans="3:19" x14ac:dyDescent="0.2">
      <c r="C2314" s="27"/>
      <c r="D2314" s="27"/>
      <c r="E2314" s="27"/>
      <c r="F2314" s="27"/>
      <c r="G2314" s="27"/>
      <c r="R2314" s="27"/>
      <c r="S2314" s="27"/>
    </row>
    <row r="2315" spans="3:19" x14ac:dyDescent="0.2">
      <c r="C2315" s="27"/>
      <c r="D2315" s="27"/>
      <c r="E2315" s="27"/>
      <c r="F2315" s="27"/>
      <c r="G2315" s="27"/>
      <c r="R2315" s="27"/>
      <c r="S2315" s="27"/>
    </row>
    <row r="2316" spans="3:19" x14ac:dyDescent="0.2">
      <c r="C2316" s="27"/>
      <c r="D2316" s="27"/>
      <c r="E2316" s="27"/>
      <c r="F2316" s="27"/>
      <c r="G2316" s="27"/>
      <c r="R2316" s="27"/>
      <c r="S2316" s="27"/>
    </row>
    <row r="2317" spans="3:19" x14ac:dyDescent="0.2">
      <c r="C2317" s="27"/>
      <c r="D2317" s="27"/>
      <c r="E2317" s="27"/>
      <c r="F2317" s="27"/>
      <c r="G2317" s="27"/>
      <c r="R2317" s="27"/>
      <c r="S2317" s="27"/>
    </row>
    <row r="2318" spans="3:19" x14ac:dyDescent="0.2">
      <c r="C2318" s="27"/>
      <c r="D2318" s="27"/>
      <c r="E2318" s="27"/>
      <c r="F2318" s="27"/>
      <c r="G2318" s="27"/>
      <c r="R2318" s="27"/>
      <c r="S2318" s="27"/>
    </row>
    <row r="2319" spans="3:19" x14ac:dyDescent="0.2">
      <c r="C2319" s="27"/>
      <c r="D2319" s="27"/>
      <c r="E2319" s="27"/>
      <c r="F2319" s="27"/>
      <c r="G2319" s="27"/>
      <c r="R2319" s="27"/>
      <c r="S2319" s="27"/>
    </row>
    <row r="2320" spans="3:19" x14ac:dyDescent="0.2">
      <c r="C2320" s="27"/>
      <c r="D2320" s="27"/>
      <c r="E2320" s="27"/>
      <c r="F2320" s="27"/>
      <c r="G2320" s="27"/>
      <c r="R2320" s="27"/>
      <c r="S2320" s="27"/>
    </row>
    <row r="2321" spans="3:19" x14ac:dyDescent="0.2">
      <c r="C2321" s="27"/>
      <c r="D2321" s="27"/>
      <c r="E2321" s="27"/>
      <c r="F2321" s="27"/>
      <c r="G2321" s="27"/>
      <c r="R2321" s="27"/>
      <c r="S2321" s="27"/>
    </row>
    <row r="2322" spans="3:19" x14ac:dyDescent="0.2">
      <c r="C2322" s="27"/>
      <c r="D2322" s="27"/>
      <c r="E2322" s="27"/>
      <c r="F2322" s="27"/>
      <c r="G2322" s="27"/>
      <c r="R2322" s="27"/>
      <c r="S2322" s="27"/>
    </row>
    <row r="2323" spans="3:19" x14ac:dyDescent="0.2">
      <c r="C2323" s="27"/>
      <c r="D2323" s="27"/>
      <c r="E2323" s="27"/>
      <c r="F2323" s="27"/>
      <c r="G2323" s="27"/>
      <c r="R2323" s="27"/>
      <c r="S2323" s="27"/>
    </row>
    <row r="2324" spans="3:19" x14ac:dyDescent="0.2">
      <c r="C2324" s="27"/>
      <c r="D2324" s="27"/>
      <c r="E2324" s="27"/>
      <c r="F2324" s="27"/>
      <c r="G2324" s="27"/>
      <c r="R2324" s="27"/>
      <c r="S2324" s="27"/>
    </row>
    <row r="2325" spans="3:19" x14ac:dyDescent="0.2">
      <c r="C2325" s="27"/>
      <c r="D2325" s="27"/>
      <c r="E2325" s="27"/>
      <c r="F2325" s="27"/>
      <c r="G2325" s="27"/>
      <c r="R2325" s="27"/>
      <c r="S2325" s="27"/>
    </row>
    <row r="2326" spans="3:19" x14ac:dyDescent="0.2">
      <c r="C2326" s="27"/>
      <c r="D2326" s="27"/>
      <c r="E2326" s="27"/>
      <c r="F2326" s="27"/>
      <c r="G2326" s="27"/>
      <c r="R2326" s="27"/>
      <c r="S2326" s="27"/>
    </row>
    <row r="2327" spans="3:19" x14ac:dyDescent="0.2">
      <c r="C2327" s="27"/>
      <c r="D2327" s="27"/>
      <c r="E2327" s="27"/>
      <c r="F2327" s="27"/>
      <c r="G2327" s="27"/>
      <c r="R2327" s="27"/>
      <c r="S2327" s="27"/>
    </row>
    <row r="2328" spans="3:19" x14ac:dyDescent="0.2">
      <c r="C2328" s="27"/>
      <c r="D2328" s="27"/>
      <c r="E2328" s="27"/>
      <c r="F2328" s="27"/>
      <c r="G2328" s="27"/>
      <c r="R2328" s="27"/>
      <c r="S2328" s="27"/>
    </row>
    <row r="2329" spans="3:19" x14ac:dyDescent="0.2">
      <c r="C2329" s="27"/>
      <c r="D2329" s="27"/>
      <c r="E2329" s="27"/>
      <c r="F2329" s="27"/>
      <c r="G2329" s="27"/>
      <c r="R2329" s="27"/>
      <c r="S2329" s="27"/>
    </row>
    <row r="2330" spans="3:19" x14ac:dyDescent="0.2">
      <c r="C2330" s="27"/>
      <c r="D2330" s="27"/>
      <c r="E2330" s="27"/>
      <c r="F2330" s="27"/>
      <c r="G2330" s="27"/>
      <c r="R2330" s="27"/>
      <c r="S2330" s="27"/>
    </row>
    <row r="2331" spans="3:19" x14ac:dyDescent="0.2">
      <c r="C2331" s="27"/>
      <c r="D2331" s="27"/>
      <c r="E2331" s="27"/>
      <c r="F2331" s="27"/>
      <c r="G2331" s="27"/>
      <c r="R2331" s="27"/>
      <c r="S2331" s="27"/>
    </row>
    <row r="2332" spans="3:19" x14ac:dyDescent="0.2">
      <c r="C2332" s="27"/>
      <c r="D2332" s="27"/>
      <c r="E2332" s="27"/>
      <c r="F2332" s="27"/>
      <c r="G2332" s="27"/>
      <c r="R2332" s="27"/>
      <c r="S2332" s="27"/>
    </row>
    <row r="2333" spans="3:19" x14ac:dyDescent="0.2">
      <c r="C2333" s="27"/>
      <c r="D2333" s="27"/>
      <c r="E2333" s="27"/>
      <c r="F2333" s="27"/>
      <c r="G2333" s="27"/>
      <c r="R2333" s="27"/>
      <c r="S2333" s="27"/>
    </row>
    <row r="2334" spans="3:19" x14ac:dyDescent="0.2">
      <c r="C2334" s="27"/>
      <c r="D2334" s="27"/>
      <c r="E2334" s="27"/>
      <c r="F2334" s="27"/>
      <c r="G2334" s="27"/>
      <c r="R2334" s="27"/>
      <c r="S2334" s="27"/>
    </row>
    <row r="2335" spans="3:19" x14ac:dyDescent="0.2">
      <c r="C2335" s="27"/>
      <c r="D2335" s="27"/>
      <c r="E2335" s="27"/>
      <c r="F2335" s="27"/>
      <c r="G2335" s="27"/>
      <c r="R2335" s="27"/>
      <c r="S2335" s="27"/>
    </row>
    <row r="2336" spans="3:19" x14ac:dyDescent="0.2">
      <c r="C2336" s="27"/>
      <c r="D2336" s="27"/>
      <c r="E2336" s="27"/>
      <c r="F2336" s="27"/>
      <c r="G2336" s="27"/>
      <c r="R2336" s="27"/>
      <c r="S2336" s="27"/>
    </row>
    <row r="2337" spans="3:19" x14ac:dyDescent="0.2">
      <c r="C2337" s="27"/>
      <c r="D2337" s="27"/>
      <c r="E2337" s="27"/>
      <c r="F2337" s="27"/>
      <c r="G2337" s="27"/>
      <c r="R2337" s="27"/>
      <c r="S2337" s="27"/>
    </row>
    <row r="2338" spans="3:19" x14ac:dyDescent="0.2">
      <c r="C2338" s="27"/>
      <c r="D2338" s="27"/>
      <c r="E2338" s="27"/>
      <c r="F2338" s="27"/>
      <c r="G2338" s="27"/>
      <c r="R2338" s="27"/>
      <c r="S2338" s="27"/>
    </row>
    <row r="2339" spans="3:19" x14ac:dyDescent="0.2">
      <c r="C2339" s="27"/>
      <c r="D2339" s="27"/>
      <c r="E2339" s="27"/>
      <c r="F2339" s="27"/>
      <c r="G2339" s="27"/>
      <c r="R2339" s="27"/>
      <c r="S2339" s="27"/>
    </row>
    <row r="2340" spans="3:19" x14ac:dyDescent="0.2">
      <c r="C2340" s="27"/>
      <c r="D2340" s="27"/>
      <c r="E2340" s="27"/>
      <c r="F2340" s="27"/>
      <c r="G2340" s="27"/>
      <c r="R2340" s="27"/>
      <c r="S2340" s="27"/>
    </row>
    <row r="2341" spans="3:19" x14ac:dyDescent="0.2">
      <c r="C2341" s="27"/>
      <c r="D2341" s="27"/>
      <c r="E2341" s="27"/>
      <c r="F2341" s="27"/>
      <c r="G2341" s="27"/>
      <c r="R2341" s="27"/>
      <c r="S2341" s="27"/>
    </row>
    <row r="2342" spans="3:19" x14ac:dyDescent="0.2">
      <c r="C2342" s="27"/>
      <c r="D2342" s="27"/>
      <c r="E2342" s="27"/>
      <c r="F2342" s="27"/>
      <c r="G2342" s="27"/>
      <c r="R2342" s="27"/>
      <c r="S2342" s="27"/>
    </row>
    <row r="2343" spans="3:19" x14ac:dyDescent="0.2">
      <c r="C2343" s="27"/>
      <c r="D2343" s="27"/>
      <c r="E2343" s="27"/>
      <c r="F2343" s="27"/>
      <c r="G2343" s="27"/>
      <c r="R2343" s="27"/>
      <c r="S2343" s="27"/>
    </row>
    <row r="2344" spans="3:19" x14ac:dyDescent="0.2">
      <c r="C2344" s="27"/>
      <c r="D2344" s="27"/>
      <c r="E2344" s="27"/>
      <c r="F2344" s="27"/>
      <c r="G2344" s="27"/>
      <c r="R2344" s="27"/>
      <c r="S2344" s="27"/>
    </row>
    <row r="2345" spans="3:19" x14ac:dyDescent="0.2">
      <c r="C2345" s="27"/>
      <c r="D2345" s="27"/>
      <c r="E2345" s="27"/>
      <c r="F2345" s="27"/>
      <c r="G2345" s="27"/>
      <c r="R2345" s="27"/>
      <c r="S2345" s="27"/>
    </row>
    <row r="2346" spans="3:19" x14ac:dyDescent="0.2">
      <c r="C2346" s="27"/>
      <c r="D2346" s="27"/>
      <c r="E2346" s="27"/>
      <c r="F2346" s="27"/>
      <c r="G2346" s="27"/>
      <c r="R2346" s="27"/>
      <c r="S2346" s="27"/>
    </row>
    <row r="2347" spans="3:19" x14ac:dyDescent="0.2">
      <c r="C2347" s="27"/>
      <c r="D2347" s="27"/>
      <c r="E2347" s="27"/>
      <c r="F2347" s="27"/>
      <c r="G2347" s="27"/>
      <c r="R2347" s="27"/>
      <c r="S2347" s="27"/>
    </row>
    <row r="2348" spans="3:19" x14ac:dyDescent="0.2">
      <c r="C2348" s="27"/>
      <c r="D2348" s="27"/>
      <c r="E2348" s="27"/>
      <c r="F2348" s="27"/>
      <c r="G2348" s="27"/>
      <c r="R2348" s="27"/>
      <c r="S2348" s="27"/>
    </row>
    <row r="2349" spans="3:19" x14ac:dyDescent="0.2">
      <c r="C2349" s="27"/>
      <c r="D2349" s="27"/>
      <c r="E2349" s="27"/>
      <c r="F2349" s="27"/>
      <c r="G2349" s="27"/>
      <c r="R2349" s="27"/>
      <c r="S2349" s="27"/>
    </row>
    <row r="2350" spans="3:19" x14ac:dyDescent="0.2">
      <c r="C2350" s="27"/>
      <c r="D2350" s="27"/>
      <c r="E2350" s="27"/>
      <c r="F2350" s="27"/>
      <c r="G2350" s="27"/>
      <c r="R2350" s="27"/>
      <c r="S2350" s="27"/>
    </row>
    <row r="2351" spans="3:19" x14ac:dyDescent="0.2">
      <c r="C2351" s="27"/>
      <c r="D2351" s="27"/>
      <c r="E2351" s="27"/>
      <c r="F2351" s="27"/>
      <c r="G2351" s="27"/>
      <c r="R2351" s="27"/>
      <c r="S2351" s="27"/>
    </row>
    <row r="2352" spans="3:19" x14ac:dyDescent="0.2">
      <c r="C2352" s="27"/>
      <c r="D2352" s="27"/>
      <c r="E2352" s="27"/>
      <c r="F2352" s="27"/>
      <c r="G2352" s="27"/>
      <c r="R2352" s="27"/>
      <c r="S2352" s="27"/>
    </row>
    <row r="2353" spans="3:19" x14ac:dyDescent="0.2">
      <c r="C2353" s="27"/>
      <c r="D2353" s="27"/>
      <c r="E2353" s="27"/>
      <c r="F2353" s="27"/>
      <c r="G2353" s="27"/>
      <c r="R2353" s="27"/>
      <c r="S2353" s="27"/>
    </row>
    <row r="2354" spans="3:19" x14ac:dyDescent="0.2">
      <c r="C2354" s="27"/>
      <c r="D2354" s="27"/>
      <c r="E2354" s="27"/>
      <c r="F2354" s="27"/>
      <c r="G2354" s="27"/>
      <c r="R2354" s="27"/>
      <c r="S2354" s="27"/>
    </row>
    <row r="2355" spans="3:19" x14ac:dyDescent="0.2">
      <c r="C2355" s="27"/>
      <c r="D2355" s="27"/>
      <c r="E2355" s="27"/>
      <c r="F2355" s="27"/>
      <c r="G2355" s="27"/>
      <c r="R2355" s="27"/>
      <c r="S2355" s="27"/>
    </row>
    <row r="2356" spans="3:19" x14ac:dyDescent="0.2">
      <c r="C2356" s="27"/>
      <c r="D2356" s="27"/>
      <c r="E2356" s="27"/>
      <c r="F2356" s="27"/>
      <c r="G2356" s="27"/>
      <c r="R2356" s="27"/>
      <c r="S2356" s="27"/>
    </row>
    <row r="2357" spans="3:19" x14ac:dyDescent="0.2">
      <c r="C2357" s="27"/>
      <c r="D2357" s="27"/>
      <c r="E2357" s="27"/>
      <c r="F2357" s="27"/>
      <c r="G2357" s="27"/>
      <c r="R2357" s="27"/>
      <c r="S2357" s="27"/>
    </row>
    <row r="2358" spans="3:19" x14ac:dyDescent="0.2">
      <c r="C2358" s="27"/>
      <c r="D2358" s="27"/>
      <c r="E2358" s="27"/>
      <c r="F2358" s="27"/>
      <c r="G2358" s="27"/>
      <c r="R2358" s="27"/>
      <c r="S2358" s="27"/>
    </row>
    <row r="2359" spans="3:19" x14ac:dyDescent="0.2">
      <c r="C2359" s="27"/>
      <c r="D2359" s="27"/>
      <c r="E2359" s="27"/>
      <c r="F2359" s="27"/>
      <c r="G2359" s="27"/>
      <c r="R2359" s="27"/>
      <c r="S2359" s="27"/>
    </row>
    <row r="2360" spans="3:19" x14ac:dyDescent="0.2">
      <c r="C2360" s="27"/>
      <c r="D2360" s="27"/>
      <c r="E2360" s="27"/>
      <c r="F2360" s="27"/>
      <c r="G2360" s="27"/>
      <c r="R2360" s="27"/>
      <c r="S2360" s="27"/>
    </row>
    <row r="2361" spans="3:19" x14ac:dyDescent="0.2">
      <c r="C2361" s="27"/>
      <c r="D2361" s="27"/>
      <c r="E2361" s="27"/>
      <c r="F2361" s="27"/>
      <c r="G2361" s="27"/>
      <c r="R2361" s="27"/>
      <c r="S2361" s="27"/>
    </row>
    <row r="2362" spans="3:19" x14ac:dyDescent="0.2">
      <c r="C2362" s="27"/>
      <c r="D2362" s="27"/>
      <c r="E2362" s="27"/>
      <c r="F2362" s="27"/>
      <c r="G2362" s="27"/>
      <c r="R2362" s="27"/>
      <c r="S2362" s="27"/>
    </row>
    <row r="2363" spans="3:19" x14ac:dyDescent="0.2">
      <c r="C2363" s="27"/>
      <c r="D2363" s="27"/>
      <c r="E2363" s="27"/>
      <c r="F2363" s="27"/>
      <c r="G2363" s="27"/>
      <c r="R2363" s="27"/>
      <c r="S2363" s="27"/>
    </row>
    <row r="2364" spans="3:19" x14ac:dyDescent="0.2">
      <c r="C2364" s="27"/>
      <c r="D2364" s="27"/>
      <c r="E2364" s="27"/>
      <c r="F2364" s="27"/>
      <c r="G2364" s="27"/>
      <c r="R2364" s="27"/>
      <c r="S2364" s="27"/>
    </row>
    <row r="2365" spans="3:19" x14ac:dyDescent="0.2">
      <c r="C2365" s="27"/>
      <c r="D2365" s="27"/>
      <c r="E2365" s="27"/>
      <c r="F2365" s="27"/>
      <c r="G2365" s="27"/>
      <c r="R2365" s="27"/>
      <c r="S2365" s="27"/>
    </row>
    <row r="2366" spans="3:19" x14ac:dyDescent="0.2">
      <c r="C2366" s="27"/>
      <c r="D2366" s="27"/>
      <c r="E2366" s="27"/>
      <c r="F2366" s="27"/>
      <c r="G2366" s="27"/>
      <c r="R2366" s="27"/>
      <c r="S2366" s="27"/>
    </row>
    <row r="2367" spans="3:19" x14ac:dyDescent="0.2">
      <c r="C2367" s="27"/>
      <c r="D2367" s="27"/>
      <c r="E2367" s="27"/>
      <c r="F2367" s="27"/>
      <c r="G2367" s="27"/>
      <c r="R2367" s="27"/>
      <c r="S2367" s="27"/>
    </row>
    <row r="2368" spans="3:19" x14ac:dyDescent="0.2">
      <c r="C2368" s="27"/>
      <c r="D2368" s="27"/>
      <c r="E2368" s="27"/>
      <c r="F2368" s="27"/>
      <c r="G2368" s="27"/>
      <c r="R2368" s="27"/>
      <c r="S2368" s="27"/>
    </row>
    <row r="2369" spans="3:19" x14ac:dyDescent="0.2">
      <c r="C2369" s="27"/>
      <c r="D2369" s="27"/>
      <c r="E2369" s="27"/>
      <c r="F2369" s="27"/>
      <c r="G2369" s="27"/>
      <c r="R2369" s="27"/>
      <c r="S2369" s="27"/>
    </row>
    <row r="2370" spans="3:19" x14ac:dyDescent="0.2">
      <c r="C2370" s="27"/>
      <c r="D2370" s="27"/>
      <c r="E2370" s="27"/>
      <c r="F2370" s="27"/>
      <c r="G2370" s="27"/>
      <c r="R2370" s="27"/>
      <c r="S2370" s="27"/>
    </row>
    <row r="2371" spans="3:19" x14ac:dyDescent="0.2">
      <c r="C2371" s="27"/>
      <c r="D2371" s="27"/>
      <c r="E2371" s="27"/>
      <c r="F2371" s="27"/>
      <c r="G2371" s="27"/>
      <c r="R2371" s="27"/>
      <c r="S2371" s="27"/>
    </row>
    <row r="2372" spans="3:19" x14ac:dyDescent="0.2">
      <c r="C2372" s="27"/>
      <c r="D2372" s="27"/>
      <c r="E2372" s="27"/>
      <c r="F2372" s="27"/>
      <c r="G2372" s="27"/>
      <c r="R2372" s="27"/>
      <c r="S2372" s="27"/>
    </row>
    <row r="2373" spans="3:19" x14ac:dyDescent="0.2">
      <c r="C2373" s="27"/>
      <c r="D2373" s="27"/>
      <c r="E2373" s="27"/>
      <c r="F2373" s="27"/>
      <c r="G2373" s="27"/>
      <c r="R2373" s="27"/>
      <c r="S2373" s="27"/>
    </row>
    <row r="2374" spans="3:19" x14ac:dyDescent="0.2">
      <c r="C2374" s="27"/>
      <c r="D2374" s="27"/>
      <c r="E2374" s="27"/>
      <c r="F2374" s="27"/>
      <c r="G2374" s="27"/>
      <c r="R2374" s="27"/>
      <c r="S2374" s="27"/>
    </row>
    <row r="2375" spans="3:19" x14ac:dyDescent="0.2">
      <c r="C2375" s="27"/>
      <c r="D2375" s="27"/>
      <c r="E2375" s="27"/>
      <c r="F2375" s="27"/>
      <c r="G2375" s="27"/>
      <c r="R2375" s="27"/>
      <c r="S2375" s="27"/>
    </row>
    <row r="2376" spans="3:19" x14ac:dyDescent="0.2">
      <c r="C2376" s="27"/>
      <c r="D2376" s="27"/>
      <c r="E2376" s="27"/>
      <c r="F2376" s="27"/>
      <c r="G2376" s="27"/>
      <c r="R2376" s="27"/>
      <c r="S2376" s="27"/>
    </row>
    <row r="2377" spans="3:19" x14ac:dyDescent="0.2">
      <c r="C2377" s="27"/>
      <c r="D2377" s="27"/>
      <c r="E2377" s="27"/>
      <c r="F2377" s="27"/>
      <c r="G2377" s="27"/>
      <c r="R2377" s="27"/>
      <c r="S2377" s="27"/>
    </row>
    <row r="2378" spans="3:19" x14ac:dyDescent="0.2">
      <c r="C2378" s="27"/>
      <c r="D2378" s="27"/>
      <c r="E2378" s="27"/>
      <c r="F2378" s="27"/>
      <c r="G2378" s="27"/>
      <c r="R2378" s="27"/>
      <c r="S2378" s="27"/>
    </row>
    <row r="2379" spans="3:19" x14ac:dyDescent="0.2">
      <c r="C2379" s="27"/>
      <c r="D2379" s="27"/>
      <c r="E2379" s="27"/>
      <c r="F2379" s="27"/>
      <c r="G2379" s="27"/>
      <c r="R2379" s="27"/>
      <c r="S2379" s="27"/>
    </row>
    <row r="2380" spans="3:19" x14ac:dyDescent="0.2">
      <c r="C2380" s="27"/>
      <c r="D2380" s="27"/>
      <c r="E2380" s="27"/>
      <c r="F2380" s="27"/>
      <c r="G2380" s="27"/>
      <c r="R2380" s="27"/>
      <c r="S2380" s="27"/>
    </row>
    <row r="2381" spans="3:19" x14ac:dyDescent="0.2">
      <c r="C2381" s="27"/>
      <c r="D2381" s="27"/>
      <c r="E2381" s="27"/>
      <c r="F2381" s="27"/>
      <c r="G2381" s="27"/>
      <c r="R2381" s="27"/>
      <c r="S2381" s="27"/>
    </row>
    <row r="2382" spans="3:19" x14ac:dyDescent="0.2">
      <c r="C2382" s="27"/>
      <c r="D2382" s="27"/>
      <c r="E2382" s="27"/>
      <c r="F2382" s="27"/>
      <c r="G2382" s="27"/>
      <c r="R2382" s="27"/>
      <c r="S2382" s="27"/>
    </row>
    <row r="2383" spans="3:19" x14ac:dyDescent="0.2">
      <c r="C2383" s="27"/>
      <c r="D2383" s="27"/>
      <c r="E2383" s="27"/>
      <c r="F2383" s="27"/>
      <c r="G2383" s="27"/>
      <c r="R2383" s="27"/>
      <c r="S2383" s="27"/>
    </row>
    <row r="2384" spans="3:19" x14ac:dyDescent="0.2">
      <c r="C2384" s="27"/>
      <c r="D2384" s="27"/>
      <c r="E2384" s="27"/>
      <c r="F2384" s="27"/>
      <c r="G2384" s="27"/>
      <c r="R2384" s="27"/>
      <c r="S2384" s="27"/>
    </row>
    <row r="2385" spans="3:19" x14ac:dyDescent="0.2">
      <c r="C2385" s="27"/>
      <c r="D2385" s="27"/>
      <c r="E2385" s="27"/>
      <c r="F2385" s="27"/>
      <c r="G2385" s="27"/>
      <c r="R2385" s="27"/>
      <c r="S2385" s="27"/>
    </row>
    <row r="2386" spans="3:19" x14ac:dyDescent="0.2">
      <c r="C2386" s="27"/>
      <c r="D2386" s="27"/>
      <c r="E2386" s="27"/>
      <c r="F2386" s="27"/>
      <c r="G2386" s="27"/>
      <c r="R2386" s="27"/>
      <c r="S2386" s="27"/>
    </row>
    <row r="2387" spans="3:19" x14ac:dyDescent="0.2">
      <c r="C2387" s="27"/>
      <c r="D2387" s="27"/>
      <c r="E2387" s="27"/>
      <c r="F2387" s="27"/>
      <c r="G2387" s="27"/>
      <c r="R2387" s="27"/>
      <c r="S2387" s="27"/>
    </row>
    <row r="2388" spans="3:19" x14ac:dyDescent="0.2">
      <c r="C2388" s="27"/>
      <c r="D2388" s="27"/>
      <c r="E2388" s="27"/>
      <c r="F2388" s="27"/>
      <c r="G2388" s="27"/>
      <c r="R2388" s="27"/>
      <c r="S2388" s="27"/>
    </row>
    <row r="2389" spans="3:19" x14ac:dyDescent="0.2">
      <c r="C2389" s="27"/>
      <c r="D2389" s="27"/>
      <c r="E2389" s="27"/>
      <c r="F2389" s="27"/>
      <c r="G2389" s="27"/>
      <c r="R2389" s="27"/>
      <c r="S2389" s="27"/>
    </row>
    <row r="2390" spans="3:19" x14ac:dyDescent="0.2">
      <c r="C2390" s="27"/>
      <c r="D2390" s="27"/>
      <c r="E2390" s="27"/>
      <c r="F2390" s="27"/>
      <c r="G2390" s="27"/>
      <c r="R2390" s="27"/>
      <c r="S2390" s="27"/>
    </row>
    <row r="2391" spans="3:19" x14ac:dyDescent="0.2">
      <c r="C2391" s="27"/>
      <c r="D2391" s="27"/>
      <c r="E2391" s="27"/>
      <c r="F2391" s="27"/>
      <c r="G2391" s="27"/>
      <c r="R2391" s="27"/>
      <c r="S2391" s="27"/>
    </row>
    <row r="2392" spans="3:19" x14ac:dyDescent="0.2">
      <c r="C2392" s="27"/>
      <c r="D2392" s="27"/>
      <c r="E2392" s="27"/>
      <c r="F2392" s="27"/>
      <c r="G2392" s="27"/>
      <c r="R2392" s="27"/>
      <c r="S2392" s="27"/>
    </row>
    <row r="2393" spans="3:19" x14ac:dyDescent="0.2">
      <c r="C2393" s="27"/>
      <c r="D2393" s="27"/>
      <c r="E2393" s="27"/>
      <c r="F2393" s="27"/>
      <c r="G2393" s="27"/>
      <c r="R2393" s="27"/>
      <c r="S2393" s="27"/>
    </row>
    <row r="2394" spans="3:19" x14ac:dyDescent="0.2">
      <c r="C2394" s="27"/>
      <c r="D2394" s="27"/>
      <c r="E2394" s="27"/>
      <c r="F2394" s="27"/>
      <c r="G2394" s="27"/>
      <c r="R2394" s="27"/>
      <c r="S2394" s="27"/>
    </row>
    <row r="2395" spans="3:19" x14ac:dyDescent="0.2">
      <c r="C2395" s="27"/>
      <c r="D2395" s="27"/>
      <c r="E2395" s="27"/>
      <c r="F2395" s="27"/>
      <c r="G2395" s="27"/>
      <c r="R2395" s="27"/>
      <c r="S2395" s="27"/>
    </row>
    <row r="2396" spans="3:19" x14ac:dyDescent="0.2">
      <c r="C2396" s="27"/>
      <c r="D2396" s="27"/>
      <c r="E2396" s="27"/>
      <c r="F2396" s="27"/>
      <c r="G2396" s="27"/>
      <c r="R2396" s="27"/>
      <c r="S2396" s="27"/>
    </row>
    <row r="2397" spans="3:19" x14ac:dyDescent="0.2">
      <c r="C2397" s="27"/>
      <c r="D2397" s="27"/>
      <c r="E2397" s="27"/>
      <c r="F2397" s="27"/>
      <c r="G2397" s="27"/>
      <c r="R2397" s="27"/>
      <c r="S2397" s="27"/>
    </row>
    <row r="2398" spans="3:19" x14ac:dyDescent="0.2">
      <c r="C2398" s="27"/>
      <c r="D2398" s="27"/>
      <c r="E2398" s="27"/>
      <c r="F2398" s="27"/>
      <c r="G2398" s="27"/>
      <c r="R2398" s="27"/>
      <c r="S2398" s="27"/>
    </row>
    <row r="2399" spans="3:19" x14ac:dyDescent="0.2">
      <c r="C2399" s="27"/>
      <c r="D2399" s="27"/>
      <c r="E2399" s="27"/>
      <c r="F2399" s="27"/>
      <c r="G2399" s="27"/>
      <c r="R2399" s="27"/>
      <c r="S2399" s="27"/>
    </row>
    <row r="2400" spans="3:19" x14ac:dyDescent="0.2">
      <c r="C2400" s="27"/>
      <c r="D2400" s="27"/>
      <c r="E2400" s="27"/>
      <c r="F2400" s="27"/>
      <c r="G2400" s="27"/>
      <c r="R2400" s="27"/>
      <c r="S2400" s="27"/>
    </row>
    <row r="2401" spans="3:19" x14ac:dyDescent="0.2">
      <c r="C2401" s="27"/>
      <c r="D2401" s="27"/>
      <c r="E2401" s="27"/>
      <c r="F2401" s="27"/>
      <c r="G2401" s="27"/>
      <c r="R2401" s="27"/>
      <c r="S2401" s="27"/>
    </row>
    <row r="2402" spans="3:19" x14ac:dyDescent="0.2">
      <c r="C2402" s="27"/>
      <c r="D2402" s="27"/>
      <c r="E2402" s="27"/>
      <c r="F2402" s="27"/>
      <c r="G2402" s="27"/>
      <c r="R2402" s="27"/>
      <c r="S2402" s="27"/>
    </row>
    <row r="2403" spans="3:19" x14ac:dyDescent="0.2">
      <c r="C2403" s="27"/>
      <c r="D2403" s="27"/>
      <c r="E2403" s="27"/>
      <c r="F2403" s="27"/>
      <c r="G2403" s="27"/>
      <c r="R2403" s="27"/>
      <c r="S2403" s="27"/>
    </row>
    <row r="2404" spans="3:19" x14ac:dyDescent="0.2">
      <c r="C2404" s="27"/>
      <c r="D2404" s="27"/>
      <c r="E2404" s="27"/>
      <c r="F2404" s="27"/>
      <c r="G2404" s="27"/>
      <c r="R2404" s="27"/>
      <c r="S2404" s="27"/>
    </row>
    <row r="2405" spans="3:19" x14ac:dyDescent="0.2">
      <c r="C2405" s="27"/>
      <c r="D2405" s="27"/>
      <c r="E2405" s="27"/>
      <c r="F2405" s="27"/>
      <c r="G2405" s="27"/>
      <c r="R2405" s="27"/>
      <c r="S2405" s="27"/>
    </row>
    <row r="2406" spans="3:19" x14ac:dyDescent="0.2">
      <c r="C2406" s="27"/>
      <c r="D2406" s="27"/>
      <c r="E2406" s="27"/>
      <c r="F2406" s="27"/>
      <c r="G2406" s="27"/>
      <c r="R2406" s="27"/>
      <c r="S2406" s="27"/>
    </row>
    <row r="2407" spans="3:19" x14ac:dyDescent="0.2">
      <c r="C2407" s="27"/>
      <c r="D2407" s="27"/>
      <c r="E2407" s="27"/>
      <c r="F2407" s="27"/>
      <c r="G2407" s="27"/>
      <c r="R2407" s="27"/>
      <c r="S2407" s="27"/>
    </row>
    <row r="2408" spans="3:19" x14ac:dyDescent="0.2">
      <c r="C2408" s="27"/>
      <c r="D2408" s="27"/>
      <c r="E2408" s="27"/>
      <c r="F2408" s="27"/>
      <c r="G2408" s="27"/>
      <c r="R2408" s="27"/>
      <c r="S2408" s="27"/>
    </row>
    <row r="2409" spans="3:19" x14ac:dyDescent="0.2">
      <c r="C2409" s="27"/>
      <c r="D2409" s="27"/>
      <c r="E2409" s="27"/>
      <c r="F2409" s="27"/>
      <c r="G2409" s="27"/>
      <c r="R2409" s="27"/>
      <c r="S2409" s="27"/>
    </row>
    <row r="2410" spans="3:19" x14ac:dyDescent="0.2">
      <c r="C2410" s="27"/>
      <c r="D2410" s="27"/>
      <c r="E2410" s="27"/>
      <c r="F2410" s="27"/>
      <c r="G2410" s="27"/>
      <c r="R2410" s="27"/>
      <c r="S2410" s="27"/>
    </row>
    <row r="2411" spans="3:19" x14ac:dyDescent="0.2">
      <c r="C2411" s="27"/>
      <c r="D2411" s="27"/>
      <c r="E2411" s="27"/>
      <c r="F2411" s="27"/>
      <c r="G2411" s="27"/>
      <c r="R2411" s="27"/>
      <c r="S2411" s="27"/>
    </row>
    <row r="2412" spans="3:19" x14ac:dyDescent="0.2">
      <c r="C2412" s="27"/>
      <c r="D2412" s="27"/>
      <c r="E2412" s="27"/>
      <c r="F2412" s="27"/>
      <c r="G2412" s="27"/>
      <c r="R2412" s="27"/>
      <c r="S2412" s="27"/>
    </row>
    <row r="2413" spans="3:19" x14ac:dyDescent="0.2">
      <c r="C2413" s="27"/>
      <c r="D2413" s="27"/>
      <c r="E2413" s="27"/>
      <c r="F2413" s="27"/>
      <c r="G2413" s="27"/>
      <c r="R2413" s="27"/>
      <c r="S2413" s="27"/>
    </row>
    <row r="2414" spans="3:19" x14ac:dyDescent="0.2">
      <c r="C2414" s="27"/>
      <c r="D2414" s="27"/>
      <c r="E2414" s="27"/>
      <c r="F2414" s="27"/>
      <c r="G2414" s="27"/>
      <c r="R2414" s="27"/>
      <c r="S2414" s="27"/>
    </row>
    <row r="2415" spans="3:19" x14ac:dyDescent="0.2">
      <c r="C2415" s="27"/>
      <c r="D2415" s="27"/>
      <c r="E2415" s="27"/>
      <c r="F2415" s="27"/>
      <c r="G2415" s="27"/>
      <c r="R2415" s="27"/>
      <c r="S2415" s="27"/>
    </row>
    <row r="2416" spans="3:19" x14ac:dyDescent="0.2">
      <c r="C2416" s="27"/>
      <c r="D2416" s="27"/>
      <c r="E2416" s="27"/>
      <c r="F2416" s="27"/>
      <c r="G2416" s="27"/>
      <c r="R2416" s="27"/>
      <c r="S2416" s="27"/>
    </row>
    <row r="2417" spans="3:19" x14ac:dyDescent="0.2">
      <c r="C2417" s="27"/>
      <c r="D2417" s="27"/>
      <c r="E2417" s="27"/>
      <c r="F2417" s="27"/>
      <c r="G2417" s="27"/>
      <c r="R2417" s="27"/>
      <c r="S2417" s="27"/>
    </row>
    <row r="2418" spans="3:19" x14ac:dyDescent="0.2">
      <c r="C2418" s="27"/>
      <c r="D2418" s="27"/>
      <c r="E2418" s="27"/>
      <c r="F2418" s="27"/>
      <c r="G2418" s="27"/>
      <c r="R2418" s="27"/>
      <c r="S2418" s="27"/>
    </row>
    <row r="2419" spans="3:19" x14ac:dyDescent="0.2">
      <c r="C2419" s="27"/>
      <c r="D2419" s="27"/>
      <c r="E2419" s="27"/>
      <c r="F2419" s="27"/>
      <c r="G2419" s="27"/>
      <c r="R2419" s="27"/>
      <c r="S2419" s="27"/>
    </row>
    <row r="2420" spans="3:19" x14ac:dyDescent="0.2">
      <c r="C2420" s="27"/>
      <c r="D2420" s="27"/>
      <c r="E2420" s="27"/>
      <c r="F2420" s="27"/>
      <c r="G2420" s="27"/>
      <c r="R2420" s="27"/>
      <c r="S2420" s="27"/>
    </row>
    <row r="2421" spans="3:19" x14ac:dyDescent="0.2">
      <c r="C2421" s="27"/>
      <c r="D2421" s="27"/>
      <c r="E2421" s="27"/>
      <c r="F2421" s="27"/>
      <c r="G2421" s="27"/>
      <c r="R2421" s="27"/>
      <c r="S2421" s="27"/>
    </row>
    <row r="2422" spans="3:19" x14ac:dyDescent="0.2">
      <c r="C2422" s="27"/>
      <c r="D2422" s="27"/>
      <c r="E2422" s="27"/>
      <c r="F2422" s="27"/>
      <c r="G2422" s="27"/>
      <c r="R2422" s="27"/>
      <c r="S2422" s="27"/>
    </row>
    <row r="2423" spans="3:19" x14ac:dyDescent="0.2">
      <c r="C2423" s="27"/>
      <c r="D2423" s="27"/>
      <c r="E2423" s="27"/>
      <c r="F2423" s="27"/>
      <c r="G2423" s="27"/>
      <c r="R2423" s="27"/>
      <c r="S2423" s="27"/>
    </row>
    <row r="2424" spans="3:19" x14ac:dyDescent="0.2">
      <c r="C2424" s="27"/>
      <c r="D2424" s="27"/>
      <c r="E2424" s="27"/>
      <c r="F2424" s="27"/>
      <c r="G2424" s="27"/>
      <c r="R2424" s="27"/>
      <c r="S2424" s="27"/>
    </row>
    <row r="2425" spans="3:19" x14ac:dyDescent="0.2">
      <c r="C2425" s="27"/>
      <c r="D2425" s="27"/>
      <c r="E2425" s="27"/>
      <c r="F2425" s="27"/>
      <c r="G2425" s="27"/>
      <c r="R2425" s="27"/>
      <c r="S2425" s="27"/>
    </row>
    <row r="2426" spans="3:19" x14ac:dyDescent="0.2">
      <c r="C2426" s="27"/>
      <c r="D2426" s="27"/>
      <c r="E2426" s="27"/>
      <c r="F2426" s="27"/>
      <c r="G2426" s="27"/>
      <c r="R2426" s="27"/>
      <c r="S2426" s="27"/>
    </row>
    <row r="2427" spans="3:19" x14ac:dyDescent="0.2">
      <c r="C2427" s="27"/>
      <c r="D2427" s="27"/>
      <c r="E2427" s="27"/>
      <c r="F2427" s="27"/>
      <c r="G2427" s="27"/>
      <c r="R2427" s="27"/>
      <c r="S2427" s="27"/>
    </row>
    <row r="2428" spans="3:19" x14ac:dyDescent="0.2">
      <c r="C2428" s="27"/>
      <c r="D2428" s="27"/>
      <c r="E2428" s="27"/>
      <c r="F2428" s="27"/>
      <c r="G2428" s="27"/>
      <c r="R2428" s="27"/>
      <c r="S2428" s="27"/>
    </row>
    <row r="2429" spans="3:19" x14ac:dyDescent="0.2">
      <c r="C2429" s="27"/>
      <c r="D2429" s="27"/>
      <c r="E2429" s="27"/>
      <c r="F2429" s="27"/>
      <c r="G2429" s="27"/>
      <c r="R2429" s="27"/>
      <c r="S2429" s="27"/>
    </row>
    <row r="2430" spans="3:19" x14ac:dyDescent="0.2">
      <c r="C2430" s="27"/>
      <c r="D2430" s="27"/>
      <c r="E2430" s="27"/>
      <c r="F2430" s="27"/>
      <c r="G2430" s="27"/>
      <c r="R2430" s="27"/>
      <c r="S2430" s="27"/>
    </row>
    <row r="2431" spans="3:19" x14ac:dyDescent="0.2">
      <c r="C2431" s="27"/>
      <c r="D2431" s="27"/>
      <c r="E2431" s="27"/>
      <c r="F2431" s="27"/>
      <c r="G2431" s="27"/>
      <c r="R2431" s="27"/>
      <c r="S2431" s="27"/>
    </row>
    <row r="2432" spans="3:19" x14ac:dyDescent="0.2">
      <c r="C2432" s="27"/>
      <c r="D2432" s="27"/>
      <c r="E2432" s="27"/>
      <c r="F2432" s="27"/>
      <c r="G2432" s="27"/>
      <c r="R2432" s="27"/>
      <c r="S2432" s="27"/>
    </row>
    <row r="2433" spans="3:19" x14ac:dyDescent="0.2">
      <c r="C2433" s="27"/>
      <c r="D2433" s="27"/>
      <c r="E2433" s="27"/>
      <c r="F2433" s="27"/>
      <c r="G2433" s="27"/>
      <c r="R2433" s="27"/>
      <c r="S2433" s="27"/>
    </row>
    <row r="2434" spans="3:19" x14ac:dyDescent="0.2">
      <c r="C2434" s="27"/>
      <c r="D2434" s="27"/>
      <c r="E2434" s="27"/>
      <c r="F2434" s="27"/>
      <c r="G2434" s="27"/>
      <c r="R2434" s="27"/>
      <c r="S2434" s="27"/>
    </row>
    <row r="2435" spans="3:19" x14ac:dyDescent="0.2">
      <c r="C2435" s="27"/>
      <c r="D2435" s="27"/>
      <c r="E2435" s="27"/>
      <c r="F2435" s="27"/>
      <c r="G2435" s="27"/>
      <c r="R2435" s="27"/>
      <c r="S2435" s="27"/>
    </row>
    <row r="2436" spans="3:19" x14ac:dyDescent="0.2">
      <c r="C2436" s="27"/>
      <c r="D2436" s="27"/>
      <c r="E2436" s="27"/>
      <c r="F2436" s="27"/>
      <c r="G2436" s="27"/>
      <c r="R2436" s="27"/>
      <c r="S2436" s="27"/>
    </row>
    <row r="2437" spans="3:19" x14ac:dyDescent="0.2">
      <c r="C2437" s="27"/>
      <c r="D2437" s="27"/>
      <c r="E2437" s="27"/>
      <c r="F2437" s="27"/>
      <c r="G2437" s="27"/>
      <c r="R2437" s="27"/>
      <c r="S2437" s="27"/>
    </row>
    <row r="2438" spans="3:19" x14ac:dyDescent="0.2">
      <c r="C2438" s="27"/>
      <c r="D2438" s="27"/>
      <c r="E2438" s="27"/>
      <c r="F2438" s="27"/>
      <c r="G2438" s="27"/>
      <c r="R2438" s="27"/>
      <c r="S2438" s="27"/>
    </row>
    <row r="2439" spans="3:19" x14ac:dyDescent="0.2">
      <c r="C2439" s="27"/>
      <c r="D2439" s="27"/>
      <c r="E2439" s="27"/>
      <c r="F2439" s="27"/>
      <c r="G2439" s="27"/>
      <c r="R2439" s="27"/>
      <c r="S2439" s="27"/>
    </row>
    <row r="2440" spans="3:19" x14ac:dyDescent="0.2">
      <c r="C2440" s="27"/>
      <c r="D2440" s="27"/>
      <c r="E2440" s="27"/>
      <c r="F2440" s="27"/>
      <c r="G2440" s="27"/>
      <c r="R2440" s="27"/>
      <c r="S2440" s="27"/>
    </row>
    <row r="2441" spans="3:19" x14ac:dyDescent="0.2">
      <c r="C2441" s="27"/>
      <c r="D2441" s="27"/>
      <c r="E2441" s="27"/>
      <c r="F2441" s="27"/>
      <c r="G2441" s="27"/>
      <c r="R2441" s="27"/>
      <c r="S2441" s="27"/>
    </row>
    <row r="2442" spans="3:19" x14ac:dyDescent="0.2">
      <c r="C2442" s="27"/>
      <c r="D2442" s="27"/>
      <c r="E2442" s="27"/>
      <c r="F2442" s="27"/>
      <c r="G2442" s="27"/>
      <c r="R2442" s="27"/>
      <c r="S2442" s="27"/>
    </row>
    <row r="2443" spans="3:19" x14ac:dyDescent="0.2">
      <c r="C2443" s="27"/>
      <c r="D2443" s="27"/>
      <c r="E2443" s="27"/>
      <c r="F2443" s="27"/>
      <c r="G2443" s="27"/>
      <c r="R2443" s="27"/>
      <c r="S2443" s="27"/>
    </row>
    <row r="2444" spans="3:19" x14ac:dyDescent="0.2">
      <c r="C2444" s="27"/>
      <c r="D2444" s="27"/>
      <c r="E2444" s="27"/>
      <c r="F2444" s="27"/>
      <c r="G2444" s="27"/>
      <c r="R2444" s="27"/>
      <c r="S2444" s="27"/>
    </row>
    <row r="2445" spans="3:19" x14ac:dyDescent="0.2">
      <c r="C2445" s="27"/>
      <c r="D2445" s="27"/>
      <c r="E2445" s="27"/>
      <c r="F2445" s="27"/>
      <c r="G2445" s="27"/>
      <c r="R2445" s="27"/>
      <c r="S2445" s="27"/>
    </row>
    <row r="2446" spans="3:19" x14ac:dyDescent="0.2">
      <c r="C2446" s="27"/>
      <c r="D2446" s="27"/>
      <c r="E2446" s="27"/>
      <c r="F2446" s="27"/>
      <c r="G2446" s="27"/>
      <c r="R2446" s="27"/>
      <c r="S2446" s="27"/>
    </row>
    <row r="2447" spans="3:19" x14ac:dyDescent="0.2">
      <c r="C2447" s="27"/>
      <c r="D2447" s="27"/>
      <c r="E2447" s="27"/>
      <c r="F2447" s="27"/>
      <c r="G2447" s="27"/>
      <c r="R2447" s="27"/>
      <c r="S2447" s="27"/>
    </row>
    <row r="2448" spans="3:19" x14ac:dyDescent="0.2">
      <c r="C2448" s="27"/>
      <c r="D2448" s="27"/>
      <c r="E2448" s="27"/>
      <c r="F2448" s="27"/>
      <c r="G2448" s="27"/>
      <c r="R2448" s="27"/>
      <c r="S2448" s="27"/>
    </row>
    <row r="2449" spans="3:19" x14ac:dyDescent="0.2">
      <c r="C2449" s="27"/>
      <c r="D2449" s="27"/>
      <c r="E2449" s="27"/>
      <c r="F2449" s="27"/>
      <c r="G2449" s="27"/>
      <c r="R2449" s="27"/>
      <c r="S2449" s="27"/>
    </row>
    <row r="2450" spans="3:19" x14ac:dyDescent="0.2">
      <c r="C2450" s="27"/>
      <c r="D2450" s="27"/>
      <c r="E2450" s="27"/>
      <c r="F2450" s="27"/>
      <c r="G2450" s="27"/>
      <c r="R2450" s="27"/>
      <c r="S2450" s="27"/>
    </row>
    <row r="2451" spans="3:19" x14ac:dyDescent="0.2">
      <c r="C2451" s="27"/>
      <c r="D2451" s="27"/>
      <c r="E2451" s="27"/>
      <c r="F2451" s="27"/>
      <c r="G2451" s="27"/>
      <c r="R2451" s="27"/>
      <c r="S2451" s="27"/>
    </row>
    <row r="2452" spans="3:19" x14ac:dyDescent="0.2">
      <c r="C2452" s="27"/>
      <c r="D2452" s="27"/>
      <c r="E2452" s="27"/>
      <c r="F2452" s="27"/>
      <c r="G2452" s="27"/>
      <c r="R2452" s="27"/>
      <c r="S2452" s="27"/>
    </row>
    <row r="2453" spans="3:19" x14ac:dyDescent="0.2">
      <c r="C2453" s="27"/>
      <c r="D2453" s="27"/>
      <c r="E2453" s="27"/>
      <c r="F2453" s="27"/>
      <c r="G2453" s="27"/>
      <c r="R2453" s="27"/>
      <c r="S2453" s="27"/>
    </row>
    <row r="2454" spans="3:19" x14ac:dyDescent="0.2">
      <c r="C2454" s="27"/>
      <c r="D2454" s="27"/>
      <c r="E2454" s="27"/>
      <c r="F2454" s="27"/>
      <c r="G2454" s="27"/>
      <c r="R2454" s="27"/>
      <c r="S2454" s="27"/>
    </row>
    <row r="2455" spans="3:19" x14ac:dyDescent="0.2">
      <c r="C2455" s="27"/>
      <c r="D2455" s="27"/>
      <c r="E2455" s="27"/>
      <c r="F2455" s="27"/>
      <c r="G2455" s="27"/>
      <c r="R2455" s="27"/>
      <c r="S2455" s="27"/>
    </row>
    <row r="2456" spans="3:19" x14ac:dyDescent="0.2">
      <c r="C2456" s="27"/>
      <c r="D2456" s="27"/>
      <c r="E2456" s="27"/>
      <c r="F2456" s="27"/>
      <c r="G2456" s="27"/>
      <c r="R2456" s="27"/>
      <c r="S2456" s="27"/>
    </row>
    <row r="2457" spans="3:19" x14ac:dyDescent="0.2">
      <c r="C2457" s="27"/>
      <c r="D2457" s="27"/>
      <c r="E2457" s="27"/>
      <c r="F2457" s="27"/>
      <c r="G2457" s="27"/>
      <c r="R2457" s="27"/>
      <c r="S2457" s="27"/>
    </row>
    <row r="2458" spans="3:19" x14ac:dyDescent="0.2">
      <c r="C2458" s="27"/>
      <c r="D2458" s="27"/>
      <c r="E2458" s="27"/>
      <c r="F2458" s="27"/>
      <c r="G2458" s="27"/>
      <c r="R2458" s="27"/>
      <c r="S2458" s="27"/>
    </row>
    <row r="2459" spans="3:19" x14ac:dyDescent="0.2">
      <c r="C2459" s="27"/>
      <c r="D2459" s="27"/>
      <c r="E2459" s="27"/>
      <c r="F2459" s="27"/>
      <c r="G2459" s="27"/>
      <c r="R2459" s="27"/>
      <c r="S2459" s="27"/>
    </row>
    <row r="2460" spans="3:19" x14ac:dyDescent="0.2">
      <c r="C2460" s="27"/>
      <c r="D2460" s="27"/>
      <c r="E2460" s="27"/>
      <c r="F2460" s="27"/>
      <c r="G2460" s="27"/>
      <c r="R2460" s="27"/>
      <c r="S2460" s="27"/>
    </row>
    <row r="2461" spans="3:19" x14ac:dyDescent="0.2">
      <c r="C2461" s="27"/>
      <c r="D2461" s="27"/>
      <c r="E2461" s="27"/>
      <c r="F2461" s="27"/>
      <c r="G2461" s="27"/>
      <c r="R2461" s="27"/>
      <c r="S2461" s="27"/>
    </row>
    <row r="2462" spans="3:19" x14ac:dyDescent="0.2">
      <c r="C2462" s="27"/>
      <c r="D2462" s="27"/>
      <c r="E2462" s="27"/>
      <c r="F2462" s="27"/>
      <c r="G2462" s="27"/>
      <c r="R2462" s="27"/>
      <c r="S2462" s="27"/>
    </row>
    <row r="2463" spans="3:19" x14ac:dyDescent="0.2">
      <c r="C2463" s="27"/>
      <c r="D2463" s="27"/>
      <c r="E2463" s="27"/>
      <c r="F2463" s="27"/>
      <c r="G2463" s="27"/>
      <c r="R2463" s="27"/>
      <c r="S2463" s="27"/>
    </row>
    <row r="2464" spans="3:19" x14ac:dyDescent="0.2">
      <c r="C2464" s="27"/>
      <c r="D2464" s="27"/>
      <c r="E2464" s="27"/>
      <c r="F2464" s="27"/>
      <c r="G2464" s="27"/>
      <c r="R2464" s="27"/>
      <c r="S2464" s="27"/>
    </row>
    <row r="2465" spans="3:19" x14ac:dyDescent="0.2">
      <c r="C2465" s="27"/>
      <c r="D2465" s="27"/>
      <c r="E2465" s="27"/>
      <c r="F2465" s="27"/>
      <c r="G2465" s="27"/>
      <c r="R2465" s="27"/>
      <c r="S2465" s="27"/>
    </row>
    <row r="2466" spans="3:19" x14ac:dyDescent="0.2">
      <c r="C2466" s="27"/>
      <c r="D2466" s="27"/>
      <c r="E2466" s="27"/>
      <c r="F2466" s="27"/>
      <c r="G2466" s="27"/>
      <c r="R2466" s="27"/>
      <c r="S2466" s="27"/>
    </row>
    <row r="2467" spans="3:19" x14ac:dyDescent="0.2">
      <c r="C2467" s="27"/>
      <c r="D2467" s="27"/>
      <c r="E2467" s="27"/>
      <c r="F2467" s="27"/>
      <c r="G2467" s="27"/>
      <c r="R2467" s="27"/>
      <c r="S2467" s="27"/>
    </row>
    <row r="2468" spans="3:19" x14ac:dyDescent="0.2">
      <c r="C2468" s="27"/>
      <c r="D2468" s="27"/>
      <c r="E2468" s="27"/>
      <c r="F2468" s="27"/>
      <c r="G2468" s="27"/>
      <c r="R2468" s="27"/>
      <c r="S2468" s="27"/>
    </row>
    <row r="2469" spans="3:19" x14ac:dyDescent="0.2">
      <c r="C2469" s="27"/>
      <c r="D2469" s="27"/>
      <c r="E2469" s="27"/>
      <c r="F2469" s="27"/>
      <c r="G2469" s="27"/>
      <c r="R2469" s="27"/>
      <c r="S2469" s="27"/>
    </row>
    <row r="2470" spans="3:19" x14ac:dyDescent="0.2">
      <c r="C2470" s="27"/>
      <c r="D2470" s="27"/>
      <c r="E2470" s="27"/>
      <c r="F2470" s="27"/>
      <c r="G2470" s="27"/>
      <c r="R2470" s="27"/>
      <c r="S2470" s="27"/>
    </row>
    <row r="2471" spans="3:19" x14ac:dyDescent="0.2">
      <c r="C2471" s="27"/>
      <c r="D2471" s="27"/>
      <c r="E2471" s="27"/>
      <c r="F2471" s="27"/>
      <c r="G2471" s="27"/>
      <c r="R2471" s="27"/>
      <c r="S2471" s="27"/>
    </row>
    <row r="2472" spans="3:19" x14ac:dyDescent="0.2">
      <c r="C2472" s="27"/>
      <c r="D2472" s="27"/>
      <c r="E2472" s="27"/>
      <c r="F2472" s="27"/>
      <c r="G2472" s="27"/>
      <c r="R2472" s="27"/>
      <c r="S2472" s="27"/>
    </row>
    <row r="2473" spans="3:19" x14ac:dyDescent="0.2">
      <c r="C2473" s="27"/>
      <c r="D2473" s="27"/>
      <c r="E2473" s="27"/>
      <c r="F2473" s="27"/>
      <c r="G2473" s="27"/>
      <c r="R2473" s="27"/>
      <c r="S2473" s="27"/>
    </row>
    <row r="2474" spans="3:19" x14ac:dyDescent="0.2">
      <c r="C2474" s="27"/>
      <c r="D2474" s="27"/>
      <c r="E2474" s="27"/>
      <c r="F2474" s="27"/>
      <c r="G2474" s="27"/>
      <c r="R2474" s="27"/>
      <c r="S2474" s="27"/>
    </row>
    <row r="2475" spans="3:19" x14ac:dyDescent="0.2">
      <c r="C2475" s="27"/>
      <c r="D2475" s="27"/>
      <c r="E2475" s="27"/>
      <c r="F2475" s="27"/>
      <c r="G2475" s="27"/>
      <c r="R2475" s="27"/>
      <c r="S2475" s="27"/>
    </row>
    <row r="2476" spans="3:19" x14ac:dyDescent="0.2">
      <c r="C2476" s="27"/>
      <c r="D2476" s="27"/>
      <c r="E2476" s="27"/>
      <c r="F2476" s="27"/>
      <c r="G2476" s="27"/>
      <c r="R2476" s="27"/>
      <c r="S2476" s="27"/>
    </row>
    <row r="2477" spans="3:19" x14ac:dyDescent="0.2">
      <c r="C2477" s="27"/>
      <c r="D2477" s="27"/>
      <c r="E2477" s="27"/>
      <c r="F2477" s="27"/>
      <c r="G2477" s="27"/>
      <c r="R2477" s="27"/>
      <c r="S2477" s="27"/>
    </row>
    <row r="2478" spans="3:19" x14ac:dyDescent="0.2">
      <c r="C2478" s="27"/>
      <c r="D2478" s="27"/>
      <c r="E2478" s="27"/>
      <c r="F2478" s="27"/>
      <c r="G2478" s="27"/>
      <c r="R2478" s="27"/>
      <c r="S2478" s="27"/>
    </row>
    <row r="2479" spans="3:19" x14ac:dyDescent="0.2">
      <c r="C2479" s="27"/>
      <c r="D2479" s="27"/>
      <c r="E2479" s="27"/>
      <c r="F2479" s="27"/>
      <c r="G2479" s="27"/>
      <c r="R2479" s="27"/>
      <c r="S2479" s="27"/>
    </row>
    <row r="2480" spans="3:19" x14ac:dyDescent="0.2">
      <c r="C2480" s="27"/>
      <c r="D2480" s="27"/>
      <c r="E2480" s="27"/>
      <c r="F2480" s="27"/>
      <c r="G2480" s="27"/>
      <c r="R2480" s="27"/>
      <c r="S2480" s="27"/>
    </row>
    <row r="2481" spans="3:19" x14ac:dyDescent="0.2">
      <c r="C2481" s="27"/>
      <c r="D2481" s="27"/>
      <c r="E2481" s="27"/>
      <c r="F2481" s="27"/>
      <c r="G2481" s="27"/>
      <c r="R2481" s="27"/>
      <c r="S2481" s="27"/>
    </row>
    <row r="2482" spans="3:19" x14ac:dyDescent="0.2">
      <c r="C2482" s="27"/>
      <c r="D2482" s="27"/>
      <c r="E2482" s="27"/>
      <c r="F2482" s="27"/>
      <c r="G2482" s="27"/>
      <c r="R2482" s="27"/>
      <c r="S2482" s="27"/>
    </row>
    <row r="2483" spans="3:19" x14ac:dyDescent="0.2">
      <c r="C2483" s="27"/>
      <c r="D2483" s="27"/>
      <c r="E2483" s="27"/>
      <c r="F2483" s="27"/>
      <c r="G2483" s="27"/>
      <c r="R2483" s="27"/>
      <c r="S2483" s="27"/>
    </row>
    <row r="2484" spans="3:19" x14ac:dyDescent="0.2">
      <c r="C2484" s="27"/>
      <c r="D2484" s="27"/>
      <c r="E2484" s="27"/>
      <c r="F2484" s="27"/>
      <c r="G2484" s="27"/>
      <c r="R2484" s="27"/>
      <c r="S2484" s="27"/>
    </row>
    <row r="2485" spans="3:19" x14ac:dyDescent="0.2">
      <c r="C2485" s="27"/>
      <c r="D2485" s="27"/>
      <c r="E2485" s="27"/>
      <c r="F2485" s="27"/>
      <c r="G2485" s="27"/>
      <c r="R2485" s="27"/>
      <c r="S2485" s="27"/>
    </row>
    <row r="2486" spans="3:19" x14ac:dyDescent="0.2">
      <c r="C2486" s="27"/>
      <c r="D2486" s="27"/>
      <c r="E2486" s="27"/>
      <c r="F2486" s="27"/>
      <c r="G2486" s="27"/>
      <c r="R2486" s="27"/>
      <c r="S2486" s="27"/>
    </row>
    <row r="2487" spans="3:19" x14ac:dyDescent="0.2">
      <c r="C2487" s="27"/>
      <c r="D2487" s="27"/>
      <c r="E2487" s="27"/>
      <c r="F2487" s="27"/>
      <c r="G2487" s="27"/>
      <c r="R2487" s="27"/>
      <c r="S2487" s="27"/>
    </row>
    <row r="2488" spans="3:19" x14ac:dyDescent="0.2">
      <c r="C2488" s="27"/>
      <c r="D2488" s="27"/>
      <c r="E2488" s="27"/>
      <c r="F2488" s="27"/>
      <c r="G2488" s="27"/>
      <c r="R2488" s="27"/>
      <c r="S2488" s="27"/>
    </row>
    <row r="2489" spans="3:19" x14ac:dyDescent="0.2">
      <c r="C2489" s="27"/>
      <c r="D2489" s="27"/>
      <c r="E2489" s="27"/>
      <c r="F2489" s="27"/>
      <c r="G2489" s="27"/>
      <c r="R2489" s="27"/>
      <c r="S2489" s="27"/>
    </row>
    <row r="2490" spans="3:19" x14ac:dyDescent="0.2">
      <c r="C2490" s="27"/>
      <c r="D2490" s="27"/>
      <c r="E2490" s="27"/>
      <c r="F2490" s="27"/>
      <c r="G2490" s="27"/>
      <c r="R2490" s="27"/>
      <c r="S2490" s="27"/>
    </row>
    <row r="2491" spans="3:19" x14ac:dyDescent="0.2">
      <c r="C2491" s="27"/>
      <c r="D2491" s="27"/>
      <c r="E2491" s="27"/>
      <c r="F2491" s="27"/>
      <c r="G2491" s="27"/>
      <c r="R2491" s="27"/>
      <c r="S2491" s="27"/>
    </row>
    <row r="2492" spans="3:19" x14ac:dyDescent="0.2">
      <c r="C2492" s="27"/>
      <c r="D2492" s="27"/>
      <c r="E2492" s="27"/>
      <c r="F2492" s="27"/>
      <c r="G2492" s="27"/>
      <c r="R2492" s="27"/>
      <c r="S2492" s="27"/>
    </row>
    <row r="2493" spans="3:19" x14ac:dyDescent="0.2">
      <c r="C2493" s="27"/>
      <c r="D2493" s="27"/>
      <c r="E2493" s="27"/>
      <c r="F2493" s="27"/>
      <c r="G2493" s="27"/>
      <c r="R2493" s="27"/>
      <c r="S2493" s="27"/>
    </row>
    <row r="2494" spans="3:19" x14ac:dyDescent="0.2">
      <c r="C2494" s="27"/>
      <c r="D2494" s="27"/>
      <c r="E2494" s="27"/>
      <c r="F2494" s="27"/>
      <c r="G2494" s="27"/>
      <c r="R2494" s="27"/>
      <c r="S2494" s="27"/>
    </row>
    <row r="2495" spans="3:19" x14ac:dyDescent="0.2">
      <c r="C2495" s="27"/>
      <c r="D2495" s="27"/>
      <c r="E2495" s="27"/>
      <c r="F2495" s="27"/>
      <c r="G2495" s="27"/>
      <c r="R2495" s="27"/>
      <c r="S2495" s="27"/>
    </row>
    <row r="2496" spans="3:19" x14ac:dyDescent="0.2">
      <c r="C2496" s="27"/>
      <c r="D2496" s="27"/>
      <c r="E2496" s="27"/>
      <c r="F2496" s="27"/>
      <c r="G2496" s="27"/>
      <c r="R2496" s="27"/>
      <c r="S2496" s="27"/>
    </row>
    <row r="2497" spans="3:19" x14ac:dyDescent="0.2">
      <c r="C2497" s="27"/>
      <c r="D2497" s="27"/>
      <c r="E2497" s="27"/>
      <c r="F2497" s="27"/>
      <c r="G2497" s="27"/>
      <c r="R2497" s="27"/>
      <c r="S2497" s="27"/>
    </row>
    <row r="2498" spans="3:19" x14ac:dyDescent="0.2">
      <c r="C2498" s="27"/>
      <c r="D2498" s="27"/>
      <c r="E2498" s="27"/>
      <c r="F2498" s="27"/>
      <c r="G2498" s="27"/>
      <c r="R2498" s="27"/>
      <c r="S2498" s="27"/>
    </row>
    <row r="2499" spans="3:19" x14ac:dyDescent="0.2">
      <c r="C2499" s="27"/>
      <c r="D2499" s="27"/>
      <c r="E2499" s="27"/>
      <c r="F2499" s="27"/>
      <c r="G2499" s="27"/>
      <c r="R2499" s="27"/>
      <c r="S2499" s="27"/>
    </row>
    <row r="2500" spans="3:19" x14ac:dyDescent="0.2">
      <c r="C2500" s="27"/>
      <c r="D2500" s="27"/>
      <c r="E2500" s="27"/>
      <c r="F2500" s="27"/>
      <c r="G2500" s="27"/>
      <c r="R2500" s="27"/>
      <c r="S2500" s="27"/>
    </row>
    <row r="2501" spans="3:19" x14ac:dyDescent="0.2">
      <c r="C2501" s="27"/>
      <c r="D2501" s="27"/>
      <c r="E2501" s="27"/>
      <c r="F2501" s="27"/>
      <c r="G2501" s="27"/>
      <c r="R2501" s="27"/>
      <c r="S2501" s="27"/>
    </row>
    <row r="2502" spans="3:19" x14ac:dyDescent="0.2">
      <c r="C2502" s="27"/>
      <c r="D2502" s="27"/>
      <c r="E2502" s="27"/>
      <c r="F2502" s="27"/>
      <c r="G2502" s="27"/>
      <c r="R2502" s="27"/>
      <c r="S2502" s="27"/>
    </row>
    <row r="2503" spans="3:19" x14ac:dyDescent="0.2">
      <c r="C2503" s="27"/>
      <c r="D2503" s="27"/>
      <c r="E2503" s="27"/>
      <c r="F2503" s="27"/>
      <c r="G2503" s="27"/>
      <c r="R2503" s="27"/>
      <c r="S2503" s="27"/>
    </row>
    <row r="2504" spans="3:19" x14ac:dyDescent="0.2">
      <c r="C2504" s="27"/>
      <c r="D2504" s="27"/>
      <c r="E2504" s="27"/>
      <c r="F2504" s="27"/>
      <c r="G2504" s="27"/>
      <c r="R2504" s="27"/>
      <c r="S2504" s="27"/>
    </row>
    <row r="2505" spans="3:19" x14ac:dyDescent="0.2">
      <c r="C2505" s="27"/>
      <c r="D2505" s="27"/>
      <c r="E2505" s="27"/>
      <c r="F2505" s="27"/>
      <c r="G2505" s="27"/>
      <c r="R2505" s="27"/>
      <c r="S2505" s="27"/>
    </row>
    <row r="2506" spans="3:19" x14ac:dyDescent="0.2">
      <c r="C2506" s="27"/>
      <c r="D2506" s="27"/>
      <c r="E2506" s="27"/>
      <c r="F2506" s="27"/>
      <c r="G2506" s="27"/>
      <c r="R2506" s="27"/>
      <c r="S2506" s="27"/>
    </row>
    <row r="2507" spans="3:19" x14ac:dyDescent="0.2">
      <c r="C2507" s="27"/>
      <c r="D2507" s="27"/>
      <c r="E2507" s="27"/>
      <c r="F2507" s="27"/>
      <c r="G2507" s="27"/>
      <c r="R2507" s="27"/>
      <c r="S2507" s="27"/>
    </row>
    <row r="2508" spans="3:19" x14ac:dyDescent="0.2">
      <c r="C2508" s="27"/>
      <c r="D2508" s="27"/>
      <c r="E2508" s="27"/>
      <c r="F2508" s="27"/>
      <c r="G2508" s="27"/>
      <c r="R2508" s="27"/>
      <c r="S2508" s="27"/>
    </row>
    <row r="2509" spans="3:19" x14ac:dyDescent="0.2">
      <c r="C2509" s="27"/>
      <c r="D2509" s="27"/>
      <c r="E2509" s="27"/>
      <c r="F2509" s="27"/>
      <c r="G2509" s="27"/>
      <c r="R2509" s="27"/>
      <c r="S2509" s="27"/>
    </row>
    <row r="2510" spans="3:19" x14ac:dyDescent="0.2">
      <c r="C2510" s="27"/>
      <c r="D2510" s="27"/>
      <c r="E2510" s="27"/>
      <c r="F2510" s="27"/>
      <c r="G2510" s="27"/>
      <c r="R2510" s="27"/>
      <c r="S2510" s="27"/>
    </row>
    <row r="2511" spans="3:19" x14ac:dyDescent="0.2">
      <c r="C2511" s="27"/>
      <c r="D2511" s="27"/>
      <c r="E2511" s="27"/>
      <c r="F2511" s="27"/>
      <c r="G2511" s="27"/>
      <c r="R2511" s="27"/>
      <c r="S2511" s="27"/>
    </row>
    <row r="2512" spans="3:19" x14ac:dyDescent="0.2">
      <c r="C2512" s="27"/>
      <c r="D2512" s="27"/>
      <c r="E2512" s="27"/>
      <c r="F2512" s="27"/>
      <c r="G2512" s="27"/>
      <c r="R2512" s="27"/>
      <c r="S2512" s="27"/>
    </row>
    <row r="2513" spans="3:19" x14ac:dyDescent="0.2">
      <c r="C2513" s="27"/>
      <c r="D2513" s="27"/>
      <c r="E2513" s="27"/>
      <c r="F2513" s="27"/>
      <c r="G2513" s="27"/>
      <c r="R2513" s="27"/>
      <c r="S2513" s="27"/>
    </row>
    <row r="2514" spans="3:19" x14ac:dyDescent="0.2">
      <c r="C2514" s="27"/>
      <c r="D2514" s="27"/>
      <c r="E2514" s="27"/>
      <c r="F2514" s="27"/>
      <c r="G2514" s="27"/>
      <c r="R2514" s="27"/>
      <c r="S2514" s="27"/>
    </row>
    <row r="2515" spans="3:19" x14ac:dyDescent="0.2">
      <c r="C2515" s="27"/>
      <c r="D2515" s="27"/>
      <c r="E2515" s="27"/>
      <c r="F2515" s="27"/>
      <c r="G2515" s="27"/>
      <c r="R2515" s="27"/>
      <c r="S2515" s="27"/>
    </row>
    <row r="2516" spans="3:19" x14ac:dyDescent="0.2">
      <c r="C2516" s="27"/>
      <c r="D2516" s="27"/>
      <c r="E2516" s="27"/>
      <c r="F2516" s="27"/>
      <c r="G2516" s="27"/>
      <c r="R2516" s="27"/>
      <c r="S2516" s="27"/>
    </row>
    <row r="2517" spans="3:19" x14ac:dyDescent="0.2">
      <c r="C2517" s="27"/>
      <c r="D2517" s="27"/>
      <c r="E2517" s="27"/>
      <c r="F2517" s="27"/>
      <c r="G2517" s="27"/>
      <c r="R2517" s="27"/>
      <c r="S2517" s="27"/>
    </row>
    <row r="2518" spans="3:19" x14ac:dyDescent="0.2">
      <c r="C2518" s="27"/>
      <c r="D2518" s="27"/>
      <c r="E2518" s="27"/>
      <c r="F2518" s="27"/>
      <c r="G2518" s="27"/>
      <c r="R2518" s="27"/>
      <c r="S2518" s="27"/>
    </row>
    <row r="2519" spans="3:19" x14ac:dyDescent="0.2">
      <c r="C2519" s="27"/>
      <c r="D2519" s="27"/>
      <c r="E2519" s="27"/>
      <c r="F2519" s="27"/>
      <c r="G2519" s="27"/>
      <c r="R2519" s="27"/>
      <c r="S2519" s="27"/>
    </row>
    <row r="2520" spans="3:19" x14ac:dyDescent="0.2">
      <c r="C2520" s="27"/>
      <c r="D2520" s="27"/>
      <c r="E2520" s="27"/>
      <c r="F2520" s="27"/>
      <c r="G2520" s="27"/>
      <c r="R2520" s="27"/>
      <c r="S2520" s="27"/>
    </row>
    <row r="2521" spans="3:19" x14ac:dyDescent="0.2">
      <c r="C2521" s="27"/>
      <c r="D2521" s="27"/>
      <c r="E2521" s="27"/>
      <c r="F2521" s="27"/>
      <c r="G2521" s="27"/>
      <c r="R2521" s="27"/>
      <c r="S2521" s="27"/>
    </row>
    <row r="2522" spans="3:19" x14ac:dyDescent="0.2">
      <c r="C2522" s="27"/>
      <c r="D2522" s="27"/>
      <c r="E2522" s="27"/>
      <c r="F2522" s="27"/>
      <c r="G2522" s="27"/>
      <c r="R2522" s="27"/>
      <c r="S2522" s="27"/>
    </row>
    <row r="2523" spans="3:19" x14ac:dyDescent="0.2">
      <c r="C2523" s="27"/>
      <c r="D2523" s="27"/>
      <c r="E2523" s="27"/>
      <c r="F2523" s="27"/>
      <c r="G2523" s="27"/>
      <c r="R2523" s="27"/>
      <c r="S2523" s="27"/>
    </row>
    <row r="2524" spans="3:19" x14ac:dyDescent="0.2">
      <c r="C2524" s="27"/>
      <c r="D2524" s="27"/>
      <c r="E2524" s="27"/>
      <c r="F2524" s="27"/>
      <c r="G2524" s="27"/>
      <c r="R2524" s="27"/>
      <c r="S2524" s="27"/>
    </row>
    <row r="2525" spans="3:19" x14ac:dyDescent="0.2">
      <c r="C2525" s="27"/>
      <c r="D2525" s="27"/>
      <c r="E2525" s="27"/>
      <c r="F2525" s="27"/>
      <c r="G2525" s="27"/>
      <c r="R2525" s="27"/>
      <c r="S2525" s="27"/>
    </row>
    <row r="2526" spans="3:19" x14ac:dyDescent="0.2">
      <c r="C2526" s="27"/>
      <c r="D2526" s="27"/>
      <c r="E2526" s="27"/>
      <c r="F2526" s="27"/>
      <c r="G2526" s="27"/>
      <c r="R2526" s="27"/>
      <c r="S2526" s="27"/>
    </row>
    <row r="2527" spans="3:19" x14ac:dyDescent="0.2">
      <c r="C2527" s="27"/>
      <c r="D2527" s="27"/>
      <c r="E2527" s="27"/>
      <c r="F2527" s="27"/>
      <c r="G2527" s="27"/>
      <c r="R2527" s="27"/>
      <c r="S2527" s="27"/>
    </row>
    <row r="2528" spans="3:19" x14ac:dyDescent="0.2">
      <c r="C2528" s="27"/>
      <c r="D2528" s="27"/>
      <c r="E2528" s="27"/>
      <c r="F2528" s="27"/>
      <c r="G2528" s="27"/>
      <c r="R2528" s="27"/>
      <c r="S2528" s="27"/>
    </row>
    <row r="2529" spans="3:19" x14ac:dyDescent="0.2">
      <c r="C2529" s="27"/>
      <c r="D2529" s="27"/>
      <c r="E2529" s="27"/>
      <c r="F2529" s="27"/>
      <c r="G2529" s="27"/>
      <c r="R2529" s="27"/>
      <c r="S2529" s="27"/>
    </row>
    <row r="2530" spans="3:19" x14ac:dyDescent="0.2">
      <c r="C2530" s="27"/>
      <c r="D2530" s="27"/>
      <c r="E2530" s="27"/>
      <c r="F2530" s="27"/>
      <c r="G2530" s="27"/>
      <c r="R2530" s="27"/>
      <c r="S2530" s="27"/>
    </row>
    <row r="2531" spans="3:19" x14ac:dyDescent="0.2">
      <c r="C2531" s="27"/>
      <c r="D2531" s="27"/>
      <c r="E2531" s="27"/>
      <c r="F2531" s="27"/>
      <c r="G2531" s="27"/>
      <c r="R2531" s="27"/>
      <c r="S2531" s="27"/>
    </row>
    <row r="2532" spans="3:19" x14ac:dyDescent="0.2">
      <c r="C2532" s="27"/>
      <c r="D2532" s="27"/>
      <c r="E2532" s="27"/>
      <c r="F2532" s="27"/>
      <c r="G2532" s="27"/>
      <c r="R2532" s="27"/>
      <c r="S2532" s="27"/>
    </row>
    <row r="2533" spans="3:19" x14ac:dyDescent="0.2">
      <c r="C2533" s="27"/>
      <c r="D2533" s="27"/>
      <c r="E2533" s="27"/>
      <c r="F2533" s="27"/>
      <c r="G2533" s="27"/>
      <c r="R2533" s="27"/>
      <c r="S2533" s="27"/>
    </row>
    <row r="2534" spans="3:19" x14ac:dyDescent="0.2">
      <c r="C2534" s="27"/>
      <c r="D2534" s="27"/>
      <c r="E2534" s="27"/>
      <c r="F2534" s="27"/>
      <c r="G2534" s="27"/>
      <c r="R2534" s="27"/>
      <c r="S2534" s="27"/>
    </row>
    <row r="2535" spans="3:19" x14ac:dyDescent="0.2">
      <c r="C2535" s="27"/>
      <c r="D2535" s="27"/>
      <c r="E2535" s="27"/>
      <c r="F2535" s="27"/>
      <c r="G2535" s="27"/>
      <c r="R2535" s="27"/>
      <c r="S2535" s="27"/>
    </row>
    <row r="2536" spans="3:19" x14ac:dyDescent="0.2">
      <c r="C2536" s="27"/>
      <c r="D2536" s="27"/>
      <c r="E2536" s="27"/>
      <c r="F2536" s="27"/>
      <c r="G2536" s="27"/>
      <c r="R2536" s="27"/>
      <c r="S2536" s="27"/>
    </row>
    <row r="2537" spans="3:19" x14ac:dyDescent="0.2">
      <c r="C2537" s="27"/>
      <c r="D2537" s="27"/>
      <c r="E2537" s="27"/>
      <c r="F2537" s="27"/>
      <c r="G2537" s="27"/>
      <c r="R2537" s="27"/>
      <c r="S2537" s="27"/>
    </row>
    <row r="2538" spans="3:19" x14ac:dyDescent="0.2">
      <c r="C2538" s="27"/>
      <c r="D2538" s="27"/>
      <c r="E2538" s="27"/>
      <c r="F2538" s="27"/>
      <c r="G2538" s="27"/>
      <c r="R2538" s="27"/>
      <c r="S2538" s="27"/>
    </row>
    <row r="2539" spans="3:19" x14ac:dyDescent="0.2">
      <c r="C2539" s="27"/>
      <c r="D2539" s="27"/>
      <c r="E2539" s="27"/>
      <c r="F2539" s="27"/>
      <c r="G2539" s="27"/>
      <c r="R2539" s="27"/>
      <c r="S2539" s="27"/>
    </row>
    <row r="2540" spans="3:19" x14ac:dyDescent="0.2">
      <c r="C2540" s="27"/>
      <c r="D2540" s="27"/>
      <c r="E2540" s="27"/>
      <c r="F2540" s="27"/>
      <c r="G2540" s="27"/>
      <c r="R2540" s="27"/>
      <c r="S2540" s="27"/>
    </row>
    <row r="2541" spans="3:19" x14ac:dyDescent="0.2">
      <c r="C2541" s="27"/>
      <c r="D2541" s="27"/>
      <c r="E2541" s="27"/>
      <c r="F2541" s="27"/>
      <c r="G2541" s="27"/>
      <c r="R2541" s="27"/>
      <c r="S2541" s="27"/>
    </row>
    <row r="2542" spans="3:19" x14ac:dyDescent="0.2">
      <c r="C2542" s="27"/>
      <c r="D2542" s="27"/>
      <c r="E2542" s="27"/>
      <c r="F2542" s="27"/>
      <c r="G2542" s="27"/>
      <c r="R2542" s="27"/>
      <c r="S2542" s="27"/>
    </row>
    <row r="2543" spans="3:19" x14ac:dyDescent="0.2">
      <c r="C2543" s="27"/>
      <c r="D2543" s="27"/>
      <c r="E2543" s="27"/>
      <c r="F2543" s="27"/>
      <c r="G2543" s="27"/>
      <c r="R2543" s="27"/>
      <c r="S2543" s="27"/>
    </row>
    <row r="2544" spans="3:19" x14ac:dyDescent="0.2">
      <c r="C2544" s="27"/>
      <c r="D2544" s="27"/>
      <c r="E2544" s="27"/>
      <c r="F2544" s="27"/>
      <c r="G2544" s="27"/>
      <c r="R2544" s="27"/>
      <c r="S2544" s="27"/>
    </row>
    <row r="2545" spans="3:19" x14ac:dyDescent="0.2">
      <c r="C2545" s="27"/>
      <c r="D2545" s="27"/>
      <c r="E2545" s="27"/>
      <c r="F2545" s="27"/>
      <c r="G2545" s="27"/>
      <c r="R2545" s="27"/>
      <c r="S2545" s="27"/>
    </row>
    <row r="2546" spans="3:19" x14ac:dyDescent="0.2">
      <c r="C2546" s="27"/>
      <c r="D2546" s="27"/>
      <c r="E2546" s="27"/>
      <c r="F2546" s="27"/>
      <c r="G2546" s="27"/>
      <c r="R2546" s="27"/>
      <c r="S2546" s="27"/>
    </row>
    <row r="2547" spans="3:19" x14ac:dyDescent="0.2">
      <c r="C2547" s="27"/>
      <c r="D2547" s="27"/>
      <c r="E2547" s="27"/>
      <c r="F2547" s="27"/>
      <c r="G2547" s="27"/>
      <c r="R2547" s="27"/>
      <c r="S2547" s="27"/>
    </row>
    <row r="2548" spans="3:19" x14ac:dyDescent="0.2">
      <c r="C2548" s="27"/>
      <c r="D2548" s="27"/>
      <c r="E2548" s="27"/>
      <c r="F2548" s="27"/>
      <c r="G2548" s="27"/>
      <c r="R2548" s="27"/>
      <c r="S2548" s="27"/>
    </row>
    <row r="2549" spans="3:19" x14ac:dyDescent="0.2">
      <c r="C2549" s="27"/>
      <c r="D2549" s="27"/>
      <c r="E2549" s="27"/>
      <c r="F2549" s="27"/>
      <c r="G2549" s="27"/>
      <c r="R2549" s="27"/>
      <c r="S2549" s="27"/>
    </row>
    <row r="2550" spans="3:19" x14ac:dyDescent="0.2">
      <c r="C2550" s="27"/>
      <c r="D2550" s="27"/>
      <c r="E2550" s="27"/>
      <c r="F2550" s="27"/>
      <c r="G2550" s="27"/>
      <c r="R2550" s="27"/>
      <c r="S2550" s="27"/>
    </row>
    <row r="2551" spans="3:19" x14ac:dyDescent="0.2">
      <c r="C2551" s="27"/>
      <c r="D2551" s="27"/>
      <c r="E2551" s="27"/>
      <c r="F2551" s="27"/>
      <c r="G2551" s="27"/>
      <c r="R2551" s="27"/>
      <c r="S2551" s="27"/>
    </row>
    <row r="2552" spans="3:19" x14ac:dyDescent="0.2">
      <c r="C2552" s="27"/>
      <c r="D2552" s="27"/>
      <c r="E2552" s="27"/>
      <c r="F2552" s="27"/>
      <c r="G2552" s="27"/>
      <c r="R2552" s="27"/>
      <c r="S2552" s="27"/>
    </row>
    <row r="2553" spans="3:19" x14ac:dyDescent="0.2">
      <c r="C2553" s="27"/>
      <c r="D2553" s="27"/>
      <c r="E2553" s="27"/>
      <c r="F2553" s="27"/>
      <c r="G2553" s="27"/>
      <c r="R2553" s="27"/>
      <c r="S2553" s="27"/>
    </row>
    <row r="2554" spans="3:19" x14ac:dyDescent="0.2">
      <c r="C2554" s="27"/>
      <c r="D2554" s="27"/>
      <c r="E2554" s="27"/>
      <c r="F2554" s="27"/>
      <c r="G2554" s="27"/>
      <c r="R2554" s="27"/>
      <c r="S2554" s="27"/>
    </row>
    <row r="2555" spans="3:19" x14ac:dyDescent="0.2">
      <c r="C2555" s="27"/>
      <c r="D2555" s="27"/>
      <c r="E2555" s="27"/>
      <c r="F2555" s="27"/>
      <c r="G2555" s="27"/>
      <c r="R2555" s="27"/>
      <c r="S2555" s="27"/>
    </row>
    <row r="2556" spans="3:19" x14ac:dyDescent="0.2">
      <c r="C2556" s="27"/>
      <c r="D2556" s="27"/>
      <c r="E2556" s="27"/>
      <c r="F2556" s="27"/>
      <c r="G2556" s="27"/>
      <c r="R2556" s="27"/>
      <c r="S2556" s="27"/>
    </row>
    <row r="2557" spans="3:19" x14ac:dyDescent="0.2">
      <c r="C2557" s="27"/>
      <c r="D2557" s="27"/>
      <c r="E2557" s="27"/>
      <c r="F2557" s="27"/>
      <c r="G2557" s="27"/>
      <c r="R2557" s="27"/>
      <c r="S2557" s="27"/>
    </row>
    <row r="2558" spans="3:19" x14ac:dyDescent="0.2">
      <c r="C2558" s="27"/>
      <c r="D2558" s="27"/>
      <c r="E2558" s="27"/>
      <c r="F2558" s="27"/>
      <c r="G2558" s="27"/>
      <c r="R2558" s="27"/>
      <c r="S2558" s="27"/>
    </row>
    <row r="2559" spans="3:19" x14ac:dyDescent="0.2">
      <c r="C2559" s="27"/>
      <c r="D2559" s="27"/>
      <c r="E2559" s="27"/>
      <c r="F2559" s="27"/>
      <c r="G2559" s="27"/>
      <c r="R2559" s="27"/>
      <c r="S2559" s="27"/>
    </row>
    <row r="2560" spans="3:19" x14ac:dyDescent="0.2">
      <c r="C2560" s="27"/>
      <c r="D2560" s="27"/>
      <c r="E2560" s="27"/>
      <c r="F2560" s="27"/>
      <c r="G2560" s="27"/>
      <c r="R2560" s="27"/>
      <c r="S2560" s="27"/>
    </row>
    <row r="2561" spans="3:19" x14ac:dyDescent="0.2">
      <c r="C2561" s="27"/>
      <c r="D2561" s="27"/>
      <c r="E2561" s="27"/>
      <c r="F2561" s="27"/>
      <c r="G2561" s="27"/>
      <c r="R2561" s="27"/>
      <c r="S2561" s="27"/>
    </row>
    <row r="2562" spans="3:19" x14ac:dyDescent="0.2">
      <c r="C2562" s="27"/>
      <c r="D2562" s="27"/>
      <c r="E2562" s="27"/>
      <c r="F2562" s="27"/>
      <c r="G2562" s="27"/>
      <c r="R2562" s="27"/>
      <c r="S2562" s="27"/>
    </row>
    <row r="2563" spans="3:19" x14ac:dyDescent="0.2">
      <c r="C2563" s="27"/>
      <c r="D2563" s="27"/>
      <c r="E2563" s="27"/>
      <c r="F2563" s="27"/>
      <c r="G2563" s="27"/>
      <c r="R2563" s="27"/>
      <c r="S2563" s="27"/>
    </row>
    <row r="2564" spans="3:19" x14ac:dyDescent="0.2">
      <c r="C2564" s="27"/>
      <c r="D2564" s="27"/>
      <c r="E2564" s="27"/>
      <c r="F2564" s="27"/>
      <c r="G2564" s="27"/>
      <c r="R2564" s="27"/>
      <c r="S2564" s="27"/>
    </row>
    <row r="2565" spans="3:19" x14ac:dyDescent="0.2">
      <c r="C2565" s="27"/>
      <c r="D2565" s="27"/>
      <c r="E2565" s="27"/>
      <c r="F2565" s="27"/>
      <c r="G2565" s="27"/>
      <c r="R2565" s="27"/>
      <c r="S2565" s="27"/>
    </row>
    <row r="2566" spans="3:19" x14ac:dyDescent="0.2">
      <c r="C2566" s="27"/>
      <c r="D2566" s="27"/>
      <c r="E2566" s="27"/>
      <c r="F2566" s="27"/>
      <c r="G2566" s="27"/>
      <c r="R2566" s="27"/>
      <c r="S2566" s="27"/>
    </row>
    <row r="2567" spans="3:19" x14ac:dyDescent="0.2">
      <c r="C2567" s="27"/>
      <c r="D2567" s="27"/>
      <c r="E2567" s="27"/>
      <c r="F2567" s="27"/>
      <c r="G2567" s="27"/>
      <c r="R2567" s="27"/>
      <c r="S2567" s="27"/>
    </row>
    <row r="2568" spans="3:19" x14ac:dyDescent="0.2">
      <c r="C2568" s="27"/>
      <c r="D2568" s="27"/>
      <c r="E2568" s="27"/>
      <c r="F2568" s="27"/>
      <c r="G2568" s="27"/>
      <c r="R2568" s="27"/>
      <c r="S2568" s="27"/>
    </row>
    <row r="2569" spans="3:19" x14ac:dyDescent="0.2">
      <c r="C2569" s="27"/>
      <c r="D2569" s="27"/>
      <c r="E2569" s="27"/>
      <c r="F2569" s="27"/>
      <c r="G2569" s="27"/>
      <c r="R2569" s="27"/>
      <c r="S2569" s="27"/>
    </row>
    <row r="2570" spans="3:19" x14ac:dyDescent="0.2">
      <c r="C2570" s="27"/>
      <c r="D2570" s="27"/>
      <c r="E2570" s="27"/>
      <c r="F2570" s="27"/>
      <c r="G2570" s="27"/>
      <c r="R2570" s="27"/>
      <c r="S2570" s="27"/>
    </row>
    <row r="2571" spans="3:19" x14ac:dyDescent="0.2">
      <c r="C2571" s="27"/>
      <c r="D2571" s="27"/>
      <c r="E2571" s="27"/>
      <c r="F2571" s="27"/>
      <c r="G2571" s="27"/>
      <c r="R2571" s="27"/>
      <c r="S2571" s="27"/>
    </row>
    <row r="2572" spans="3:19" x14ac:dyDescent="0.2">
      <c r="C2572" s="27"/>
      <c r="D2572" s="27"/>
      <c r="E2572" s="27"/>
      <c r="F2572" s="27"/>
      <c r="G2572" s="27"/>
      <c r="R2572" s="27"/>
      <c r="S2572" s="27"/>
    </row>
    <row r="2573" spans="3:19" x14ac:dyDescent="0.2">
      <c r="C2573" s="27"/>
      <c r="D2573" s="27"/>
      <c r="E2573" s="27"/>
      <c r="F2573" s="27"/>
      <c r="G2573" s="27"/>
      <c r="R2573" s="27"/>
      <c r="S2573" s="27"/>
    </row>
    <row r="2574" spans="3:19" x14ac:dyDescent="0.2">
      <c r="C2574" s="27"/>
      <c r="D2574" s="27"/>
      <c r="E2574" s="27"/>
      <c r="F2574" s="27"/>
      <c r="G2574" s="27"/>
      <c r="R2574" s="27"/>
      <c r="S2574" s="27"/>
    </row>
    <row r="2575" spans="3:19" x14ac:dyDescent="0.2">
      <c r="C2575" s="27"/>
      <c r="D2575" s="27"/>
      <c r="E2575" s="27"/>
      <c r="F2575" s="27"/>
      <c r="G2575" s="27"/>
      <c r="R2575" s="27"/>
      <c r="S2575" s="27"/>
    </row>
    <row r="2576" spans="3:19" x14ac:dyDescent="0.2">
      <c r="C2576" s="27"/>
      <c r="D2576" s="27"/>
      <c r="E2576" s="27"/>
      <c r="F2576" s="27"/>
      <c r="G2576" s="27"/>
      <c r="R2576" s="27"/>
      <c r="S2576" s="27"/>
    </row>
    <row r="2577" spans="3:19" x14ac:dyDescent="0.2">
      <c r="C2577" s="27"/>
      <c r="D2577" s="27"/>
      <c r="E2577" s="27"/>
      <c r="F2577" s="27"/>
      <c r="G2577" s="27"/>
      <c r="R2577" s="27"/>
      <c r="S2577" s="27"/>
    </row>
    <row r="2578" spans="3:19" x14ac:dyDescent="0.2">
      <c r="C2578" s="27"/>
      <c r="D2578" s="27"/>
      <c r="E2578" s="27"/>
      <c r="F2578" s="27"/>
      <c r="G2578" s="27"/>
      <c r="R2578" s="27"/>
      <c r="S2578" s="27"/>
    </row>
    <row r="2579" spans="3:19" x14ac:dyDescent="0.2">
      <c r="C2579" s="27"/>
      <c r="D2579" s="27"/>
      <c r="E2579" s="27"/>
      <c r="F2579" s="27"/>
      <c r="G2579" s="27"/>
      <c r="R2579" s="27"/>
      <c r="S2579" s="27"/>
    </row>
    <row r="2580" spans="3:19" x14ac:dyDescent="0.2">
      <c r="C2580" s="27"/>
      <c r="D2580" s="27"/>
      <c r="E2580" s="27"/>
      <c r="F2580" s="27"/>
      <c r="G2580" s="27"/>
      <c r="R2580" s="27"/>
      <c r="S2580" s="27"/>
    </row>
    <row r="2581" spans="3:19" x14ac:dyDescent="0.2">
      <c r="C2581" s="27"/>
      <c r="D2581" s="27"/>
      <c r="E2581" s="27"/>
      <c r="F2581" s="27"/>
      <c r="G2581" s="27"/>
      <c r="R2581" s="27"/>
      <c r="S2581" s="27"/>
    </row>
    <row r="2582" spans="3:19" x14ac:dyDescent="0.2">
      <c r="C2582" s="27"/>
      <c r="D2582" s="27"/>
      <c r="E2582" s="27"/>
      <c r="F2582" s="27"/>
      <c r="G2582" s="27"/>
      <c r="R2582" s="27"/>
      <c r="S2582" s="27"/>
    </row>
    <row r="2583" spans="3:19" x14ac:dyDescent="0.2">
      <c r="C2583" s="27"/>
      <c r="D2583" s="27"/>
      <c r="E2583" s="27"/>
      <c r="F2583" s="27"/>
      <c r="G2583" s="27"/>
      <c r="R2583" s="27"/>
      <c r="S2583" s="27"/>
    </row>
    <row r="2584" spans="3:19" x14ac:dyDescent="0.2">
      <c r="C2584" s="27"/>
      <c r="D2584" s="27"/>
      <c r="E2584" s="27"/>
      <c r="F2584" s="27"/>
      <c r="G2584" s="27"/>
      <c r="R2584" s="27"/>
      <c r="S2584" s="27"/>
    </row>
    <row r="2585" spans="3:19" x14ac:dyDescent="0.2">
      <c r="C2585" s="27"/>
      <c r="D2585" s="27"/>
      <c r="E2585" s="27"/>
      <c r="F2585" s="27"/>
      <c r="G2585" s="27"/>
      <c r="R2585" s="27"/>
      <c r="S2585" s="27"/>
    </row>
    <row r="2586" spans="3:19" x14ac:dyDescent="0.2">
      <c r="C2586" s="27"/>
      <c r="D2586" s="27"/>
      <c r="E2586" s="27"/>
      <c r="F2586" s="27"/>
      <c r="G2586" s="27"/>
      <c r="R2586" s="27"/>
      <c r="S2586" s="27"/>
    </row>
    <row r="2587" spans="3:19" x14ac:dyDescent="0.2">
      <c r="C2587" s="27"/>
      <c r="D2587" s="27"/>
      <c r="E2587" s="27"/>
      <c r="F2587" s="27"/>
      <c r="G2587" s="27"/>
      <c r="R2587" s="27"/>
      <c r="S2587" s="27"/>
    </row>
    <row r="2588" spans="3:19" x14ac:dyDescent="0.2">
      <c r="C2588" s="27"/>
      <c r="D2588" s="27"/>
      <c r="E2588" s="27"/>
      <c r="F2588" s="27"/>
      <c r="G2588" s="27"/>
      <c r="R2588" s="27"/>
      <c r="S2588" s="27"/>
    </row>
    <row r="2589" spans="3:19" x14ac:dyDescent="0.2">
      <c r="C2589" s="27"/>
      <c r="D2589" s="27"/>
      <c r="E2589" s="27"/>
      <c r="F2589" s="27"/>
      <c r="G2589" s="27"/>
      <c r="R2589" s="27"/>
      <c r="S2589" s="27"/>
    </row>
    <row r="2590" spans="3:19" x14ac:dyDescent="0.2">
      <c r="C2590" s="27"/>
      <c r="D2590" s="27"/>
      <c r="E2590" s="27"/>
      <c r="F2590" s="27"/>
      <c r="G2590" s="27"/>
      <c r="R2590" s="27"/>
      <c r="S2590" s="27"/>
    </row>
    <row r="2591" spans="3:19" x14ac:dyDescent="0.2">
      <c r="C2591" s="27"/>
      <c r="D2591" s="27"/>
      <c r="E2591" s="27"/>
      <c r="F2591" s="27"/>
      <c r="G2591" s="27"/>
      <c r="R2591" s="27"/>
      <c r="S2591" s="27"/>
    </row>
    <row r="2592" spans="3:19" x14ac:dyDescent="0.2">
      <c r="C2592" s="27"/>
      <c r="D2592" s="27"/>
      <c r="E2592" s="27"/>
      <c r="F2592" s="27"/>
      <c r="G2592" s="27"/>
      <c r="R2592" s="27"/>
      <c r="S2592" s="27"/>
    </row>
    <row r="2593" spans="3:19" x14ac:dyDescent="0.2">
      <c r="C2593" s="27"/>
      <c r="D2593" s="27"/>
      <c r="E2593" s="27"/>
      <c r="F2593" s="27"/>
      <c r="G2593" s="27"/>
      <c r="R2593" s="27"/>
      <c r="S2593" s="27"/>
    </row>
    <row r="2594" spans="3:19" x14ac:dyDescent="0.2">
      <c r="C2594" s="27"/>
      <c r="D2594" s="27"/>
      <c r="E2594" s="27"/>
      <c r="F2594" s="27"/>
      <c r="G2594" s="27"/>
      <c r="R2594" s="27"/>
      <c r="S2594" s="27"/>
    </row>
    <row r="2595" spans="3:19" x14ac:dyDescent="0.2">
      <c r="C2595" s="27"/>
      <c r="D2595" s="27"/>
      <c r="E2595" s="27"/>
      <c r="F2595" s="27"/>
      <c r="G2595" s="27"/>
      <c r="R2595" s="27"/>
      <c r="S2595" s="27"/>
    </row>
    <row r="2596" spans="3:19" x14ac:dyDescent="0.2">
      <c r="C2596" s="27"/>
      <c r="D2596" s="27"/>
      <c r="E2596" s="27"/>
      <c r="F2596" s="27"/>
      <c r="G2596" s="27"/>
      <c r="R2596" s="27"/>
      <c r="S2596" s="27"/>
    </row>
    <row r="2597" spans="3:19" x14ac:dyDescent="0.2">
      <c r="C2597" s="27"/>
      <c r="D2597" s="27"/>
      <c r="E2597" s="27"/>
      <c r="F2597" s="27"/>
      <c r="G2597" s="27"/>
      <c r="R2597" s="27"/>
      <c r="S2597" s="27"/>
    </row>
    <row r="2598" spans="3:19" x14ac:dyDescent="0.2">
      <c r="C2598" s="27"/>
      <c r="D2598" s="27"/>
      <c r="E2598" s="27"/>
      <c r="F2598" s="27"/>
      <c r="G2598" s="27"/>
      <c r="R2598" s="27"/>
      <c r="S2598" s="27"/>
    </row>
    <row r="2599" spans="3:19" x14ac:dyDescent="0.2">
      <c r="C2599" s="27"/>
      <c r="D2599" s="27"/>
      <c r="E2599" s="27"/>
      <c r="F2599" s="27"/>
      <c r="G2599" s="27"/>
      <c r="R2599" s="27"/>
      <c r="S2599" s="27"/>
    </row>
    <row r="2600" spans="3:19" x14ac:dyDescent="0.2">
      <c r="C2600" s="27"/>
      <c r="D2600" s="27"/>
      <c r="E2600" s="27"/>
      <c r="F2600" s="27"/>
      <c r="G2600" s="27"/>
      <c r="R2600" s="27"/>
      <c r="S2600" s="27"/>
    </row>
    <row r="2601" spans="3:19" x14ac:dyDescent="0.2">
      <c r="C2601" s="27"/>
      <c r="D2601" s="27"/>
      <c r="E2601" s="27"/>
      <c r="F2601" s="27"/>
      <c r="G2601" s="27"/>
      <c r="R2601" s="27"/>
      <c r="S2601" s="27"/>
    </row>
    <row r="2602" spans="3:19" x14ac:dyDescent="0.2">
      <c r="C2602" s="27"/>
      <c r="D2602" s="27"/>
      <c r="E2602" s="27"/>
      <c r="F2602" s="27"/>
      <c r="G2602" s="27"/>
      <c r="R2602" s="27"/>
      <c r="S2602" s="27"/>
    </row>
    <row r="2603" spans="3:19" x14ac:dyDescent="0.2">
      <c r="C2603" s="27"/>
      <c r="D2603" s="27"/>
      <c r="E2603" s="27"/>
      <c r="F2603" s="27"/>
      <c r="G2603" s="27"/>
      <c r="R2603" s="27"/>
      <c r="S2603" s="27"/>
    </row>
    <row r="2604" spans="3:19" x14ac:dyDescent="0.2">
      <c r="C2604" s="27"/>
      <c r="D2604" s="27"/>
      <c r="E2604" s="27"/>
      <c r="F2604" s="27"/>
      <c r="G2604" s="27"/>
      <c r="R2604" s="27"/>
      <c r="S2604" s="27"/>
    </row>
    <row r="2605" spans="3:19" x14ac:dyDescent="0.2">
      <c r="C2605" s="27"/>
      <c r="D2605" s="27"/>
      <c r="E2605" s="27"/>
      <c r="F2605" s="27"/>
      <c r="G2605" s="27"/>
      <c r="R2605" s="27"/>
      <c r="S2605" s="27"/>
    </row>
    <row r="2606" spans="3:19" x14ac:dyDescent="0.2">
      <c r="C2606" s="27"/>
      <c r="D2606" s="27"/>
      <c r="E2606" s="27"/>
      <c r="F2606" s="27"/>
      <c r="G2606" s="27"/>
      <c r="R2606" s="27"/>
      <c r="S2606" s="27"/>
    </row>
    <row r="2607" spans="3:19" x14ac:dyDescent="0.2">
      <c r="C2607" s="27"/>
      <c r="D2607" s="27"/>
      <c r="E2607" s="27"/>
      <c r="F2607" s="27"/>
      <c r="G2607" s="27"/>
      <c r="R2607" s="27"/>
      <c r="S2607" s="27"/>
    </row>
    <row r="2608" spans="3:19" x14ac:dyDescent="0.2">
      <c r="C2608" s="27"/>
      <c r="D2608" s="27"/>
      <c r="E2608" s="27"/>
      <c r="F2608" s="27"/>
      <c r="G2608" s="27"/>
      <c r="R2608" s="27"/>
      <c r="S2608" s="27"/>
    </row>
    <row r="2609" spans="3:19" x14ac:dyDescent="0.2">
      <c r="C2609" s="27"/>
      <c r="D2609" s="27"/>
      <c r="E2609" s="27"/>
      <c r="F2609" s="27"/>
      <c r="G2609" s="27"/>
      <c r="R2609" s="27"/>
      <c r="S2609" s="27"/>
    </row>
    <row r="2610" spans="3:19" x14ac:dyDescent="0.2">
      <c r="C2610" s="27"/>
      <c r="D2610" s="27"/>
      <c r="E2610" s="27"/>
      <c r="F2610" s="27"/>
      <c r="G2610" s="27"/>
      <c r="R2610" s="27"/>
      <c r="S2610" s="27"/>
    </row>
    <row r="2611" spans="3:19" x14ac:dyDescent="0.2">
      <c r="C2611" s="27"/>
      <c r="D2611" s="27"/>
      <c r="E2611" s="27"/>
      <c r="F2611" s="27"/>
      <c r="G2611" s="27"/>
      <c r="R2611" s="27"/>
      <c r="S2611" s="27"/>
    </row>
    <row r="2612" spans="3:19" x14ac:dyDescent="0.2">
      <c r="C2612" s="27"/>
      <c r="D2612" s="27"/>
      <c r="E2612" s="27"/>
      <c r="F2612" s="27"/>
      <c r="G2612" s="27"/>
      <c r="R2612" s="27"/>
      <c r="S2612" s="27"/>
    </row>
    <row r="2613" spans="3:19" x14ac:dyDescent="0.2">
      <c r="C2613" s="27"/>
      <c r="D2613" s="27"/>
      <c r="E2613" s="27"/>
      <c r="F2613" s="27"/>
      <c r="G2613" s="27"/>
      <c r="R2613" s="27"/>
      <c r="S2613" s="27"/>
    </row>
    <row r="2614" spans="3:19" x14ac:dyDescent="0.2">
      <c r="C2614" s="27"/>
      <c r="D2614" s="27"/>
      <c r="E2614" s="27"/>
      <c r="F2614" s="27"/>
      <c r="G2614" s="27"/>
      <c r="R2614" s="27"/>
      <c r="S2614" s="27"/>
    </row>
    <row r="2615" spans="3:19" x14ac:dyDescent="0.2">
      <c r="C2615" s="27"/>
      <c r="D2615" s="27"/>
      <c r="E2615" s="27"/>
      <c r="F2615" s="27"/>
      <c r="G2615" s="27"/>
      <c r="R2615" s="27"/>
      <c r="S2615" s="27"/>
    </row>
    <row r="2616" spans="3:19" x14ac:dyDescent="0.2">
      <c r="C2616" s="27"/>
      <c r="D2616" s="27"/>
      <c r="E2616" s="27"/>
      <c r="F2616" s="27"/>
      <c r="G2616" s="27"/>
      <c r="R2616" s="27"/>
      <c r="S2616" s="27"/>
    </row>
    <row r="2617" spans="3:19" x14ac:dyDescent="0.2">
      <c r="C2617" s="27"/>
      <c r="D2617" s="27"/>
      <c r="E2617" s="27"/>
      <c r="F2617" s="27"/>
      <c r="G2617" s="27"/>
      <c r="R2617" s="27"/>
      <c r="S2617" s="27"/>
    </row>
    <row r="2618" spans="3:19" x14ac:dyDescent="0.2">
      <c r="C2618" s="27"/>
      <c r="D2618" s="27"/>
      <c r="E2618" s="27"/>
      <c r="F2618" s="27"/>
      <c r="G2618" s="27"/>
      <c r="R2618" s="27"/>
      <c r="S2618" s="27"/>
    </row>
    <row r="2619" spans="3:19" x14ac:dyDescent="0.2">
      <c r="C2619" s="27"/>
      <c r="D2619" s="27"/>
      <c r="E2619" s="27"/>
      <c r="F2619" s="27"/>
      <c r="G2619" s="27"/>
      <c r="R2619" s="27"/>
      <c r="S2619" s="27"/>
    </row>
    <row r="2620" spans="3:19" x14ac:dyDescent="0.2">
      <c r="C2620" s="27"/>
      <c r="D2620" s="27"/>
      <c r="E2620" s="27"/>
      <c r="F2620" s="27"/>
      <c r="G2620" s="27"/>
      <c r="R2620" s="27"/>
      <c r="S2620" s="27"/>
    </row>
    <row r="2621" spans="3:19" x14ac:dyDescent="0.2">
      <c r="C2621" s="27"/>
      <c r="D2621" s="27"/>
      <c r="E2621" s="27"/>
      <c r="F2621" s="27"/>
      <c r="G2621" s="27"/>
      <c r="R2621" s="27"/>
      <c r="S2621" s="27"/>
    </row>
    <row r="2622" spans="3:19" x14ac:dyDescent="0.2">
      <c r="C2622" s="27"/>
      <c r="D2622" s="27"/>
      <c r="E2622" s="27"/>
      <c r="F2622" s="27"/>
      <c r="G2622" s="27"/>
      <c r="R2622" s="27"/>
      <c r="S2622" s="27"/>
    </row>
    <row r="2623" spans="3:19" x14ac:dyDescent="0.2">
      <c r="C2623" s="27"/>
      <c r="D2623" s="27"/>
      <c r="E2623" s="27"/>
      <c r="F2623" s="27"/>
      <c r="G2623" s="27"/>
      <c r="R2623" s="27"/>
      <c r="S2623" s="27"/>
    </row>
    <row r="2624" spans="3:19" x14ac:dyDescent="0.2">
      <c r="C2624" s="27"/>
      <c r="D2624" s="27"/>
      <c r="E2624" s="27"/>
      <c r="F2624" s="27"/>
      <c r="G2624" s="27"/>
      <c r="R2624" s="27"/>
      <c r="S2624" s="27"/>
    </row>
    <row r="2625" spans="3:19" x14ac:dyDescent="0.2">
      <c r="C2625" s="27"/>
      <c r="D2625" s="27"/>
      <c r="E2625" s="27"/>
      <c r="F2625" s="27"/>
      <c r="G2625" s="27"/>
      <c r="R2625" s="27"/>
      <c r="S2625" s="27"/>
    </row>
    <row r="2626" spans="3:19" x14ac:dyDescent="0.2">
      <c r="C2626" s="27"/>
      <c r="D2626" s="27"/>
      <c r="E2626" s="27"/>
      <c r="F2626" s="27"/>
      <c r="G2626" s="27"/>
      <c r="R2626" s="27"/>
      <c r="S2626" s="27"/>
    </row>
    <row r="2627" spans="3:19" x14ac:dyDescent="0.2">
      <c r="C2627" s="27"/>
      <c r="D2627" s="27"/>
      <c r="E2627" s="27"/>
      <c r="F2627" s="27"/>
      <c r="G2627" s="27"/>
      <c r="R2627" s="27"/>
      <c r="S2627" s="27"/>
    </row>
    <row r="2628" spans="3:19" x14ac:dyDescent="0.2">
      <c r="C2628" s="27"/>
      <c r="D2628" s="27"/>
      <c r="E2628" s="27"/>
      <c r="F2628" s="27"/>
      <c r="G2628" s="27"/>
      <c r="R2628" s="27"/>
      <c r="S2628" s="27"/>
    </row>
    <row r="2629" spans="3:19" x14ac:dyDescent="0.2">
      <c r="C2629" s="27"/>
      <c r="D2629" s="27"/>
      <c r="E2629" s="27"/>
      <c r="F2629" s="27"/>
      <c r="G2629" s="27"/>
      <c r="R2629" s="27"/>
      <c r="S2629" s="27"/>
    </row>
    <row r="2630" spans="3:19" x14ac:dyDescent="0.2">
      <c r="C2630" s="27"/>
      <c r="D2630" s="27"/>
      <c r="E2630" s="27"/>
      <c r="F2630" s="27"/>
      <c r="G2630" s="27"/>
      <c r="R2630" s="27"/>
      <c r="S2630" s="27"/>
    </row>
    <row r="2631" spans="3:19" x14ac:dyDescent="0.2">
      <c r="C2631" s="27"/>
      <c r="D2631" s="27"/>
      <c r="E2631" s="27"/>
      <c r="F2631" s="27"/>
      <c r="G2631" s="27"/>
      <c r="R2631" s="27"/>
      <c r="S2631" s="27"/>
    </row>
    <row r="2632" spans="3:19" x14ac:dyDescent="0.2">
      <c r="C2632" s="27"/>
      <c r="D2632" s="27"/>
      <c r="E2632" s="27"/>
      <c r="F2632" s="27"/>
      <c r="G2632" s="27"/>
      <c r="R2632" s="27"/>
      <c r="S2632" s="27"/>
    </row>
    <row r="2633" spans="3:19" x14ac:dyDescent="0.2">
      <c r="C2633" s="27"/>
      <c r="D2633" s="27"/>
      <c r="E2633" s="27"/>
      <c r="F2633" s="27"/>
      <c r="G2633" s="27"/>
      <c r="R2633" s="27"/>
      <c r="S2633" s="27"/>
    </row>
    <row r="2634" spans="3:19" x14ac:dyDescent="0.2">
      <c r="C2634" s="27"/>
      <c r="D2634" s="27"/>
      <c r="E2634" s="27"/>
      <c r="F2634" s="27"/>
      <c r="G2634" s="27"/>
      <c r="R2634" s="27"/>
      <c r="S2634" s="27"/>
    </row>
    <row r="2635" spans="3:19" x14ac:dyDescent="0.2">
      <c r="C2635" s="27"/>
      <c r="D2635" s="27"/>
      <c r="E2635" s="27"/>
      <c r="F2635" s="27"/>
      <c r="G2635" s="27"/>
      <c r="R2635" s="27"/>
      <c r="S2635" s="27"/>
    </row>
    <row r="2636" spans="3:19" x14ac:dyDescent="0.2">
      <c r="C2636" s="27"/>
      <c r="D2636" s="27"/>
      <c r="E2636" s="27"/>
      <c r="F2636" s="27"/>
      <c r="G2636" s="27"/>
      <c r="R2636" s="27"/>
      <c r="S2636" s="27"/>
    </row>
    <row r="2637" spans="3:19" x14ac:dyDescent="0.2">
      <c r="C2637" s="27"/>
      <c r="D2637" s="27"/>
      <c r="E2637" s="27"/>
      <c r="F2637" s="27"/>
      <c r="G2637" s="27"/>
      <c r="R2637" s="27"/>
      <c r="S2637" s="27"/>
    </row>
    <row r="2638" spans="3:19" x14ac:dyDescent="0.2">
      <c r="C2638" s="27"/>
      <c r="D2638" s="27"/>
      <c r="E2638" s="27"/>
      <c r="F2638" s="27"/>
      <c r="G2638" s="27"/>
      <c r="R2638" s="27"/>
      <c r="S2638" s="27"/>
    </row>
    <row r="2639" spans="3:19" x14ac:dyDescent="0.2">
      <c r="C2639" s="27"/>
      <c r="D2639" s="27"/>
      <c r="E2639" s="27"/>
      <c r="F2639" s="27"/>
      <c r="G2639" s="27"/>
      <c r="R2639" s="27"/>
      <c r="S2639" s="27"/>
    </row>
    <row r="2640" spans="3:19" x14ac:dyDescent="0.2">
      <c r="C2640" s="27"/>
      <c r="D2640" s="27"/>
      <c r="E2640" s="27"/>
      <c r="F2640" s="27"/>
      <c r="G2640" s="27"/>
      <c r="R2640" s="27"/>
      <c r="S2640" s="27"/>
    </row>
    <row r="2641" spans="3:19" x14ac:dyDescent="0.2">
      <c r="C2641" s="27"/>
      <c r="D2641" s="27"/>
      <c r="E2641" s="27"/>
      <c r="F2641" s="27"/>
      <c r="G2641" s="27"/>
      <c r="R2641" s="27"/>
      <c r="S2641" s="27"/>
    </row>
    <row r="2642" spans="3:19" x14ac:dyDescent="0.2">
      <c r="C2642" s="27"/>
      <c r="D2642" s="27"/>
      <c r="E2642" s="27"/>
      <c r="F2642" s="27"/>
      <c r="G2642" s="27"/>
      <c r="R2642" s="27"/>
      <c r="S2642" s="27"/>
    </row>
    <row r="2643" spans="3:19" x14ac:dyDescent="0.2">
      <c r="C2643" s="27"/>
      <c r="D2643" s="27"/>
      <c r="E2643" s="27"/>
      <c r="F2643" s="27"/>
      <c r="G2643" s="27"/>
      <c r="R2643" s="27"/>
      <c r="S2643" s="27"/>
    </row>
    <row r="2644" spans="3:19" x14ac:dyDescent="0.2">
      <c r="C2644" s="27"/>
      <c r="D2644" s="27"/>
      <c r="E2644" s="27"/>
      <c r="F2644" s="27"/>
      <c r="G2644" s="27"/>
      <c r="R2644" s="27"/>
      <c r="S2644" s="27"/>
    </row>
    <row r="2645" spans="3:19" x14ac:dyDescent="0.2">
      <c r="C2645" s="27"/>
      <c r="D2645" s="27"/>
      <c r="E2645" s="27"/>
      <c r="F2645" s="27"/>
      <c r="G2645" s="27"/>
      <c r="R2645" s="27"/>
      <c r="S2645" s="27"/>
    </row>
    <row r="2646" spans="3:19" x14ac:dyDescent="0.2">
      <c r="C2646" s="27"/>
      <c r="D2646" s="27"/>
      <c r="E2646" s="27"/>
      <c r="F2646" s="27"/>
      <c r="G2646" s="27"/>
      <c r="R2646" s="27"/>
      <c r="S2646" s="27"/>
    </row>
    <row r="2647" spans="3:19" x14ac:dyDescent="0.2">
      <c r="C2647" s="27"/>
      <c r="D2647" s="27"/>
      <c r="E2647" s="27"/>
      <c r="F2647" s="27"/>
      <c r="G2647" s="27"/>
      <c r="R2647" s="27"/>
      <c r="S2647" s="27"/>
    </row>
    <row r="2648" spans="3:19" x14ac:dyDescent="0.2">
      <c r="C2648" s="27"/>
      <c r="D2648" s="27"/>
      <c r="E2648" s="27"/>
      <c r="F2648" s="27"/>
      <c r="G2648" s="27"/>
      <c r="R2648" s="27"/>
      <c r="S2648" s="27"/>
    </row>
    <row r="2649" spans="3:19" x14ac:dyDescent="0.2">
      <c r="C2649" s="27"/>
      <c r="D2649" s="27"/>
      <c r="E2649" s="27"/>
      <c r="F2649" s="27"/>
      <c r="G2649" s="27"/>
      <c r="R2649" s="27"/>
      <c r="S2649" s="27"/>
    </row>
    <row r="2650" spans="3:19" x14ac:dyDescent="0.2">
      <c r="C2650" s="27"/>
      <c r="D2650" s="27"/>
      <c r="E2650" s="27"/>
      <c r="F2650" s="27"/>
      <c r="G2650" s="27"/>
      <c r="R2650" s="27"/>
      <c r="S2650" s="27"/>
    </row>
    <row r="2651" spans="3:19" x14ac:dyDescent="0.2">
      <c r="C2651" s="27"/>
      <c r="D2651" s="27"/>
      <c r="E2651" s="27"/>
      <c r="F2651" s="27"/>
      <c r="G2651" s="27"/>
      <c r="R2651" s="27"/>
      <c r="S2651" s="27"/>
    </row>
    <row r="2652" spans="3:19" x14ac:dyDescent="0.2">
      <c r="C2652" s="27"/>
      <c r="D2652" s="27"/>
      <c r="E2652" s="27"/>
      <c r="F2652" s="27"/>
      <c r="G2652" s="27"/>
      <c r="R2652" s="27"/>
      <c r="S2652" s="27"/>
    </row>
    <row r="2653" spans="3:19" x14ac:dyDescent="0.2">
      <c r="C2653" s="27"/>
      <c r="D2653" s="27"/>
      <c r="E2653" s="27"/>
      <c r="F2653" s="27"/>
      <c r="G2653" s="27"/>
      <c r="R2653" s="27"/>
      <c r="S2653" s="27"/>
    </row>
    <row r="2654" spans="3:19" x14ac:dyDescent="0.2">
      <c r="C2654" s="27"/>
      <c r="D2654" s="27"/>
      <c r="E2654" s="27"/>
      <c r="F2654" s="27"/>
      <c r="G2654" s="27"/>
      <c r="R2654" s="27"/>
      <c r="S2654" s="27"/>
    </row>
    <row r="2655" spans="3:19" x14ac:dyDescent="0.2">
      <c r="C2655" s="27"/>
      <c r="D2655" s="27"/>
      <c r="E2655" s="27"/>
      <c r="F2655" s="27"/>
      <c r="G2655" s="27"/>
      <c r="R2655" s="27"/>
      <c r="S2655" s="27"/>
    </row>
    <row r="2656" spans="3:19" x14ac:dyDescent="0.2">
      <c r="C2656" s="27"/>
      <c r="D2656" s="27"/>
      <c r="E2656" s="27"/>
      <c r="F2656" s="27"/>
      <c r="G2656" s="27"/>
      <c r="R2656" s="27"/>
      <c r="S2656" s="27"/>
    </row>
    <row r="2657" spans="3:19" x14ac:dyDescent="0.2">
      <c r="C2657" s="27"/>
      <c r="D2657" s="27"/>
      <c r="E2657" s="27"/>
      <c r="F2657" s="27"/>
      <c r="G2657" s="27"/>
      <c r="R2657" s="27"/>
      <c r="S2657" s="27"/>
    </row>
    <row r="2658" spans="3:19" x14ac:dyDescent="0.2">
      <c r="C2658" s="27"/>
      <c r="D2658" s="27"/>
      <c r="E2658" s="27"/>
      <c r="F2658" s="27"/>
      <c r="G2658" s="27"/>
      <c r="R2658" s="27"/>
      <c r="S2658" s="27"/>
    </row>
    <row r="2659" spans="3:19" x14ac:dyDescent="0.2">
      <c r="C2659" s="27"/>
      <c r="D2659" s="27"/>
      <c r="E2659" s="27"/>
      <c r="F2659" s="27"/>
      <c r="G2659" s="27"/>
      <c r="R2659" s="27"/>
      <c r="S2659" s="27"/>
    </row>
    <row r="2660" spans="3:19" x14ac:dyDescent="0.2">
      <c r="C2660" s="27"/>
      <c r="D2660" s="27"/>
      <c r="E2660" s="27"/>
      <c r="F2660" s="27"/>
      <c r="G2660" s="27"/>
      <c r="R2660" s="27"/>
      <c r="S2660" s="27"/>
    </row>
    <row r="2661" spans="3:19" x14ac:dyDescent="0.2">
      <c r="C2661" s="27"/>
      <c r="D2661" s="27"/>
      <c r="E2661" s="27"/>
      <c r="F2661" s="27"/>
      <c r="G2661" s="27"/>
      <c r="R2661" s="27"/>
      <c r="S2661" s="27"/>
    </row>
    <row r="2662" spans="3:19" x14ac:dyDescent="0.2">
      <c r="C2662" s="27"/>
      <c r="D2662" s="27"/>
      <c r="E2662" s="27"/>
      <c r="F2662" s="27"/>
      <c r="G2662" s="27"/>
      <c r="R2662" s="27"/>
      <c r="S2662" s="27"/>
    </row>
    <row r="2663" spans="3:19" x14ac:dyDescent="0.2">
      <c r="C2663" s="27"/>
      <c r="D2663" s="27"/>
      <c r="E2663" s="27"/>
      <c r="F2663" s="27"/>
      <c r="G2663" s="27"/>
      <c r="R2663" s="27"/>
      <c r="S2663" s="27"/>
    </row>
    <row r="2664" spans="3:19" x14ac:dyDescent="0.2">
      <c r="C2664" s="27"/>
      <c r="D2664" s="27"/>
      <c r="E2664" s="27"/>
      <c r="F2664" s="27"/>
      <c r="G2664" s="27"/>
      <c r="R2664" s="27"/>
      <c r="S2664" s="27"/>
    </row>
    <row r="2665" spans="3:19" x14ac:dyDescent="0.2">
      <c r="C2665" s="27"/>
      <c r="D2665" s="27"/>
      <c r="E2665" s="27"/>
      <c r="F2665" s="27"/>
      <c r="G2665" s="27"/>
      <c r="R2665" s="27"/>
      <c r="S2665" s="27"/>
    </row>
    <row r="2666" spans="3:19" x14ac:dyDescent="0.2">
      <c r="C2666" s="27"/>
      <c r="D2666" s="27"/>
      <c r="E2666" s="27"/>
      <c r="F2666" s="27"/>
      <c r="G2666" s="27"/>
      <c r="R2666" s="27"/>
      <c r="S2666" s="27"/>
    </row>
    <row r="2667" spans="3:19" x14ac:dyDescent="0.2">
      <c r="C2667" s="27"/>
      <c r="D2667" s="27"/>
      <c r="E2667" s="27"/>
      <c r="F2667" s="27"/>
      <c r="G2667" s="27"/>
      <c r="R2667" s="27"/>
      <c r="S2667" s="27"/>
    </row>
    <row r="2668" spans="3:19" x14ac:dyDescent="0.2">
      <c r="C2668" s="27"/>
      <c r="D2668" s="27"/>
      <c r="E2668" s="27"/>
      <c r="F2668" s="27"/>
      <c r="G2668" s="27"/>
      <c r="R2668" s="27"/>
      <c r="S2668" s="27"/>
    </row>
    <row r="2669" spans="3:19" x14ac:dyDescent="0.2">
      <c r="C2669" s="27"/>
      <c r="D2669" s="27"/>
      <c r="E2669" s="27"/>
      <c r="F2669" s="27"/>
      <c r="G2669" s="27"/>
      <c r="R2669" s="27"/>
      <c r="S2669" s="27"/>
    </row>
    <row r="2670" spans="3:19" x14ac:dyDescent="0.2">
      <c r="C2670" s="27"/>
      <c r="D2670" s="27"/>
      <c r="E2670" s="27"/>
      <c r="F2670" s="27"/>
      <c r="G2670" s="27"/>
      <c r="R2670" s="27"/>
      <c r="S2670" s="27"/>
    </row>
    <row r="2671" spans="3:19" x14ac:dyDescent="0.2">
      <c r="C2671" s="27"/>
      <c r="D2671" s="27"/>
      <c r="E2671" s="27"/>
      <c r="F2671" s="27"/>
      <c r="G2671" s="27"/>
      <c r="R2671" s="27"/>
      <c r="S2671" s="27"/>
    </row>
    <row r="2672" spans="3:19" x14ac:dyDescent="0.2">
      <c r="C2672" s="27"/>
      <c r="D2672" s="27"/>
      <c r="E2672" s="27"/>
      <c r="F2672" s="27"/>
      <c r="G2672" s="27"/>
      <c r="R2672" s="27"/>
      <c r="S2672" s="27"/>
    </row>
    <row r="2673" spans="3:19" x14ac:dyDescent="0.2">
      <c r="C2673" s="27"/>
      <c r="D2673" s="27"/>
      <c r="E2673" s="27"/>
      <c r="F2673" s="27"/>
      <c r="G2673" s="27"/>
      <c r="R2673" s="27"/>
      <c r="S2673" s="27"/>
    </row>
    <row r="2674" spans="3:19" x14ac:dyDescent="0.2">
      <c r="C2674" s="27"/>
      <c r="D2674" s="27"/>
      <c r="E2674" s="27"/>
      <c r="F2674" s="27"/>
      <c r="G2674" s="27"/>
      <c r="R2674" s="27"/>
      <c r="S2674" s="27"/>
    </row>
    <row r="2675" spans="3:19" x14ac:dyDescent="0.2">
      <c r="C2675" s="27"/>
      <c r="D2675" s="27"/>
      <c r="E2675" s="27"/>
      <c r="F2675" s="27"/>
      <c r="G2675" s="27"/>
      <c r="R2675" s="27"/>
      <c r="S2675" s="27"/>
    </row>
    <row r="2676" spans="3:19" x14ac:dyDescent="0.2">
      <c r="C2676" s="27"/>
      <c r="D2676" s="27"/>
      <c r="E2676" s="27"/>
      <c r="F2676" s="27"/>
      <c r="G2676" s="27"/>
      <c r="R2676" s="27"/>
      <c r="S2676" s="27"/>
    </row>
    <row r="2677" spans="3:19" x14ac:dyDescent="0.2">
      <c r="C2677" s="27"/>
      <c r="D2677" s="27"/>
      <c r="E2677" s="27"/>
      <c r="F2677" s="27"/>
      <c r="G2677" s="27"/>
      <c r="R2677" s="27"/>
      <c r="S2677" s="27"/>
    </row>
    <row r="2678" spans="3:19" x14ac:dyDescent="0.2">
      <c r="C2678" s="27"/>
      <c r="D2678" s="27"/>
      <c r="E2678" s="27"/>
      <c r="F2678" s="27"/>
      <c r="G2678" s="27"/>
      <c r="R2678" s="27"/>
      <c r="S2678" s="27"/>
    </row>
    <row r="2679" spans="3:19" x14ac:dyDescent="0.2">
      <c r="C2679" s="27"/>
      <c r="D2679" s="27"/>
      <c r="E2679" s="27"/>
      <c r="F2679" s="27"/>
      <c r="G2679" s="27"/>
      <c r="R2679" s="27"/>
      <c r="S2679" s="27"/>
    </row>
    <row r="2680" spans="3:19" x14ac:dyDescent="0.2">
      <c r="C2680" s="27"/>
      <c r="D2680" s="27"/>
      <c r="E2680" s="27"/>
      <c r="F2680" s="27"/>
      <c r="G2680" s="27"/>
      <c r="R2680" s="27"/>
      <c r="S2680" s="27"/>
    </row>
    <row r="2681" spans="3:19" x14ac:dyDescent="0.2">
      <c r="C2681" s="27"/>
      <c r="D2681" s="27"/>
      <c r="E2681" s="27"/>
      <c r="F2681" s="27"/>
      <c r="G2681" s="27"/>
      <c r="R2681" s="27"/>
      <c r="S2681" s="27"/>
    </row>
    <row r="2682" spans="3:19" x14ac:dyDescent="0.2">
      <c r="C2682" s="27"/>
      <c r="D2682" s="27"/>
      <c r="E2682" s="27"/>
      <c r="F2682" s="27"/>
      <c r="G2682" s="27"/>
      <c r="R2682" s="27"/>
      <c r="S2682" s="27"/>
    </row>
    <row r="2683" spans="3:19" x14ac:dyDescent="0.2">
      <c r="C2683" s="27"/>
      <c r="D2683" s="27"/>
      <c r="E2683" s="27"/>
      <c r="F2683" s="27"/>
      <c r="G2683" s="27"/>
      <c r="R2683" s="27"/>
      <c r="S2683" s="27"/>
    </row>
    <row r="2684" spans="3:19" x14ac:dyDescent="0.2">
      <c r="C2684" s="27"/>
      <c r="D2684" s="27"/>
      <c r="E2684" s="27"/>
      <c r="F2684" s="27"/>
      <c r="G2684" s="27"/>
      <c r="R2684" s="27"/>
      <c r="S2684" s="27"/>
    </row>
    <row r="2685" spans="3:19" x14ac:dyDescent="0.2">
      <c r="C2685" s="27"/>
      <c r="D2685" s="27"/>
      <c r="E2685" s="27"/>
      <c r="F2685" s="27"/>
      <c r="G2685" s="27"/>
      <c r="R2685" s="27"/>
      <c r="S2685" s="27"/>
    </row>
    <row r="2686" spans="3:19" x14ac:dyDescent="0.2">
      <c r="C2686" s="27"/>
      <c r="D2686" s="27"/>
      <c r="E2686" s="27"/>
      <c r="F2686" s="27"/>
      <c r="G2686" s="27"/>
      <c r="R2686" s="27"/>
      <c r="S2686" s="27"/>
    </row>
    <row r="2687" spans="3:19" x14ac:dyDescent="0.2">
      <c r="C2687" s="27"/>
      <c r="D2687" s="27"/>
      <c r="E2687" s="27"/>
      <c r="F2687" s="27"/>
      <c r="G2687" s="27"/>
      <c r="R2687" s="27"/>
      <c r="S2687" s="27"/>
    </row>
    <row r="2688" spans="3:19" x14ac:dyDescent="0.2">
      <c r="C2688" s="27"/>
      <c r="D2688" s="27"/>
      <c r="E2688" s="27"/>
      <c r="F2688" s="27"/>
      <c r="G2688" s="27"/>
      <c r="R2688" s="27"/>
      <c r="S2688" s="27"/>
    </row>
    <row r="2689" spans="3:19" x14ac:dyDescent="0.2">
      <c r="C2689" s="27"/>
      <c r="D2689" s="27"/>
      <c r="E2689" s="27"/>
      <c r="F2689" s="27"/>
      <c r="G2689" s="27"/>
      <c r="R2689" s="27"/>
      <c r="S2689" s="27"/>
    </row>
    <row r="2690" spans="3:19" x14ac:dyDescent="0.2">
      <c r="C2690" s="27"/>
      <c r="D2690" s="27"/>
      <c r="E2690" s="27"/>
      <c r="F2690" s="27"/>
      <c r="G2690" s="27"/>
      <c r="R2690" s="27"/>
      <c r="S2690" s="27"/>
    </row>
    <row r="2691" spans="3:19" x14ac:dyDescent="0.2">
      <c r="C2691" s="27"/>
      <c r="D2691" s="27"/>
      <c r="E2691" s="27"/>
      <c r="F2691" s="27"/>
      <c r="G2691" s="27"/>
      <c r="R2691" s="27"/>
      <c r="S2691" s="27"/>
    </row>
    <row r="2692" spans="3:19" x14ac:dyDescent="0.2">
      <c r="C2692" s="27"/>
      <c r="D2692" s="27"/>
      <c r="E2692" s="27"/>
      <c r="F2692" s="27"/>
      <c r="G2692" s="27"/>
      <c r="R2692" s="27"/>
      <c r="S2692" s="27"/>
    </row>
    <row r="2693" spans="3:19" x14ac:dyDescent="0.2">
      <c r="C2693" s="27"/>
      <c r="D2693" s="27"/>
      <c r="E2693" s="27"/>
      <c r="F2693" s="27"/>
      <c r="G2693" s="27"/>
      <c r="R2693" s="27"/>
      <c r="S2693" s="27"/>
    </row>
    <row r="2694" spans="3:19" x14ac:dyDescent="0.2">
      <c r="C2694" s="27"/>
      <c r="D2694" s="27"/>
      <c r="E2694" s="27"/>
      <c r="F2694" s="27"/>
      <c r="G2694" s="27"/>
      <c r="R2694" s="27"/>
      <c r="S2694" s="27"/>
    </row>
    <row r="2695" spans="3:19" x14ac:dyDescent="0.2">
      <c r="C2695" s="27"/>
      <c r="D2695" s="27"/>
      <c r="E2695" s="27"/>
      <c r="F2695" s="27"/>
      <c r="G2695" s="27"/>
      <c r="R2695" s="27"/>
      <c r="S2695" s="27"/>
    </row>
    <row r="2696" spans="3:19" x14ac:dyDescent="0.2">
      <c r="C2696" s="27"/>
      <c r="D2696" s="27"/>
      <c r="E2696" s="27"/>
      <c r="F2696" s="27"/>
      <c r="G2696" s="27"/>
      <c r="R2696" s="27"/>
      <c r="S2696" s="27"/>
    </row>
    <row r="2697" spans="3:19" x14ac:dyDescent="0.2">
      <c r="C2697" s="27"/>
      <c r="D2697" s="27"/>
      <c r="E2697" s="27"/>
      <c r="F2697" s="27"/>
      <c r="G2697" s="27"/>
      <c r="R2697" s="27"/>
      <c r="S2697" s="27"/>
    </row>
    <row r="2698" spans="3:19" x14ac:dyDescent="0.2">
      <c r="C2698" s="27"/>
      <c r="D2698" s="27"/>
      <c r="E2698" s="27"/>
      <c r="F2698" s="27"/>
      <c r="G2698" s="27"/>
      <c r="R2698" s="27"/>
      <c r="S2698" s="27"/>
    </row>
    <row r="2699" spans="3:19" x14ac:dyDescent="0.2">
      <c r="C2699" s="27"/>
      <c r="D2699" s="27"/>
      <c r="E2699" s="27"/>
      <c r="F2699" s="27"/>
      <c r="G2699" s="27"/>
      <c r="R2699" s="27"/>
      <c r="S2699" s="27"/>
    </row>
    <row r="2700" spans="3:19" x14ac:dyDescent="0.2">
      <c r="C2700" s="27"/>
      <c r="D2700" s="27"/>
      <c r="E2700" s="27"/>
      <c r="F2700" s="27"/>
      <c r="G2700" s="27"/>
      <c r="R2700" s="27"/>
      <c r="S2700" s="27"/>
    </row>
    <row r="2701" spans="3:19" x14ac:dyDescent="0.2">
      <c r="C2701" s="27"/>
      <c r="D2701" s="27"/>
      <c r="E2701" s="27"/>
      <c r="F2701" s="27"/>
      <c r="G2701" s="27"/>
      <c r="R2701" s="27"/>
      <c r="S2701" s="27"/>
    </row>
    <row r="2702" spans="3:19" x14ac:dyDescent="0.2">
      <c r="C2702" s="27"/>
      <c r="D2702" s="27"/>
      <c r="E2702" s="27"/>
      <c r="F2702" s="27"/>
      <c r="G2702" s="27"/>
      <c r="R2702" s="27"/>
      <c r="S2702" s="27"/>
    </row>
    <row r="2703" spans="3:19" x14ac:dyDescent="0.2">
      <c r="C2703" s="27"/>
      <c r="D2703" s="27"/>
      <c r="E2703" s="27"/>
      <c r="F2703" s="27"/>
      <c r="G2703" s="27"/>
      <c r="R2703" s="27"/>
      <c r="S2703" s="27"/>
    </row>
    <row r="2704" spans="3:19" x14ac:dyDescent="0.2">
      <c r="C2704" s="27"/>
      <c r="D2704" s="27"/>
      <c r="E2704" s="27"/>
      <c r="F2704" s="27"/>
      <c r="G2704" s="27"/>
      <c r="R2704" s="27"/>
      <c r="S2704" s="27"/>
    </row>
    <row r="2705" spans="3:19" x14ac:dyDescent="0.2">
      <c r="C2705" s="27"/>
      <c r="D2705" s="27"/>
      <c r="E2705" s="27"/>
      <c r="F2705" s="27"/>
      <c r="G2705" s="27"/>
      <c r="R2705" s="27"/>
      <c r="S2705" s="27"/>
    </row>
    <row r="2706" spans="3:19" x14ac:dyDescent="0.2">
      <c r="C2706" s="27"/>
      <c r="D2706" s="27"/>
      <c r="E2706" s="27"/>
      <c r="F2706" s="27"/>
      <c r="G2706" s="27"/>
      <c r="R2706" s="27"/>
      <c r="S2706" s="27"/>
    </row>
    <row r="2707" spans="3:19" x14ac:dyDescent="0.2">
      <c r="C2707" s="27"/>
      <c r="D2707" s="27"/>
      <c r="E2707" s="27"/>
      <c r="F2707" s="27"/>
      <c r="G2707" s="27"/>
      <c r="R2707" s="27"/>
      <c r="S2707" s="27"/>
    </row>
    <row r="2708" spans="3:19" x14ac:dyDescent="0.2">
      <c r="C2708" s="27"/>
      <c r="D2708" s="27"/>
      <c r="E2708" s="27"/>
      <c r="F2708" s="27"/>
      <c r="G2708" s="27"/>
      <c r="R2708" s="27"/>
      <c r="S2708" s="27"/>
    </row>
    <row r="2709" spans="3:19" x14ac:dyDescent="0.2">
      <c r="C2709" s="27"/>
      <c r="D2709" s="27"/>
      <c r="E2709" s="27"/>
      <c r="F2709" s="27"/>
      <c r="G2709" s="27"/>
      <c r="R2709" s="27"/>
      <c r="S2709" s="27"/>
    </row>
    <row r="2710" spans="3:19" x14ac:dyDescent="0.2">
      <c r="C2710" s="27"/>
      <c r="D2710" s="27"/>
      <c r="E2710" s="27"/>
      <c r="F2710" s="27"/>
      <c r="G2710" s="27"/>
      <c r="R2710" s="27"/>
      <c r="S2710" s="27"/>
    </row>
    <row r="2711" spans="3:19" x14ac:dyDescent="0.2">
      <c r="C2711" s="27"/>
      <c r="D2711" s="27"/>
      <c r="E2711" s="27"/>
      <c r="F2711" s="27"/>
      <c r="G2711" s="27"/>
      <c r="R2711" s="27"/>
      <c r="S2711" s="27"/>
    </row>
    <row r="2712" spans="3:19" x14ac:dyDescent="0.2">
      <c r="C2712" s="27"/>
      <c r="D2712" s="27"/>
      <c r="E2712" s="27"/>
      <c r="F2712" s="27"/>
      <c r="G2712" s="27"/>
      <c r="R2712" s="27"/>
      <c r="S2712" s="27"/>
    </row>
    <row r="2713" spans="3:19" x14ac:dyDescent="0.2">
      <c r="C2713" s="27"/>
      <c r="D2713" s="27"/>
      <c r="E2713" s="27"/>
      <c r="F2713" s="27"/>
      <c r="G2713" s="27"/>
      <c r="R2713" s="27"/>
      <c r="S2713" s="27"/>
    </row>
    <row r="2714" spans="3:19" x14ac:dyDescent="0.2">
      <c r="C2714" s="27"/>
      <c r="D2714" s="27"/>
      <c r="E2714" s="27"/>
      <c r="F2714" s="27"/>
      <c r="G2714" s="27"/>
      <c r="R2714" s="27"/>
      <c r="S2714" s="27"/>
    </row>
    <row r="2715" spans="3:19" x14ac:dyDescent="0.2">
      <c r="C2715" s="27"/>
      <c r="D2715" s="27"/>
      <c r="E2715" s="27"/>
      <c r="F2715" s="27"/>
      <c r="G2715" s="27"/>
      <c r="R2715" s="27"/>
      <c r="S2715" s="27"/>
    </row>
    <row r="2716" spans="3:19" x14ac:dyDescent="0.2">
      <c r="C2716" s="27"/>
      <c r="D2716" s="27"/>
      <c r="E2716" s="27"/>
      <c r="F2716" s="27"/>
      <c r="G2716" s="27"/>
      <c r="R2716" s="27"/>
      <c r="S2716" s="27"/>
    </row>
    <row r="2717" spans="3:19" x14ac:dyDescent="0.2">
      <c r="C2717" s="27"/>
      <c r="D2717" s="27"/>
      <c r="E2717" s="27"/>
      <c r="F2717" s="27"/>
      <c r="G2717" s="27"/>
      <c r="R2717" s="27"/>
      <c r="S2717" s="27"/>
    </row>
    <row r="2718" spans="3:19" x14ac:dyDescent="0.2">
      <c r="C2718" s="27"/>
      <c r="D2718" s="27"/>
      <c r="E2718" s="27"/>
      <c r="F2718" s="27"/>
      <c r="G2718" s="27"/>
      <c r="R2718" s="27"/>
      <c r="S2718" s="27"/>
    </row>
    <row r="2719" spans="3:19" x14ac:dyDescent="0.2">
      <c r="C2719" s="27"/>
      <c r="D2719" s="27"/>
      <c r="E2719" s="27"/>
      <c r="F2719" s="27"/>
      <c r="G2719" s="27"/>
      <c r="R2719" s="27"/>
      <c r="S2719" s="27"/>
    </row>
    <row r="2720" spans="3:19" x14ac:dyDescent="0.2">
      <c r="C2720" s="27"/>
      <c r="D2720" s="27"/>
      <c r="E2720" s="27"/>
      <c r="F2720" s="27"/>
      <c r="G2720" s="27"/>
      <c r="R2720" s="27"/>
      <c r="S2720" s="27"/>
    </row>
    <row r="2721" spans="3:19" x14ac:dyDescent="0.2">
      <c r="C2721" s="27"/>
      <c r="D2721" s="27"/>
      <c r="E2721" s="27"/>
      <c r="F2721" s="27"/>
      <c r="G2721" s="27"/>
      <c r="R2721" s="27"/>
      <c r="S2721" s="27"/>
    </row>
    <row r="2722" spans="3:19" x14ac:dyDescent="0.2">
      <c r="C2722" s="27"/>
      <c r="D2722" s="27"/>
      <c r="E2722" s="27"/>
      <c r="F2722" s="27"/>
      <c r="G2722" s="27"/>
      <c r="R2722" s="27"/>
      <c r="S2722" s="27"/>
    </row>
    <row r="2723" spans="3:19" x14ac:dyDescent="0.2">
      <c r="C2723" s="27"/>
      <c r="D2723" s="27"/>
      <c r="E2723" s="27"/>
      <c r="F2723" s="27"/>
      <c r="G2723" s="27"/>
      <c r="R2723" s="27"/>
      <c r="S2723" s="27"/>
    </row>
    <row r="2724" spans="3:19" x14ac:dyDescent="0.2">
      <c r="C2724" s="27"/>
      <c r="D2724" s="27"/>
      <c r="E2724" s="27"/>
      <c r="F2724" s="27"/>
      <c r="G2724" s="27"/>
      <c r="R2724" s="27"/>
      <c r="S2724" s="27"/>
    </row>
    <row r="2725" spans="3:19" x14ac:dyDescent="0.2">
      <c r="C2725" s="27"/>
      <c r="D2725" s="27"/>
      <c r="E2725" s="27"/>
      <c r="F2725" s="27"/>
      <c r="G2725" s="27"/>
      <c r="R2725" s="27"/>
      <c r="S2725" s="27"/>
    </row>
    <row r="2726" spans="3:19" x14ac:dyDescent="0.2">
      <c r="C2726" s="27"/>
      <c r="D2726" s="27"/>
      <c r="E2726" s="27"/>
      <c r="F2726" s="27"/>
      <c r="G2726" s="27"/>
      <c r="R2726" s="27"/>
      <c r="S2726" s="27"/>
    </row>
    <row r="2727" spans="3:19" x14ac:dyDescent="0.2">
      <c r="C2727" s="27"/>
      <c r="D2727" s="27"/>
      <c r="E2727" s="27"/>
      <c r="F2727" s="27"/>
      <c r="G2727" s="27"/>
      <c r="R2727" s="27"/>
      <c r="S2727" s="27"/>
    </row>
    <row r="2728" spans="3:19" x14ac:dyDescent="0.2">
      <c r="C2728" s="27"/>
      <c r="D2728" s="27"/>
      <c r="E2728" s="27"/>
      <c r="F2728" s="27"/>
      <c r="G2728" s="27"/>
      <c r="R2728" s="27"/>
      <c r="S2728" s="27"/>
    </row>
    <row r="2729" spans="3:19" x14ac:dyDescent="0.2">
      <c r="C2729" s="27"/>
      <c r="D2729" s="27"/>
      <c r="E2729" s="27"/>
      <c r="F2729" s="27"/>
      <c r="G2729" s="27"/>
      <c r="R2729" s="27"/>
      <c r="S2729" s="27"/>
    </row>
    <row r="2730" spans="3:19" x14ac:dyDescent="0.2">
      <c r="C2730" s="27"/>
      <c r="D2730" s="27"/>
      <c r="E2730" s="27"/>
      <c r="F2730" s="27"/>
      <c r="G2730" s="27"/>
      <c r="R2730" s="27"/>
      <c r="S2730" s="27"/>
    </row>
    <row r="2731" spans="3:19" x14ac:dyDescent="0.2">
      <c r="C2731" s="27"/>
      <c r="D2731" s="27"/>
      <c r="E2731" s="27"/>
      <c r="F2731" s="27"/>
      <c r="G2731" s="27"/>
      <c r="R2731" s="27"/>
      <c r="S2731" s="27"/>
    </row>
    <row r="2732" spans="3:19" x14ac:dyDescent="0.2">
      <c r="C2732" s="27"/>
      <c r="D2732" s="27"/>
      <c r="E2732" s="27"/>
      <c r="F2732" s="27"/>
      <c r="G2732" s="27"/>
      <c r="R2732" s="27"/>
      <c r="S2732" s="27"/>
    </row>
    <row r="2733" spans="3:19" x14ac:dyDescent="0.2">
      <c r="C2733" s="27"/>
      <c r="D2733" s="27"/>
      <c r="E2733" s="27"/>
      <c r="F2733" s="27"/>
      <c r="G2733" s="27"/>
      <c r="R2733" s="27"/>
      <c r="S2733" s="27"/>
    </row>
    <row r="2734" spans="3:19" x14ac:dyDescent="0.2">
      <c r="C2734" s="27"/>
      <c r="D2734" s="27"/>
      <c r="E2734" s="27"/>
      <c r="F2734" s="27"/>
      <c r="G2734" s="27"/>
      <c r="R2734" s="27"/>
      <c r="S2734" s="27"/>
    </row>
    <row r="2735" spans="3:19" x14ac:dyDescent="0.2">
      <c r="C2735" s="27"/>
      <c r="D2735" s="27"/>
      <c r="E2735" s="27"/>
      <c r="F2735" s="27"/>
      <c r="G2735" s="27"/>
      <c r="R2735" s="27"/>
      <c r="S2735" s="27"/>
    </row>
    <row r="2736" spans="3:19" x14ac:dyDescent="0.2">
      <c r="C2736" s="27"/>
      <c r="D2736" s="27"/>
      <c r="E2736" s="27"/>
      <c r="F2736" s="27"/>
      <c r="G2736" s="27"/>
      <c r="R2736" s="27"/>
      <c r="S2736" s="27"/>
    </row>
    <row r="2737" spans="3:19" x14ac:dyDescent="0.2">
      <c r="C2737" s="27"/>
      <c r="D2737" s="27"/>
      <c r="E2737" s="27"/>
      <c r="F2737" s="27"/>
      <c r="G2737" s="27"/>
      <c r="R2737" s="27"/>
      <c r="S2737" s="27"/>
    </row>
    <row r="2738" spans="3:19" x14ac:dyDescent="0.2">
      <c r="C2738" s="27"/>
      <c r="D2738" s="27"/>
      <c r="E2738" s="27"/>
      <c r="F2738" s="27"/>
      <c r="G2738" s="27"/>
      <c r="R2738" s="27"/>
      <c r="S2738" s="27"/>
    </row>
    <row r="2739" spans="3:19" x14ac:dyDescent="0.2">
      <c r="C2739" s="27"/>
      <c r="D2739" s="27"/>
      <c r="E2739" s="27"/>
      <c r="F2739" s="27"/>
      <c r="G2739" s="27"/>
      <c r="R2739" s="27"/>
      <c r="S2739" s="27"/>
    </row>
    <row r="2740" spans="3:19" x14ac:dyDescent="0.2">
      <c r="C2740" s="27"/>
      <c r="D2740" s="27"/>
      <c r="E2740" s="27"/>
      <c r="F2740" s="27"/>
      <c r="G2740" s="27"/>
      <c r="R2740" s="27"/>
      <c r="S2740" s="27"/>
    </row>
    <row r="2741" spans="3:19" x14ac:dyDescent="0.2">
      <c r="C2741" s="27"/>
      <c r="D2741" s="27"/>
      <c r="E2741" s="27"/>
      <c r="F2741" s="27"/>
      <c r="G2741" s="27"/>
      <c r="R2741" s="27"/>
      <c r="S2741" s="27"/>
    </row>
    <row r="2742" spans="3:19" x14ac:dyDescent="0.2">
      <c r="C2742" s="27"/>
      <c r="D2742" s="27"/>
      <c r="E2742" s="27"/>
      <c r="F2742" s="27"/>
      <c r="G2742" s="27"/>
      <c r="R2742" s="27"/>
      <c r="S2742" s="27"/>
    </row>
    <row r="2743" spans="3:19" x14ac:dyDescent="0.2">
      <c r="C2743" s="27"/>
      <c r="D2743" s="27"/>
      <c r="E2743" s="27"/>
      <c r="F2743" s="27"/>
      <c r="G2743" s="27"/>
      <c r="R2743" s="27"/>
      <c r="S2743" s="27"/>
    </row>
    <row r="2744" spans="3:19" x14ac:dyDescent="0.2">
      <c r="C2744" s="27"/>
      <c r="D2744" s="27"/>
      <c r="E2744" s="27"/>
      <c r="F2744" s="27"/>
      <c r="G2744" s="27"/>
      <c r="R2744" s="27"/>
      <c r="S2744" s="27"/>
    </row>
    <row r="2745" spans="3:19" x14ac:dyDescent="0.2">
      <c r="C2745" s="27"/>
      <c r="D2745" s="27"/>
      <c r="E2745" s="27"/>
      <c r="F2745" s="27"/>
      <c r="G2745" s="27"/>
      <c r="R2745" s="27"/>
      <c r="S2745" s="27"/>
    </row>
    <row r="2746" spans="3:19" x14ac:dyDescent="0.2">
      <c r="C2746" s="27"/>
      <c r="D2746" s="27"/>
      <c r="E2746" s="27"/>
      <c r="F2746" s="27"/>
      <c r="G2746" s="27"/>
      <c r="R2746" s="27"/>
      <c r="S2746" s="27"/>
    </row>
    <row r="2747" spans="3:19" x14ac:dyDescent="0.2">
      <c r="C2747" s="27"/>
      <c r="D2747" s="27"/>
      <c r="E2747" s="27"/>
      <c r="F2747" s="27"/>
      <c r="G2747" s="27"/>
      <c r="R2747" s="27"/>
      <c r="S2747" s="27"/>
    </row>
    <row r="2748" spans="3:19" x14ac:dyDescent="0.2">
      <c r="C2748" s="27"/>
      <c r="D2748" s="27"/>
      <c r="E2748" s="27"/>
      <c r="F2748" s="27"/>
      <c r="G2748" s="27"/>
      <c r="R2748" s="27"/>
      <c r="S2748" s="27"/>
    </row>
    <row r="2749" spans="3:19" x14ac:dyDescent="0.2">
      <c r="C2749" s="27"/>
      <c r="D2749" s="27"/>
      <c r="E2749" s="27"/>
      <c r="F2749" s="27"/>
      <c r="G2749" s="27"/>
      <c r="R2749" s="27"/>
      <c r="S2749" s="27"/>
    </row>
    <row r="2750" spans="3:19" x14ac:dyDescent="0.2">
      <c r="C2750" s="27"/>
      <c r="D2750" s="27"/>
      <c r="E2750" s="27"/>
      <c r="F2750" s="27"/>
      <c r="G2750" s="27"/>
      <c r="R2750" s="27"/>
      <c r="S2750" s="27"/>
    </row>
    <row r="2751" spans="3:19" x14ac:dyDescent="0.2">
      <c r="C2751" s="27"/>
      <c r="D2751" s="27"/>
      <c r="E2751" s="27"/>
      <c r="F2751" s="27"/>
      <c r="G2751" s="27"/>
      <c r="R2751" s="27"/>
      <c r="S2751" s="27"/>
    </row>
    <row r="2752" spans="3:19" x14ac:dyDescent="0.2">
      <c r="C2752" s="27"/>
      <c r="D2752" s="27"/>
      <c r="E2752" s="27"/>
      <c r="F2752" s="27"/>
      <c r="G2752" s="27"/>
      <c r="R2752" s="27"/>
      <c r="S2752" s="27"/>
    </row>
    <row r="2753" spans="3:19" x14ac:dyDescent="0.2">
      <c r="C2753" s="27"/>
      <c r="D2753" s="27"/>
      <c r="E2753" s="27"/>
      <c r="F2753" s="27"/>
      <c r="G2753" s="27"/>
      <c r="R2753" s="27"/>
      <c r="S2753" s="27"/>
    </row>
    <row r="2754" spans="3:19" x14ac:dyDescent="0.2">
      <c r="C2754" s="27"/>
      <c r="D2754" s="27"/>
      <c r="E2754" s="27"/>
      <c r="F2754" s="27"/>
      <c r="G2754" s="27"/>
      <c r="R2754" s="27"/>
      <c r="S2754" s="27"/>
    </row>
    <row r="2755" spans="3:19" x14ac:dyDescent="0.2">
      <c r="C2755" s="27"/>
      <c r="D2755" s="27"/>
      <c r="E2755" s="27"/>
      <c r="F2755" s="27"/>
      <c r="G2755" s="27"/>
      <c r="R2755" s="27"/>
      <c r="S2755" s="27"/>
    </row>
    <row r="2756" spans="3:19" x14ac:dyDescent="0.2">
      <c r="C2756" s="27"/>
      <c r="D2756" s="27"/>
      <c r="E2756" s="27"/>
      <c r="F2756" s="27"/>
      <c r="G2756" s="27"/>
      <c r="R2756" s="27"/>
      <c r="S2756" s="27"/>
    </row>
    <row r="2757" spans="3:19" x14ac:dyDescent="0.2">
      <c r="C2757" s="27"/>
      <c r="D2757" s="27"/>
      <c r="E2757" s="27"/>
      <c r="F2757" s="27"/>
      <c r="G2757" s="27"/>
      <c r="R2757" s="27"/>
      <c r="S2757" s="27"/>
    </row>
    <row r="2758" spans="3:19" x14ac:dyDescent="0.2">
      <c r="C2758" s="27"/>
      <c r="D2758" s="27"/>
      <c r="E2758" s="27"/>
      <c r="F2758" s="27"/>
      <c r="G2758" s="27"/>
      <c r="R2758" s="27"/>
      <c r="S2758" s="27"/>
    </row>
    <row r="2759" spans="3:19" x14ac:dyDescent="0.2">
      <c r="C2759" s="27"/>
      <c r="D2759" s="27"/>
      <c r="E2759" s="27"/>
      <c r="F2759" s="27"/>
      <c r="G2759" s="27"/>
      <c r="R2759" s="27"/>
      <c r="S2759" s="27"/>
    </row>
    <row r="2760" spans="3:19" x14ac:dyDescent="0.2">
      <c r="C2760" s="27"/>
      <c r="D2760" s="27"/>
      <c r="E2760" s="27"/>
      <c r="F2760" s="27"/>
      <c r="G2760" s="27"/>
      <c r="R2760" s="27"/>
      <c r="S2760" s="27"/>
    </row>
    <row r="2761" spans="3:19" x14ac:dyDescent="0.2">
      <c r="C2761" s="27"/>
      <c r="D2761" s="27"/>
      <c r="E2761" s="27"/>
      <c r="F2761" s="27"/>
      <c r="G2761" s="27"/>
      <c r="R2761" s="27"/>
      <c r="S2761" s="27"/>
    </row>
    <row r="2762" spans="3:19" x14ac:dyDescent="0.2">
      <c r="C2762" s="27"/>
      <c r="D2762" s="27"/>
      <c r="E2762" s="27"/>
      <c r="F2762" s="27"/>
      <c r="G2762" s="27"/>
      <c r="R2762" s="27"/>
      <c r="S2762" s="27"/>
    </row>
    <row r="2763" spans="3:19" x14ac:dyDescent="0.2">
      <c r="C2763" s="27"/>
      <c r="D2763" s="27"/>
      <c r="E2763" s="27"/>
      <c r="F2763" s="27"/>
      <c r="G2763" s="27"/>
      <c r="R2763" s="27"/>
      <c r="S2763" s="27"/>
    </row>
    <row r="2764" spans="3:19" x14ac:dyDescent="0.2">
      <c r="C2764" s="27"/>
      <c r="D2764" s="27"/>
      <c r="E2764" s="27"/>
      <c r="F2764" s="27"/>
      <c r="G2764" s="27"/>
      <c r="R2764" s="27"/>
      <c r="S2764" s="27"/>
    </row>
    <row r="2765" spans="3:19" x14ac:dyDescent="0.2">
      <c r="C2765" s="27"/>
      <c r="D2765" s="27"/>
      <c r="E2765" s="27"/>
      <c r="F2765" s="27"/>
      <c r="G2765" s="27"/>
      <c r="R2765" s="27"/>
      <c r="S2765" s="27"/>
    </row>
    <row r="2766" spans="3:19" x14ac:dyDescent="0.2">
      <c r="C2766" s="27"/>
      <c r="D2766" s="27"/>
      <c r="E2766" s="27"/>
      <c r="F2766" s="27"/>
      <c r="G2766" s="27"/>
      <c r="R2766" s="27"/>
      <c r="S2766" s="27"/>
    </row>
    <row r="2767" spans="3:19" x14ac:dyDescent="0.2">
      <c r="C2767" s="27"/>
      <c r="D2767" s="27"/>
      <c r="E2767" s="27"/>
      <c r="F2767" s="27"/>
      <c r="G2767" s="27"/>
      <c r="R2767" s="27"/>
      <c r="S2767" s="27"/>
    </row>
    <row r="2768" spans="3:19" x14ac:dyDescent="0.2">
      <c r="C2768" s="27"/>
      <c r="D2768" s="27"/>
      <c r="E2768" s="27"/>
      <c r="F2768" s="27"/>
      <c r="G2768" s="27"/>
      <c r="R2768" s="27"/>
      <c r="S2768" s="27"/>
    </row>
    <row r="2769" spans="3:19" x14ac:dyDescent="0.2">
      <c r="C2769" s="27"/>
      <c r="D2769" s="27"/>
      <c r="E2769" s="27"/>
      <c r="F2769" s="27"/>
      <c r="G2769" s="27"/>
      <c r="R2769" s="27"/>
      <c r="S2769" s="27"/>
    </row>
    <row r="2770" spans="3:19" x14ac:dyDescent="0.2">
      <c r="C2770" s="27"/>
      <c r="D2770" s="27"/>
      <c r="E2770" s="27"/>
      <c r="F2770" s="27"/>
      <c r="G2770" s="27"/>
      <c r="R2770" s="27"/>
      <c r="S2770" s="27"/>
    </row>
    <row r="2771" spans="3:19" x14ac:dyDescent="0.2">
      <c r="C2771" s="27"/>
      <c r="D2771" s="27"/>
      <c r="E2771" s="27"/>
      <c r="F2771" s="27"/>
      <c r="G2771" s="27"/>
      <c r="R2771" s="27"/>
      <c r="S2771" s="27"/>
    </row>
    <row r="2772" spans="3:19" x14ac:dyDescent="0.2">
      <c r="C2772" s="27"/>
      <c r="D2772" s="27"/>
      <c r="E2772" s="27"/>
      <c r="F2772" s="27"/>
      <c r="G2772" s="27"/>
      <c r="R2772" s="27"/>
      <c r="S2772" s="27"/>
    </row>
    <row r="2773" spans="3:19" x14ac:dyDescent="0.2">
      <c r="C2773" s="27"/>
      <c r="D2773" s="27"/>
      <c r="E2773" s="27"/>
      <c r="F2773" s="27"/>
      <c r="G2773" s="27"/>
      <c r="R2773" s="27"/>
      <c r="S2773" s="27"/>
    </row>
    <row r="2774" spans="3:19" x14ac:dyDescent="0.2">
      <c r="C2774" s="27"/>
      <c r="D2774" s="27"/>
      <c r="E2774" s="27"/>
      <c r="F2774" s="27"/>
      <c r="G2774" s="27"/>
      <c r="R2774" s="27"/>
      <c r="S2774" s="27"/>
    </row>
    <row r="2775" spans="3:19" x14ac:dyDescent="0.2">
      <c r="C2775" s="27"/>
      <c r="D2775" s="27"/>
      <c r="E2775" s="27"/>
      <c r="F2775" s="27"/>
      <c r="G2775" s="27"/>
      <c r="R2775" s="27"/>
      <c r="S2775" s="27"/>
    </row>
    <row r="2776" spans="3:19" x14ac:dyDescent="0.2">
      <c r="C2776" s="27"/>
      <c r="D2776" s="27"/>
      <c r="E2776" s="27"/>
      <c r="F2776" s="27"/>
      <c r="G2776" s="27"/>
      <c r="R2776" s="27"/>
      <c r="S2776" s="27"/>
    </row>
    <row r="2777" spans="3:19" x14ac:dyDescent="0.2">
      <c r="C2777" s="27"/>
      <c r="D2777" s="27"/>
      <c r="E2777" s="27"/>
      <c r="F2777" s="27"/>
      <c r="G2777" s="27"/>
      <c r="R2777" s="27"/>
      <c r="S2777" s="27"/>
    </row>
    <row r="2778" spans="3:19" x14ac:dyDescent="0.2">
      <c r="C2778" s="27"/>
      <c r="D2778" s="27"/>
      <c r="E2778" s="27"/>
      <c r="F2778" s="27"/>
      <c r="G2778" s="27"/>
      <c r="R2778" s="27"/>
      <c r="S2778" s="27"/>
    </row>
    <row r="2779" spans="3:19" x14ac:dyDescent="0.2">
      <c r="C2779" s="27"/>
      <c r="D2779" s="27"/>
      <c r="E2779" s="27"/>
      <c r="F2779" s="27"/>
      <c r="G2779" s="27"/>
      <c r="R2779" s="27"/>
      <c r="S2779" s="27"/>
    </row>
    <row r="2780" spans="3:19" x14ac:dyDescent="0.2">
      <c r="C2780" s="27"/>
      <c r="D2780" s="27"/>
      <c r="E2780" s="27"/>
      <c r="F2780" s="27"/>
      <c r="G2780" s="27"/>
      <c r="R2780" s="27"/>
      <c r="S2780" s="27"/>
    </row>
    <row r="2781" spans="3:19" x14ac:dyDescent="0.2">
      <c r="C2781" s="27"/>
      <c r="D2781" s="27"/>
      <c r="E2781" s="27"/>
      <c r="F2781" s="27"/>
      <c r="G2781" s="27"/>
      <c r="R2781" s="27"/>
      <c r="S2781" s="27"/>
    </row>
    <row r="2782" spans="3:19" x14ac:dyDescent="0.2">
      <c r="C2782" s="27"/>
      <c r="D2782" s="27"/>
      <c r="E2782" s="27"/>
      <c r="F2782" s="27"/>
      <c r="G2782" s="27"/>
      <c r="R2782" s="27"/>
      <c r="S2782" s="27"/>
    </row>
    <row r="2783" spans="3:19" x14ac:dyDescent="0.2">
      <c r="C2783" s="27"/>
      <c r="D2783" s="27"/>
      <c r="E2783" s="27"/>
      <c r="F2783" s="27"/>
      <c r="G2783" s="27"/>
      <c r="R2783" s="27"/>
      <c r="S2783" s="27"/>
    </row>
    <row r="2784" spans="3:19" x14ac:dyDescent="0.2">
      <c r="C2784" s="27"/>
      <c r="D2784" s="27"/>
      <c r="E2784" s="27"/>
      <c r="F2784" s="27"/>
      <c r="G2784" s="27"/>
      <c r="R2784" s="27"/>
      <c r="S2784" s="27"/>
    </row>
    <row r="2785" spans="3:19" x14ac:dyDescent="0.2">
      <c r="C2785" s="27"/>
      <c r="D2785" s="27"/>
      <c r="E2785" s="27"/>
      <c r="F2785" s="27"/>
      <c r="G2785" s="27"/>
      <c r="R2785" s="27"/>
      <c r="S2785" s="27"/>
    </row>
    <row r="2786" spans="3:19" x14ac:dyDescent="0.2">
      <c r="C2786" s="27"/>
      <c r="D2786" s="27"/>
      <c r="E2786" s="27"/>
      <c r="F2786" s="27"/>
      <c r="G2786" s="27"/>
      <c r="R2786" s="27"/>
      <c r="S2786" s="27"/>
    </row>
    <row r="2787" spans="3:19" x14ac:dyDescent="0.2">
      <c r="C2787" s="27"/>
      <c r="D2787" s="27"/>
      <c r="E2787" s="27"/>
      <c r="F2787" s="27"/>
      <c r="G2787" s="27"/>
      <c r="R2787" s="27"/>
      <c r="S2787" s="27"/>
    </row>
    <row r="2788" spans="3:19" x14ac:dyDescent="0.2">
      <c r="C2788" s="27"/>
      <c r="D2788" s="27"/>
      <c r="E2788" s="27"/>
      <c r="F2788" s="27"/>
      <c r="G2788" s="27"/>
      <c r="R2788" s="27"/>
      <c r="S2788" s="27"/>
    </row>
    <row r="2789" spans="3:19" x14ac:dyDescent="0.2">
      <c r="C2789" s="27"/>
      <c r="D2789" s="27"/>
      <c r="E2789" s="27"/>
      <c r="F2789" s="27"/>
      <c r="G2789" s="27"/>
      <c r="R2789" s="27"/>
      <c r="S2789" s="27"/>
    </row>
    <row r="2790" spans="3:19" x14ac:dyDescent="0.2">
      <c r="C2790" s="27"/>
      <c r="D2790" s="27"/>
      <c r="E2790" s="27"/>
      <c r="F2790" s="27"/>
      <c r="G2790" s="27"/>
      <c r="R2790" s="27"/>
      <c r="S2790" s="27"/>
    </row>
    <row r="2791" spans="3:19" x14ac:dyDescent="0.2">
      <c r="C2791" s="27"/>
      <c r="D2791" s="27"/>
      <c r="E2791" s="27"/>
      <c r="F2791" s="27"/>
      <c r="G2791" s="27"/>
      <c r="R2791" s="27"/>
      <c r="S2791" s="27"/>
    </row>
    <row r="2792" spans="3:19" x14ac:dyDescent="0.2">
      <c r="C2792" s="27"/>
      <c r="D2792" s="27"/>
      <c r="E2792" s="27"/>
      <c r="F2792" s="27"/>
      <c r="G2792" s="27"/>
      <c r="R2792" s="27"/>
      <c r="S2792" s="27"/>
    </row>
    <row r="2793" spans="3:19" x14ac:dyDescent="0.2">
      <c r="C2793" s="27"/>
      <c r="D2793" s="27"/>
      <c r="E2793" s="27"/>
      <c r="F2793" s="27"/>
      <c r="G2793" s="27"/>
      <c r="R2793" s="27"/>
      <c r="S2793" s="27"/>
    </row>
    <row r="2794" spans="3:19" x14ac:dyDescent="0.2">
      <c r="C2794" s="27"/>
      <c r="D2794" s="27"/>
      <c r="E2794" s="27"/>
      <c r="F2794" s="27"/>
      <c r="G2794" s="27"/>
      <c r="R2794" s="27"/>
      <c r="S2794" s="27"/>
    </row>
    <row r="2795" spans="3:19" x14ac:dyDescent="0.2">
      <c r="C2795" s="27"/>
      <c r="D2795" s="27"/>
      <c r="E2795" s="27"/>
      <c r="F2795" s="27"/>
      <c r="G2795" s="27"/>
      <c r="R2795" s="27"/>
      <c r="S2795" s="27"/>
    </row>
    <row r="2796" spans="3:19" x14ac:dyDescent="0.2">
      <c r="C2796" s="27"/>
      <c r="D2796" s="27"/>
      <c r="E2796" s="27"/>
      <c r="F2796" s="27"/>
      <c r="G2796" s="27"/>
      <c r="R2796" s="27"/>
      <c r="S2796" s="27"/>
    </row>
    <row r="2797" spans="3:19" x14ac:dyDescent="0.2">
      <c r="C2797" s="27"/>
      <c r="D2797" s="27"/>
      <c r="E2797" s="27"/>
      <c r="F2797" s="27"/>
      <c r="G2797" s="27"/>
      <c r="R2797" s="27"/>
      <c r="S2797" s="27"/>
    </row>
    <row r="2798" spans="3:19" x14ac:dyDescent="0.2">
      <c r="C2798" s="27"/>
      <c r="D2798" s="27"/>
      <c r="E2798" s="27"/>
      <c r="F2798" s="27"/>
      <c r="G2798" s="27"/>
      <c r="R2798" s="27"/>
      <c r="S2798" s="27"/>
    </row>
    <row r="2799" spans="3:19" x14ac:dyDescent="0.2">
      <c r="C2799" s="27"/>
      <c r="D2799" s="27"/>
      <c r="E2799" s="27"/>
      <c r="F2799" s="27"/>
      <c r="G2799" s="27"/>
      <c r="R2799" s="27"/>
      <c r="S2799" s="27"/>
    </row>
    <row r="2800" spans="3:19" x14ac:dyDescent="0.2">
      <c r="C2800" s="27"/>
      <c r="D2800" s="27"/>
      <c r="E2800" s="27"/>
      <c r="F2800" s="27"/>
      <c r="G2800" s="27"/>
      <c r="R2800" s="27"/>
      <c r="S2800" s="27"/>
    </row>
    <row r="2801" spans="3:19" x14ac:dyDescent="0.2">
      <c r="C2801" s="27"/>
      <c r="D2801" s="27"/>
      <c r="E2801" s="27"/>
      <c r="F2801" s="27"/>
      <c r="G2801" s="27"/>
      <c r="R2801" s="27"/>
      <c r="S2801" s="27"/>
    </row>
    <row r="2802" spans="3:19" x14ac:dyDescent="0.2">
      <c r="C2802" s="27"/>
      <c r="D2802" s="27"/>
      <c r="E2802" s="27"/>
      <c r="F2802" s="27"/>
      <c r="G2802" s="27"/>
      <c r="R2802" s="27"/>
      <c r="S2802" s="27"/>
    </row>
    <row r="2803" spans="3:19" x14ac:dyDescent="0.2">
      <c r="C2803" s="27"/>
      <c r="D2803" s="27"/>
      <c r="E2803" s="27"/>
      <c r="F2803" s="27"/>
      <c r="G2803" s="27"/>
      <c r="R2803" s="27"/>
      <c r="S2803" s="27"/>
    </row>
    <row r="2804" spans="3:19" x14ac:dyDescent="0.2">
      <c r="C2804" s="27"/>
      <c r="D2804" s="27"/>
      <c r="E2804" s="27"/>
      <c r="F2804" s="27"/>
      <c r="G2804" s="27"/>
      <c r="R2804" s="27"/>
      <c r="S2804" s="27"/>
    </row>
    <row r="2805" spans="3:19" x14ac:dyDescent="0.2">
      <c r="C2805" s="27"/>
      <c r="D2805" s="27"/>
      <c r="E2805" s="27"/>
      <c r="F2805" s="27"/>
      <c r="G2805" s="27"/>
      <c r="R2805" s="27"/>
      <c r="S2805" s="27"/>
    </row>
    <row r="2806" spans="3:19" x14ac:dyDescent="0.2">
      <c r="C2806" s="27"/>
      <c r="D2806" s="27"/>
      <c r="E2806" s="27"/>
      <c r="F2806" s="27"/>
      <c r="G2806" s="27"/>
      <c r="R2806" s="27"/>
      <c r="S2806" s="27"/>
    </row>
    <row r="2807" spans="3:19" x14ac:dyDescent="0.2">
      <c r="C2807" s="27"/>
      <c r="D2807" s="27"/>
      <c r="E2807" s="27"/>
      <c r="F2807" s="27"/>
      <c r="G2807" s="27"/>
      <c r="R2807" s="27"/>
      <c r="S2807" s="27"/>
    </row>
    <row r="2808" spans="3:19" x14ac:dyDescent="0.2">
      <c r="C2808" s="27"/>
      <c r="D2808" s="27"/>
      <c r="E2808" s="27"/>
      <c r="F2808" s="27"/>
      <c r="G2808" s="27"/>
      <c r="R2808" s="27"/>
      <c r="S2808" s="27"/>
    </row>
    <row r="2809" spans="3:19" x14ac:dyDescent="0.2">
      <c r="C2809" s="27"/>
      <c r="D2809" s="27"/>
      <c r="E2809" s="27"/>
      <c r="F2809" s="27"/>
      <c r="G2809" s="27"/>
      <c r="R2809" s="27"/>
      <c r="S2809" s="27"/>
    </row>
    <row r="2810" spans="3:19" x14ac:dyDescent="0.2">
      <c r="C2810" s="27"/>
      <c r="D2810" s="27"/>
      <c r="E2810" s="27"/>
      <c r="F2810" s="27"/>
      <c r="G2810" s="27"/>
      <c r="R2810" s="27"/>
      <c r="S2810" s="27"/>
    </row>
    <row r="2811" spans="3:19" x14ac:dyDescent="0.2">
      <c r="C2811" s="27"/>
      <c r="D2811" s="27"/>
      <c r="E2811" s="27"/>
      <c r="F2811" s="27"/>
      <c r="G2811" s="27"/>
      <c r="R2811" s="27"/>
      <c r="S2811" s="27"/>
    </row>
    <row r="2812" spans="3:19" x14ac:dyDescent="0.2">
      <c r="C2812" s="27"/>
      <c r="D2812" s="27"/>
      <c r="E2812" s="27"/>
      <c r="F2812" s="27"/>
      <c r="G2812" s="27"/>
      <c r="R2812" s="27"/>
      <c r="S2812" s="27"/>
    </row>
    <row r="2813" spans="3:19" x14ac:dyDescent="0.2">
      <c r="C2813" s="27"/>
      <c r="D2813" s="27"/>
      <c r="E2813" s="27"/>
      <c r="F2813" s="27"/>
      <c r="G2813" s="27"/>
      <c r="R2813" s="27"/>
      <c r="S2813" s="27"/>
    </row>
    <row r="2814" spans="3:19" x14ac:dyDescent="0.2">
      <c r="C2814" s="27"/>
      <c r="D2814" s="27"/>
      <c r="E2814" s="27"/>
      <c r="F2814" s="27"/>
      <c r="G2814" s="27"/>
      <c r="R2814" s="27"/>
      <c r="S2814" s="27"/>
    </row>
    <row r="2815" spans="3:19" x14ac:dyDescent="0.2">
      <c r="C2815" s="27"/>
      <c r="D2815" s="27"/>
      <c r="E2815" s="27"/>
      <c r="F2815" s="27"/>
      <c r="G2815" s="27"/>
      <c r="R2815" s="27"/>
      <c r="S2815" s="27"/>
    </row>
    <row r="2816" spans="3:19" x14ac:dyDescent="0.2">
      <c r="C2816" s="27"/>
      <c r="D2816" s="27"/>
      <c r="E2816" s="27"/>
      <c r="F2816" s="27"/>
      <c r="G2816" s="27"/>
      <c r="R2816" s="27"/>
      <c r="S2816" s="27"/>
    </row>
    <row r="2817" spans="3:19" x14ac:dyDescent="0.2">
      <c r="C2817" s="27"/>
      <c r="D2817" s="27"/>
      <c r="E2817" s="27"/>
      <c r="F2817" s="27"/>
      <c r="G2817" s="27"/>
      <c r="R2817" s="27"/>
      <c r="S2817" s="27"/>
    </row>
    <row r="2818" spans="3:19" x14ac:dyDescent="0.2">
      <c r="C2818" s="27"/>
      <c r="D2818" s="27"/>
      <c r="E2818" s="27"/>
      <c r="F2818" s="27"/>
      <c r="G2818" s="27"/>
      <c r="R2818" s="27"/>
      <c r="S2818" s="27"/>
    </row>
    <row r="2819" spans="3:19" x14ac:dyDescent="0.2">
      <c r="C2819" s="27"/>
      <c r="D2819" s="27"/>
      <c r="E2819" s="27"/>
      <c r="F2819" s="27"/>
      <c r="G2819" s="27"/>
      <c r="R2819" s="27"/>
      <c r="S2819" s="27"/>
    </row>
    <row r="2820" spans="3:19" x14ac:dyDescent="0.2">
      <c r="C2820" s="27"/>
      <c r="D2820" s="27"/>
      <c r="E2820" s="27"/>
      <c r="F2820" s="27"/>
      <c r="G2820" s="27"/>
      <c r="R2820" s="27"/>
      <c r="S2820" s="27"/>
    </row>
    <row r="2821" spans="3:19" x14ac:dyDescent="0.2">
      <c r="C2821" s="27"/>
      <c r="D2821" s="27"/>
      <c r="E2821" s="27"/>
      <c r="F2821" s="27"/>
      <c r="G2821" s="27"/>
      <c r="R2821" s="27"/>
      <c r="S2821" s="27"/>
    </row>
    <row r="2822" spans="3:19" x14ac:dyDescent="0.2">
      <c r="C2822" s="27"/>
      <c r="D2822" s="27"/>
      <c r="E2822" s="27"/>
      <c r="F2822" s="27"/>
      <c r="G2822" s="27"/>
      <c r="R2822" s="27"/>
      <c r="S2822" s="27"/>
    </row>
    <row r="2823" spans="3:19" x14ac:dyDescent="0.2">
      <c r="C2823" s="27"/>
      <c r="D2823" s="27"/>
      <c r="E2823" s="27"/>
      <c r="F2823" s="27"/>
      <c r="G2823" s="27"/>
      <c r="R2823" s="27"/>
      <c r="S2823" s="27"/>
    </row>
    <row r="2824" spans="3:19" x14ac:dyDescent="0.2">
      <c r="C2824" s="27"/>
      <c r="D2824" s="27"/>
      <c r="E2824" s="27"/>
      <c r="F2824" s="27"/>
      <c r="G2824" s="27"/>
      <c r="R2824" s="27"/>
      <c r="S2824" s="27"/>
    </row>
    <row r="2825" spans="3:19" x14ac:dyDescent="0.2">
      <c r="C2825" s="27"/>
      <c r="D2825" s="27"/>
      <c r="E2825" s="27"/>
      <c r="F2825" s="27"/>
      <c r="G2825" s="27"/>
      <c r="R2825" s="27"/>
      <c r="S2825" s="27"/>
    </row>
    <row r="2826" spans="3:19" x14ac:dyDescent="0.2">
      <c r="C2826" s="27"/>
      <c r="D2826" s="27"/>
      <c r="E2826" s="27"/>
      <c r="F2826" s="27"/>
      <c r="G2826" s="27"/>
      <c r="R2826" s="27"/>
      <c r="S2826" s="27"/>
    </row>
    <row r="2827" spans="3:19" x14ac:dyDescent="0.2">
      <c r="C2827" s="27"/>
      <c r="D2827" s="27"/>
      <c r="E2827" s="27"/>
      <c r="F2827" s="27"/>
      <c r="G2827" s="27"/>
      <c r="R2827" s="27"/>
      <c r="S2827" s="27"/>
    </row>
    <row r="2828" spans="3:19" x14ac:dyDescent="0.2">
      <c r="C2828" s="27"/>
      <c r="D2828" s="27"/>
      <c r="E2828" s="27"/>
      <c r="F2828" s="27"/>
      <c r="G2828" s="27"/>
      <c r="R2828" s="27"/>
      <c r="S2828" s="27"/>
    </row>
    <row r="2829" spans="3:19" x14ac:dyDescent="0.2">
      <c r="C2829" s="27"/>
      <c r="D2829" s="27"/>
      <c r="E2829" s="27"/>
      <c r="F2829" s="27"/>
      <c r="G2829" s="27"/>
      <c r="R2829" s="27"/>
      <c r="S2829" s="27"/>
    </row>
    <row r="2830" spans="3:19" x14ac:dyDescent="0.2">
      <c r="C2830" s="27"/>
      <c r="D2830" s="27"/>
      <c r="E2830" s="27"/>
      <c r="F2830" s="27"/>
      <c r="G2830" s="27"/>
      <c r="R2830" s="27"/>
      <c r="S2830" s="27"/>
    </row>
    <row r="2831" spans="3:19" x14ac:dyDescent="0.2">
      <c r="C2831" s="27"/>
      <c r="D2831" s="27"/>
      <c r="E2831" s="27"/>
      <c r="F2831" s="27"/>
      <c r="G2831" s="27"/>
      <c r="R2831" s="27"/>
      <c r="S2831" s="27"/>
    </row>
    <row r="2832" spans="3:19" x14ac:dyDescent="0.2">
      <c r="C2832" s="27"/>
      <c r="D2832" s="27"/>
      <c r="E2832" s="27"/>
      <c r="F2832" s="27"/>
      <c r="G2832" s="27"/>
      <c r="R2832" s="27"/>
      <c r="S2832" s="27"/>
    </row>
    <row r="2833" spans="3:19" x14ac:dyDescent="0.2">
      <c r="C2833" s="27"/>
      <c r="D2833" s="27"/>
      <c r="E2833" s="27"/>
      <c r="F2833" s="27"/>
      <c r="G2833" s="27"/>
      <c r="R2833" s="27"/>
      <c r="S2833" s="27"/>
    </row>
    <row r="2834" spans="3:19" x14ac:dyDescent="0.2">
      <c r="C2834" s="27"/>
      <c r="D2834" s="27"/>
      <c r="E2834" s="27"/>
      <c r="F2834" s="27"/>
      <c r="G2834" s="27"/>
      <c r="R2834" s="27"/>
      <c r="S2834" s="27"/>
    </row>
    <row r="2835" spans="3:19" x14ac:dyDescent="0.2">
      <c r="C2835" s="27"/>
      <c r="D2835" s="27"/>
      <c r="E2835" s="27"/>
      <c r="F2835" s="27"/>
      <c r="G2835" s="27"/>
      <c r="R2835" s="27"/>
      <c r="S2835" s="27"/>
    </row>
    <row r="2836" spans="3:19" x14ac:dyDescent="0.2">
      <c r="C2836" s="27"/>
      <c r="D2836" s="27"/>
      <c r="E2836" s="27"/>
      <c r="F2836" s="27"/>
      <c r="G2836" s="27"/>
      <c r="R2836" s="27"/>
      <c r="S2836" s="27"/>
    </row>
    <row r="2837" spans="3:19" x14ac:dyDescent="0.2">
      <c r="C2837" s="27"/>
      <c r="D2837" s="27"/>
      <c r="E2837" s="27"/>
      <c r="F2837" s="27"/>
      <c r="G2837" s="27"/>
      <c r="R2837" s="27"/>
      <c r="S2837" s="27"/>
    </row>
    <row r="2838" spans="3:19" x14ac:dyDescent="0.2">
      <c r="C2838" s="27"/>
      <c r="D2838" s="27"/>
      <c r="E2838" s="27"/>
      <c r="F2838" s="27"/>
      <c r="G2838" s="27"/>
      <c r="R2838" s="27"/>
      <c r="S2838" s="27"/>
    </row>
    <row r="2839" spans="3:19" x14ac:dyDescent="0.2">
      <c r="C2839" s="27"/>
      <c r="D2839" s="27"/>
      <c r="E2839" s="27"/>
      <c r="F2839" s="27"/>
      <c r="G2839" s="27"/>
      <c r="R2839" s="27"/>
      <c r="S2839" s="27"/>
    </row>
    <row r="2840" spans="3:19" x14ac:dyDescent="0.2">
      <c r="C2840" s="27"/>
      <c r="D2840" s="27"/>
      <c r="E2840" s="27"/>
      <c r="F2840" s="27"/>
      <c r="G2840" s="27"/>
      <c r="R2840" s="27"/>
      <c r="S2840" s="27"/>
    </row>
    <row r="2841" spans="3:19" x14ac:dyDescent="0.2">
      <c r="C2841" s="27"/>
      <c r="D2841" s="27"/>
      <c r="E2841" s="27"/>
      <c r="F2841" s="27"/>
      <c r="G2841" s="27"/>
      <c r="R2841" s="27"/>
      <c r="S2841" s="27"/>
    </row>
    <row r="2842" spans="3:19" x14ac:dyDescent="0.2">
      <c r="C2842" s="27"/>
      <c r="D2842" s="27"/>
      <c r="E2842" s="27"/>
      <c r="F2842" s="27"/>
      <c r="G2842" s="27"/>
      <c r="R2842" s="27"/>
      <c r="S2842" s="27"/>
    </row>
    <row r="2843" spans="3:19" x14ac:dyDescent="0.2">
      <c r="C2843" s="27"/>
      <c r="D2843" s="27"/>
      <c r="E2843" s="27"/>
      <c r="F2843" s="27"/>
      <c r="G2843" s="27"/>
      <c r="R2843" s="27"/>
      <c r="S2843" s="27"/>
    </row>
    <row r="2844" spans="3:19" x14ac:dyDescent="0.2">
      <c r="C2844" s="27"/>
      <c r="D2844" s="27"/>
      <c r="E2844" s="27"/>
      <c r="F2844" s="27"/>
      <c r="G2844" s="27"/>
      <c r="R2844" s="27"/>
      <c r="S2844" s="27"/>
    </row>
    <row r="2845" spans="3:19" x14ac:dyDescent="0.2">
      <c r="C2845" s="27"/>
      <c r="D2845" s="27"/>
      <c r="E2845" s="27"/>
      <c r="F2845" s="27"/>
      <c r="G2845" s="27"/>
      <c r="R2845" s="27"/>
      <c r="S2845" s="27"/>
    </row>
    <row r="2846" spans="3:19" x14ac:dyDescent="0.2">
      <c r="C2846" s="27"/>
      <c r="D2846" s="27"/>
      <c r="E2846" s="27"/>
      <c r="F2846" s="27"/>
      <c r="G2846" s="27"/>
      <c r="R2846" s="27"/>
      <c r="S2846" s="27"/>
    </row>
    <row r="2847" spans="3:19" x14ac:dyDescent="0.2">
      <c r="C2847" s="27"/>
      <c r="D2847" s="27"/>
      <c r="E2847" s="27"/>
      <c r="F2847" s="27"/>
      <c r="G2847" s="27"/>
      <c r="R2847" s="27"/>
      <c r="S2847" s="27"/>
    </row>
    <row r="2848" spans="3:19" x14ac:dyDescent="0.2">
      <c r="C2848" s="27"/>
      <c r="D2848" s="27"/>
      <c r="E2848" s="27"/>
      <c r="F2848" s="27"/>
      <c r="G2848" s="27"/>
      <c r="R2848" s="27"/>
      <c r="S2848" s="27"/>
    </row>
    <row r="2849" spans="3:19" x14ac:dyDescent="0.2">
      <c r="C2849" s="27"/>
      <c r="D2849" s="27"/>
      <c r="E2849" s="27"/>
      <c r="F2849" s="27"/>
      <c r="G2849" s="27"/>
      <c r="R2849" s="27"/>
      <c r="S2849" s="27"/>
    </row>
    <row r="2850" spans="3:19" x14ac:dyDescent="0.2">
      <c r="C2850" s="27"/>
      <c r="D2850" s="27"/>
      <c r="E2850" s="27"/>
      <c r="F2850" s="27"/>
      <c r="G2850" s="27"/>
      <c r="R2850" s="27"/>
      <c r="S2850" s="27"/>
    </row>
    <row r="2851" spans="3:19" x14ac:dyDescent="0.2">
      <c r="C2851" s="27"/>
      <c r="D2851" s="27"/>
      <c r="E2851" s="27"/>
      <c r="F2851" s="27"/>
      <c r="G2851" s="27"/>
      <c r="R2851" s="27"/>
      <c r="S2851" s="27"/>
    </row>
    <row r="2852" spans="3:19" x14ac:dyDescent="0.2">
      <c r="C2852" s="27"/>
      <c r="D2852" s="27"/>
      <c r="E2852" s="27"/>
      <c r="F2852" s="27"/>
      <c r="G2852" s="27"/>
      <c r="R2852" s="27"/>
      <c r="S2852" s="27"/>
    </row>
    <row r="2853" spans="3:19" x14ac:dyDescent="0.2">
      <c r="C2853" s="27"/>
      <c r="D2853" s="27"/>
      <c r="E2853" s="27"/>
      <c r="F2853" s="27"/>
      <c r="G2853" s="27"/>
      <c r="R2853" s="27"/>
      <c r="S2853" s="27"/>
    </row>
    <row r="2854" spans="3:19" x14ac:dyDescent="0.2">
      <c r="C2854" s="27"/>
      <c r="D2854" s="27"/>
      <c r="E2854" s="27"/>
      <c r="F2854" s="27"/>
      <c r="G2854" s="27"/>
      <c r="R2854" s="27"/>
      <c r="S2854" s="27"/>
    </row>
    <row r="2855" spans="3:19" x14ac:dyDescent="0.2">
      <c r="C2855" s="27"/>
      <c r="D2855" s="27"/>
      <c r="E2855" s="27"/>
      <c r="F2855" s="27"/>
      <c r="G2855" s="27"/>
      <c r="R2855" s="27"/>
      <c r="S2855" s="27"/>
    </row>
    <row r="2856" spans="3:19" x14ac:dyDescent="0.2">
      <c r="C2856" s="27"/>
      <c r="D2856" s="27"/>
      <c r="E2856" s="27"/>
      <c r="F2856" s="27"/>
      <c r="G2856" s="27"/>
      <c r="R2856" s="27"/>
      <c r="S2856" s="27"/>
    </row>
    <row r="2857" spans="3:19" x14ac:dyDescent="0.2">
      <c r="C2857" s="27"/>
      <c r="D2857" s="27"/>
      <c r="E2857" s="27"/>
      <c r="F2857" s="27"/>
      <c r="G2857" s="27"/>
      <c r="R2857" s="27"/>
      <c r="S2857" s="27"/>
    </row>
    <row r="2858" spans="3:19" x14ac:dyDescent="0.2">
      <c r="C2858" s="27"/>
      <c r="D2858" s="27"/>
      <c r="E2858" s="27"/>
      <c r="F2858" s="27"/>
      <c r="G2858" s="27"/>
      <c r="R2858" s="27"/>
      <c r="S2858" s="27"/>
    </row>
    <row r="2859" spans="3:19" x14ac:dyDescent="0.2">
      <c r="C2859" s="27"/>
      <c r="D2859" s="27"/>
      <c r="E2859" s="27"/>
      <c r="F2859" s="27"/>
      <c r="G2859" s="27"/>
      <c r="R2859" s="27"/>
      <c r="S2859" s="27"/>
    </row>
    <row r="2860" spans="3:19" x14ac:dyDescent="0.2">
      <c r="C2860" s="27"/>
      <c r="D2860" s="27"/>
      <c r="E2860" s="27"/>
      <c r="F2860" s="27"/>
      <c r="G2860" s="27"/>
      <c r="R2860" s="27"/>
      <c r="S2860" s="27"/>
    </row>
    <row r="2861" spans="3:19" x14ac:dyDescent="0.2">
      <c r="C2861" s="27"/>
      <c r="D2861" s="27"/>
      <c r="E2861" s="27"/>
      <c r="F2861" s="27"/>
      <c r="G2861" s="27"/>
      <c r="R2861" s="27"/>
      <c r="S2861" s="27"/>
    </row>
    <row r="2862" spans="3:19" x14ac:dyDescent="0.2">
      <c r="C2862" s="27"/>
      <c r="D2862" s="27"/>
      <c r="E2862" s="27"/>
      <c r="F2862" s="27"/>
      <c r="G2862" s="27"/>
      <c r="R2862" s="27"/>
      <c r="S2862" s="27"/>
    </row>
    <row r="2863" spans="3:19" x14ac:dyDescent="0.2">
      <c r="C2863" s="27"/>
      <c r="D2863" s="27"/>
      <c r="E2863" s="27"/>
      <c r="F2863" s="27"/>
      <c r="G2863" s="27"/>
      <c r="R2863" s="27"/>
      <c r="S2863" s="27"/>
    </row>
    <row r="2864" spans="3:19" x14ac:dyDescent="0.2">
      <c r="C2864" s="27"/>
      <c r="D2864" s="27"/>
      <c r="E2864" s="27"/>
      <c r="F2864" s="27"/>
      <c r="G2864" s="27"/>
      <c r="R2864" s="27"/>
      <c r="S2864" s="27"/>
    </row>
    <row r="2865" spans="3:19" x14ac:dyDescent="0.2">
      <c r="C2865" s="27"/>
      <c r="D2865" s="27"/>
      <c r="E2865" s="27"/>
      <c r="F2865" s="27"/>
      <c r="G2865" s="27"/>
      <c r="R2865" s="27"/>
      <c r="S2865" s="27"/>
    </row>
    <row r="2866" spans="3:19" x14ac:dyDescent="0.2">
      <c r="C2866" s="27"/>
      <c r="D2866" s="27"/>
      <c r="E2866" s="27"/>
      <c r="F2866" s="27"/>
      <c r="G2866" s="27"/>
      <c r="R2866" s="27"/>
      <c r="S2866" s="27"/>
    </row>
    <row r="2867" spans="3:19" x14ac:dyDescent="0.2">
      <c r="C2867" s="27"/>
      <c r="D2867" s="27"/>
      <c r="E2867" s="27"/>
      <c r="F2867" s="27"/>
      <c r="G2867" s="27"/>
      <c r="R2867" s="27"/>
      <c r="S2867" s="27"/>
    </row>
    <row r="2868" spans="3:19" x14ac:dyDescent="0.2">
      <c r="C2868" s="27"/>
      <c r="D2868" s="27"/>
      <c r="E2868" s="27"/>
      <c r="F2868" s="27"/>
      <c r="G2868" s="27"/>
      <c r="R2868" s="27"/>
      <c r="S2868" s="27"/>
    </row>
    <row r="2869" spans="3:19" x14ac:dyDescent="0.2">
      <c r="C2869" s="27"/>
      <c r="D2869" s="27"/>
      <c r="E2869" s="27"/>
      <c r="F2869" s="27"/>
      <c r="G2869" s="27"/>
      <c r="R2869" s="27"/>
      <c r="S2869" s="27"/>
    </row>
    <row r="2870" spans="3:19" x14ac:dyDescent="0.2">
      <c r="C2870" s="27"/>
      <c r="D2870" s="27"/>
      <c r="E2870" s="27"/>
      <c r="F2870" s="27"/>
      <c r="G2870" s="27"/>
      <c r="R2870" s="27"/>
      <c r="S2870" s="27"/>
    </row>
    <row r="2871" spans="3:19" x14ac:dyDescent="0.2">
      <c r="C2871" s="27"/>
      <c r="D2871" s="27"/>
      <c r="E2871" s="27"/>
      <c r="F2871" s="27"/>
      <c r="G2871" s="27"/>
      <c r="R2871" s="27"/>
      <c r="S2871" s="27"/>
    </row>
    <row r="2872" spans="3:19" x14ac:dyDescent="0.2">
      <c r="C2872" s="27"/>
      <c r="D2872" s="27"/>
      <c r="E2872" s="27"/>
      <c r="F2872" s="27"/>
      <c r="G2872" s="27"/>
      <c r="R2872" s="27"/>
      <c r="S2872" s="27"/>
    </row>
    <row r="2873" spans="3:19" x14ac:dyDescent="0.2">
      <c r="C2873" s="27"/>
      <c r="D2873" s="27"/>
      <c r="E2873" s="27"/>
      <c r="F2873" s="27"/>
      <c r="G2873" s="27"/>
      <c r="R2873" s="27"/>
      <c r="S2873" s="27"/>
    </row>
    <row r="2874" spans="3:19" x14ac:dyDescent="0.2">
      <c r="C2874" s="27"/>
      <c r="D2874" s="27"/>
      <c r="E2874" s="27"/>
      <c r="F2874" s="27"/>
      <c r="G2874" s="27"/>
      <c r="R2874" s="27"/>
      <c r="S2874" s="27"/>
    </row>
    <row r="2875" spans="3:19" x14ac:dyDescent="0.2">
      <c r="C2875" s="27"/>
      <c r="D2875" s="27"/>
      <c r="E2875" s="27"/>
      <c r="F2875" s="27"/>
      <c r="G2875" s="27"/>
      <c r="R2875" s="27"/>
      <c r="S2875" s="27"/>
    </row>
    <row r="2876" spans="3:19" x14ac:dyDescent="0.2">
      <c r="C2876" s="27"/>
      <c r="D2876" s="27"/>
      <c r="E2876" s="27"/>
      <c r="F2876" s="27"/>
      <c r="G2876" s="27"/>
      <c r="R2876" s="27"/>
      <c r="S2876" s="27"/>
    </row>
    <row r="2877" spans="3:19" x14ac:dyDescent="0.2">
      <c r="C2877" s="27"/>
      <c r="D2877" s="27"/>
      <c r="E2877" s="27"/>
      <c r="F2877" s="27"/>
      <c r="G2877" s="27"/>
      <c r="R2877" s="27"/>
      <c r="S2877" s="27"/>
    </row>
    <row r="2878" spans="3:19" x14ac:dyDescent="0.2">
      <c r="C2878" s="27"/>
      <c r="D2878" s="27"/>
      <c r="E2878" s="27"/>
      <c r="F2878" s="27"/>
      <c r="G2878" s="27"/>
      <c r="R2878" s="27"/>
      <c r="S2878" s="27"/>
    </row>
    <row r="2879" spans="3:19" x14ac:dyDescent="0.2">
      <c r="C2879" s="27"/>
      <c r="D2879" s="27"/>
      <c r="E2879" s="27"/>
      <c r="F2879" s="27"/>
      <c r="G2879" s="27"/>
      <c r="R2879" s="27"/>
      <c r="S2879" s="27"/>
    </row>
    <row r="2880" spans="3:19" x14ac:dyDescent="0.2">
      <c r="C2880" s="27"/>
      <c r="D2880" s="27"/>
      <c r="E2880" s="27"/>
      <c r="F2880" s="27"/>
      <c r="G2880" s="27"/>
      <c r="R2880" s="27"/>
      <c r="S2880" s="27"/>
    </row>
    <row r="2881" spans="3:19" x14ac:dyDescent="0.2">
      <c r="C2881" s="27"/>
      <c r="D2881" s="27"/>
      <c r="E2881" s="27"/>
      <c r="F2881" s="27"/>
      <c r="G2881" s="27"/>
      <c r="R2881" s="27"/>
      <c r="S2881" s="27"/>
    </row>
    <row r="2882" spans="3:19" x14ac:dyDescent="0.2">
      <c r="C2882" s="27"/>
      <c r="D2882" s="27"/>
      <c r="E2882" s="27"/>
      <c r="F2882" s="27"/>
      <c r="G2882" s="27"/>
      <c r="R2882" s="27"/>
      <c r="S2882" s="27"/>
    </row>
    <row r="2883" spans="3:19" x14ac:dyDescent="0.2">
      <c r="C2883" s="27"/>
      <c r="D2883" s="27"/>
      <c r="E2883" s="27"/>
      <c r="F2883" s="27"/>
      <c r="G2883" s="27"/>
      <c r="R2883" s="27"/>
      <c r="S2883" s="27"/>
    </row>
    <row r="2884" spans="3:19" x14ac:dyDescent="0.2">
      <c r="C2884" s="27"/>
      <c r="D2884" s="27"/>
      <c r="E2884" s="27"/>
      <c r="F2884" s="27"/>
      <c r="G2884" s="27"/>
      <c r="R2884" s="27"/>
      <c r="S2884" s="27"/>
    </row>
    <row r="2885" spans="3:19" x14ac:dyDescent="0.2">
      <c r="C2885" s="27"/>
      <c r="D2885" s="27"/>
      <c r="E2885" s="27"/>
      <c r="F2885" s="27"/>
      <c r="G2885" s="27"/>
      <c r="R2885" s="27"/>
      <c r="S2885" s="27"/>
    </row>
    <row r="2886" spans="3:19" x14ac:dyDescent="0.2">
      <c r="C2886" s="27"/>
      <c r="D2886" s="27"/>
      <c r="E2886" s="27"/>
      <c r="F2886" s="27"/>
      <c r="G2886" s="27"/>
      <c r="R2886" s="27"/>
      <c r="S2886" s="27"/>
    </row>
    <row r="2887" spans="3:19" x14ac:dyDescent="0.2">
      <c r="C2887" s="27"/>
      <c r="D2887" s="27"/>
      <c r="E2887" s="27"/>
      <c r="F2887" s="27"/>
      <c r="G2887" s="27"/>
      <c r="R2887" s="27"/>
      <c r="S2887" s="27"/>
    </row>
    <row r="2888" spans="3:19" x14ac:dyDescent="0.2">
      <c r="C2888" s="27"/>
      <c r="D2888" s="27"/>
      <c r="E2888" s="27"/>
      <c r="F2888" s="27"/>
      <c r="G2888" s="27"/>
      <c r="R2888" s="27"/>
      <c r="S2888" s="27"/>
    </row>
    <row r="2889" spans="3:19" x14ac:dyDescent="0.2">
      <c r="C2889" s="27"/>
      <c r="D2889" s="27"/>
      <c r="E2889" s="27"/>
      <c r="F2889" s="27"/>
      <c r="G2889" s="27"/>
      <c r="R2889" s="27"/>
      <c r="S2889" s="27"/>
    </row>
    <row r="2890" spans="3:19" x14ac:dyDescent="0.2">
      <c r="C2890" s="27"/>
      <c r="D2890" s="27"/>
      <c r="E2890" s="27"/>
      <c r="F2890" s="27"/>
      <c r="G2890" s="27"/>
      <c r="R2890" s="27"/>
      <c r="S2890" s="27"/>
    </row>
    <row r="2891" spans="3:19" x14ac:dyDescent="0.2">
      <c r="C2891" s="27"/>
      <c r="D2891" s="27"/>
      <c r="E2891" s="27"/>
      <c r="F2891" s="27"/>
      <c r="G2891" s="27"/>
      <c r="R2891" s="27"/>
      <c r="S2891" s="27"/>
    </row>
    <row r="2892" spans="3:19" x14ac:dyDescent="0.2">
      <c r="C2892" s="27"/>
      <c r="D2892" s="27"/>
      <c r="E2892" s="27"/>
      <c r="F2892" s="27"/>
      <c r="G2892" s="27"/>
      <c r="R2892" s="27"/>
      <c r="S2892" s="27"/>
    </row>
    <row r="2893" spans="3:19" x14ac:dyDescent="0.2">
      <c r="C2893" s="27"/>
      <c r="D2893" s="27"/>
      <c r="E2893" s="27"/>
      <c r="F2893" s="27"/>
      <c r="G2893" s="27"/>
      <c r="R2893" s="27"/>
      <c r="S2893" s="27"/>
    </row>
    <row r="2894" spans="3:19" x14ac:dyDescent="0.2">
      <c r="C2894" s="27"/>
      <c r="D2894" s="27"/>
      <c r="E2894" s="27"/>
      <c r="F2894" s="27"/>
      <c r="G2894" s="27"/>
      <c r="R2894" s="27"/>
      <c r="S2894" s="27"/>
    </row>
    <row r="2895" spans="3:19" x14ac:dyDescent="0.2">
      <c r="C2895" s="27"/>
      <c r="D2895" s="27"/>
      <c r="E2895" s="27"/>
      <c r="F2895" s="27"/>
      <c r="G2895" s="27"/>
      <c r="R2895" s="27"/>
      <c r="S2895" s="27"/>
    </row>
    <row r="2896" spans="3:19" x14ac:dyDescent="0.2">
      <c r="C2896" s="27"/>
      <c r="D2896" s="27"/>
      <c r="E2896" s="27"/>
      <c r="F2896" s="27"/>
      <c r="G2896" s="27"/>
      <c r="R2896" s="27"/>
      <c r="S2896" s="27"/>
    </row>
    <row r="2897" spans="3:19" x14ac:dyDescent="0.2">
      <c r="C2897" s="27"/>
      <c r="D2897" s="27"/>
      <c r="E2897" s="27"/>
      <c r="F2897" s="27"/>
      <c r="G2897" s="27"/>
      <c r="R2897" s="27"/>
      <c r="S2897" s="27"/>
    </row>
    <row r="2898" spans="3:19" x14ac:dyDescent="0.2">
      <c r="C2898" s="27"/>
      <c r="D2898" s="27"/>
      <c r="E2898" s="27"/>
      <c r="F2898" s="27"/>
      <c r="G2898" s="27"/>
      <c r="R2898" s="27"/>
      <c r="S2898" s="27"/>
    </row>
    <row r="2899" spans="3:19" x14ac:dyDescent="0.2">
      <c r="C2899" s="27"/>
      <c r="D2899" s="27"/>
      <c r="E2899" s="27"/>
      <c r="F2899" s="27"/>
      <c r="G2899" s="27"/>
      <c r="R2899" s="27"/>
      <c r="S2899" s="27"/>
    </row>
    <row r="2900" spans="3:19" x14ac:dyDescent="0.2">
      <c r="C2900" s="27"/>
      <c r="D2900" s="27"/>
      <c r="E2900" s="27"/>
      <c r="F2900" s="27"/>
      <c r="G2900" s="27"/>
      <c r="R2900" s="27"/>
      <c r="S2900" s="27"/>
    </row>
    <row r="2901" spans="3:19" x14ac:dyDescent="0.2">
      <c r="C2901" s="27"/>
      <c r="D2901" s="27"/>
      <c r="E2901" s="27"/>
      <c r="F2901" s="27"/>
      <c r="G2901" s="27"/>
      <c r="R2901" s="27"/>
      <c r="S2901" s="27"/>
    </row>
    <row r="2902" spans="3:19" x14ac:dyDescent="0.2">
      <c r="C2902" s="27"/>
      <c r="D2902" s="27"/>
      <c r="E2902" s="27"/>
      <c r="F2902" s="27"/>
      <c r="G2902" s="27"/>
      <c r="R2902" s="27"/>
      <c r="S2902" s="27"/>
    </row>
    <row r="2903" spans="3:19" x14ac:dyDescent="0.2">
      <c r="C2903" s="27"/>
      <c r="D2903" s="27"/>
      <c r="E2903" s="27"/>
      <c r="F2903" s="27"/>
      <c r="G2903" s="27"/>
      <c r="R2903" s="27"/>
      <c r="S2903" s="27"/>
    </row>
    <row r="2904" spans="3:19" x14ac:dyDescent="0.2">
      <c r="C2904" s="27"/>
      <c r="D2904" s="27"/>
      <c r="E2904" s="27"/>
      <c r="F2904" s="27"/>
      <c r="G2904" s="27"/>
      <c r="R2904" s="27"/>
      <c r="S2904" s="27"/>
    </row>
    <row r="2905" spans="3:19" x14ac:dyDescent="0.2">
      <c r="C2905" s="27"/>
      <c r="D2905" s="27"/>
      <c r="E2905" s="27"/>
      <c r="F2905" s="27"/>
      <c r="G2905" s="27"/>
      <c r="R2905" s="27"/>
      <c r="S2905" s="27"/>
    </row>
    <row r="2906" spans="3:19" x14ac:dyDescent="0.2">
      <c r="C2906" s="27"/>
      <c r="D2906" s="27"/>
      <c r="E2906" s="27"/>
      <c r="F2906" s="27"/>
      <c r="G2906" s="27"/>
      <c r="R2906" s="27"/>
      <c r="S2906" s="27"/>
    </row>
    <row r="2907" spans="3:19" x14ac:dyDescent="0.2">
      <c r="C2907" s="27"/>
      <c r="D2907" s="27"/>
      <c r="E2907" s="27"/>
      <c r="F2907" s="27"/>
      <c r="G2907" s="27"/>
      <c r="R2907" s="27"/>
      <c r="S2907" s="27"/>
    </row>
    <row r="2908" spans="3:19" x14ac:dyDescent="0.2">
      <c r="C2908" s="27"/>
      <c r="D2908" s="27"/>
      <c r="E2908" s="27"/>
      <c r="F2908" s="27"/>
      <c r="G2908" s="27"/>
      <c r="R2908" s="27"/>
      <c r="S2908" s="27"/>
    </row>
    <row r="2909" spans="3:19" x14ac:dyDescent="0.2">
      <c r="C2909" s="27"/>
      <c r="D2909" s="27"/>
      <c r="E2909" s="27"/>
      <c r="F2909" s="27"/>
      <c r="G2909" s="27"/>
      <c r="R2909" s="27"/>
      <c r="S2909" s="27"/>
    </row>
    <row r="2910" spans="3:19" x14ac:dyDescent="0.2">
      <c r="C2910" s="27"/>
      <c r="D2910" s="27"/>
      <c r="E2910" s="27"/>
      <c r="F2910" s="27"/>
      <c r="G2910" s="27"/>
      <c r="R2910" s="27"/>
      <c r="S2910" s="27"/>
    </row>
    <row r="2911" spans="3:19" x14ac:dyDescent="0.2">
      <c r="C2911" s="27"/>
      <c r="D2911" s="27"/>
      <c r="E2911" s="27"/>
      <c r="F2911" s="27"/>
      <c r="G2911" s="27"/>
      <c r="R2911" s="27"/>
      <c r="S2911" s="27"/>
    </row>
    <row r="2912" spans="3:19" x14ac:dyDescent="0.2">
      <c r="C2912" s="27"/>
      <c r="D2912" s="27"/>
      <c r="E2912" s="27"/>
      <c r="F2912" s="27"/>
      <c r="G2912" s="27"/>
      <c r="R2912" s="27"/>
      <c r="S2912" s="27"/>
    </row>
    <row r="2913" spans="3:19" x14ac:dyDescent="0.2">
      <c r="C2913" s="27"/>
      <c r="D2913" s="27"/>
      <c r="E2913" s="27"/>
      <c r="F2913" s="27"/>
      <c r="G2913" s="27"/>
      <c r="R2913" s="27"/>
      <c r="S2913" s="27"/>
    </row>
    <row r="2914" spans="3:19" x14ac:dyDescent="0.2">
      <c r="C2914" s="27"/>
      <c r="D2914" s="27"/>
      <c r="E2914" s="27"/>
      <c r="F2914" s="27"/>
      <c r="G2914" s="27"/>
      <c r="R2914" s="27"/>
      <c r="S2914" s="27"/>
    </row>
    <row r="2915" spans="3:19" x14ac:dyDescent="0.2">
      <c r="C2915" s="27"/>
      <c r="D2915" s="27"/>
      <c r="E2915" s="27"/>
      <c r="F2915" s="27"/>
      <c r="G2915" s="27"/>
      <c r="R2915" s="27"/>
      <c r="S2915" s="27"/>
    </row>
    <row r="2916" spans="3:19" x14ac:dyDescent="0.2">
      <c r="C2916" s="27"/>
      <c r="D2916" s="27"/>
      <c r="E2916" s="27"/>
      <c r="F2916" s="27"/>
      <c r="G2916" s="27"/>
      <c r="R2916" s="27"/>
      <c r="S2916" s="27"/>
    </row>
    <row r="2917" spans="3:19" x14ac:dyDescent="0.2">
      <c r="C2917" s="27"/>
      <c r="D2917" s="27"/>
      <c r="E2917" s="27"/>
      <c r="F2917" s="27"/>
      <c r="G2917" s="27"/>
      <c r="R2917" s="27"/>
      <c r="S2917" s="27"/>
    </row>
    <row r="2918" spans="3:19" x14ac:dyDescent="0.2">
      <c r="C2918" s="27"/>
      <c r="D2918" s="27"/>
      <c r="E2918" s="27"/>
      <c r="F2918" s="27"/>
      <c r="G2918" s="27"/>
      <c r="R2918" s="27"/>
      <c r="S2918" s="27"/>
    </row>
    <row r="2919" spans="3:19" x14ac:dyDescent="0.2">
      <c r="C2919" s="27"/>
      <c r="D2919" s="27"/>
      <c r="E2919" s="27"/>
      <c r="F2919" s="27"/>
      <c r="G2919" s="27"/>
      <c r="R2919" s="27"/>
      <c r="S2919" s="27"/>
    </row>
    <row r="2920" spans="3:19" x14ac:dyDescent="0.2">
      <c r="C2920" s="27"/>
      <c r="D2920" s="27"/>
      <c r="E2920" s="27"/>
      <c r="F2920" s="27"/>
      <c r="G2920" s="27"/>
      <c r="R2920" s="27"/>
      <c r="S2920" s="27"/>
    </row>
    <row r="2921" spans="3:19" x14ac:dyDescent="0.2">
      <c r="C2921" s="27"/>
      <c r="D2921" s="27"/>
      <c r="E2921" s="27"/>
      <c r="F2921" s="27"/>
      <c r="G2921" s="27"/>
      <c r="R2921" s="27"/>
      <c r="S2921" s="27"/>
    </row>
    <row r="2922" spans="3:19" x14ac:dyDescent="0.2">
      <c r="C2922" s="27"/>
      <c r="D2922" s="27"/>
      <c r="E2922" s="27"/>
      <c r="F2922" s="27"/>
      <c r="G2922" s="27"/>
      <c r="R2922" s="27"/>
      <c r="S2922" s="27"/>
    </row>
    <row r="2923" spans="3:19" x14ac:dyDescent="0.2">
      <c r="C2923" s="27"/>
      <c r="D2923" s="27"/>
      <c r="E2923" s="27"/>
      <c r="F2923" s="27"/>
      <c r="G2923" s="27"/>
      <c r="R2923" s="27"/>
      <c r="S2923" s="27"/>
    </row>
    <row r="2924" spans="3:19" x14ac:dyDescent="0.2">
      <c r="C2924" s="27"/>
      <c r="D2924" s="27"/>
      <c r="E2924" s="27"/>
      <c r="F2924" s="27"/>
      <c r="G2924" s="27"/>
      <c r="R2924" s="27"/>
      <c r="S2924" s="27"/>
    </row>
    <row r="2925" spans="3:19" x14ac:dyDescent="0.2">
      <c r="C2925" s="27"/>
      <c r="D2925" s="27"/>
      <c r="E2925" s="27"/>
      <c r="F2925" s="27"/>
      <c r="G2925" s="27"/>
      <c r="R2925" s="27"/>
      <c r="S2925" s="27"/>
    </row>
    <row r="2926" spans="3:19" x14ac:dyDescent="0.2">
      <c r="C2926" s="27"/>
      <c r="D2926" s="27"/>
      <c r="E2926" s="27"/>
      <c r="F2926" s="27"/>
      <c r="G2926" s="27"/>
      <c r="R2926" s="27"/>
      <c r="S2926" s="27"/>
    </row>
    <row r="2927" spans="3:19" x14ac:dyDescent="0.2">
      <c r="C2927" s="27"/>
      <c r="D2927" s="27"/>
      <c r="E2927" s="27"/>
      <c r="F2927" s="27"/>
      <c r="G2927" s="27"/>
      <c r="R2927" s="27"/>
      <c r="S2927" s="27"/>
    </row>
    <row r="2928" spans="3:19" x14ac:dyDescent="0.2">
      <c r="C2928" s="27"/>
      <c r="D2928" s="27"/>
      <c r="E2928" s="27"/>
      <c r="F2928" s="27"/>
      <c r="G2928" s="27"/>
      <c r="R2928" s="27"/>
      <c r="S2928" s="27"/>
    </row>
    <row r="2929" spans="3:19" x14ac:dyDescent="0.2">
      <c r="C2929" s="27"/>
      <c r="D2929" s="27"/>
      <c r="E2929" s="27"/>
      <c r="F2929" s="27"/>
      <c r="G2929" s="27"/>
      <c r="R2929" s="27"/>
      <c r="S2929" s="27"/>
    </row>
    <row r="2930" spans="3:19" x14ac:dyDescent="0.2">
      <c r="C2930" s="27"/>
      <c r="D2930" s="27"/>
      <c r="E2930" s="27"/>
      <c r="F2930" s="27"/>
      <c r="G2930" s="27"/>
      <c r="R2930" s="27"/>
      <c r="S2930" s="27"/>
    </row>
    <row r="2931" spans="3:19" x14ac:dyDescent="0.2">
      <c r="C2931" s="27"/>
      <c r="D2931" s="27"/>
      <c r="E2931" s="27"/>
      <c r="F2931" s="27"/>
      <c r="G2931" s="27"/>
      <c r="R2931" s="27"/>
      <c r="S2931" s="27"/>
    </row>
    <row r="2932" spans="3:19" x14ac:dyDescent="0.2">
      <c r="C2932" s="27"/>
      <c r="D2932" s="27"/>
      <c r="E2932" s="27"/>
      <c r="F2932" s="27"/>
      <c r="G2932" s="27"/>
      <c r="R2932" s="27"/>
      <c r="S2932" s="27"/>
    </row>
    <row r="2933" spans="3:19" x14ac:dyDescent="0.2">
      <c r="C2933" s="27"/>
      <c r="D2933" s="27"/>
      <c r="E2933" s="27"/>
      <c r="F2933" s="27"/>
      <c r="G2933" s="27"/>
      <c r="R2933" s="27"/>
      <c r="S2933" s="27"/>
    </row>
    <row r="2934" spans="3:19" x14ac:dyDescent="0.2">
      <c r="C2934" s="27"/>
      <c r="D2934" s="27"/>
      <c r="E2934" s="27"/>
      <c r="F2934" s="27"/>
      <c r="G2934" s="27"/>
      <c r="R2934" s="27"/>
      <c r="S2934" s="27"/>
    </row>
    <row r="2935" spans="3:19" x14ac:dyDescent="0.2">
      <c r="C2935" s="27"/>
      <c r="D2935" s="27"/>
      <c r="E2935" s="27"/>
      <c r="F2935" s="27"/>
      <c r="G2935" s="27"/>
      <c r="R2935" s="27"/>
      <c r="S2935" s="27"/>
    </row>
    <row r="2936" spans="3:19" x14ac:dyDescent="0.2">
      <c r="C2936" s="27"/>
      <c r="D2936" s="27"/>
      <c r="E2936" s="27"/>
      <c r="F2936" s="27"/>
      <c r="G2936" s="27"/>
      <c r="R2936" s="27"/>
      <c r="S2936" s="27"/>
    </row>
    <row r="2937" spans="3:19" x14ac:dyDescent="0.2">
      <c r="C2937" s="27"/>
      <c r="D2937" s="27"/>
      <c r="E2937" s="27"/>
      <c r="F2937" s="27"/>
      <c r="G2937" s="27"/>
      <c r="R2937" s="27"/>
      <c r="S2937" s="27"/>
    </row>
    <row r="2938" spans="3:19" x14ac:dyDescent="0.2">
      <c r="C2938" s="27"/>
      <c r="D2938" s="27"/>
      <c r="E2938" s="27"/>
      <c r="F2938" s="27"/>
      <c r="G2938" s="27"/>
      <c r="R2938" s="27"/>
      <c r="S2938" s="27"/>
    </row>
    <row r="2939" spans="3:19" x14ac:dyDescent="0.2">
      <c r="C2939" s="27"/>
      <c r="D2939" s="27"/>
      <c r="E2939" s="27"/>
      <c r="F2939" s="27"/>
      <c r="G2939" s="27"/>
      <c r="R2939" s="27"/>
      <c r="S2939" s="27"/>
    </row>
    <row r="2940" spans="3:19" x14ac:dyDescent="0.2">
      <c r="C2940" s="27"/>
      <c r="D2940" s="27"/>
      <c r="E2940" s="27"/>
      <c r="F2940" s="27"/>
      <c r="G2940" s="27"/>
      <c r="R2940" s="27"/>
      <c r="S2940" s="27"/>
    </row>
    <row r="2941" spans="3:19" x14ac:dyDescent="0.2">
      <c r="C2941" s="27"/>
      <c r="D2941" s="27"/>
      <c r="E2941" s="27"/>
      <c r="F2941" s="27"/>
      <c r="G2941" s="27"/>
      <c r="R2941" s="27"/>
      <c r="S2941" s="27"/>
    </row>
    <row r="2942" spans="3:19" x14ac:dyDescent="0.2">
      <c r="C2942" s="27"/>
      <c r="D2942" s="27"/>
      <c r="E2942" s="27"/>
      <c r="F2942" s="27"/>
      <c r="G2942" s="27"/>
      <c r="R2942" s="27"/>
      <c r="S2942" s="27"/>
    </row>
    <row r="2943" spans="3:19" x14ac:dyDescent="0.2">
      <c r="C2943" s="27"/>
      <c r="D2943" s="27"/>
      <c r="E2943" s="27"/>
      <c r="F2943" s="27"/>
      <c r="G2943" s="27"/>
      <c r="R2943" s="27"/>
      <c r="S2943" s="27"/>
    </row>
    <row r="2944" spans="3:19" x14ac:dyDescent="0.2">
      <c r="C2944" s="27"/>
      <c r="D2944" s="27"/>
      <c r="E2944" s="27"/>
      <c r="F2944" s="27"/>
      <c r="G2944" s="27"/>
      <c r="R2944" s="27"/>
      <c r="S2944" s="27"/>
    </row>
    <row r="2945" spans="3:19" x14ac:dyDescent="0.2">
      <c r="C2945" s="27"/>
      <c r="D2945" s="27"/>
      <c r="E2945" s="27"/>
      <c r="F2945" s="27"/>
      <c r="G2945" s="27"/>
      <c r="R2945" s="27"/>
      <c r="S2945" s="27"/>
    </row>
    <row r="2946" spans="3:19" x14ac:dyDescent="0.2">
      <c r="C2946" s="27"/>
      <c r="D2946" s="27"/>
      <c r="E2946" s="27"/>
      <c r="F2946" s="27"/>
      <c r="G2946" s="27"/>
      <c r="R2946" s="27"/>
      <c r="S2946" s="27"/>
    </row>
    <row r="2947" spans="3:19" x14ac:dyDescent="0.2">
      <c r="C2947" s="27"/>
      <c r="D2947" s="27"/>
      <c r="E2947" s="27"/>
      <c r="F2947" s="27"/>
      <c r="G2947" s="27"/>
      <c r="R2947" s="27"/>
      <c r="S2947" s="27"/>
    </row>
    <row r="2948" spans="3:19" x14ac:dyDescent="0.2">
      <c r="C2948" s="27"/>
      <c r="D2948" s="27"/>
      <c r="E2948" s="27"/>
      <c r="F2948" s="27"/>
      <c r="G2948" s="27"/>
      <c r="R2948" s="27"/>
      <c r="S2948" s="27"/>
    </row>
    <row r="2949" spans="3:19" x14ac:dyDescent="0.2">
      <c r="C2949" s="27"/>
      <c r="D2949" s="27"/>
      <c r="E2949" s="27"/>
      <c r="F2949" s="27"/>
      <c r="G2949" s="27"/>
      <c r="R2949" s="27"/>
      <c r="S2949" s="27"/>
    </row>
    <row r="2950" spans="3:19" x14ac:dyDescent="0.2">
      <c r="C2950" s="27"/>
      <c r="D2950" s="27"/>
      <c r="E2950" s="27"/>
      <c r="F2950" s="27"/>
      <c r="G2950" s="27"/>
      <c r="R2950" s="27"/>
      <c r="S2950" s="27"/>
    </row>
    <row r="2951" spans="3:19" x14ac:dyDescent="0.2">
      <c r="C2951" s="27"/>
      <c r="D2951" s="27"/>
      <c r="E2951" s="27"/>
      <c r="F2951" s="27"/>
      <c r="G2951" s="27"/>
      <c r="R2951" s="27"/>
      <c r="S2951" s="27"/>
    </row>
    <row r="2952" spans="3:19" x14ac:dyDescent="0.2">
      <c r="C2952" s="27"/>
      <c r="D2952" s="27"/>
      <c r="E2952" s="27"/>
      <c r="F2952" s="27"/>
      <c r="G2952" s="27"/>
      <c r="R2952" s="27"/>
      <c r="S2952" s="27"/>
    </row>
    <row r="2953" spans="3:19" x14ac:dyDescent="0.2">
      <c r="C2953" s="27"/>
      <c r="D2953" s="27"/>
      <c r="E2953" s="27"/>
      <c r="F2953" s="27"/>
      <c r="G2953" s="27"/>
      <c r="R2953" s="27"/>
      <c r="S2953" s="27"/>
    </row>
    <row r="2954" spans="3:19" x14ac:dyDescent="0.2">
      <c r="C2954" s="27"/>
      <c r="D2954" s="27"/>
      <c r="E2954" s="27"/>
      <c r="F2954" s="27"/>
      <c r="G2954" s="27"/>
      <c r="R2954" s="27"/>
      <c r="S2954" s="27"/>
    </row>
    <row r="2955" spans="3:19" x14ac:dyDescent="0.2">
      <c r="C2955" s="27"/>
      <c r="D2955" s="27"/>
      <c r="E2955" s="27"/>
      <c r="F2955" s="27"/>
      <c r="G2955" s="27"/>
      <c r="R2955" s="27"/>
      <c r="S2955" s="27"/>
    </row>
    <row r="2956" spans="3:19" x14ac:dyDescent="0.2">
      <c r="C2956" s="27"/>
      <c r="D2956" s="27"/>
      <c r="E2956" s="27"/>
      <c r="F2956" s="27"/>
      <c r="G2956" s="27"/>
      <c r="R2956" s="27"/>
      <c r="S2956" s="27"/>
    </row>
    <row r="2957" spans="3:19" x14ac:dyDescent="0.2">
      <c r="C2957" s="27"/>
      <c r="D2957" s="27"/>
      <c r="E2957" s="27"/>
      <c r="F2957" s="27"/>
      <c r="G2957" s="27"/>
      <c r="R2957" s="27"/>
      <c r="S2957" s="27"/>
    </row>
    <row r="2958" spans="3:19" x14ac:dyDescent="0.2">
      <c r="C2958" s="27"/>
      <c r="D2958" s="27"/>
      <c r="E2958" s="27"/>
      <c r="F2958" s="27"/>
      <c r="G2958" s="27"/>
      <c r="R2958" s="27"/>
      <c r="S2958" s="27"/>
    </row>
    <row r="2959" spans="3:19" x14ac:dyDescent="0.2">
      <c r="C2959" s="27"/>
      <c r="D2959" s="27"/>
      <c r="E2959" s="27"/>
      <c r="F2959" s="27"/>
      <c r="G2959" s="27"/>
      <c r="R2959" s="27"/>
      <c r="S2959" s="27"/>
    </row>
    <row r="2960" spans="3:19" x14ac:dyDescent="0.2">
      <c r="C2960" s="27"/>
      <c r="D2960" s="27"/>
      <c r="E2960" s="27"/>
      <c r="F2960" s="27"/>
      <c r="G2960" s="27"/>
      <c r="R2960" s="27"/>
      <c r="S2960" s="27"/>
    </row>
    <row r="2961" spans="3:19" x14ac:dyDescent="0.2">
      <c r="C2961" s="27"/>
      <c r="D2961" s="27"/>
      <c r="E2961" s="27"/>
      <c r="F2961" s="27"/>
      <c r="G2961" s="27"/>
      <c r="R2961" s="27"/>
      <c r="S2961" s="27"/>
    </row>
    <row r="2962" spans="3:19" x14ac:dyDescent="0.2">
      <c r="C2962" s="27"/>
      <c r="D2962" s="27"/>
      <c r="E2962" s="27"/>
      <c r="F2962" s="27"/>
      <c r="G2962" s="27"/>
      <c r="R2962" s="27"/>
      <c r="S2962" s="27"/>
    </row>
    <row r="2963" spans="3:19" x14ac:dyDescent="0.2">
      <c r="C2963" s="27"/>
      <c r="D2963" s="27"/>
      <c r="E2963" s="27"/>
      <c r="F2963" s="27"/>
      <c r="G2963" s="27"/>
      <c r="R2963" s="27"/>
      <c r="S2963" s="27"/>
    </row>
    <row r="2964" spans="3:19" x14ac:dyDescent="0.2">
      <c r="C2964" s="27"/>
      <c r="D2964" s="27"/>
      <c r="E2964" s="27"/>
      <c r="F2964" s="27"/>
      <c r="G2964" s="27"/>
      <c r="R2964" s="27"/>
      <c r="S2964" s="27"/>
    </row>
    <row r="2965" spans="3:19" x14ac:dyDescent="0.2">
      <c r="C2965" s="27"/>
      <c r="D2965" s="27"/>
      <c r="E2965" s="27"/>
      <c r="F2965" s="27"/>
      <c r="G2965" s="27"/>
      <c r="R2965" s="27"/>
      <c r="S2965" s="27"/>
    </row>
    <row r="2966" spans="3:19" x14ac:dyDescent="0.2">
      <c r="C2966" s="27"/>
      <c r="D2966" s="27"/>
      <c r="E2966" s="27"/>
      <c r="F2966" s="27"/>
      <c r="G2966" s="27"/>
      <c r="R2966" s="27"/>
      <c r="S2966" s="27"/>
    </row>
    <row r="2967" spans="3:19" x14ac:dyDescent="0.2">
      <c r="C2967" s="27"/>
      <c r="D2967" s="27"/>
      <c r="E2967" s="27"/>
      <c r="F2967" s="27"/>
      <c r="G2967" s="27"/>
      <c r="R2967" s="27"/>
      <c r="S2967" s="27"/>
    </row>
    <row r="2968" spans="3:19" x14ac:dyDescent="0.2">
      <c r="C2968" s="27"/>
      <c r="D2968" s="27"/>
      <c r="E2968" s="27"/>
      <c r="F2968" s="27"/>
      <c r="G2968" s="27"/>
      <c r="R2968" s="27"/>
      <c r="S2968" s="27"/>
    </row>
    <row r="2969" spans="3:19" x14ac:dyDescent="0.2">
      <c r="C2969" s="27"/>
      <c r="D2969" s="27"/>
      <c r="E2969" s="27"/>
      <c r="F2969" s="27"/>
      <c r="G2969" s="27"/>
      <c r="R2969" s="27"/>
      <c r="S2969" s="27"/>
    </row>
    <row r="2970" spans="3:19" x14ac:dyDescent="0.2">
      <c r="C2970" s="27"/>
      <c r="D2970" s="27"/>
      <c r="E2970" s="27"/>
      <c r="F2970" s="27"/>
      <c r="G2970" s="27"/>
      <c r="R2970" s="27"/>
      <c r="S2970" s="27"/>
    </row>
    <row r="2971" spans="3:19" x14ac:dyDescent="0.2">
      <c r="C2971" s="27"/>
      <c r="D2971" s="27"/>
      <c r="E2971" s="27"/>
      <c r="F2971" s="27"/>
      <c r="G2971" s="27"/>
      <c r="R2971" s="27"/>
      <c r="S2971" s="27"/>
    </row>
    <row r="2972" spans="3:19" x14ac:dyDescent="0.2">
      <c r="C2972" s="27"/>
      <c r="D2972" s="27"/>
      <c r="E2972" s="27"/>
      <c r="F2972" s="27"/>
      <c r="G2972" s="27"/>
      <c r="R2972" s="27"/>
      <c r="S2972" s="27"/>
    </row>
    <row r="2973" spans="3:19" x14ac:dyDescent="0.2">
      <c r="C2973" s="27"/>
      <c r="D2973" s="27"/>
      <c r="E2973" s="27"/>
      <c r="F2973" s="27"/>
      <c r="G2973" s="27"/>
      <c r="R2973" s="27"/>
      <c r="S2973" s="27"/>
    </row>
    <row r="2974" spans="3:19" x14ac:dyDescent="0.2">
      <c r="C2974" s="27"/>
      <c r="D2974" s="27"/>
      <c r="E2974" s="27"/>
      <c r="F2974" s="27"/>
      <c r="G2974" s="27"/>
      <c r="R2974" s="27"/>
      <c r="S2974" s="27"/>
    </row>
    <row r="2975" spans="3:19" x14ac:dyDescent="0.2">
      <c r="C2975" s="27"/>
      <c r="D2975" s="27"/>
      <c r="E2975" s="27"/>
      <c r="F2975" s="27"/>
      <c r="G2975" s="27"/>
      <c r="R2975" s="27"/>
      <c r="S2975" s="27"/>
    </row>
    <row r="2976" spans="3:19" x14ac:dyDescent="0.2">
      <c r="C2976" s="27"/>
      <c r="D2976" s="27"/>
      <c r="E2976" s="27"/>
      <c r="F2976" s="27"/>
      <c r="G2976" s="27"/>
      <c r="R2976" s="27"/>
      <c r="S2976" s="27"/>
    </row>
    <row r="2977" spans="3:19" x14ac:dyDescent="0.2">
      <c r="C2977" s="27"/>
      <c r="D2977" s="27"/>
      <c r="E2977" s="27"/>
      <c r="F2977" s="27"/>
      <c r="G2977" s="27"/>
      <c r="R2977" s="27"/>
      <c r="S2977" s="27"/>
    </row>
    <row r="2978" spans="3:19" x14ac:dyDescent="0.2">
      <c r="C2978" s="27"/>
      <c r="D2978" s="27"/>
      <c r="E2978" s="27"/>
      <c r="F2978" s="27"/>
      <c r="G2978" s="27"/>
      <c r="R2978" s="27"/>
      <c r="S2978" s="27"/>
    </row>
    <row r="2979" spans="3:19" x14ac:dyDescent="0.2">
      <c r="C2979" s="27"/>
      <c r="D2979" s="27"/>
      <c r="E2979" s="27"/>
      <c r="F2979" s="27"/>
      <c r="G2979" s="27"/>
      <c r="R2979" s="27"/>
      <c r="S2979" s="27"/>
    </row>
    <row r="2980" spans="3:19" x14ac:dyDescent="0.2">
      <c r="C2980" s="27"/>
      <c r="D2980" s="27"/>
      <c r="E2980" s="27"/>
      <c r="F2980" s="27"/>
      <c r="G2980" s="27"/>
      <c r="R2980" s="27"/>
      <c r="S2980" s="27"/>
    </row>
    <row r="2981" spans="3:19" x14ac:dyDescent="0.2">
      <c r="C2981" s="27"/>
      <c r="D2981" s="27"/>
      <c r="E2981" s="27"/>
      <c r="F2981" s="27"/>
      <c r="G2981" s="27"/>
      <c r="R2981" s="27"/>
      <c r="S2981" s="27"/>
    </row>
    <row r="2982" spans="3:19" x14ac:dyDescent="0.2">
      <c r="C2982" s="27"/>
      <c r="D2982" s="27"/>
      <c r="E2982" s="27"/>
      <c r="F2982" s="27"/>
      <c r="G2982" s="27"/>
      <c r="R2982" s="27"/>
      <c r="S2982" s="27"/>
    </row>
    <row r="2983" spans="3:19" x14ac:dyDescent="0.2">
      <c r="C2983" s="27"/>
      <c r="D2983" s="27"/>
      <c r="E2983" s="27"/>
      <c r="F2983" s="27"/>
      <c r="G2983" s="27"/>
      <c r="R2983" s="27"/>
      <c r="S2983" s="27"/>
    </row>
    <row r="2984" spans="3:19" x14ac:dyDescent="0.2">
      <c r="C2984" s="27"/>
      <c r="D2984" s="27"/>
      <c r="E2984" s="27"/>
      <c r="F2984" s="27"/>
      <c r="G2984" s="27"/>
      <c r="R2984" s="27"/>
      <c r="S2984" s="27"/>
    </row>
    <row r="2985" spans="3:19" x14ac:dyDescent="0.2">
      <c r="C2985" s="27"/>
      <c r="D2985" s="27"/>
      <c r="E2985" s="27"/>
      <c r="F2985" s="27"/>
      <c r="G2985" s="27"/>
      <c r="R2985" s="27"/>
      <c r="S2985" s="27"/>
    </row>
    <row r="2986" spans="3:19" x14ac:dyDescent="0.2">
      <c r="C2986" s="27"/>
      <c r="D2986" s="27"/>
      <c r="E2986" s="27"/>
      <c r="F2986" s="27"/>
      <c r="G2986" s="27"/>
      <c r="R2986" s="27"/>
      <c r="S2986" s="27"/>
    </row>
    <row r="2987" spans="3:19" x14ac:dyDescent="0.2">
      <c r="C2987" s="27"/>
      <c r="D2987" s="27"/>
      <c r="E2987" s="27"/>
      <c r="F2987" s="27"/>
      <c r="G2987" s="27"/>
      <c r="R2987" s="27"/>
      <c r="S2987" s="27"/>
    </row>
    <row r="2988" spans="3:19" x14ac:dyDescent="0.2">
      <c r="C2988" s="27"/>
      <c r="D2988" s="27"/>
      <c r="E2988" s="27"/>
      <c r="F2988" s="27"/>
      <c r="G2988" s="27"/>
      <c r="R2988" s="27"/>
      <c r="S2988" s="27"/>
    </row>
    <row r="2989" spans="3:19" x14ac:dyDescent="0.2">
      <c r="C2989" s="27"/>
      <c r="D2989" s="27"/>
      <c r="E2989" s="27"/>
      <c r="F2989" s="27"/>
      <c r="G2989" s="27"/>
      <c r="R2989" s="27"/>
      <c r="S2989" s="27"/>
    </row>
    <row r="2990" spans="3:19" x14ac:dyDescent="0.2">
      <c r="C2990" s="27"/>
      <c r="D2990" s="27"/>
      <c r="E2990" s="27"/>
      <c r="F2990" s="27"/>
      <c r="G2990" s="27"/>
      <c r="R2990" s="27"/>
      <c r="S2990" s="27"/>
    </row>
    <row r="2991" spans="3:19" x14ac:dyDescent="0.2">
      <c r="C2991" s="27"/>
      <c r="D2991" s="27"/>
      <c r="E2991" s="27"/>
      <c r="F2991" s="27"/>
      <c r="G2991" s="27"/>
      <c r="R2991" s="27"/>
      <c r="S2991" s="27"/>
    </row>
    <row r="2992" spans="3:19" x14ac:dyDescent="0.2">
      <c r="C2992" s="27"/>
      <c r="D2992" s="27"/>
      <c r="E2992" s="27"/>
      <c r="F2992" s="27"/>
      <c r="G2992" s="27"/>
      <c r="R2992" s="27"/>
      <c r="S2992" s="27"/>
    </row>
    <row r="2993" spans="3:19" x14ac:dyDescent="0.2">
      <c r="C2993" s="27"/>
      <c r="D2993" s="27"/>
      <c r="E2993" s="27"/>
      <c r="F2993" s="27"/>
      <c r="G2993" s="27"/>
      <c r="R2993" s="27"/>
      <c r="S2993" s="27"/>
    </row>
    <row r="2994" spans="3:19" x14ac:dyDescent="0.2">
      <c r="C2994" s="27"/>
      <c r="D2994" s="27"/>
      <c r="E2994" s="27"/>
      <c r="F2994" s="27"/>
      <c r="G2994" s="27"/>
      <c r="R2994" s="27"/>
      <c r="S2994" s="27"/>
    </row>
    <row r="2995" spans="3:19" x14ac:dyDescent="0.2">
      <c r="C2995" s="27"/>
      <c r="D2995" s="27"/>
      <c r="E2995" s="27"/>
      <c r="F2995" s="27"/>
      <c r="G2995" s="27"/>
      <c r="R2995" s="27"/>
      <c r="S2995" s="27"/>
    </row>
    <row r="2996" spans="3:19" x14ac:dyDescent="0.2">
      <c r="C2996" s="27"/>
      <c r="D2996" s="27"/>
      <c r="E2996" s="27"/>
      <c r="F2996" s="27"/>
      <c r="G2996" s="27"/>
      <c r="R2996" s="27"/>
      <c r="S2996" s="27"/>
    </row>
    <row r="2997" spans="3:19" x14ac:dyDescent="0.2">
      <c r="C2997" s="27"/>
      <c r="D2997" s="27"/>
      <c r="E2997" s="27"/>
      <c r="F2997" s="27"/>
      <c r="G2997" s="27"/>
      <c r="R2997" s="27"/>
      <c r="S2997" s="27"/>
    </row>
    <row r="2998" spans="3:19" x14ac:dyDescent="0.2">
      <c r="C2998" s="27"/>
      <c r="D2998" s="27"/>
      <c r="E2998" s="27"/>
      <c r="F2998" s="27"/>
      <c r="G2998" s="27"/>
      <c r="R2998" s="27"/>
      <c r="S2998" s="27"/>
    </row>
    <row r="2999" spans="3:19" x14ac:dyDescent="0.2">
      <c r="C2999" s="27"/>
      <c r="D2999" s="27"/>
      <c r="E2999" s="27"/>
      <c r="F2999" s="27"/>
      <c r="G2999" s="27"/>
      <c r="R2999" s="27"/>
      <c r="S2999" s="27"/>
    </row>
    <row r="3000" spans="3:19" x14ac:dyDescent="0.2">
      <c r="C3000" s="27"/>
      <c r="D3000" s="27"/>
      <c r="E3000" s="27"/>
      <c r="F3000" s="27"/>
      <c r="G3000" s="27"/>
      <c r="R3000" s="27"/>
      <c r="S3000" s="27"/>
    </row>
    <row r="3001" spans="3:19" x14ac:dyDescent="0.2">
      <c r="C3001" s="27"/>
      <c r="D3001" s="27"/>
      <c r="E3001" s="27"/>
      <c r="F3001" s="27"/>
      <c r="G3001" s="27"/>
      <c r="R3001" s="27"/>
      <c r="S3001" s="27"/>
    </row>
    <row r="3002" spans="3:19" x14ac:dyDescent="0.2">
      <c r="C3002" s="27"/>
      <c r="D3002" s="27"/>
      <c r="E3002" s="27"/>
      <c r="F3002" s="27"/>
      <c r="G3002" s="27"/>
      <c r="R3002" s="27"/>
      <c r="S3002" s="27"/>
    </row>
    <row r="3003" spans="3:19" x14ac:dyDescent="0.2">
      <c r="C3003" s="27"/>
      <c r="D3003" s="27"/>
      <c r="E3003" s="27"/>
      <c r="F3003" s="27"/>
      <c r="G3003" s="27"/>
      <c r="R3003" s="27"/>
      <c r="S3003" s="27"/>
    </row>
    <row r="3004" spans="3:19" x14ac:dyDescent="0.2">
      <c r="C3004" s="27"/>
      <c r="D3004" s="27"/>
      <c r="E3004" s="27"/>
      <c r="F3004" s="27"/>
      <c r="G3004" s="27"/>
      <c r="R3004" s="27"/>
      <c r="S3004" s="27"/>
    </row>
    <row r="3005" spans="3:19" x14ac:dyDescent="0.2">
      <c r="C3005" s="27"/>
      <c r="D3005" s="27"/>
      <c r="E3005" s="27"/>
      <c r="F3005" s="27"/>
      <c r="G3005" s="27"/>
      <c r="R3005" s="27"/>
      <c r="S3005" s="27"/>
    </row>
    <row r="3006" spans="3:19" x14ac:dyDescent="0.2">
      <c r="C3006" s="27"/>
      <c r="D3006" s="27"/>
      <c r="E3006" s="27"/>
      <c r="F3006" s="27"/>
      <c r="G3006" s="27"/>
      <c r="R3006" s="27"/>
      <c r="S3006" s="27"/>
    </row>
    <row r="3007" spans="3:19" x14ac:dyDescent="0.2">
      <c r="C3007" s="27"/>
      <c r="D3007" s="27"/>
      <c r="E3007" s="27"/>
      <c r="F3007" s="27"/>
      <c r="G3007" s="27"/>
      <c r="R3007" s="27"/>
      <c r="S3007" s="27"/>
    </row>
    <row r="3008" spans="3:19" x14ac:dyDescent="0.2">
      <c r="C3008" s="27"/>
      <c r="D3008" s="27"/>
      <c r="E3008" s="27"/>
      <c r="F3008" s="27"/>
      <c r="G3008" s="27"/>
      <c r="R3008" s="27"/>
      <c r="S3008" s="27"/>
    </row>
    <row r="3009" spans="3:19" x14ac:dyDescent="0.2">
      <c r="C3009" s="27"/>
      <c r="D3009" s="27"/>
      <c r="E3009" s="27"/>
      <c r="F3009" s="27"/>
      <c r="G3009" s="27"/>
      <c r="R3009" s="27"/>
      <c r="S3009" s="27"/>
    </row>
    <row r="3010" spans="3:19" x14ac:dyDescent="0.2">
      <c r="C3010" s="27"/>
      <c r="D3010" s="27"/>
      <c r="E3010" s="27"/>
      <c r="F3010" s="27"/>
      <c r="G3010" s="27"/>
      <c r="R3010" s="27"/>
      <c r="S3010" s="27"/>
    </row>
    <row r="3011" spans="3:19" x14ac:dyDescent="0.2">
      <c r="C3011" s="27"/>
      <c r="D3011" s="27"/>
      <c r="E3011" s="27"/>
      <c r="F3011" s="27"/>
      <c r="G3011" s="27"/>
      <c r="R3011" s="27"/>
      <c r="S3011" s="27"/>
    </row>
    <row r="3012" spans="3:19" x14ac:dyDescent="0.2">
      <c r="C3012" s="27"/>
      <c r="D3012" s="27"/>
      <c r="E3012" s="27"/>
      <c r="F3012" s="27"/>
      <c r="G3012" s="27"/>
      <c r="R3012" s="27"/>
      <c r="S3012" s="27"/>
    </row>
    <row r="3013" spans="3:19" x14ac:dyDescent="0.2">
      <c r="C3013" s="27"/>
      <c r="D3013" s="27"/>
      <c r="E3013" s="27"/>
      <c r="F3013" s="27"/>
      <c r="G3013" s="27"/>
      <c r="R3013" s="27"/>
      <c r="S3013" s="27"/>
    </row>
    <row r="3014" spans="3:19" x14ac:dyDescent="0.2">
      <c r="C3014" s="27"/>
      <c r="D3014" s="27"/>
      <c r="E3014" s="27"/>
      <c r="F3014" s="27"/>
      <c r="G3014" s="27"/>
      <c r="R3014" s="27"/>
      <c r="S3014" s="27"/>
    </row>
    <row r="3015" spans="3:19" x14ac:dyDescent="0.2">
      <c r="C3015" s="27"/>
      <c r="D3015" s="27"/>
      <c r="E3015" s="27"/>
      <c r="F3015" s="27"/>
      <c r="G3015" s="27"/>
      <c r="R3015" s="27"/>
      <c r="S3015" s="27"/>
    </row>
    <row r="3016" spans="3:19" x14ac:dyDescent="0.2">
      <c r="C3016" s="27"/>
      <c r="D3016" s="27"/>
      <c r="E3016" s="27"/>
      <c r="F3016" s="27"/>
      <c r="G3016" s="27"/>
      <c r="R3016" s="27"/>
      <c r="S3016" s="27"/>
    </row>
    <row r="3017" spans="3:19" x14ac:dyDescent="0.2">
      <c r="C3017" s="27"/>
      <c r="D3017" s="27"/>
      <c r="E3017" s="27"/>
      <c r="F3017" s="27"/>
      <c r="G3017" s="27"/>
      <c r="R3017" s="27"/>
      <c r="S3017" s="27"/>
    </row>
    <row r="3018" spans="3:19" x14ac:dyDescent="0.2">
      <c r="C3018" s="27"/>
      <c r="D3018" s="27"/>
      <c r="E3018" s="27"/>
      <c r="F3018" s="27"/>
      <c r="G3018" s="27"/>
      <c r="R3018" s="27"/>
      <c r="S3018" s="27"/>
    </row>
    <row r="3019" spans="3:19" x14ac:dyDescent="0.2">
      <c r="C3019" s="27"/>
      <c r="D3019" s="27"/>
      <c r="E3019" s="27"/>
      <c r="F3019" s="27"/>
      <c r="G3019" s="27"/>
      <c r="R3019" s="27"/>
      <c r="S3019" s="27"/>
    </row>
    <row r="3020" spans="3:19" x14ac:dyDescent="0.2">
      <c r="C3020" s="27"/>
      <c r="D3020" s="27"/>
      <c r="E3020" s="27"/>
      <c r="F3020" s="27"/>
      <c r="G3020" s="27"/>
      <c r="R3020" s="27"/>
      <c r="S3020" s="27"/>
    </row>
    <row r="3021" spans="3:19" x14ac:dyDescent="0.2">
      <c r="C3021" s="27"/>
      <c r="D3021" s="27"/>
      <c r="E3021" s="27"/>
      <c r="F3021" s="27"/>
      <c r="G3021" s="27"/>
      <c r="R3021" s="27"/>
      <c r="S3021" s="27"/>
    </row>
    <row r="3022" spans="3:19" x14ac:dyDescent="0.2">
      <c r="C3022" s="27"/>
      <c r="D3022" s="27"/>
      <c r="E3022" s="27"/>
      <c r="F3022" s="27"/>
      <c r="G3022" s="27"/>
      <c r="R3022" s="27"/>
      <c r="S3022" s="27"/>
    </row>
    <row r="3023" spans="3:19" x14ac:dyDescent="0.2">
      <c r="C3023" s="27"/>
      <c r="D3023" s="27"/>
      <c r="E3023" s="27"/>
      <c r="F3023" s="27"/>
      <c r="G3023" s="27"/>
      <c r="R3023" s="27"/>
      <c r="S3023" s="27"/>
    </row>
    <row r="3024" spans="3:19" x14ac:dyDescent="0.2">
      <c r="C3024" s="27"/>
      <c r="D3024" s="27"/>
      <c r="E3024" s="27"/>
      <c r="F3024" s="27"/>
      <c r="G3024" s="27"/>
      <c r="R3024" s="27"/>
      <c r="S3024" s="27"/>
    </row>
    <row r="3025" spans="3:19" x14ac:dyDescent="0.2">
      <c r="C3025" s="27"/>
      <c r="D3025" s="27"/>
      <c r="E3025" s="27"/>
      <c r="F3025" s="27"/>
      <c r="G3025" s="27"/>
      <c r="R3025" s="27"/>
      <c r="S3025" s="27"/>
    </row>
    <row r="3026" spans="3:19" x14ac:dyDescent="0.2">
      <c r="C3026" s="27"/>
      <c r="D3026" s="27"/>
      <c r="E3026" s="27"/>
      <c r="F3026" s="27"/>
      <c r="G3026" s="27"/>
      <c r="R3026" s="27"/>
      <c r="S3026" s="27"/>
    </row>
    <row r="3027" spans="3:19" x14ac:dyDescent="0.2">
      <c r="C3027" s="27"/>
      <c r="D3027" s="27"/>
      <c r="E3027" s="27"/>
      <c r="F3027" s="27"/>
      <c r="G3027" s="27"/>
      <c r="R3027" s="27"/>
      <c r="S3027" s="27"/>
    </row>
    <row r="3028" spans="3:19" x14ac:dyDescent="0.2">
      <c r="C3028" s="27"/>
      <c r="D3028" s="27"/>
      <c r="E3028" s="27"/>
      <c r="F3028" s="27"/>
      <c r="G3028" s="27"/>
      <c r="R3028" s="27"/>
      <c r="S3028" s="27"/>
    </row>
    <row r="3029" spans="3:19" x14ac:dyDescent="0.2">
      <c r="C3029" s="27"/>
      <c r="D3029" s="27"/>
      <c r="E3029" s="27"/>
      <c r="F3029" s="27"/>
      <c r="G3029" s="27"/>
      <c r="R3029" s="27"/>
      <c r="S3029" s="27"/>
    </row>
    <row r="3030" spans="3:19" x14ac:dyDescent="0.2">
      <c r="C3030" s="27"/>
      <c r="D3030" s="27"/>
      <c r="E3030" s="27"/>
      <c r="F3030" s="27"/>
      <c r="G3030" s="27"/>
      <c r="R3030" s="27"/>
      <c r="S3030" s="27"/>
    </row>
    <row r="3031" spans="3:19" x14ac:dyDescent="0.2">
      <c r="C3031" s="27"/>
      <c r="D3031" s="27"/>
      <c r="E3031" s="27"/>
      <c r="F3031" s="27"/>
      <c r="G3031" s="27"/>
      <c r="R3031" s="27"/>
      <c r="S3031" s="27"/>
    </row>
    <row r="3032" spans="3:19" x14ac:dyDescent="0.2">
      <c r="C3032" s="27"/>
      <c r="D3032" s="27"/>
      <c r="E3032" s="27"/>
      <c r="F3032" s="27"/>
      <c r="G3032" s="27"/>
      <c r="R3032" s="27"/>
      <c r="S3032" s="27"/>
    </row>
    <row r="3033" spans="3:19" x14ac:dyDescent="0.2">
      <c r="C3033" s="27"/>
      <c r="D3033" s="27"/>
      <c r="E3033" s="27"/>
      <c r="F3033" s="27"/>
      <c r="G3033" s="27"/>
      <c r="R3033" s="27"/>
      <c r="S3033" s="27"/>
    </row>
    <row r="3034" spans="3:19" x14ac:dyDescent="0.2">
      <c r="C3034" s="27"/>
      <c r="D3034" s="27"/>
      <c r="E3034" s="27"/>
      <c r="F3034" s="27"/>
      <c r="G3034" s="27"/>
      <c r="R3034" s="27"/>
      <c r="S3034" s="27"/>
    </row>
    <row r="3035" spans="3:19" x14ac:dyDescent="0.2">
      <c r="C3035" s="27"/>
      <c r="D3035" s="27"/>
      <c r="E3035" s="27"/>
      <c r="F3035" s="27"/>
      <c r="G3035" s="27"/>
      <c r="R3035" s="27"/>
      <c r="S3035" s="27"/>
    </row>
    <row r="3036" spans="3:19" x14ac:dyDescent="0.2">
      <c r="C3036" s="27"/>
      <c r="D3036" s="27"/>
      <c r="E3036" s="27"/>
      <c r="F3036" s="27"/>
      <c r="G3036" s="27"/>
      <c r="R3036" s="27"/>
      <c r="S3036" s="27"/>
    </row>
    <row r="3037" spans="3:19" x14ac:dyDescent="0.2">
      <c r="C3037" s="27"/>
      <c r="D3037" s="27"/>
      <c r="E3037" s="27"/>
      <c r="F3037" s="27"/>
      <c r="G3037" s="27"/>
      <c r="R3037" s="27"/>
      <c r="S3037" s="27"/>
    </row>
    <row r="3038" spans="3:19" x14ac:dyDescent="0.2">
      <c r="C3038" s="27"/>
      <c r="D3038" s="27"/>
      <c r="E3038" s="27"/>
      <c r="F3038" s="27"/>
      <c r="G3038" s="27"/>
      <c r="R3038" s="27"/>
      <c r="S3038" s="27"/>
    </row>
    <row r="3039" spans="3:19" x14ac:dyDescent="0.2">
      <c r="C3039" s="27"/>
      <c r="D3039" s="27"/>
      <c r="E3039" s="27"/>
      <c r="F3039" s="27"/>
      <c r="G3039" s="27"/>
      <c r="R3039" s="27"/>
      <c r="S3039" s="27"/>
    </row>
    <row r="3040" spans="3:19" x14ac:dyDescent="0.2">
      <c r="C3040" s="27"/>
      <c r="D3040" s="27"/>
      <c r="E3040" s="27"/>
      <c r="F3040" s="27"/>
      <c r="G3040" s="27"/>
      <c r="R3040" s="27"/>
      <c r="S3040" s="27"/>
    </row>
    <row r="3041" spans="3:19" x14ac:dyDescent="0.2">
      <c r="C3041" s="27"/>
      <c r="D3041" s="27"/>
      <c r="E3041" s="27"/>
      <c r="F3041" s="27"/>
      <c r="G3041" s="27"/>
      <c r="R3041" s="27"/>
      <c r="S3041" s="27"/>
    </row>
    <row r="3042" spans="3:19" x14ac:dyDescent="0.2">
      <c r="C3042" s="27"/>
      <c r="D3042" s="27"/>
      <c r="E3042" s="27"/>
      <c r="F3042" s="27"/>
      <c r="G3042" s="27"/>
      <c r="R3042" s="27"/>
      <c r="S3042" s="27"/>
    </row>
    <row r="3043" spans="3:19" x14ac:dyDescent="0.2">
      <c r="C3043" s="27"/>
      <c r="D3043" s="27"/>
      <c r="E3043" s="27"/>
      <c r="F3043" s="27"/>
      <c r="G3043" s="27"/>
      <c r="R3043" s="27"/>
      <c r="S3043" s="27"/>
    </row>
    <row r="3044" spans="3:19" x14ac:dyDescent="0.2">
      <c r="C3044" s="27"/>
      <c r="D3044" s="27"/>
      <c r="E3044" s="27"/>
      <c r="F3044" s="27"/>
      <c r="G3044" s="27"/>
      <c r="R3044" s="27"/>
      <c r="S3044" s="27"/>
    </row>
    <row r="3045" spans="3:19" x14ac:dyDescent="0.2">
      <c r="C3045" s="27"/>
      <c r="D3045" s="27"/>
      <c r="E3045" s="27"/>
      <c r="F3045" s="27"/>
      <c r="G3045" s="27"/>
      <c r="R3045" s="27"/>
      <c r="S3045" s="27"/>
    </row>
    <row r="3046" spans="3:19" x14ac:dyDescent="0.2">
      <c r="C3046" s="27"/>
      <c r="D3046" s="27"/>
      <c r="E3046" s="27"/>
      <c r="F3046" s="27"/>
      <c r="G3046" s="27"/>
      <c r="R3046" s="27"/>
      <c r="S3046" s="27"/>
    </row>
    <row r="3047" spans="3:19" x14ac:dyDescent="0.2">
      <c r="C3047" s="27"/>
      <c r="D3047" s="27"/>
      <c r="E3047" s="27"/>
      <c r="F3047" s="27"/>
      <c r="G3047" s="27"/>
      <c r="R3047" s="27"/>
      <c r="S3047" s="27"/>
    </row>
    <row r="3048" spans="3:19" x14ac:dyDescent="0.2">
      <c r="C3048" s="27"/>
      <c r="D3048" s="27"/>
      <c r="E3048" s="27"/>
      <c r="F3048" s="27"/>
      <c r="G3048" s="27"/>
      <c r="R3048" s="27"/>
      <c r="S3048" s="27"/>
    </row>
    <row r="3049" spans="3:19" x14ac:dyDescent="0.2">
      <c r="C3049" s="27"/>
      <c r="D3049" s="27"/>
      <c r="E3049" s="27"/>
      <c r="F3049" s="27"/>
      <c r="G3049" s="27"/>
      <c r="R3049" s="27"/>
      <c r="S3049" s="27"/>
    </row>
    <row r="3050" spans="3:19" x14ac:dyDescent="0.2">
      <c r="C3050" s="27"/>
      <c r="D3050" s="27"/>
      <c r="E3050" s="27"/>
      <c r="F3050" s="27"/>
      <c r="G3050" s="27"/>
      <c r="R3050" s="27"/>
      <c r="S3050" s="27"/>
    </row>
    <row r="3051" spans="3:19" x14ac:dyDescent="0.2">
      <c r="C3051" s="27"/>
      <c r="D3051" s="27"/>
      <c r="E3051" s="27"/>
      <c r="F3051" s="27"/>
      <c r="G3051" s="27"/>
      <c r="R3051" s="27"/>
      <c r="S3051" s="27"/>
    </row>
    <row r="3052" spans="3:19" x14ac:dyDescent="0.2">
      <c r="C3052" s="27"/>
      <c r="D3052" s="27"/>
      <c r="E3052" s="27"/>
      <c r="F3052" s="27"/>
      <c r="G3052" s="27"/>
      <c r="R3052" s="27"/>
      <c r="S3052" s="27"/>
    </row>
    <row r="3053" spans="3:19" x14ac:dyDescent="0.2">
      <c r="C3053" s="27"/>
      <c r="D3053" s="27"/>
      <c r="E3053" s="27"/>
      <c r="F3053" s="27"/>
      <c r="G3053" s="27"/>
      <c r="R3053" s="27"/>
      <c r="S3053" s="27"/>
    </row>
    <row r="3054" spans="3:19" x14ac:dyDescent="0.2">
      <c r="C3054" s="27"/>
      <c r="D3054" s="27"/>
      <c r="E3054" s="27"/>
      <c r="F3054" s="27"/>
      <c r="G3054" s="27"/>
      <c r="R3054" s="27"/>
      <c r="S3054" s="27"/>
    </row>
    <row r="3055" spans="3:19" x14ac:dyDescent="0.2">
      <c r="C3055" s="27"/>
      <c r="D3055" s="27"/>
      <c r="E3055" s="27"/>
      <c r="F3055" s="27"/>
      <c r="G3055" s="27"/>
      <c r="R3055" s="27"/>
      <c r="S3055" s="27"/>
    </row>
    <row r="3056" spans="3:19" x14ac:dyDescent="0.2">
      <c r="C3056" s="27"/>
      <c r="D3056" s="27"/>
      <c r="E3056" s="27"/>
      <c r="F3056" s="27"/>
      <c r="G3056" s="27"/>
      <c r="R3056" s="27"/>
      <c r="S3056" s="27"/>
    </row>
    <row r="3057" spans="3:19" x14ac:dyDescent="0.2">
      <c r="C3057" s="27"/>
      <c r="D3057" s="27"/>
      <c r="E3057" s="27"/>
      <c r="F3057" s="27"/>
      <c r="G3057" s="27"/>
      <c r="R3057" s="27"/>
      <c r="S3057" s="27"/>
    </row>
    <row r="3058" spans="3:19" x14ac:dyDescent="0.2">
      <c r="C3058" s="27"/>
      <c r="D3058" s="27"/>
      <c r="E3058" s="27"/>
      <c r="F3058" s="27"/>
      <c r="G3058" s="27"/>
      <c r="R3058" s="27"/>
      <c r="S3058" s="27"/>
    </row>
    <row r="3059" spans="3:19" x14ac:dyDescent="0.2">
      <c r="C3059" s="27"/>
      <c r="D3059" s="27"/>
      <c r="E3059" s="27"/>
      <c r="F3059" s="27"/>
      <c r="G3059" s="27"/>
      <c r="R3059" s="27"/>
      <c r="S3059" s="27"/>
    </row>
    <row r="3060" spans="3:19" x14ac:dyDescent="0.2">
      <c r="C3060" s="27"/>
      <c r="D3060" s="27"/>
      <c r="E3060" s="27"/>
      <c r="F3060" s="27"/>
      <c r="G3060" s="27"/>
      <c r="R3060" s="27"/>
      <c r="S3060" s="27"/>
    </row>
    <row r="3061" spans="3:19" x14ac:dyDescent="0.2">
      <c r="C3061" s="27"/>
      <c r="D3061" s="27"/>
      <c r="E3061" s="27"/>
      <c r="F3061" s="27"/>
      <c r="G3061" s="27"/>
      <c r="R3061" s="27"/>
      <c r="S3061" s="27"/>
    </row>
    <row r="3062" spans="3:19" x14ac:dyDescent="0.2">
      <c r="C3062" s="27"/>
      <c r="D3062" s="27"/>
      <c r="E3062" s="27"/>
      <c r="F3062" s="27"/>
      <c r="G3062" s="27"/>
      <c r="R3062" s="27"/>
      <c r="S3062" s="27"/>
    </row>
    <row r="3063" spans="3:19" x14ac:dyDescent="0.2">
      <c r="C3063" s="27"/>
      <c r="D3063" s="27"/>
      <c r="E3063" s="27"/>
      <c r="F3063" s="27"/>
      <c r="G3063" s="27"/>
      <c r="R3063" s="27"/>
      <c r="S3063" s="27"/>
    </row>
    <row r="3064" spans="3:19" x14ac:dyDescent="0.2">
      <c r="C3064" s="27"/>
      <c r="D3064" s="27"/>
      <c r="E3064" s="27"/>
      <c r="F3064" s="27"/>
      <c r="G3064" s="27"/>
      <c r="R3064" s="27"/>
      <c r="S3064" s="27"/>
    </row>
    <row r="3065" spans="3:19" x14ac:dyDescent="0.2">
      <c r="C3065" s="27"/>
      <c r="D3065" s="27"/>
      <c r="E3065" s="27"/>
      <c r="F3065" s="27"/>
      <c r="G3065" s="27"/>
      <c r="R3065" s="27"/>
      <c r="S3065" s="27"/>
    </row>
    <row r="3066" spans="3:19" x14ac:dyDescent="0.2">
      <c r="C3066" s="27"/>
      <c r="D3066" s="27"/>
      <c r="E3066" s="27"/>
      <c r="F3066" s="27"/>
      <c r="G3066" s="27"/>
      <c r="R3066" s="27"/>
      <c r="S3066" s="27"/>
    </row>
    <row r="3067" spans="3:19" x14ac:dyDescent="0.2">
      <c r="C3067" s="27"/>
      <c r="D3067" s="27"/>
      <c r="E3067" s="27"/>
      <c r="F3067" s="27"/>
      <c r="G3067" s="27"/>
      <c r="R3067" s="27"/>
      <c r="S3067" s="27"/>
    </row>
    <row r="3068" spans="3:19" x14ac:dyDescent="0.2">
      <c r="C3068" s="27"/>
      <c r="D3068" s="27"/>
      <c r="E3068" s="27"/>
      <c r="F3068" s="27"/>
      <c r="G3068" s="27"/>
      <c r="R3068" s="27"/>
      <c r="S3068" s="27"/>
    </row>
    <row r="3069" spans="3:19" x14ac:dyDescent="0.2">
      <c r="C3069" s="27"/>
      <c r="D3069" s="27"/>
      <c r="E3069" s="27"/>
      <c r="F3069" s="27"/>
      <c r="G3069" s="27"/>
      <c r="R3069" s="27"/>
      <c r="S3069" s="27"/>
    </row>
    <row r="3070" spans="3:19" x14ac:dyDescent="0.2">
      <c r="C3070" s="27"/>
      <c r="D3070" s="27"/>
      <c r="E3070" s="27"/>
      <c r="F3070" s="27"/>
      <c r="G3070" s="27"/>
      <c r="R3070" s="27"/>
      <c r="S3070" s="27"/>
    </row>
    <row r="3071" spans="3:19" x14ac:dyDescent="0.2">
      <c r="C3071" s="27"/>
      <c r="D3071" s="27"/>
      <c r="E3071" s="27"/>
      <c r="F3071" s="27"/>
      <c r="G3071" s="27"/>
      <c r="R3071" s="27"/>
      <c r="S3071" s="27"/>
    </row>
    <row r="3072" spans="3:19" x14ac:dyDescent="0.2">
      <c r="C3072" s="27"/>
      <c r="D3072" s="27"/>
      <c r="E3072" s="27"/>
      <c r="F3072" s="27"/>
      <c r="G3072" s="27"/>
      <c r="R3072" s="27"/>
      <c r="S3072" s="27"/>
    </row>
    <row r="3073" spans="3:19" x14ac:dyDescent="0.2">
      <c r="C3073" s="27"/>
      <c r="D3073" s="27"/>
      <c r="E3073" s="27"/>
      <c r="F3073" s="27"/>
      <c r="G3073" s="27"/>
      <c r="R3073" s="27"/>
      <c r="S3073" s="27"/>
    </row>
    <row r="3074" spans="3:19" x14ac:dyDescent="0.2">
      <c r="C3074" s="27"/>
      <c r="D3074" s="27"/>
      <c r="E3074" s="27"/>
      <c r="F3074" s="27"/>
      <c r="G3074" s="27"/>
      <c r="R3074" s="27"/>
      <c r="S3074" s="27"/>
    </row>
    <row r="3075" spans="3:19" x14ac:dyDescent="0.2">
      <c r="C3075" s="27"/>
      <c r="D3075" s="27"/>
      <c r="E3075" s="27"/>
      <c r="F3075" s="27"/>
      <c r="G3075" s="27"/>
      <c r="R3075" s="27"/>
      <c r="S3075" s="27"/>
    </row>
    <row r="3076" spans="3:19" x14ac:dyDescent="0.2">
      <c r="C3076" s="27"/>
      <c r="D3076" s="27"/>
      <c r="E3076" s="27"/>
      <c r="F3076" s="27"/>
      <c r="G3076" s="27"/>
      <c r="R3076" s="27"/>
      <c r="S3076" s="27"/>
    </row>
    <row r="3077" spans="3:19" x14ac:dyDescent="0.2">
      <c r="C3077" s="27"/>
      <c r="D3077" s="27"/>
      <c r="E3077" s="27"/>
      <c r="F3077" s="27"/>
      <c r="G3077" s="27"/>
      <c r="R3077" s="27"/>
      <c r="S3077" s="27"/>
    </row>
    <row r="3078" spans="3:19" x14ac:dyDescent="0.2">
      <c r="C3078" s="27"/>
      <c r="D3078" s="27"/>
      <c r="E3078" s="27"/>
      <c r="F3078" s="27"/>
      <c r="G3078" s="27"/>
      <c r="R3078" s="27"/>
      <c r="S3078" s="27"/>
    </row>
    <row r="3079" spans="3:19" x14ac:dyDescent="0.2">
      <c r="C3079" s="27"/>
      <c r="D3079" s="27"/>
      <c r="E3079" s="27"/>
      <c r="F3079" s="27"/>
      <c r="G3079" s="27"/>
      <c r="R3079" s="27"/>
      <c r="S3079" s="27"/>
    </row>
    <row r="3080" spans="3:19" x14ac:dyDescent="0.2">
      <c r="C3080" s="27"/>
      <c r="D3080" s="27"/>
      <c r="E3080" s="27"/>
      <c r="F3080" s="27"/>
      <c r="G3080" s="27"/>
      <c r="R3080" s="27"/>
      <c r="S3080" s="27"/>
    </row>
    <row r="3081" spans="3:19" x14ac:dyDescent="0.2">
      <c r="C3081" s="27"/>
      <c r="D3081" s="27"/>
      <c r="E3081" s="27"/>
      <c r="F3081" s="27"/>
      <c r="G3081" s="27"/>
      <c r="R3081" s="27"/>
      <c r="S3081" s="27"/>
    </row>
    <row r="3082" spans="3:19" x14ac:dyDescent="0.2">
      <c r="C3082" s="27"/>
      <c r="D3082" s="27"/>
      <c r="E3082" s="27"/>
      <c r="F3082" s="27"/>
      <c r="G3082" s="27"/>
      <c r="R3082" s="27"/>
      <c r="S3082" s="27"/>
    </row>
    <row r="3083" spans="3:19" x14ac:dyDescent="0.2">
      <c r="C3083" s="27"/>
      <c r="D3083" s="27"/>
      <c r="E3083" s="27"/>
      <c r="F3083" s="27"/>
      <c r="G3083" s="27"/>
      <c r="R3083" s="27"/>
      <c r="S3083" s="27"/>
    </row>
    <row r="3084" spans="3:19" x14ac:dyDescent="0.2">
      <c r="C3084" s="27"/>
      <c r="D3084" s="27"/>
      <c r="E3084" s="27"/>
      <c r="F3084" s="27"/>
      <c r="G3084" s="27"/>
      <c r="R3084" s="27"/>
      <c r="S3084" s="27"/>
    </row>
    <row r="3085" spans="3:19" x14ac:dyDescent="0.2">
      <c r="C3085" s="27"/>
      <c r="D3085" s="27"/>
      <c r="E3085" s="27"/>
      <c r="F3085" s="27"/>
      <c r="G3085" s="27"/>
      <c r="R3085" s="27"/>
      <c r="S3085" s="27"/>
    </row>
    <row r="3086" spans="3:19" x14ac:dyDescent="0.2">
      <c r="C3086" s="27"/>
      <c r="D3086" s="27"/>
      <c r="E3086" s="27"/>
      <c r="F3086" s="27"/>
      <c r="G3086" s="27"/>
      <c r="R3086" s="27"/>
      <c r="S3086" s="27"/>
    </row>
    <row r="3087" spans="3:19" x14ac:dyDescent="0.2">
      <c r="C3087" s="27"/>
      <c r="D3087" s="27"/>
      <c r="E3087" s="27"/>
      <c r="F3087" s="27"/>
      <c r="G3087" s="27"/>
      <c r="R3087" s="27"/>
      <c r="S3087" s="27"/>
    </row>
    <row r="3088" spans="3:19" x14ac:dyDescent="0.2">
      <c r="C3088" s="27"/>
      <c r="D3088" s="27"/>
      <c r="E3088" s="27"/>
      <c r="F3088" s="27"/>
      <c r="G3088" s="27"/>
      <c r="R3088" s="27"/>
      <c r="S3088" s="27"/>
    </row>
    <row r="3089" spans="3:19" x14ac:dyDescent="0.2">
      <c r="C3089" s="27"/>
      <c r="D3089" s="27"/>
      <c r="E3089" s="27"/>
      <c r="F3089" s="27"/>
      <c r="G3089" s="27"/>
      <c r="R3089" s="27"/>
      <c r="S3089" s="27"/>
    </row>
    <row r="3090" spans="3:19" x14ac:dyDescent="0.2">
      <c r="C3090" s="27"/>
      <c r="D3090" s="27"/>
      <c r="E3090" s="27"/>
      <c r="F3090" s="27"/>
      <c r="G3090" s="27"/>
      <c r="R3090" s="27"/>
      <c r="S3090" s="27"/>
    </row>
    <row r="3091" spans="3:19" x14ac:dyDescent="0.2">
      <c r="C3091" s="27"/>
      <c r="D3091" s="27"/>
      <c r="E3091" s="27"/>
      <c r="F3091" s="27"/>
      <c r="G3091" s="27"/>
      <c r="R3091" s="27"/>
      <c r="S3091" s="27"/>
    </row>
    <row r="3092" spans="3:19" x14ac:dyDescent="0.2">
      <c r="C3092" s="27"/>
      <c r="D3092" s="27"/>
      <c r="E3092" s="27"/>
      <c r="F3092" s="27"/>
      <c r="G3092" s="27"/>
      <c r="R3092" s="27"/>
      <c r="S3092" s="27"/>
    </row>
    <row r="3093" spans="3:19" x14ac:dyDescent="0.2">
      <c r="C3093" s="27"/>
      <c r="D3093" s="27"/>
      <c r="E3093" s="27"/>
      <c r="F3093" s="27"/>
      <c r="G3093" s="27"/>
      <c r="R3093" s="27"/>
      <c r="S3093" s="27"/>
    </row>
    <row r="3094" spans="3:19" x14ac:dyDescent="0.2">
      <c r="C3094" s="27"/>
      <c r="D3094" s="27"/>
      <c r="E3094" s="27"/>
      <c r="F3094" s="27"/>
      <c r="G3094" s="27"/>
      <c r="R3094" s="27"/>
      <c r="S3094" s="27"/>
    </row>
    <row r="3095" spans="3:19" x14ac:dyDescent="0.2">
      <c r="C3095" s="27"/>
      <c r="D3095" s="27"/>
      <c r="E3095" s="27"/>
      <c r="F3095" s="27"/>
      <c r="G3095" s="27"/>
      <c r="R3095" s="27"/>
      <c r="S3095" s="27"/>
    </row>
    <row r="3096" spans="3:19" x14ac:dyDescent="0.2">
      <c r="C3096" s="27"/>
      <c r="D3096" s="27"/>
      <c r="E3096" s="27"/>
      <c r="F3096" s="27"/>
      <c r="G3096" s="27"/>
      <c r="R3096" s="27"/>
      <c r="S3096" s="27"/>
    </row>
    <row r="3097" spans="3:19" x14ac:dyDescent="0.2">
      <c r="C3097" s="27"/>
      <c r="D3097" s="27"/>
      <c r="E3097" s="27"/>
      <c r="F3097" s="27"/>
      <c r="G3097" s="27"/>
      <c r="R3097" s="27"/>
      <c r="S3097" s="27"/>
    </row>
    <row r="3098" spans="3:19" x14ac:dyDescent="0.2">
      <c r="C3098" s="27"/>
      <c r="D3098" s="27"/>
      <c r="E3098" s="27"/>
      <c r="F3098" s="27"/>
      <c r="G3098" s="27"/>
      <c r="R3098" s="27"/>
      <c r="S3098" s="27"/>
    </row>
    <row r="3099" spans="3:19" x14ac:dyDescent="0.2">
      <c r="C3099" s="27"/>
      <c r="D3099" s="27"/>
      <c r="E3099" s="27"/>
      <c r="F3099" s="27"/>
      <c r="G3099" s="27"/>
      <c r="R3099" s="27"/>
      <c r="S3099" s="27"/>
    </row>
    <row r="3100" spans="3:19" x14ac:dyDescent="0.2">
      <c r="C3100" s="27"/>
      <c r="D3100" s="27"/>
      <c r="E3100" s="27"/>
      <c r="F3100" s="27"/>
      <c r="G3100" s="27"/>
      <c r="R3100" s="27"/>
      <c r="S3100" s="27"/>
    </row>
    <row r="3101" spans="3:19" x14ac:dyDescent="0.2">
      <c r="C3101" s="27"/>
      <c r="D3101" s="27"/>
      <c r="E3101" s="27"/>
      <c r="F3101" s="27"/>
      <c r="G3101" s="27"/>
      <c r="R3101" s="27"/>
      <c r="S3101" s="27"/>
    </row>
    <row r="3102" spans="3:19" x14ac:dyDescent="0.2">
      <c r="C3102" s="27"/>
      <c r="D3102" s="27"/>
      <c r="E3102" s="27"/>
      <c r="F3102" s="27"/>
      <c r="G3102" s="27"/>
      <c r="R3102" s="27"/>
      <c r="S3102" s="27"/>
    </row>
    <row r="3103" spans="3:19" x14ac:dyDescent="0.2">
      <c r="C3103" s="27"/>
      <c r="D3103" s="27"/>
      <c r="E3103" s="27"/>
      <c r="F3103" s="27"/>
      <c r="G3103" s="27"/>
      <c r="R3103" s="27"/>
      <c r="S3103" s="27"/>
    </row>
    <row r="3104" spans="3:19" x14ac:dyDescent="0.2">
      <c r="C3104" s="27"/>
      <c r="D3104" s="27"/>
      <c r="E3104" s="27"/>
      <c r="F3104" s="27"/>
      <c r="G3104" s="27"/>
      <c r="R3104" s="27"/>
      <c r="S3104" s="27"/>
    </row>
    <row r="3105" spans="3:19" x14ac:dyDescent="0.2">
      <c r="C3105" s="27"/>
      <c r="D3105" s="27"/>
      <c r="E3105" s="27"/>
      <c r="F3105" s="27"/>
      <c r="G3105" s="27"/>
      <c r="R3105" s="27"/>
      <c r="S3105" s="27"/>
    </row>
    <row r="3106" spans="3:19" x14ac:dyDescent="0.2">
      <c r="C3106" s="27"/>
      <c r="D3106" s="27"/>
      <c r="E3106" s="27"/>
      <c r="F3106" s="27"/>
      <c r="G3106" s="27"/>
      <c r="R3106" s="27"/>
      <c r="S3106" s="27"/>
    </row>
    <row r="3107" spans="3:19" x14ac:dyDescent="0.2">
      <c r="C3107" s="27"/>
      <c r="D3107" s="27"/>
      <c r="E3107" s="27"/>
      <c r="F3107" s="27"/>
      <c r="G3107" s="27"/>
      <c r="R3107" s="27"/>
      <c r="S3107" s="27"/>
    </row>
    <row r="3108" spans="3:19" x14ac:dyDescent="0.2">
      <c r="C3108" s="27"/>
      <c r="D3108" s="27"/>
      <c r="E3108" s="27"/>
      <c r="F3108" s="27"/>
      <c r="G3108" s="27"/>
      <c r="R3108" s="27"/>
      <c r="S3108" s="27"/>
    </row>
    <row r="3109" spans="3:19" x14ac:dyDescent="0.2">
      <c r="C3109" s="27"/>
      <c r="D3109" s="27"/>
      <c r="E3109" s="27"/>
      <c r="F3109" s="27"/>
      <c r="G3109" s="27"/>
      <c r="R3109" s="27"/>
      <c r="S3109" s="27"/>
    </row>
    <row r="3110" spans="3:19" x14ac:dyDescent="0.2">
      <c r="C3110" s="27"/>
      <c r="D3110" s="27"/>
      <c r="E3110" s="27"/>
      <c r="F3110" s="27"/>
      <c r="G3110" s="27"/>
      <c r="R3110" s="27"/>
      <c r="S3110" s="27"/>
    </row>
    <row r="3111" spans="3:19" x14ac:dyDescent="0.2">
      <c r="C3111" s="27"/>
      <c r="D3111" s="27"/>
      <c r="E3111" s="27"/>
      <c r="F3111" s="27"/>
      <c r="G3111" s="27"/>
      <c r="R3111" s="27"/>
      <c r="S3111" s="27"/>
    </row>
    <row r="3112" spans="3:19" x14ac:dyDescent="0.2">
      <c r="C3112" s="27"/>
      <c r="D3112" s="27"/>
      <c r="E3112" s="27"/>
      <c r="F3112" s="27"/>
      <c r="G3112" s="27"/>
      <c r="R3112" s="27"/>
      <c r="S3112" s="27"/>
    </row>
    <row r="3113" spans="3:19" x14ac:dyDescent="0.2">
      <c r="C3113" s="27"/>
      <c r="D3113" s="27"/>
      <c r="E3113" s="27"/>
      <c r="F3113" s="27"/>
      <c r="G3113" s="27"/>
      <c r="R3113" s="27"/>
      <c r="S3113" s="27"/>
    </row>
    <row r="3114" spans="3:19" x14ac:dyDescent="0.2">
      <c r="C3114" s="27"/>
      <c r="D3114" s="27"/>
      <c r="E3114" s="27"/>
      <c r="F3114" s="27"/>
      <c r="G3114" s="27"/>
      <c r="R3114" s="27"/>
      <c r="S3114" s="27"/>
    </row>
    <row r="3115" spans="3:19" x14ac:dyDescent="0.2">
      <c r="C3115" s="27"/>
      <c r="D3115" s="27"/>
      <c r="E3115" s="27"/>
      <c r="F3115" s="27"/>
      <c r="G3115" s="27"/>
      <c r="R3115" s="27"/>
      <c r="S3115" s="27"/>
    </row>
    <row r="3116" spans="3:19" x14ac:dyDescent="0.2">
      <c r="C3116" s="27"/>
      <c r="D3116" s="27"/>
      <c r="E3116" s="27"/>
      <c r="F3116" s="27"/>
      <c r="G3116" s="27"/>
      <c r="R3116" s="27"/>
      <c r="S3116" s="27"/>
    </row>
    <row r="3117" spans="3:19" x14ac:dyDescent="0.2">
      <c r="C3117" s="27"/>
      <c r="D3117" s="27"/>
      <c r="E3117" s="27"/>
      <c r="F3117" s="27"/>
      <c r="G3117" s="27"/>
      <c r="R3117" s="27"/>
      <c r="S3117" s="27"/>
    </row>
    <row r="3118" spans="3:19" x14ac:dyDescent="0.2">
      <c r="C3118" s="27"/>
      <c r="D3118" s="27"/>
      <c r="E3118" s="27"/>
      <c r="F3118" s="27"/>
      <c r="G3118" s="27"/>
      <c r="R3118" s="27"/>
      <c r="S3118" s="27"/>
    </row>
    <row r="3119" spans="3:19" x14ac:dyDescent="0.2">
      <c r="C3119" s="27"/>
      <c r="D3119" s="27"/>
      <c r="E3119" s="27"/>
      <c r="F3119" s="27"/>
      <c r="G3119" s="27"/>
      <c r="R3119" s="27"/>
      <c r="S3119" s="27"/>
    </row>
    <row r="3120" spans="3:19" x14ac:dyDescent="0.2">
      <c r="C3120" s="27"/>
      <c r="D3120" s="27"/>
      <c r="E3120" s="27"/>
      <c r="F3120" s="27"/>
      <c r="G3120" s="27"/>
      <c r="R3120" s="27"/>
      <c r="S3120" s="27"/>
    </row>
    <row r="3121" spans="3:19" x14ac:dyDescent="0.2">
      <c r="C3121" s="27"/>
      <c r="D3121" s="27"/>
      <c r="E3121" s="27"/>
      <c r="F3121" s="27"/>
      <c r="G3121" s="27"/>
      <c r="R3121" s="27"/>
      <c r="S3121" s="27"/>
    </row>
    <row r="3122" spans="3:19" x14ac:dyDescent="0.2">
      <c r="C3122" s="27"/>
      <c r="D3122" s="27"/>
      <c r="E3122" s="27"/>
      <c r="F3122" s="27"/>
      <c r="G3122" s="27"/>
      <c r="R3122" s="27"/>
      <c r="S3122" s="27"/>
    </row>
    <row r="3123" spans="3:19" x14ac:dyDescent="0.2">
      <c r="C3123" s="27"/>
      <c r="D3123" s="27"/>
      <c r="E3123" s="27"/>
      <c r="F3123" s="27"/>
      <c r="G3123" s="27"/>
      <c r="R3123" s="27"/>
      <c r="S3123" s="27"/>
    </row>
    <row r="3124" spans="3:19" x14ac:dyDescent="0.2">
      <c r="C3124" s="27"/>
      <c r="D3124" s="27"/>
      <c r="E3124" s="27"/>
      <c r="F3124" s="27"/>
      <c r="G3124" s="27"/>
      <c r="R3124" s="27"/>
      <c r="S3124" s="27"/>
    </row>
    <row r="3125" spans="3:19" x14ac:dyDescent="0.2">
      <c r="C3125" s="27"/>
      <c r="D3125" s="27"/>
      <c r="E3125" s="27"/>
      <c r="F3125" s="27"/>
      <c r="G3125" s="27"/>
      <c r="R3125" s="27"/>
      <c r="S3125" s="27"/>
    </row>
    <row r="3126" spans="3:19" x14ac:dyDescent="0.2">
      <c r="C3126" s="27"/>
      <c r="D3126" s="27"/>
      <c r="E3126" s="27"/>
      <c r="F3126" s="27"/>
      <c r="G3126" s="27"/>
      <c r="R3126" s="27"/>
      <c r="S3126" s="27"/>
    </row>
    <row r="3127" spans="3:19" x14ac:dyDescent="0.2">
      <c r="C3127" s="27"/>
      <c r="D3127" s="27"/>
      <c r="E3127" s="27"/>
      <c r="F3127" s="27"/>
      <c r="G3127" s="27"/>
      <c r="R3127" s="27"/>
      <c r="S3127" s="27"/>
    </row>
    <row r="3128" spans="3:19" x14ac:dyDescent="0.2">
      <c r="C3128" s="27"/>
      <c r="D3128" s="27"/>
      <c r="E3128" s="27"/>
      <c r="F3128" s="27"/>
      <c r="G3128" s="27"/>
      <c r="R3128" s="27"/>
      <c r="S3128" s="27"/>
    </row>
    <row r="3129" spans="3:19" x14ac:dyDescent="0.2">
      <c r="C3129" s="27"/>
      <c r="D3129" s="27"/>
      <c r="E3129" s="27"/>
      <c r="F3129" s="27"/>
      <c r="G3129" s="27"/>
      <c r="R3129" s="27"/>
      <c r="S3129" s="27"/>
    </row>
    <row r="3130" spans="3:19" x14ac:dyDescent="0.2">
      <c r="C3130" s="27"/>
      <c r="D3130" s="27"/>
      <c r="E3130" s="27"/>
      <c r="F3130" s="27"/>
      <c r="G3130" s="27"/>
      <c r="R3130" s="27"/>
      <c r="S3130" s="27"/>
    </row>
    <row r="3131" spans="3:19" x14ac:dyDescent="0.2">
      <c r="C3131" s="27"/>
      <c r="D3131" s="27"/>
      <c r="E3131" s="27"/>
      <c r="F3131" s="27"/>
      <c r="G3131" s="27"/>
      <c r="R3131" s="27"/>
      <c r="S3131" s="27"/>
    </row>
    <row r="3132" spans="3:19" x14ac:dyDescent="0.2">
      <c r="C3132" s="27"/>
      <c r="D3132" s="27"/>
      <c r="E3132" s="27"/>
      <c r="F3132" s="27"/>
      <c r="G3132" s="27"/>
      <c r="R3132" s="27"/>
      <c r="S3132" s="27"/>
    </row>
    <row r="3133" spans="3:19" x14ac:dyDescent="0.2">
      <c r="C3133" s="27"/>
      <c r="D3133" s="27"/>
      <c r="E3133" s="27"/>
      <c r="F3133" s="27"/>
      <c r="G3133" s="27"/>
      <c r="R3133" s="27"/>
      <c r="S3133" s="27"/>
    </row>
    <row r="3134" spans="3:19" x14ac:dyDescent="0.2">
      <c r="C3134" s="27"/>
      <c r="D3134" s="27"/>
      <c r="E3134" s="27"/>
      <c r="F3134" s="27"/>
      <c r="G3134" s="27"/>
      <c r="R3134" s="27"/>
      <c r="S3134" s="27"/>
    </row>
    <row r="3135" spans="3:19" x14ac:dyDescent="0.2">
      <c r="C3135" s="27"/>
      <c r="D3135" s="27"/>
      <c r="E3135" s="27"/>
      <c r="F3135" s="27"/>
      <c r="G3135" s="27"/>
      <c r="R3135" s="27"/>
      <c r="S3135" s="27"/>
    </row>
    <row r="3136" spans="3:19" x14ac:dyDescent="0.2">
      <c r="C3136" s="27"/>
      <c r="D3136" s="27"/>
      <c r="E3136" s="27"/>
      <c r="F3136" s="27"/>
      <c r="G3136" s="27"/>
      <c r="R3136" s="27"/>
      <c r="S3136" s="27"/>
    </row>
    <row r="3137" spans="3:19" x14ac:dyDescent="0.2">
      <c r="C3137" s="27"/>
      <c r="D3137" s="27"/>
      <c r="E3137" s="27"/>
      <c r="F3137" s="27"/>
      <c r="G3137" s="27"/>
      <c r="R3137" s="27"/>
      <c r="S3137" s="27"/>
    </row>
    <row r="3138" spans="3:19" x14ac:dyDescent="0.2">
      <c r="C3138" s="27"/>
      <c r="D3138" s="27"/>
      <c r="E3138" s="27"/>
      <c r="F3138" s="27"/>
      <c r="G3138" s="27"/>
      <c r="R3138" s="27"/>
      <c r="S3138" s="27"/>
    </row>
    <row r="3139" spans="3:19" x14ac:dyDescent="0.2">
      <c r="C3139" s="27"/>
      <c r="D3139" s="27"/>
      <c r="E3139" s="27"/>
      <c r="F3139" s="27"/>
      <c r="G3139" s="27"/>
      <c r="R3139" s="27"/>
      <c r="S3139" s="27"/>
    </row>
    <row r="3140" spans="3:19" x14ac:dyDescent="0.2">
      <c r="C3140" s="27"/>
      <c r="D3140" s="27"/>
      <c r="E3140" s="27"/>
      <c r="F3140" s="27"/>
      <c r="G3140" s="27"/>
      <c r="R3140" s="27"/>
      <c r="S3140" s="27"/>
    </row>
    <row r="3141" spans="3:19" x14ac:dyDescent="0.2">
      <c r="C3141" s="27"/>
      <c r="D3141" s="27"/>
      <c r="E3141" s="27"/>
      <c r="F3141" s="27"/>
      <c r="G3141" s="27"/>
      <c r="R3141" s="27"/>
      <c r="S3141" s="27"/>
    </row>
    <row r="3142" spans="3:19" x14ac:dyDescent="0.2">
      <c r="C3142" s="27"/>
      <c r="D3142" s="27"/>
      <c r="E3142" s="27"/>
      <c r="F3142" s="27"/>
      <c r="G3142" s="27"/>
      <c r="R3142" s="27"/>
      <c r="S3142" s="27"/>
    </row>
    <row r="3143" spans="3:19" x14ac:dyDescent="0.2">
      <c r="C3143" s="27"/>
      <c r="D3143" s="27"/>
      <c r="E3143" s="27"/>
      <c r="F3143" s="27"/>
      <c r="G3143" s="27"/>
      <c r="R3143" s="27"/>
      <c r="S3143" s="27"/>
    </row>
    <row r="3144" spans="3:19" x14ac:dyDescent="0.2">
      <c r="C3144" s="27"/>
      <c r="D3144" s="27"/>
      <c r="E3144" s="27"/>
      <c r="F3144" s="27"/>
      <c r="G3144" s="27"/>
      <c r="R3144" s="27"/>
      <c r="S3144" s="27"/>
    </row>
    <row r="3145" spans="3:19" x14ac:dyDescent="0.2">
      <c r="C3145" s="27"/>
      <c r="D3145" s="27"/>
      <c r="E3145" s="27"/>
      <c r="F3145" s="27"/>
      <c r="G3145" s="27"/>
      <c r="R3145" s="27"/>
      <c r="S3145" s="27"/>
    </row>
    <row r="3146" spans="3:19" x14ac:dyDescent="0.2">
      <c r="C3146" s="27"/>
      <c r="D3146" s="27"/>
      <c r="E3146" s="27"/>
      <c r="F3146" s="27"/>
      <c r="G3146" s="27"/>
      <c r="R3146" s="27"/>
      <c r="S3146" s="27"/>
    </row>
    <row r="3147" spans="3:19" x14ac:dyDescent="0.2">
      <c r="C3147" s="27"/>
      <c r="D3147" s="27"/>
      <c r="E3147" s="27"/>
      <c r="F3147" s="27"/>
      <c r="G3147" s="27"/>
      <c r="R3147" s="27"/>
      <c r="S3147" s="27"/>
    </row>
    <row r="3148" spans="3:19" x14ac:dyDescent="0.2">
      <c r="C3148" s="27"/>
      <c r="D3148" s="27"/>
      <c r="E3148" s="27"/>
      <c r="F3148" s="27"/>
      <c r="G3148" s="27"/>
      <c r="R3148" s="27"/>
      <c r="S3148" s="27"/>
    </row>
    <row r="3149" spans="3:19" x14ac:dyDescent="0.2">
      <c r="C3149" s="27"/>
      <c r="D3149" s="27"/>
      <c r="E3149" s="27"/>
      <c r="F3149" s="27"/>
      <c r="G3149" s="27"/>
      <c r="R3149" s="27"/>
      <c r="S3149" s="27"/>
    </row>
    <row r="3150" spans="3:19" x14ac:dyDescent="0.2">
      <c r="C3150" s="27"/>
      <c r="D3150" s="27"/>
      <c r="E3150" s="27"/>
      <c r="F3150" s="27"/>
      <c r="G3150" s="27"/>
      <c r="R3150" s="27"/>
      <c r="S3150" s="27"/>
    </row>
    <row r="3151" spans="3:19" x14ac:dyDescent="0.2">
      <c r="C3151" s="27"/>
      <c r="D3151" s="27"/>
      <c r="E3151" s="27"/>
      <c r="F3151" s="27"/>
      <c r="G3151" s="27"/>
      <c r="R3151" s="27"/>
      <c r="S3151" s="27"/>
    </row>
    <row r="3152" spans="3:19" x14ac:dyDescent="0.2">
      <c r="C3152" s="27"/>
      <c r="D3152" s="27"/>
      <c r="E3152" s="27"/>
      <c r="F3152" s="27"/>
      <c r="G3152" s="27"/>
      <c r="R3152" s="27"/>
      <c r="S3152" s="27"/>
    </row>
    <row r="3153" spans="3:19" x14ac:dyDescent="0.2">
      <c r="C3153" s="27"/>
      <c r="D3153" s="27"/>
      <c r="E3153" s="27"/>
      <c r="F3153" s="27"/>
      <c r="G3153" s="27"/>
      <c r="R3153" s="27"/>
      <c r="S3153" s="27"/>
    </row>
    <row r="3154" spans="3:19" x14ac:dyDescent="0.2">
      <c r="C3154" s="27"/>
      <c r="D3154" s="27"/>
      <c r="E3154" s="27"/>
      <c r="F3154" s="27"/>
      <c r="G3154" s="27"/>
      <c r="R3154" s="27"/>
      <c r="S3154" s="27"/>
    </row>
    <row r="3155" spans="3:19" x14ac:dyDescent="0.2">
      <c r="C3155" s="27"/>
      <c r="D3155" s="27"/>
      <c r="E3155" s="27"/>
      <c r="F3155" s="27"/>
      <c r="G3155" s="27"/>
      <c r="R3155" s="27"/>
      <c r="S3155" s="27"/>
    </row>
    <row r="3156" spans="3:19" x14ac:dyDescent="0.2">
      <c r="C3156" s="27"/>
      <c r="D3156" s="27"/>
      <c r="E3156" s="27"/>
      <c r="F3156" s="27"/>
      <c r="G3156" s="27"/>
      <c r="R3156" s="27"/>
      <c r="S3156" s="27"/>
    </row>
    <row r="3157" spans="3:19" x14ac:dyDescent="0.2">
      <c r="C3157" s="27"/>
      <c r="D3157" s="27"/>
      <c r="E3157" s="27"/>
      <c r="F3157" s="27"/>
      <c r="G3157" s="27"/>
      <c r="R3157" s="27"/>
      <c r="S3157" s="27"/>
    </row>
    <row r="3158" spans="3:19" x14ac:dyDescent="0.2">
      <c r="C3158" s="27"/>
      <c r="D3158" s="27"/>
      <c r="E3158" s="27"/>
      <c r="F3158" s="27"/>
      <c r="G3158" s="27"/>
      <c r="R3158" s="27"/>
      <c r="S3158" s="27"/>
    </row>
    <row r="3159" spans="3:19" x14ac:dyDescent="0.2">
      <c r="C3159" s="27"/>
      <c r="D3159" s="27"/>
      <c r="E3159" s="27"/>
      <c r="F3159" s="27"/>
      <c r="G3159" s="27"/>
      <c r="R3159" s="27"/>
      <c r="S3159" s="27"/>
    </row>
    <row r="3160" spans="3:19" x14ac:dyDescent="0.2">
      <c r="C3160" s="27"/>
      <c r="D3160" s="27"/>
      <c r="E3160" s="27"/>
      <c r="F3160" s="27"/>
      <c r="G3160" s="27"/>
      <c r="R3160" s="27"/>
      <c r="S3160" s="27"/>
    </row>
    <row r="3161" spans="3:19" x14ac:dyDescent="0.2">
      <c r="C3161" s="27"/>
      <c r="D3161" s="27"/>
      <c r="E3161" s="27"/>
      <c r="F3161" s="27"/>
      <c r="G3161" s="27"/>
      <c r="R3161" s="27"/>
      <c r="S3161" s="27"/>
    </row>
    <row r="3162" spans="3:19" x14ac:dyDescent="0.2">
      <c r="C3162" s="27"/>
      <c r="D3162" s="27"/>
      <c r="E3162" s="27"/>
      <c r="F3162" s="27"/>
      <c r="G3162" s="27"/>
      <c r="R3162" s="27"/>
      <c r="S3162" s="27"/>
    </row>
    <row r="3163" spans="3:19" x14ac:dyDescent="0.2">
      <c r="C3163" s="27"/>
      <c r="D3163" s="27"/>
      <c r="E3163" s="27"/>
      <c r="F3163" s="27"/>
      <c r="G3163" s="27"/>
      <c r="R3163" s="27"/>
      <c r="S3163" s="27"/>
    </row>
    <row r="3164" spans="3:19" x14ac:dyDescent="0.2">
      <c r="C3164" s="27"/>
      <c r="D3164" s="27"/>
      <c r="E3164" s="27"/>
      <c r="F3164" s="27"/>
      <c r="G3164" s="27"/>
      <c r="R3164" s="27"/>
      <c r="S3164" s="27"/>
    </row>
    <row r="3165" spans="3:19" x14ac:dyDescent="0.2">
      <c r="C3165" s="27"/>
      <c r="D3165" s="27"/>
      <c r="E3165" s="27"/>
      <c r="F3165" s="27"/>
      <c r="G3165" s="27"/>
      <c r="R3165" s="27"/>
      <c r="S3165" s="27"/>
    </row>
    <row r="3166" spans="3:19" x14ac:dyDescent="0.2">
      <c r="C3166" s="27"/>
      <c r="D3166" s="27"/>
      <c r="E3166" s="27"/>
      <c r="F3166" s="27"/>
      <c r="G3166" s="27"/>
      <c r="R3166" s="27"/>
      <c r="S3166" s="27"/>
    </row>
    <row r="3167" spans="3:19" x14ac:dyDescent="0.2">
      <c r="C3167" s="27"/>
      <c r="D3167" s="27"/>
      <c r="E3167" s="27"/>
      <c r="F3167" s="27"/>
      <c r="G3167" s="27"/>
      <c r="R3167" s="27"/>
      <c r="S3167" s="27"/>
    </row>
    <row r="3168" spans="3:19" x14ac:dyDescent="0.2">
      <c r="C3168" s="27"/>
      <c r="D3168" s="27"/>
      <c r="E3168" s="27"/>
      <c r="F3168" s="27"/>
      <c r="G3168" s="27"/>
      <c r="R3168" s="27"/>
      <c r="S3168" s="27"/>
    </row>
    <row r="3169" spans="3:19" x14ac:dyDescent="0.2">
      <c r="C3169" s="27"/>
      <c r="D3169" s="27"/>
      <c r="E3169" s="27"/>
      <c r="F3169" s="27"/>
      <c r="G3169" s="27"/>
      <c r="R3169" s="27"/>
      <c r="S3169" s="27"/>
    </row>
    <row r="3170" spans="3:19" x14ac:dyDescent="0.2">
      <c r="C3170" s="27"/>
      <c r="D3170" s="27"/>
      <c r="E3170" s="27"/>
      <c r="F3170" s="27"/>
      <c r="G3170" s="27"/>
      <c r="R3170" s="27"/>
      <c r="S3170" s="27"/>
    </row>
    <row r="3171" spans="3:19" x14ac:dyDescent="0.2">
      <c r="C3171" s="27"/>
      <c r="D3171" s="27"/>
      <c r="E3171" s="27"/>
      <c r="F3171" s="27"/>
      <c r="G3171" s="27"/>
      <c r="R3171" s="27"/>
      <c r="S3171" s="27"/>
    </row>
    <row r="3172" spans="3:19" x14ac:dyDescent="0.2">
      <c r="C3172" s="27"/>
      <c r="D3172" s="27"/>
      <c r="E3172" s="27"/>
      <c r="F3172" s="27"/>
      <c r="G3172" s="27"/>
      <c r="R3172" s="27"/>
      <c r="S3172" s="27"/>
    </row>
    <row r="3173" spans="3:19" x14ac:dyDescent="0.2">
      <c r="C3173" s="27"/>
      <c r="D3173" s="27"/>
      <c r="E3173" s="27"/>
      <c r="F3173" s="27"/>
      <c r="G3173" s="27"/>
      <c r="R3173" s="27"/>
      <c r="S3173" s="27"/>
    </row>
    <row r="3174" spans="3:19" x14ac:dyDescent="0.2">
      <c r="C3174" s="27"/>
      <c r="D3174" s="27"/>
      <c r="E3174" s="27"/>
      <c r="F3174" s="27"/>
      <c r="G3174" s="27"/>
      <c r="R3174" s="27"/>
      <c r="S3174" s="27"/>
    </row>
    <row r="3175" spans="3:19" x14ac:dyDescent="0.2">
      <c r="C3175" s="27"/>
      <c r="D3175" s="27"/>
      <c r="E3175" s="27"/>
      <c r="F3175" s="27"/>
      <c r="G3175" s="27"/>
      <c r="R3175" s="27"/>
      <c r="S3175" s="27"/>
    </row>
    <row r="3176" spans="3:19" x14ac:dyDescent="0.2">
      <c r="C3176" s="27"/>
      <c r="D3176" s="27"/>
      <c r="E3176" s="27"/>
      <c r="F3176" s="27"/>
      <c r="G3176" s="27"/>
      <c r="R3176" s="27"/>
      <c r="S3176" s="27"/>
    </row>
    <row r="3177" spans="3:19" x14ac:dyDescent="0.2">
      <c r="C3177" s="27"/>
      <c r="D3177" s="27"/>
      <c r="E3177" s="27"/>
      <c r="F3177" s="27"/>
      <c r="G3177" s="27"/>
      <c r="R3177" s="27"/>
      <c r="S3177" s="27"/>
    </row>
    <row r="3178" spans="3:19" x14ac:dyDescent="0.2">
      <c r="C3178" s="27"/>
      <c r="D3178" s="27"/>
      <c r="E3178" s="27"/>
      <c r="F3178" s="27"/>
      <c r="G3178" s="27"/>
      <c r="R3178" s="27"/>
      <c r="S3178" s="27"/>
    </row>
    <row r="3179" spans="3:19" x14ac:dyDescent="0.2">
      <c r="C3179" s="27"/>
      <c r="D3179" s="27"/>
      <c r="E3179" s="27"/>
      <c r="F3179" s="27"/>
      <c r="G3179" s="27"/>
      <c r="R3179" s="27"/>
      <c r="S3179" s="27"/>
    </row>
    <row r="3180" spans="3:19" x14ac:dyDescent="0.2">
      <c r="C3180" s="27"/>
      <c r="D3180" s="27"/>
      <c r="E3180" s="27"/>
      <c r="F3180" s="27"/>
      <c r="G3180" s="27"/>
      <c r="R3180" s="27"/>
      <c r="S3180" s="27"/>
    </row>
    <row r="3181" spans="3:19" x14ac:dyDescent="0.2">
      <c r="C3181" s="27"/>
      <c r="D3181" s="27"/>
      <c r="E3181" s="27"/>
      <c r="F3181" s="27"/>
      <c r="G3181" s="27"/>
      <c r="R3181" s="27"/>
      <c r="S3181" s="27"/>
    </row>
    <row r="3182" spans="3:19" x14ac:dyDescent="0.2">
      <c r="C3182" s="27"/>
      <c r="D3182" s="27"/>
      <c r="E3182" s="27"/>
      <c r="F3182" s="27"/>
      <c r="G3182" s="27"/>
      <c r="R3182" s="27"/>
      <c r="S3182" s="27"/>
    </row>
    <row r="3183" spans="3:19" x14ac:dyDescent="0.2">
      <c r="C3183" s="27"/>
      <c r="D3183" s="27"/>
      <c r="E3183" s="27"/>
      <c r="F3183" s="27"/>
      <c r="G3183" s="27"/>
      <c r="R3183" s="27"/>
      <c r="S3183" s="27"/>
    </row>
    <row r="3184" spans="3:19" x14ac:dyDescent="0.2">
      <c r="C3184" s="27"/>
      <c r="D3184" s="27"/>
      <c r="E3184" s="27"/>
      <c r="F3184" s="27"/>
      <c r="G3184" s="27"/>
      <c r="R3184" s="27"/>
      <c r="S3184" s="27"/>
    </row>
    <row r="3185" spans="3:19" x14ac:dyDescent="0.2">
      <c r="C3185" s="27"/>
      <c r="D3185" s="27"/>
      <c r="E3185" s="27"/>
      <c r="F3185" s="27"/>
      <c r="G3185" s="27"/>
      <c r="R3185" s="27"/>
      <c r="S3185" s="27"/>
    </row>
    <row r="3186" spans="3:19" x14ac:dyDescent="0.2">
      <c r="C3186" s="27"/>
      <c r="D3186" s="27"/>
      <c r="E3186" s="27"/>
      <c r="F3186" s="27"/>
      <c r="G3186" s="27"/>
      <c r="R3186" s="27"/>
      <c r="S3186" s="27"/>
    </row>
    <row r="3187" spans="3:19" x14ac:dyDescent="0.2">
      <c r="C3187" s="27"/>
      <c r="D3187" s="27"/>
      <c r="E3187" s="27"/>
      <c r="F3187" s="27"/>
      <c r="G3187" s="27"/>
      <c r="R3187" s="27"/>
      <c r="S3187" s="27"/>
    </row>
    <row r="3188" spans="3:19" x14ac:dyDescent="0.2">
      <c r="C3188" s="27"/>
      <c r="D3188" s="27"/>
      <c r="E3188" s="27"/>
      <c r="F3188" s="27"/>
      <c r="G3188" s="27"/>
      <c r="R3188" s="27"/>
      <c r="S3188" s="27"/>
    </row>
    <row r="3189" spans="3:19" x14ac:dyDescent="0.2">
      <c r="C3189" s="27"/>
      <c r="D3189" s="27"/>
      <c r="E3189" s="27"/>
      <c r="F3189" s="27"/>
      <c r="G3189" s="27"/>
      <c r="R3189" s="27"/>
      <c r="S3189" s="27"/>
    </row>
    <row r="3190" spans="3:19" x14ac:dyDescent="0.2">
      <c r="C3190" s="27"/>
      <c r="D3190" s="27"/>
      <c r="E3190" s="27"/>
      <c r="F3190" s="27"/>
      <c r="G3190" s="27"/>
      <c r="R3190" s="27"/>
      <c r="S3190" s="27"/>
    </row>
    <row r="3191" spans="3:19" x14ac:dyDescent="0.2">
      <c r="C3191" s="27"/>
      <c r="D3191" s="27"/>
      <c r="E3191" s="27"/>
      <c r="F3191" s="27"/>
      <c r="G3191" s="27"/>
      <c r="R3191" s="27"/>
      <c r="S3191" s="27"/>
    </row>
    <row r="3192" spans="3:19" x14ac:dyDescent="0.2">
      <c r="C3192" s="27"/>
      <c r="D3192" s="27"/>
      <c r="E3192" s="27"/>
      <c r="F3192" s="27"/>
      <c r="G3192" s="27"/>
      <c r="R3192" s="27"/>
      <c r="S3192" s="27"/>
    </row>
    <row r="3193" spans="3:19" x14ac:dyDescent="0.2">
      <c r="C3193" s="27"/>
      <c r="D3193" s="27"/>
      <c r="E3193" s="27"/>
      <c r="F3193" s="27"/>
      <c r="G3193" s="27"/>
      <c r="R3193" s="27"/>
      <c r="S3193" s="27"/>
    </row>
    <row r="3194" spans="3:19" x14ac:dyDescent="0.2">
      <c r="C3194" s="27"/>
      <c r="D3194" s="27"/>
      <c r="E3194" s="27"/>
      <c r="F3194" s="27"/>
      <c r="G3194" s="27"/>
      <c r="R3194" s="27"/>
      <c r="S3194" s="27"/>
    </row>
    <row r="3195" spans="3:19" x14ac:dyDescent="0.2">
      <c r="C3195" s="27"/>
      <c r="D3195" s="27"/>
      <c r="E3195" s="27"/>
      <c r="F3195" s="27"/>
      <c r="G3195" s="27"/>
      <c r="R3195" s="27"/>
      <c r="S3195" s="27"/>
    </row>
    <row r="3196" spans="3:19" x14ac:dyDescent="0.2">
      <c r="C3196" s="27"/>
      <c r="D3196" s="27"/>
      <c r="E3196" s="27"/>
      <c r="F3196" s="27"/>
      <c r="G3196" s="27"/>
      <c r="R3196" s="27"/>
      <c r="S3196" s="27"/>
    </row>
    <row r="3197" spans="3:19" x14ac:dyDescent="0.2">
      <c r="C3197" s="27"/>
      <c r="D3197" s="27"/>
      <c r="E3197" s="27"/>
      <c r="F3197" s="27"/>
      <c r="G3197" s="27"/>
      <c r="R3197" s="27"/>
      <c r="S3197" s="27"/>
    </row>
    <row r="3198" spans="3:19" x14ac:dyDescent="0.2">
      <c r="C3198" s="27"/>
      <c r="D3198" s="27"/>
      <c r="E3198" s="27"/>
      <c r="F3198" s="27"/>
      <c r="G3198" s="27"/>
      <c r="R3198" s="27"/>
      <c r="S3198" s="27"/>
    </row>
    <row r="3199" spans="3:19" x14ac:dyDescent="0.2">
      <c r="C3199" s="27"/>
      <c r="D3199" s="27"/>
      <c r="E3199" s="27"/>
      <c r="F3199" s="27"/>
      <c r="G3199" s="27"/>
      <c r="R3199" s="27"/>
      <c r="S3199" s="27"/>
    </row>
    <row r="3200" spans="3:19" x14ac:dyDescent="0.2">
      <c r="C3200" s="27"/>
      <c r="D3200" s="27"/>
      <c r="E3200" s="27"/>
      <c r="F3200" s="27"/>
      <c r="G3200" s="27"/>
      <c r="R3200" s="27"/>
      <c r="S3200" s="27"/>
    </row>
    <row r="3201" spans="3:19" x14ac:dyDescent="0.2">
      <c r="C3201" s="27"/>
      <c r="D3201" s="27"/>
      <c r="E3201" s="27"/>
      <c r="F3201" s="27"/>
      <c r="G3201" s="27"/>
      <c r="R3201" s="27"/>
      <c r="S3201" s="27"/>
    </row>
    <row r="3202" spans="3:19" x14ac:dyDescent="0.2">
      <c r="C3202" s="27"/>
      <c r="D3202" s="27"/>
      <c r="E3202" s="27"/>
      <c r="F3202" s="27"/>
      <c r="G3202" s="27"/>
      <c r="R3202" s="27"/>
      <c r="S3202" s="27"/>
    </row>
    <row r="3203" spans="3:19" x14ac:dyDescent="0.2">
      <c r="C3203" s="27"/>
      <c r="D3203" s="27"/>
      <c r="E3203" s="27"/>
      <c r="F3203" s="27"/>
      <c r="G3203" s="27"/>
      <c r="R3203" s="27"/>
      <c r="S3203" s="27"/>
    </row>
    <row r="3204" spans="3:19" x14ac:dyDescent="0.2">
      <c r="C3204" s="27"/>
      <c r="D3204" s="27"/>
      <c r="E3204" s="27"/>
      <c r="F3204" s="27"/>
      <c r="G3204" s="27"/>
      <c r="R3204" s="27"/>
      <c r="S3204" s="27"/>
    </row>
    <row r="3205" spans="3:19" x14ac:dyDescent="0.2">
      <c r="C3205" s="27"/>
      <c r="D3205" s="27"/>
      <c r="E3205" s="27"/>
      <c r="F3205" s="27"/>
      <c r="G3205" s="27"/>
      <c r="R3205" s="27"/>
      <c r="S3205" s="27"/>
    </row>
    <row r="3206" spans="3:19" x14ac:dyDescent="0.2">
      <c r="C3206" s="27"/>
      <c r="D3206" s="27"/>
      <c r="E3206" s="27"/>
      <c r="F3206" s="27"/>
      <c r="G3206" s="27"/>
      <c r="R3206" s="27"/>
      <c r="S3206" s="27"/>
    </row>
    <row r="3207" spans="3:19" x14ac:dyDescent="0.2">
      <c r="C3207" s="27"/>
      <c r="D3207" s="27"/>
      <c r="E3207" s="27"/>
      <c r="F3207" s="27"/>
      <c r="G3207" s="27"/>
      <c r="R3207" s="27"/>
      <c r="S3207" s="27"/>
    </row>
    <row r="3208" spans="3:19" x14ac:dyDescent="0.2">
      <c r="C3208" s="27"/>
      <c r="D3208" s="27"/>
      <c r="E3208" s="27"/>
      <c r="F3208" s="27"/>
      <c r="G3208" s="27"/>
      <c r="R3208" s="27"/>
      <c r="S3208" s="27"/>
    </row>
    <row r="3209" spans="3:19" x14ac:dyDescent="0.2">
      <c r="C3209" s="27"/>
      <c r="D3209" s="27"/>
      <c r="E3209" s="27"/>
      <c r="F3209" s="27"/>
      <c r="G3209" s="27"/>
      <c r="R3209" s="27"/>
      <c r="S3209" s="27"/>
    </row>
    <row r="3210" spans="3:19" x14ac:dyDescent="0.2">
      <c r="C3210" s="27"/>
      <c r="D3210" s="27"/>
      <c r="E3210" s="27"/>
      <c r="F3210" s="27"/>
      <c r="G3210" s="27"/>
      <c r="R3210" s="27"/>
      <c r="S3210" s="27"/>
    </row>
    <row r="3211" spans="3:19" x14ac:dyDescent="0.2">
      <c r="C3211" s="27"/>
      <c r="D3211" s="27"/>
      <c r="E3211" s="27"/>
      <c r="F3211" s="27"/>
      <c r="G3211" s="27"/>
      <c r="R3211" s="27"/>
      <c r="S3211" s="27"/>
    </row>
    <row r="3212" spans="3:19" x14ac:dyDescent="0.2">
      <c r="C3212" s="27"/>
      <c r="D3212" s="27"/>
      <c r="E3212" s="27"/>
      <c r="F3212" s="27"/>
      <c r="G3212" s="27"/>
      <c r="R3212" s="27"/>
      <c r="S3212" s="27"/>
    </row>
    <row r="3213" spans="3:19" x14ac:dyDescent="0.2">
      <c r="C3213" s="27"/>
      <c r="D3213" s="27"/>
      <c r="E3213" s="27"/>
      <c r="F3213" s="27"/>
      <c r="G3213" s="27"/>
      <c r="R3213" s="27"/>
      <c r="S3213" s="27"/>
    </row>
    <row r="3214" spans="3:19" x14ac:dyDescent="0.2">
      <c r="C3214" s="27"/>
      <c r="D3214" s="27"/>
      <c r="E3214" s="27"/>
      <c r="F3214" s="27"/>
      <c r="G3214" s="27"/>
      <c r="R3214" s="27"/>
      <c r="S3214" s="27"/>
    </row>
    <row r="3215" spans="3:19" x14ac:dyDescent="0.2">
      <c r="C3215" s="27"/>
      <c r="D3215" s="27"/>
      <c r="E3215" s="27"/>
      <c r="F3215" s="27"/>
      <c r="G3215" s="27"/>
      <c r="R3215" s="27"/>
      <c r="S3215" s="27"/>
    </row>
    <row r="3216" spans="3:19" x14ac:dyDescent="0.2">
      <c r="C3216" s="27"/>
      <c r="D3216" s="27"/>
      <c r="E3216" s="27"/>
      <c r="F3216" s="27"/>
      <c r="G3216" s="27"/>
      <c r="R3216" s="27"/>
      <c r="S3216" s="27"/>
    </row>
    <row r="3217" spans="3:19" x14ac:dyDescent="0.2">
      <c r="C3217" s="27"/>
      <c r="D3217" s="27"/>
      <c r="E3217" s="27"/>
      <c r="F3217" s="27"/>
      <c r="G3217" s="27"/>
      <c r="R3217" s="27"/>
      <c r="S3217" s="27"/>
    </row>
    <row r="3218" spans="3:19" x14ac:dyDescent="0.2">
      <c r="C3218" s="27"/>
      <c r="D3218" s="27"/>
      <c r="E3218" s="27"/>
      <c r="F3218" s="27"/>
      <c r="G3218" s="27"/>
      <c r="R3218" s="27"/>
      <c r="S3218" s="27"/>
    </row>
    <row r="3219" spans="3:19" x14ac:dyDescent="0.2">
      <c r="C3219" s="27"/>
      <c r="D3219" s="27"/>
      <c r="E3219" s="27"/>
      <c r="F3219" s="27"/>
      <c r="G3219" s="27"/>
      <c r="R3219" s="27"/>
      <c r="S3219" s="27"/>
    </row>
    <row r="3220" spans="3:19" x14ac:dyDescent="0.2">
      <c r="C3220" s="27"/>
      <c r="D3220" s="27"/>
      <c r="E3220" s="27"/>
      <c r="F3220" s="27"/>
      <c r="G3220" s="27"/>
      <c r="R3220" s="27"/>
      <c r="S3220" s="27"/>
    </row>
    <row r="3221" spans="3:19" x14ac:dyDescent="0.2">
      <c r="C3221" s="27"/>
      <c r="D3221" s="27"/>
      <c r="E3221" s="27"/>
      <c r="F3221" s="27"/>
      <c r="G3221" s="27"/>
      <c r="R3221" s="27"/>
      <c r="S3221" s="27"/>
    </row>
    <row r="3222" spans="3:19" x14ac:dyDescent="0.2">
      <c r="C3222" s="27"/>
      <c r="D3222" s="27"/>
      <c r="E3222" s="27"/>
      <c r="F3222" s="27"/>
      <c r="G3222" s="27"/>
      <c r="R3222" s="27"/>
      <c r="S3222" s="27"/>
    </row>
    <row r="3223" spans="3:19" x14ac:dyDescent="0.2">
      <c r="C3223" s="27"/>
      <c r="D3223" s="27"/>
      <c r="E3223" s="27"/>
      <c r="F3223" s="27"/>
      <c r="G3223" s="27"/>
      <c r="R3223" s="27"/>
      <c r="S3223" s="27"/>
    </row>
    <row r="3224" spans="3:19" x14ac:dyDescent="0.2">
      <c r="C3224" s="27"/>
      <c r="D3224" s="27"/>
      <c r="E3224" s="27"/>
      <c r="F3224" s="27"/>
      <c r="G3224" s="27"/>
      <c r="R3224" s="27"/>
      <c r="S3224" s="27"/>
    </row>
    <row r="3225" spans="3:19" x14ac:dyDescent="0.2">
      <c r="C3225" s="27"/>
      <c r="D3225" s="27"/>
      <c r="E3225" s="27"/>
      <c r="F3225" s="27"/>
      <c r="G3225" s="27"/>
      <c r="R3225" s="27"/>
      <c r="S3225" s="27"/>
    </row>
    <row r="3226" spans="3:19" x14ac:dyDescent="0.2">
      <c r="C3226" s="27"/>
      <c r="D3226" s="27"/>
      <c r="E3226" s="27"/>
      <c r="F3226" s="27"/>
      <c r="G3226" s="27"/>
      <c r="R3226" s="27"/>
      <c r="S3226" s="27"/>
    </row>
    <row r="3227" spans="3:19" x14ac:dyDescent="0.2">
      <c r="C3227" s="27"/>
      <c r="D3227" s="27"/>
      <c r="E3227" s="27"/>
      <c r="F3227" s="27"/>
      <c r="G3227" s="27"/>
      <c r="R3227" s="27"/>
      <c r="S3227" s="27"/>
    </row>
    <row r="3228" spans="3:19" x14ac:dyDescent="0.2">
      <c r="C3228" s="27"/>
      <c r="D3228" s="27"/>
      <c r="E3228" s="27"/>
      <c r="F3228" s="27"/>
      <c r="G3228" s="27"/>
      <c r="R3228" s="27"/>
      <c r="S3228" s="27"/>
    </row>
    <row r="3229" spans="3:19" x14ac:dyDescent="0.2">
      <c r="C3229" s="27"/>
      <c r="D3229" s="27"/>
      <c r="E3229" s="27"/>
      <c r="F3229" s="27"/>
      <c r="G3229" s="27"/>
      <c r="R3229" s="27"/>
      <c r="S3229" s="27"/>
    </row>
    <row r="3230" spans="3:19" x14ac:dyDescent="0.2">
      <c r="C3230" s="27"/>
      <c r="D3230" s="27"/>
      <c r="E3230" s="27"/>
      <c r="F3230" s="27"/>
      <c r="G3230" s="27"/>
      <c r="R3230" s="27"/>
      <c r="S3230" s="27"/>
    </row>
    <row r="3231" spans="3:19" x14ac:dyDescent="0.2">
      <c r="C3231" s="27"/>
      <c r="D3231" s="27"/>
      <c r="E3231" s="27"/>
      <c r="F3231" s="27"/>
      <c r="G3231" s="27"/>
      <c r="R3231" s="27"/>
      <c r="S3231" s="27"/>
    </row>
    <row r="3232" spans="3:19" x14ac:dyDescent="0.2">
      <c r="C3232" s="27"/>
      <c r="D3232" s="27"/>
      <c r="E3232" s="27"/>
      <c r="F3232" s="27"/>
      <c r="G3232" s="27"/>
      <c r="R3232" s="27"/>
      <c r="S3232" s="27"/>
    </row>
    <row r="3233" spans="3:19" x14ac:dyDescent="0.2">
      <c r="C3233" s="27"/>
      <c r="D3233" s="27"/>
      <c r="E3233" s="27"/>
      <c r="F3233" s="27"/>
      <c r="G3233" s="27"/>
      <c r="R3233" s="27"/>
      <c r="S3233" s="27"/>
    </row>
    <row r="3234" spans="3:19" x14ac:dyDescent="0.2">
      <c r="C3234" s="27"/>
      <c r="D3234" s="27"/>
      <c r="E3234" s="27"/>
      <c r="F3234" s="27"/>
      <c r="G3234" s="27"/>
      <c r="R3234" s="27"/>
      <c r="S3234" s="27"/>
    </row>
    <row r="3235" spans="3:19" x14ac:dyDescent="0.2">
      <c r="C3235" s="27"/>
      <c r="D3235" s="27"/>
      <c r="E3235" s="27"/>
      <c r="F3235" s="27"/>
      <c r="G3235" s="27"/>
      <c r="R3235" s="27"/>
      <c r="S3235" s="27"/>
    </row>
    <row r="3236" spans="3:19" x14ac:dyDescent="0.2">
      <c r="C3236" s="27"/>
      <c r="D3236" s="27"/>
      <c r="E3236" s="27"/>
      <c r="F3236" s="27"/>
      <c r="G3236" s="27"/>
      <c r="R3236" s="27"/>
      <c r="S3236" s="27"/>
    </row>
    <row r="3237" spans="3:19" x14ac:dyDescent="0.2">
      <c r="C3237" s="27"/>
      <c r="D3237" s="27"/>
      <c r="E3237" s="27"/>
      <c r="F3237" s="27"/>
      <c r="G3237" s="27"/>
      <c r="R3237" s="27"/>
      <c r="S3237" s="27"/>
    </row>
    <row r="3238" spans="3:19" x14ac:dyDescent="0.2">
      <c r="C3238" s="27"/>
      <c r="D3238" s="27"/>
      <c r="E3238" s="27"/>
      <c r="F3238" s="27"/>
      <c r="G3238" s="27"/>
      <c r="R3238" s="27"/>
      <c r="S3238" s="27"/>
    </row>
    <row r="3239" spans="3:19" x14ac:dyDescent="0.2">
      <c r="C3239" s="27"/>
      <c r="D3239" s="27"/>
      <c r="E3239" s="27"/>
      <c r="F3239" s="27"/>
      <c r="G3239" s="27"/>
      <c r="R3239" s="27"/>
      <c r="S3239" s="27"/>
    </row>
    <row r="3240" spans="3:19" x14ac:dyDescent="0.2">
      <c r="C3240" s="27"/>
      <c r="D3240" s="27"/>
      <c r="E3240" s="27"/>
      <c r="F3240" s="27"/>
      <c r="G3240" s="27"/>
      <c r="R3240" s="27"/>
      <c r="S3240" s="27"/>
    </row>
    <row r="3241" spans="3:19" x14ac:dyDescent="0.2">
      <c r="C3241" s="27"/>
      <c r="D3241" s="27"/>
      <c r="E3241" s="27"/>
      <c r="F3241" s="27"/>
      <c r="G3241" s="27"/>
      <c r="R3241" s="27"/>
      <c r="S3241" s="27"/>
    </row>
    <row r="3242" spans="3:19" x14ac:dyDescent="0.2">
      <c r="C3242" s="27"/>
      <c r="D3242" s="27"/>
      <c r="E3242" s="27"/>
      <c r="F3242" s="27"/>
      <c r="G3242" s="27"/>
      <c r="R3242" s="27"/>
      <c r="S3242" s="27"/>
    </row>
    <row r="3243" spans="3:19" x14ac:dyDescent="0.2">
      <c r="C3243" s="27"/>
      <c r="D3243" s="27"/>
      <c r="E3243" s="27"/>
      <c r="F3243" s="27"/>
      <c r="G3243" s="27"/>
      <c r="R3243" s="27"/>
      <c r="S3243" s="27"/>
    </row>
    <row r="3244" spans="3:19" x14ac:dyDescent="0.2">
      <c r="C3244" s="27"/>
      <c r="D3244" s="27"/>
      <c r="E3244" s="27"/>
      <c r="F3244" s="27"/>
      <c r="G3244" s="27"/>
      <c r="R3244" s="27"/>
      <c r="S3244" s="27"/>
    </row>
    <row r="3245" spans="3:19" x14ac:dyDescent="0.2">
      <c r="C3245" s="27"/>
      <c r="D3245" s="27"/>
      <c r="E3245" s="27"/>
      <c r="F3245" s="27"/>
      <c r="G3245" s="27"/>
      <c r="R3245" s="27"/>
      <c r="S3245" s="27"/>
    </row>
    <row r="3246" spans="3:19" x14ac:dyDescent="0.2">
      <c r="C3246" s="27"/>
      <c r="D3246" s="27"/>
      <c r="E3246" s="27"/>
      <c r="F3246" s="27"/>
      <c r="G3246" s="27"/>
      <c r="R3246" s="27"/>
      <c r="S3246" s="27"/>
    </row>
    <row r="3247" spans="3:19" x14ac:dyDescent="0.2">
      <c r="C3247" s="27"/>
      <c r="D3247" s="27"/>
      <c r="E3247" s="27"/>
      <c r="F3247" s="27"/>
      <c r="G3247" s="27"/>
      <c r="R3247" s="27"/>
      <c r="S3247" s="27"/>
    </row>
    <row r="3248" spans="3:19" x14ac:dyDescent="0.2">
      <c r="C3248" s="27"/>
      <c r="D3248" s="27"/>
      <c r="E3248" s="27"/>
      <c r="F3248" s="27"/>
      <c r="G3248" s="27"/>
      <c r="R3248" s="27"/>
      <c r="S3248" s="27"/>
    </row>
    <row r="3249" spans="3:19" x14ac:dyDescent="0.2">
      <c r="C3249" s="27"/>
      <c r="D3249" s="27"/>
      <c r="E3249" s="27"/>
      <c r="F3249" s="27"/>
      <c r="G3249" s="27"/>
      <c r="R3249" s="27"/>
      <c r="S3249" s="27"/>
    </row>
    <row r="3250" spans="3:19" x14ac:dyDescent="0.2">
      <c r="C3250" s="27"/>
      <c r="D3250" s="27"/>
      <c r="E3250" s="27"/>
      <c r="F3250" s="27"/>
      <c r="G3250" s="27"/>
      <c r="R3250" s="27"/>
      <c r="S3250" s="27"/>
    </row>
    <row r="3251" spans="3:19" x14ac:dyDescent="0.2">
      <c r="C3251" s="27"/>
      <c r="D3251" s="27"/>
      <c r="E3251" s="27"/>
      <c r="F3251" s="27"/>
      <c r="G3251" s="27"/>
      <c r="R3251" s="27"/>
      <c r="S3251" s="27"/>
    </row>
    <row r="3252" spans="3:19" x14ac:dyDescent="0.2">
      <c r="C3252" s="27"/>
      <c r="D3252" s="27"/>
      <c r="E3252" s="27"/>
      <c r="F3252" s="27"/>
      <c r="G3252" s="27"/>
      <c r="R3252" s="27"/>
      <c r="S3252" s="27"/>
    </row>
    <row r="3253" spans="3:19" x14ac:dyDescent="0.2">
      <c r="C3253" s="27"/>
      <c r="D3253" s="27"/>
      <c r="E3253" s="27"/>
      <c r="F3253" s="27"/>
      <c r="G3253" s="27"/>
      <c r="R3253" s="27"/>
      <c r="S3253" s="27"/>
    </row>
    <row r="3254" spans="3:19" x14ac:dyDescent="0.2">
      <c r="C3254" s="27"/>
      <c r="D3254" s="27"/>
      <c r="E3254" s="27"/>
      <c r="F3254" s="27"/>
      <c r="G3254" s="27"/>
      <c r="R3254" s="27"/>
      <c r="S3254" s="27"/>
    </row>
    <row r="3255" spans="3:19" x14ac:dyDescent="0.2">
      <c r="C3255" s="27"/>
      <c r="D3255" s="27"/>
      <c r="E3255" s="27"/>
      <c r="F3255" s="27"/>
      <c r="G3255" s="27"/>
      <c r="R3255" s="27"/>
      <c r="S3255" s="27"/>
    </row>
    <row r="3256" spans="3:19" x14ac:dyDescent="0.2">
      <c r="C3256" s="27"/>
      <c r="D3256" s="27"/>
      <c r="E3256" s="27"/>
      <c r="F3256" s="27"/>
      <c r="G3256" s="27"/>
      <c r="R3256" s="27"/>
      <c r="S3256" s="27"/>
    </row>
    <row r="3257" spans="3:19" x14ac:dyDescent="0.2">
      <c r="C3257" s="27"/>
      <c r="D3257" s="27"/>
      <c r="E3257" s="27"/>
      <c r="F3257" s="27"/>
      <c r="G3257" s="27"/>
      <c r="R3257" s="27"/>
      <c r="S3257" s="27"/>
    </row>
    <row r="3258" spans="3:19" x14ac:dyDescent="0.2">
      <c r="C3258" s="27"/>
      <c r="D3258" s="27"/>
      <c r="E3258" s="27"/>
      <c r="F3258" s="27"/>
      <c r="G3258" s="27"/>
      <c r="R3258" s="27"/>
      <c r="S3258" s="27"/>
    </row>
    <row r="3259" spans="3:19" x14ac:dyDescent="0.2">
      <c r="C3259" s="27"/>
      <c r="D3259" s="27"/>
      <c r="E3259" s="27"/>
      <c r="F3259" s="27"/>
      <c r="G3259" s="27"/>
      <c r="R3259" s="27"/>
      <c r="S3259" s="27"/>
    </row>
    <row r="3260" spans="3:19" x14ac:dyDescent="0.2">
      <c r="C3260" s="27"/>
      <c r="D3260" s="27"/>
      <c r="E3260" s="27"/>
      <c r="F3260" s="27"/>
      <c r="G3260" s="27"/>
      <c r="R3260" s="27"/>
      <c r="S3260" s="27"/>
    </row>
    <row r="3261" spans="3:19" x14ac:dyDescent="0.2">
      <c r="C3261" s="27"/>
      <c r="D3261" s="27"/>
      <c r="E3261" s="27"/>
      <c r="F3261" s="27"/>
      <c r="G3261" s="27"/>
      <c r="R3261" s="27"/>
      <c r="S3261" s="27"/>
    </row>
    <row r="3262" spans="3:19" x14ac:dyDescent="0.2">
      <c r="C3262" s="27"/>
      <c r="D3262" s="27"/>
      <c r="E3262" s="27"/>
      <c r="F3262" s="27"/>
      <c r="G3262" s="27"/>
      <c r="R3262" s="27"/>
      <c r="S3262" s="27"/>
    </row>
    <row r="3263" spans="3:19" x14ac:dyDescent="0.2">
      <c r="C3263" s="27"/>
      <c r="D3263" s="27"/>
      <c r="E3263" s="27"/>
      <c r="F3263" s="27"/>
      <c r="G3263" s="27"/>
      <c r="R3263" s="27"/>
      <c r="S3263" s="27"/>
    </row>
    <row r="3264" spans="3:19" x14ac:dyDescent="0.2">
      <c r="C3264" s="27"/>
      <c r="D3264" s="27"/>
      <c r="E3264" s="27"/>
      <c r="F3264" s="27"/>
      <c r="G3264" s="27"/>
      <c r="R3264" s="27"/>
      <c r="S3264" s="27"/>
    </row>
    <row r="3265" spans="3:19" x14ac:dyDescent="0.2">
      <c r="C3265" s="27"/>
      <c r="D3265" s="27"/>
      <c r="E3265" s="27"/>
      <c r="F3265" s="27"/>
      <c r="G3265" s="27"/>
      <c r="R3265" s="27"/>
      <c r="S3265" s="27"/>
    </row>
    <row r="3266" spans="3:19" x14ac:dyDescent="0.2">
      <c r="C3266" s="27"/>
      <c r="D3266" s="27"/>
      <c r="E3266" s="27"/>
      <c r="F3266" s="27"/>
      <c r="G3266" s="27"/>
      <c r="R3266" s="27"/>
      <c r="S3266" s="27"/>
    </row>
    <row r="3267" spans="3:19" x14ac:dyDescent="0.2">
      <c r="C3267" s="27"/>
      <c r="D3267" s="27"/>
      <c r="E3267" s="27"/>
      <c r="F3267" s="27"/>
      <c r="G3267" s="27"/>
      <c r="R3267" s="27"/>
      <c r="S3267" s="27"/>
    </row>
    <row r="3268" spans="3:19" x14ac:dyDescent="0.2">
      <c r="C3268" s="27"/>
      <c r="D3268" s="27"/>
      <c r="E3268" s="27"/>
      <c r="F3268" s="27"/>
      <c r="G3268" s="27"/>
      <c r="R3268" s="27"/>
      <c r="S3268" s="27"/>
    </row>
    <row r="3269" spans="3:19" x14ac:dyDescent="0.2">
      <c r="C3269" s="27"/>
      <c r="D3269" s="27"/>
      <c r="E3269" s="27"/>
      <c r="F3269" s="27"/>
      <c r="G3269" s="27"/>
      <c r="R3269" s="27"/>
      <c r="S3269" s="27"/>
    </row>
    <row r="3270" spans="3:19" x14ac:dyDescent="0.2">
      <c r="C3270" s="27"/>
      <c r="D3270" s="27"/>
      <c r="E3270" s="27"/>
      <c r="F3270" s="27"/>
      <c r="G3270" s="27"/>
      <c r="R3270" s="27"/>
      <c r="S3270" s="27"/>
    </row>
    <row r="3271" spans="3:19" x14ac:dyDescent="0.2">
      <c r="C3271" s="27"/>
      <c r="D3271" s="27"/>
      <c r="E3271" s="27"/>
      <c r="F3271" s="27"/>
      <c r="G3271" s="27"/>
      <c r="R3271" s="27"/>
      <c r="S3271" s="27"/>
    </row>
    <row r="3272" spans="3:19" x14ac:dyDescent="0.2">
      <c r="C3272" s="27"/>
      <c r="D3272" s="27"/>
      <c r="E3272" s="27"/>
      <c r="F3272" s="27"/>
      <c r="G3272" s="27"/>
      <c r="R3272" s="27"/>
      <c r="S3272" s="27"/>
    </row>
    <row r="3273" spans="3:19" x14ac:dyDescent="0.2">
      <c r="C3273" s="27"/>
      <c r="D3273" s="27"/>
      <c r="E3273" s="27"/>
      <c r="F3273" s="27"/>
      <c r="G3273" s="27"/>
      <c r="R3273" s="27"/>
      <c r="S3273" s="27"/>
    </row>
    <row r="3274" spans="3:19" x14ac:dyDescent="0.2">
      <c r="C3274" s="27"/>
      <c r="D3274" s="27"/>
      <c r="E3274" s="27"/>
      <c r="F3274" s="27"/>
      <c r="G3274" s="27"/>
      <c r="R3274" s="27"/>
      <c r="S3274" s="27"/>
    </row>
    <row r="3275" spans="3:19" x14ac:dyDescent="0.2">
      <c r="C3275" s="27"/>
      <c r="D3275" s="27"/>
      <c r="E3275" s="27"/>
      <c r="F3275" s="27"/>
      <c r="G3275" s="27"/>
      <c r="R3275" s="27"/>
      <c r="S3275" s="27"/>
    </row>
    <row r="3276" spans="3:19" x14ac:dyDescent="0.2">
      <c r="C3276" s="27"/>
      <c r="D3276" s="27"/>
      <c r="E3276" s="27"/>
      <c r="F3276" s="27"/>
      <c r="G3276" s="27"/>
      <c r="R3276" s="27"/>
      <c r="S3276" s="27"/>
    </row>
    <row r="3277" spans="3:19" x14ac:dyDescent="0.2">
      <c r="C3277" s="27"/>
      <c r="D3277" s="27"/>
      <c r="E3277" s="27"/>
      <c r="F3277" s="27"/>
      <c r="G3277" s="27"/>
      <c r="R3277" s="27"/>
      <c r="S3277" s="27"/>
    </row>
    <row r="3278" spans="3:19" x14ac:dyDescent="0.2">
      <c r="C3278" s="27"/>
      <c r="D3278" s="27"/>
      <c r="E3278" s="27"/>
      <c r="F3278" s="27"/>
      <c r="G3278" s="27"/>
      <c r="R3278" s="27"/>
      <c r="S3278" s="27"/>
    </row>
    <row r="3279" spans="3:19" x14ac:dyDescent="0.2">
      <c r="C3279" s="27"/>
      <c r="D3279" s="27"/>
      <c r="E3279" s="27"/>
      <c r="F3279" s="27"/>
      <c r="G3279" s="27"/>
      <c r="R3279" s="27"/>
      <c r="S3279" s="27"/>
    </row>
    <row r="3280" spans="3:19" x14ac:dyDescent="0.2">
      <c r="C3280" s="27"/>
      <c r="D3280" s="27"/>
      <c r="E3280" s="27"/>
      <c r="F3280" s="27"/>
      <c r="G3280" s="27"/>
      <c r="R3280" s="27"/>
      <c r="S3280" s="27"/>
    </row>
    <row r="3281" spans="3:19" x14ac:dyDescent="0.2">
      <c r="C3281" s="27"/>
      <c r="D3281" s="27"/>
      <c r="E3281" s="27"/>
      <c r="F3281" s="27"/>
      <c r="G3281" s="27"/>
      <c r="R3281" s="27"/>
      <c r="S3281" s="27"/>
    </row>
    <row r="3282" spans="3:19" x14ac:dyDescent="0.2">
      <c r="C3282" s="27"/>
      <c r="D3282" s="27"/>
      <c r="E3282" s="27"/>
      <c r="F3282" s="27"/>
      <c r="G3282" s="27"/>
      <c r="R3282" s="27"/>
      <c r="S3282" s="27"/>
    </row>
    <row r="3283" spans="3:19" x14ac:dyDescent="0.2">
      <c r="C3283" s="27"/>
      <c r="D3283" s="27"/>
      <c r="E3283" s="27"/>
      <c r="F3283" s="27"/>
      <c r="G3283" s="27"/>
      <c r="R3283" s="27"/>
      <c r="S3283" s="27"/>
    </row>
    <row r="3284" spans="3:19" x14ac:dyDescent="0.2">
      <c r="C3284" s="27"/>
      <c r="D3284" s="27"/>
      <c r="E3284" s="27"/>
      <c r="F3284" s="27"/>
      <c r="G3284" s="27"/>
      <c r="R3284" s="27"/>
      <c r="S3284" s="27"/>
    </row>
    <row r="3285" spans="3:19" x14ac:dyDescent="0.2">
      <c r="C3285" s="27"/>
      <c r="D3285" s="27"/>
      <c r="E3285" s="27"/>
      <c r="F3285" s="27"/>
      <c r="G3285" s="27"/>
      <c r="R3285" s="27"/>
      <c r="S3285" s="27"/>
    </row>
    <row r="3286" spans="3:19" x14ac:dyDescent="0.2">
      <c r="C3286" s="27"/>
      <c r="D3286" s="27"/>
      <c r="E3286" s="27"/>
      <c r="F3286" s="27"/>
      <c r="G3286" s="27"/>
      <c r="R3286" s="27"/>
      <c r="S3286" s="27"/>
    </row>
    <row r="3287" spans="3:19" x14ac:dyDescent="0.2">
      <c r="C3287" s="27"/>
      <c r="D3287" s="27"/>
      <c r="E3287" s="27"/>
      <c r="F3287" s="27"/>
      <c r="G3287" s="27"/>
      <c r="R3287" s="27"/>
      <c r="S3287" s="27"/>
    </row>
    <row r="3288" spans="3:19" x14ac:dyDescent="0.2">
      <c r="C3288" s="27"/>
      <c r="D3288" s="27"/>
      <c r="E3288" s="27"/>
      <c r="F3288" s="27"/>
      <c r="G3288" s="27"/>
      <c r="R3288" s="27"/>
      <c r="S3288" s="27"/>
    </row>
    <row r="3289" spans="3:19" x14ac:dyDescent="0.2">
      <c r="C3289" s="27"/>
      <c r="D3289" s="27"/>
      <c r="E3289" s="27"/>
      <c r="F3289" s="27"/>
      <c r="G3289" s="27"/>
      <c r="R3289" s="27"/>
      <c r="S3289" s="27"/>
    </row>
    <row r="3290" spans="3:19" x14ac:dyDescent="0.2">
      <c r="C3290" s="27"/>
      <c r="D3290" s="27"/>
      <c r="E3290" s="27"/>
      <c r="F3290" s="27"/>
      <c r="G3290" s="27"/>
      <c r="R3290" s="27"/>
      <c r="S3290" s="27"/>
    </row>
    <row r="3291" spans="3:19" x14ac:dyDescent="0.2">
      <c r="C3291" s="27"/>
      <c r="D3291" s="27"/>
      <c r="E3291" s="27"/>
      <c r="F3291" s="27"/>
      <c r="G3291" s="27"/>
      <c r="R3291" s="27"/>
      <c r="S3291" s="27"/>
    </row>
    <row r="3292" spans="3:19" x14ac:dyDescent="0.2">
      <c r="C3292" s="27"/>
      <c r="D3292" s="27"/>
      <c r="E3292" s="27"/>
      <c r="F3292" s="27"/>
      <c r="G3292" s="27"/>
      <c r="R3292" s="27"/>
      <c r="S3292" s="27"/>
    </row>
    <row r="3293" spans="3:19" x14ac:dyDescent="0.2">
      <c r="C3293" s="27"/>
      <c r="D3293" s="27"/>
      <c r="E3293" s="27"/>
      <c r="F3293" s="27"/>
      <c r="G3293" s="27"/>
      <c r="R3293" s="27"/>
      <c r="S3293" s="27"/>
    </row>
    <row r="3294" spans="3:19" x14ac:dyDescent="0.2">
      <c r="C3294" s="27"/>
      <c r="D3294" s="27"/>
      <c r="E3294" s="27"/>
      <c r="F3294" s="27"/>
      <c r="G3294" s="27"/>
      <c r="R3294" s="27"/>
      <c r="S3294" s="27"/>
    </row>
    <row r="3295" spans="3:19" x14ac:dyDescent="0.2">
      <c r="C3295" s="27"/>
      <c r="D3295" s="27"/>
      <c r="E3295" s="27"/>
      <c r="F3295" s="27"/>
      <c r="G3295" s="27"/>
      <c r="R3295" s="27"/>
      <c r="S3295" s="27"/>
    </row>
    <row r="3296" spans="3:19" x14ac:dyDescent="0.2">
      <c r="C3296" s="27"/>
      <c r="D3296" s="27"/>
      <c r="E3296" s="27"/>
      <c r="F3296" s="27"/>
      <c r="G3296" s="27"/>
      <c r="R3296" s="27"/>
      <c r="S3296" s="27"/>
    </row>
    <row r="3297" spans="3:19" x14ac:dyDescent="0.2">
      <c r="C3297" s="27"/>
      <c r="D3297" s="27"/>
      <c r="E3297" s="27"/>
      <c r="F3297" s="27"/>
      <c r="G3297" s="27"/>
      <c r="R3297" s="27"/>
      <c r="S3297" s="27"/>
    </row>
    <row r="3298" spans="3:19" x14ac:dyDescent="0.2">
      <c r="C3298" s="27"/>
      <c r="D3298" s="27"/>
      <c r="E3298" s="27"/>
      <c r="F3298" s="27"/>
      <c r="G3298" s="27"/>
      <c r="R3298" s="27"/>
      <c r="S3298" s="27"/>
    </row>
    <row r="3299" spans="3:19" x14ac:dyDescent="0.2">
      <c r="C3299" s="27"/>
      <c r="D3299" s="27"/>
      <c r="E3299" s="27"/>
      <c r="F3299" s="27"/>
      <c r="G3299" s="27"/>
      <c r="R3299" s="27"/>
      <c r="S3299" s="27"/>
    </row>
    <row r="3300" spans="3:19" x14ac:dyDescent="0.2">
      <c r="C3300" s="27"/>
      <c r="D3300" s="27"/>
      <c r="E3300" s="27"/>
      <c r="F3300" s="27"/>
      <c r="G3300" s="27"/>
      <c r="R3300" s="27"/>
      <c r="S3300" s="27"/>
    </row>
    <row r="3301" spans="3:19" x14ac:dyDescent="0.2">
      <c r="C3301" s="27"/>
      <c r="D3301" s="27"/>
      <c r="E3301" s="27"/>
      <c r="F3301" s="27"/>
      <c r="G3301" s="27"/>
      <c r="R3301" s="27"/>
      <c r="S3301" s="27"/>
    </row>
    <row r="3302" spans="3:19" x14ac:dyDescent="0.2">
      <c r="C3302" s="27"/>
      <c r="D3302" s="27"/>
      <c r="E3302" s="27"/>
      <c r="F3302" s="27"/>
      <c r="G3302" s="27"/>
      <c r="R3302" s="27"/>
      <c r="S3302" s="27"/>
    </row>
    <row r="3303" spans="3:19" x14ac:dyDescent="0.2">
      <c r="C3303" s="27"/>
      <c r="D3303" s="27"/>
      <c r="E3303" s="27"/>
      <c r="F3303" s="27"/>
      <c r="G3303" s="27"/>
      <c r="R3303" s="27"/>
      <c r="S3303" s="27"/>
    </row>
    <row r="3304" spans="3:19" x14ac:dyDescent="0.2">
      <c r="C3304" s="27"/>
      <c r="D3304" s="27"/>
      <c r="E3304" s="27"/>
      <c r="F3304" s="27"/>
      <c r="G3304" s="27"/>
      <c r="R3304" s="27"/>
      <c r="S3304" s="27"/>
    </row>
    <row r="3305" spans="3:19" x14ac:dyDescent="0.2">
      <c r="C3305" s="27"/>
      <c r="D3305" s="27"/>
      <c r="E3305" s="27"/>
      <c r="F3305" s="27"/>
      <c r="G3305" s="27"/>
      <c r="R3305" s="27"/>
      <c r="S3305" s="27"/>
    </row>
    <row r="3306" spans="3:19" x14ac:dyDescent="0.2">
      <c r="C3306" s="27"/>
      <c r="D3306" s="27"/>
      <c r="E3306" s="27"/>
      <c r="F3306" s="27"/>
      <c r="G3306" s="27"/>
      <c r="R3306" s="27"/>
      <c r="S3306" s="27"/>
    </row>
    <row r="3307" spans="3:19" x14ac:dyDescent="0.2">
      <c r="C3307" s="27"/>
      <c r="D3307" s="27"/>
      <c r="E3307" s="27"/>
      <c r="F3307" s="27"/>
      <c r="G3307" s="27"/>
      <c r="R3307" s="27"/>
      <c r="S3307" s="27"/>
    </row>
    <row r="3308" spans="3:19" x14ac:dyDescent="0.2">
      <c r="C3308" s="27"/>
      <c r="D3308" s="27"/>
      <c r="E3308" s="27"/>
      <c r="F3308" s="27"/>
      <c r="G3308" s="27"/>
      <c r="R3308" s="27"/>
      <c r="S3308" s="27"/>
    </row>
    <row r="3309" spans="3:19" x14ac:dyDescent="0.2">
      <c r="C3309" s="27"/>
      <c r="D3309" s="27"/>
      <c r="E3309" s="27"/>
      <c r="F3309" s="27"/>
      <c r="G3309" s="27"/>
      <c r="R3309" s="27"/>
      <c r="S3309" s="27"/>
    </row>
    <row r="3310" spans="3:19" x14ac:dyDescent="0.2">
      <c r="C3310" s="27"/>
      <c r="D3310" s="27"/>
      <c r="E3310" s="27"/>
      <c r="F3310" s="27"/>
      <c r="G3310" s="27"/>
      <c r="R3310" s="27"/>
      <c r="S3310" s="27"/>
    </row>
    <row r="3311" spans="3:19" x14ac:dyDescent="0.2">
      <c r="C3311" s="27"/>
      <c r="D3311" s="27"/>
      <c r="E3311" s="27"/>
      <c r="F3311" s="27"/>
      <c r="G3311" s="27"/>
      <c r="R3311" s="27"/>
      <c r="S3311" s="27"/>
    </row>
    <row r="3312" spans="3:19" x14ac:dyDescent="0.2">
      <c r="C3312" s="27"/>
      <c r="D3312" s="27"/>
      <c r="E3312" s="27"/>
      <c r="F3312" s="27"/>
      <c r="G3312" s="27"/>
      <c r="R3312" s="27"/>
      <c r="S3312" s="27"/>
    </row>
    <row r="3313" spans="3:19" x14ac:dyDescent="0.2">
      <c r="C3313" s="27"/>
      <c r="D3313" s="27"/>
      <c r="E3313" s="27"/>
      <c r="F3313" s="27"/>
      <c r="G3313" s="27"/>
      <c r="R3313" s="27"/>
      <c r="S3313" s="27"/>
    </row>
    <row r="3314" spans="3:19" x14ac:dyDescent="0.2">
      <c r="C3314" s="27"/>
      <c r="D3314" s="27"/>
      <c r="E3314" s="27"/>
      <c r="F3314" s="27"/>
      <c r="G3314" s="27"/>
      <c r="R3314" s="27"/>
      <c r="S3314" s="27"/>
    </row>
    <row r="3315" spans="3:19" x14ac:dyDescent="0.2">
      <c r="C3315" s="27"/>
      <c r="D3315" s="27"/>
      <c r="E3315" s="27"/>
      <c r="F3315" s="27"/>
      <c r="G3315" s="27"/>
      <c r="R3315" s="27"/>
      <c r="S3315" s="27"/>
    </row>
    <row r="3316" spans="3:19" x14ac:dyDescent="0.2">
      <c r="C3316" s="27"/>
      <c r="D3316" s="27"/>
      <c r="E3316" s="27"/>
      <c r="F3316" s="27"/>
      <c r="G3316" s="27"/>
      <c r="R3316" s="27"/>
      <c r="S3316" s="27"/>
    </row>
    <row r="3317" spans="3:19" x14ac:dyDescent="0.2">
      <c r="C3317" s="27"/>
      <c r="D3317" s="27"/>
      <c r="E3317" s="27"/>
      <c r="F3317" s="27"/>
      <c r="G3317" s="27"/>
      <c r="R3317" s="27"/>
      <c r="S3317" s="27"/>
    </row>
    <row r="3318" spans="3:19" x14ac:dyDescent="0.2">
      <c r="C3318" s="27"/>
      <c r="D3318" s="27"/>
      <c r="E3318" s="27"/>
      <c r="F3318" s="27"/>
      <c r="G3318" s="27"/>
      <c r="R3318" s="27"/>
      <c r="S3318" s="27"/>
    </row>
    <row r="3319" spans="3:19" x14ac:dyDescent="0.2">
      <c r="C3319" s="27"/>
      <c r="D3319" s="27"/>
      <c r="E3319" s="27"/>
      <c r="F3319" s="27"/>
      <c r="G3319" s="27"/>
      <c r="R3319" s="27"/>
      <c r="S3319" s="27"/>
    </row>
    <row r="3320" spans="3:19" x14ac:dyDescent="0.2">
      <c r="C3320" s="27"/>
      <c r="D3320" s="27"/>
      <c r="E3320" s="27"/>
      <c r="F3320" s="27"/>
      <c r="G3320" s="27"/>
      <c r="R3320" s="27"/>
      <c r="S3320" s="27"/>
    </row>
    <row r="3321" spans="3:19" x14ac:dyDescent="0.2">
      <c r="C3321" s="27"/>
      <c r="D3321" s="27"/>
      <c r="E3321" s="27"/>
      <c r="F3321" s="27"/>
      <c r="G3321" s="27"/>
      <c r="R3321" s="27"/>
      <c r="S3321" s="27"/>
    </row>
    <row r="3322" spans="3:19" x14ac:dyDescent="0.2">
      <c r="C3322" s="27"/>
      <c r="D3322" s="27"/>
      <c r="E3322" s="27"/>
      <c r="F3322" s="27"/>
      <c r="G3322" s="27"/>
      <c r="R3322" s="27"/>
      <c r="S3322" s="27"/>
    </row>
    <row r="3323" spans="3:19" x14ac:dyDescent="0.2">
      <c r="C3323" s="27"/>
      <c r="D3323" s="27"/>
      <c r="E3323" s="27"/>
      <c r="F3323" s="27"/>
      <c r="G3323" s="27"/>
      <c r="R3323" s="27"/>
      <c r="S3323" s="27"/>
    </row>
    <row r="3324" spans="3:19" x14ac:dyDescent="0.2">
      <c r="C3324" s="27"/>
      <c r="D3324" s="27"/>
      <c r="E3324" s="27"/>
      <c r="F3324" s="27"/>
      <c r="G3324" s="27"/>
      <c r="R3324" s="27"/>
      <c r="S3324" s="27"/>
    </row>
    <row r="3325" spans="3:19" x14ac:dyDescent="0.2">
      <c r="C3325" s="27"/>
      <c r="D3325" s="27"/>
      <c r="E3325" s="27"/>
      <c r="F3325" s="27"/>
      <c r="G3325" s="27"/>
      <c r="R3325" s="27"/>
      <c r="S3325" s="27"/>
    </row>
    <row r="3326" spans="3:19" x14ac:dyDescent="0.2">
      <c r="C3326" s="27"/>
      <c r="D3326" s="27"/>
      <c r="E3326" s="27"/>
      <c r="F3326" s="27"/>
      <c r="G3326" s="27"/>
      <c r="R3326" s="27"/>
      <c r="S3326" s="27"/>
    </row>
    <row r="3327" spans="3:19" x14ac:dyDescent="0.2">
      <c r="C3327" s="27"/>
      <c r="D3327" s="27"/>
      <c r="E3327" s="27"/>
      <c r="F3327" s="27"/>
      <c r="G3327" s="27"/>
      <c r="R3327" s="27"/>
      <c r="S3327" s="27"/>
    </row>
    <row r="3328" spans="3:19" x14ac:dyDescent="0.2">
      <c r="C3328" s="27"/>
      <c r="D3328" s="27"/>
      <c r="E3328" s="27"/>
      <c r="F3328" s="27"/>
      <c r="G3328" s="27"/>
      <c r="R3328" s="27"/>
      <c r="S3328" s="27"/>
    </row>
    <row r="3329" spans="3:19" x14ac:dyDescent="0.2">
      <c r="C3329" s="27"/>
      <c r="D3329" s="27"/>
      <c r="E3329" s="27"/>
      <c r="F3329" s="27"/>
      <c r="G3329" s="27"/>
      <c r="R3329" s="27"/>
      <c r="S3329" s="27"/>
    </row>
    <row r="3330" spans="3:19" x14ac:dyDescent="0.2">
      <c r="C3330" s="27"/>
      <c r="D3330" s="27"/>
      <c r="E3330" s="27"/>
      <c r="F3330" s="27"/>
      <c r="G3330" s="27"/>
      <c r="R3330" s="27"/>
      <c r="S3330" s="27"/>
    </row>
    <row r="3331" spans="3:19" x14ac:dyDescent="0.2">
      <c r="C3331" s="27"/>
      <c r="D3331" s="27"/>
      <c r="E3331" s="27"/>
      <c r="F3331" s="27"/>
      <c r="G3331" s="27"/>
      <c r="R3331" s="27"/>
      <c r="S3331" s="27"/>
    </row>
    <row r="3332" spans="3:19" x14ac:dyDescent="0.2">
      <c r="C3332" s="27"/>
      <c r="D3332" s="27"/>
      <c r="E3332" s="27"/>
      <c r="F3332" s="27"/>
      <c r="G3332" s="27"/>
      <c r="R3332" s="27"/>
      <c r="S3332" s="27"/>
    </row>
    <row r="3333" spans="3:19" x14ac:dyDescent="0.2">
      <c r="C3333" s="27"/>
      <c r="D3333" s="27"/>
      <c r="E3333" s="27"/>
      <c r="F3333" s="27"/>
      <c r="G3333" s="27"/>
      <c r="R3333" s="27"/>
      <c r="S3333" s="27"/>
    </row>
    <row r="3334" spans="3:19" x14ac:dyDescent="0.2">
      <c r="C3334" s="27"/>
      <c r="D3334" s="27"/>
      <c r="E3334" s="27"/>
      <c r="F3334" s="27"/>
      <c r="G3334" s="27"/>
      <c r="R3334" s="27"/>
      <c r="S3334" s="27"/>
    </row>
    <row r="3335" spans="3:19" x14ac:dyDescent="0.2">
      <c r="C3335" s="27"/>
      <c r="D3335" s="27"/>
      <c r="E3335" s="27"/>
      <c r="F3335" s="27"/>
      <c r="G3335" s="27"/>
      <c r="R3335" s="27"/>
      <c r="S3335" s="27"/>
    </row>
    <row r="3336" spans="3:19" x14ac:dyDescent="0.2">
      <c r="C3336" s="27"/>
      <c r="D3336" s="27"/>
      <c r="E3336" s="27"/>
      <c r="F3336" s="27"/>
      <c r="G3336" s="27"/>
      <c r="R3336" s="27"/>
      <c r="S3336" s="27"/>
    </row>
    <row r="3337" spans="3:19" x14ac:dyDescent="0.2">
      <c r="C3337" s="27"/>
      <c r="D3337" s="27"/>
      <c r="E3337" s="27"/>
      <c r="F3337" s="27"/>
      <c r="G3337" s="27"/>
      <c r="R3337" s="27"/>
      <c r="S3337" s="27"/>
    </row>
    <row r="3338" spans="3:19" x14ac:dyDescent="0.2">
      <c r="C3338" s="27"/>
      <c r="D3338" s="27"/>
      <c r="E3338" s="27"/>
      <c r="F3338" s="27"/>
      <c r="G3338" s="27"/>
      <c r="R3338" s="27"/>
      <c r="S3338" s="27"/>
    </row>
    <row r="3339" spans="3:19" x14ac:dyDescent="0.2">
      <c r="C3339" s="27"/>
      <c r="D3339" s="27"/>
      <c r="E3339" s="27"/>
      <c r="F3339" s="27"/>
      <c r="G3339" s="27"/>
      <c r="R3339" s="27"/>
      <c r="S3339" s="27"/>
    </row>
    <row r="3340" spans="3:19" x14ac:dyDescent="0.2">
      <c r="C3340" s="27"/>
      <c r="D3340" s="27"/>
      <c r="E3340" s="27"/>
      <c r="F3340" s="27"/>
      <c r="G3340" s="27"/>
      <c r="R3340" s="27"/>
      <c r="S3340" s="27"/>
    </row>
    <row r="3341" spans="3:19" x14ac:dyDescent="0.2">
      <c r="C3341" s="27"/>
      <c r="D3341" s="27"/>
      <c r="E3341" s="27"/>
      <c r="F3341" s="27"/>
      <c r="G3341" s="27"/>
      <c r="R3341" s="27"/>
      <c r="S3341" s="27"/>
    </row>
    <row r="3342" spans="3:19" x14ac:dyDescent="0.2">
      <c r="C3342" s="27"/>
      <c r="D3342" s="27"/>
      <c r="E3342" s="27"/>
      <c r="F3342" s="27"/>
      <c r="G3342" s="27"/>
      <c r="R3342" s="27"/>
      <c r="S3342" s="27"/>
    </row>
    <row r="3343" spans="3:19" x14ac:dyDescent="0.2">
      <c r="C3343" s="27"/>
      <c r="D3343" s="27"/>
      <c r="E3343" s="27"/>
      <c r="F3343" s="27"/>
      <c r="G3343" s="27"/>
      <c r="R3343" s="27"/>
      <c r="S3343" s="27"/>
    </row>
    <row r="3344" spans="3:19" x14ac:dyDescent="0.2">
      <c r="C3344" s="27"/>
      <c r="D3344" s="27"/>
      <c r="E3344" s="27"/>
      <c r="F3344" s="27"/>
      <c r="G3344" s="27"/>
      <c r="R3344" s="27"/>
      <c r="S3344" s="27"/>
    </row>
    <row r="3345" spans="3:19" x14ac:dyDescent="0.2">
      <c r="C3345" s="27"/>
      <c r="D3345" s="27"/>
      <c r="E3345" s="27"/>
      <c r="F3345" s="27"/>
      <c r="G3345" s="27"/>
      <c r="R3345" s="27"/>
      <c r="S3345" s="27"/>
    </row>
    <row r="3346" spans="3:19" x14ac:dyDescent="0.2">
      <c r="C3346" s="27"/>
      <c r="D3346" s="27"/>
      <c r="E3346" s="27"/>
      <c r="F3346" s="27"/>
      <c r="G3346" s="27"/>
      <c r="R3346" s="27"/>
      <c r="S3346" s="27"/>
    </row>
    <row r="3347" spans="3:19" x14ac:dyDescent="0.2">
      <c r="C3347" s="27"/>
      <c r="D3347" s="27"/>
      <c r="E3347" s="27"/>
      <c r="F3347" s="27"/>
      <c r="G3347" s="27"/>
      <c r="R3347" s="27"/>
      <c r="S3347" s="27"/>
    </row>
    <row r="3348" spans="3:19" x14ac:dyDescent="0.2">
      <c r="C3348" s="27"/>
      <c r="D3348" s="27"/>
      <c r="E3348" s="27"/>
      <c r="F3348" s="27"/>
      <c r="G3348" s="27"/>
      <c r="R3348" s="27"/>
      <c r="S3348" s="27"/>
    </row>
    <row r="3349" spans="3:19" x14ac:dyDescent="0.2">
      <c r="C3349" s="27"/>
      <c r="D3349" s="27"/>
      <c r="E3349" s="27"/>
      <c r="F3349" s="27"/>
      <c r="G3349" s="27"/>
      <c r="R3349" s="27"/>
      <c r="S3349" s="27"/>
    </row>
    <row r="3350" spans="3:19" x14ac:dyDescent="0.2">
      <c r="C3350" s="27"/>
      <c r="D3350" s="27"/>
      <c r="E3350" s="27"/>
      <c r="F3350" s="27"/>
      <c r="G3350" s="27"/>
      <c r="R3350" s="27"/>
      <c r="S3350" s="27"/>
    </row>
    <row r="3351" spans="3:19" x14ac:dyDescent="0.2">
      <c r="C3351" s="27"/>
      <c r="D3351" s="27"/>
      <c r="E3351" s="27"/>
      <c r="F3351" s="27"/>
      <c r="G3351" s="27"/>
      <c r="R3351" s="27"/>
      <c r="S3351" s="27"/>
    </row>
    <row r="3352" spans="3:19" x14ac:dyDescent="0.2">
      <c r="C3352" s="27"/>
      <c r="D3352" s="27"/>
      <c r="E3352" s="27"/>
      <c r="F3352" s="27"/>
      <c r="G3352" s="27"/>
      <c r="R3352" s="27"/>
      <c r="S3352" s="27"/>
    </row>
    <row r="3353" spans="3:19" x14ac:dyDescent="0.2">
      <c r="C3353" s="27"/>
      <c r="D3353" s="27"/>
      <c r="E3353" s="27"/>
      <c r="F3353" s="27"/>
      <c r="G3353" s="27"/>
      <c r="R3353" s="27"/>
      <c r="S3353" s="27"/>
    </row>
    <row r="3354" spans="3:19" x14ac:dyDescent="0.2">
      <c r="C3354" s="27"/>
      <c r="D3354" s="27"/>
      <c r="E3354" s="27"/>
      <c r="F3354" s="27"/>
      <c r="G3354" s="27"/>
      <c r="R3354" s="27"/>
      <c r="S3354" s="27"/>
    </row>
    <row r="3355" spans="3:19" x14ac:dyDescent="0.2">
      <c r="C3355" s="27"/>
      <c r="D3355" s="27"/>
      <c r="E3355" s="27"/>
      <c r="F3355" s="27"/>
      <c r="G3355" s="27"/>
      <c r="R3355" s="27"/>
      <c r="S3355" s="27"/>
    </row>
    <row r="3356" spans="3:19" x14ac:dyDescent="0.2">
      <c r="C3356" s="27"/>
      <c r="D3356" s="27"/>
      <c r="E3356" s="27"/>
      <c r="F3356" s="27"/>
      <c r="G3356" s="27"/>
      <c r="R3356" s="27"/>
      <c r="S3356" s="27"/>
    </row>
    <row r="3357" spans="3:19" x14ac:dyDescent="0.2">
      <c r="C3357" s="27"/>
      <c r="D3357" s="27"/>
      <c r="E3357" s="27"/>
      <c r="F3357" s="27"/>
      <c r="G3357" s="27"/>
      <c r="R3357" s="27"/>
      <c r="S3357" s="27"/>
    </row>
    <row r="3358" spans="3:19" x14ac:dyDescent="0.2">
      <c r="C3358" s="27"/>
      <c r="D3358" s="27"/>
      <c r="E3358" s="27"/>
      <c r="F3358" s="27"/>
      <c r="G3358" s="27"/>
      <c r="R3358" s="27"/>
      <c r="S3358" s="27"/>
    </row>
    <row r="3359" spans="3:19" x14ac:dyDescent="0.2">
      <c r="C3359" s="27"/>
      <c r="D3359" s="27"/>
      <c r="E3359" s="27"/>
      <c r="F3359" s="27"/>
      <c r="G3359" s="27"/>
      <c r="R3359" s="27"/>
      <c r="S3359" s="27"/>
    </row>
    <row r="3360" spans="3:19" x14ac:dyDescent="0.2">
      <c r="C3360" s="27"/>
      <c r="D3360" s="27"/>
      <c r="E3360" s="27"/>
      <c r="F3360" s="27"/>
      <c r="G3360" s="27"/>
      <c r="R3360" s="27"/>
      <c r="S3360" s="27"/>
    </row>
    <row r="3361" spans="3:19" x14ac:dyDescent="0.2">
      <c r="C3361" s="27"/>
      <c r="D3361" s="27"/>
      <c r="E3361" s="27"/>
      <c r="F3361" s="27"/>
      <c r="G3361" s="27"/>
      <c r="R3361" s="27"/>
      <c r="S3361" s="27"/>
    </row>
    <row r="3362" spans="3:19" x14ac:dyDescent="0.2">
      <c r="C3362" s="27"/>
      <c r="D3362" s="27"/>
      <c r="E3362" s="27"/>
      <c r="F3362" s="27"/>
      <c r="G3362" s="27"/>
      <c r="R3362" s="27"/>
      <c r="S3362" s="27"/>
    </row>
    <row r="3363" spans="3:19" x14ac:dyDescent="0.2">
      <c r="C3363" s="27"/>
      <c r="D3363" s="27"/>
      <c r="E3363" s="27"/>
      <c r="F3363" s="27"/>
      <c r="G3363" s="27"/>
      <c r="R3363" s="27"/>
      <c r="S3363" s="27"/>
    </row>
    <row r="3364" spans="3:19" x14ac:dyDescent="0.2">
      <c r="C3364" s="27"/>
      <c r="D3364" s="27"/>
      <c r="E3364" s="27"/>
      <c r="F3364" s="27"/>
      <c r="G3364" s="27"/>
      <c r="R3364" s="27"/>
      <c r="S3364" s="27"/>
    </row>
    <row r="3365" spans="3:19" x14ac:dyDescent="0.2">
      <c r="C3365" s="27"/>
      <c r="D3365" s="27"/>
      <c r="E3365" s="27"/>
      <c r="F3365" s="27"/>
      <c r="G3365" s="27"/>
      <c r="R3365" s="27"/>
      <c r="S3365" s="27"/>
    </row>
    <row r="3366" spans="3:19" x14ac:dyDescent="0.2">
      <c r="C3366" s="27"/>
      <c r="D3366" s="27"/>
      <c r="E3366" s="27"/>
      <c r="F3366" s="27"/>
      <c r="G3366" s="27"/>
      <c r="R3366" s="27"/>
      <c r="S3366" s="27"/>
    </row>
    <row r="3367" spans="3:19" x14ac:dyDescent="0.2">
      <c r="C3367" s="27"/>
      <c r="D3367" s="27"/>
      <c r="E3367" s="27"/>
      <c r="F3367" s="27"/>
      <c r="G3367" s="27"/>
      <c r="R3367" s="27"/>
      <c r="S3367" s="27"/>
    </row>
    <row r="3368" spans="3:19" x14ac:dyDescent="0.2">
      <c r="C3368" s="27"/>
      <c r="D3368" s="27"/>
      <c r="E3368" s="27"/>
      <c r="F3368" s="27"/>
      <c r="G3368" s="27"/>
      <c r="R3368" s="27"/>
      <c r="S3368" s="27"/>
    </row>
    <row r="3369" spans="3:19" x14ac:dyDescent="0.2">
      <c r="C3369" s="27"/>
      <c r="D3369" s="27"/>
      <c r="E3369" s="27"/>
      <c r="F3369" s="27"/>
      <c r="G3369" s="27"/>
      <c r="R3369" s="27"/>
      <c r="S3369" s="27"/>
    </row>
    <row r="3370" spans="3:19" x14ac:dyDescent="0.2">
      <c r="C3370" s="27"/>
      <c r="D3370" s="27"/>
      <c r="E3370" s="27"/>
      <c r="F3370" s="27"/>
      <c r="G3370" s="27"/>
      <c r="R3370" s="27"/>
      <c r="S3370" s="27"/>
    </row>
    <row r="3371" spans="3:19" x14ac:dyDescent="0.2">
      <c r="C3371" s="27"/>
      <c r="D3371" s="27"/>
      <c r="E3371" s="27"/>
      <c r="F3371" s="27"/>
      <c r="G3371" s="27"/>
      <c r="R3371" s="27"/>
      <c r="S3371" s="27"/>
    </row>
    <row r="3372" spans="3:19" x14ac:dyDescent="0.2">
      <c r="C3372" s="27"/>
      <c r="D3372" s="27"/>
      <c r="E3372" s="27"/>
      <c r="F3372" s="27"/>
      <c r="G3372" s="27"/>
      <c r="R3372" s="27"/>
      <c r="S3372" s="27"/>
    </row>
    <row r="3373" spans="3:19" x14ac:dyDescent="0.2">
      <c r="C3373" s="27"/>
      <c r="D3373" s="27"/>
      <c r="E3373" s="27"/>
      <c r="F3373" s="27"/>
      <c r="G3373" s="27"/>
      <c r="R3373" s="27"/>
      <c r="S3373" s="27"/>
    </row>
    <row r="3374" spans="3:19" x14ac:dyDescent="0.2">
      <c r="C3374" s="27"/>
      <c r="D3374" s="27"/>
      <c r="E3374" s="27"/>
      <c r="F3374" s="27"/>
      <c r="G3374" s="27"/>
      <c r="R3374" s="27"/>
      <c r="S3374" s="27"/>
    </row>
    <row r="3375" spans="3:19" x14ac:dyDescent="0.2">
      <c r="C3375" s="27"/>
      <c r="D3375" s="27"/>
      <c r="E3375" s="27"/>
      <c r="F3375" s="27"/>
      <c r="G3375" s="27"/>
      <c r="R3375" s="27"/>
      <c r="S3375" s="27"/>
    </row>
    <row r="3376" spans="3:19" x14ac:dyDescent="0.2">
      <c r="C3376" s="27"/>
      <c r="D3376" s="27"/>
      <c r="E3376" s="27"/>
      <c r="F3376" s="27"/>
      <c r="G3376" s="27"/>
      <c r="R3376" s="27"/>
      <c r="S3376" s="27"/>
    </row>
    <row r="3377" spans="3:19" x14ac:dyDescent="0.2">
      <c r="C3377" s="27"/>
      <c r="D3377" s="27"/>
      <c r="E3377" s="27"/>
      <c r="F3377" s="27"/>
      <c r="G3377" s="27"/>
      <c r="R3377" s="27"/>
      <c r="S3377" s="27"/>
    </row>
    <row r="3378" spans="3:19" x14ac:dyDescent="0.2">
      <c r="C3378" s="27"/>
      <c r="D3378" s="27"/>
      <c r="E3378" s="27"/>
      <c r="F3378" s="27"/>
      <c r="G3378" s="27"/>
      <c r="R3378" s="27"/>
      <c r="S3378" s="27"/>
    </row>
    <row r="3379" spans="3:19" x14ac:dyDescent="0.2">
      <c r="C3379" s="27"/>
      <c r="D3379" s="27"/>
      <c r="E3379" s="27"/>
      <c r="F3379" s="27"/>
      <c r="G3379" s="27"/>
      <c r="R3379" s="27"/>
      <c r="S3379" s="27"/>
    </row>
    <row r="3380" spans="3:19" x14ac:dyDescent="0.2">
      <c r="C3380" s="27"/>
      <c r="D3380" s="27"/>
      <c r="E3380" s="27"/>
      <c r="F3380" s="27"/>
      <c r="G3380" s="27"/>
      <c r="R3380" s="27"/>
      <c r="S3380" s="27"/>
    </row>
    <row r="3381" spans="3:19" x14ac:dyDescent="0.2">
      <c r="C3381" s="27"/>
      <c r="D3381" s="27"/>
      <c r="E3381" s="27"/>
      <c r="F3381" s="27"/>
      <c r="G3381" s="27"/>
      <c r="R3381" s="27"/>
      <c r="S3381" s="27"/>
    </row>
    <row r="3382" spans="3:19" x14ac:dyDescent="0.2">
      <c r="C3382" s="27"/>
      <c r="D3382" s="27"/>
      <c r="E3382" s="27"/>
      <c r="F3382" s="27"/>
      <c r="G3382" s="27"/>
      <c r="R3382" s="27"/>
      <c r="S3382" s="27"/>
    </row>
    <row r="3383" spans="3:19" x14ac:dyDescent="0.2">
      <c r="C3383" s="27"/>
      <c r="D3383" s="27"/>
      <c r="E3383" s="27"/>
      <c r="F3383" s="27"/>
      <c r="G3383" s="27"/>
      <c r="R3383" s="27"/>
      <c r="S3383" s="27"/>
    </row>
    <row r="3384" spans="3:19" x14ac:dyDescent="0.2">
      <c r="C3384" s="27"/>
      <c r="D3384" s="27"/>
      <c r="E3384" s="27"/>
      <c r="F3384" s="27"/>
      <c r="G3384" s="27"/>
      <c r="R3384" s="27"/>
      <c r="S3384" s="27"/>
    </row>
    <row r="3385" spans="3:19" x14ac:dyDescent="0.2">
      <c r="C3385" s="27"/>
      <c r="D3385" s="27"/>
      <c r="E3385" s="27"/>
      <c r="F3385" s="27"/>
      <c r="G3385" s="27"/>
      <c r="R3385" s="27"/>
      <c r="S3385" s="27"/>
    </row>
    <row r="3386" spans="3:19" x14ac:dyDescent="0.2">
      <c r="C3386" s="27"/>
      <c r="D3386" s="27"/>
      <c r="E3386" s="27"/>
      <c r="F3386" s="27"/>
      <c r="G3386" s="27"/>
      <c r="R3386" s="27"/>
      <c r="S3386" s="27"/>
    </row>
    <row r="3387" spans="3:19" x14ac:dyDescent="0.2">
      <c r="C3387" s="27"/>
      <c r="D3387" s="27"/>
      <c r="E3387" s="27"/>
      <c r="F3387" s="27"/>
      <c r="G3387" s="27"/>
      <c r="R3387" s="27"/>
      <c r="S3387" s="27"/>
    </row>
    <row r="3388" spans="3:19" x14ac:dyDescent="0.2">
      <c r="C3388" s="27"/>
      <c r="D3388" s="27"/>
      <c r="E3388" s="27"/>
      <c r="F3388" s="27"/>
      <c r="G3388" s="27"/>
      <c r="R3388" s="27"/>
      <c r="S3388" s="27"/>
    </row>
    <row r="3389" spans="3:19" x14ac:dyDescent="0.2">
      <c r="C3389" s="27"/>
      <c r="D3389" s="27"/>
      <c r="E3389" s="27"/>
      <c r="F3389" s="27"/>
      <c r="G3389" s="27"/>
      <c r="R3389" s="27"/>
      <c r="S3389" s="27"/>
    </row>
    <row r="3390" spans="3:19" x14ac:dyDescent="0.2">
      <c r="C3390" s="27"/>
      <c r="D3390" s="27"/>
      <c r="E3390" s="27"/>
      <c r="F3390" s="27"/>
      <c r="G3390" s="27"/>
      <c r="R3390" s="27"/>
      <c r="S3390" s="27"/>
    </row>
    <row r="3391" spans="3:19" x14ac:dyDescent="0.2">
      <c r="C3391" s="27"/>
      <c r="D3391" s="27"/>
      <c r="E3391" s="27"/>
      <c r="F3391" s="27"/>
      <c r="G3391" s="27"/>
      <c r="R3391" s="27"/>
      <c r="S3391" s="27"/>
    </row>
    <row r="3392" spans="3:19" x14ac:dyDescent="0.2">
      <c r="C3392" s="27"/>
      <c r="D3392" s="27"/>
      <c r="E3392" s="27"/>
      <c r="F3392" s="27"/>
      <c r="G3392" s="27"/>
      <c r="R3392" s="27"/>
      <c r="S3392" s="27"/>
    </row>
    <row r="3393" spans="3:19" x14ac:dyDescent="0.2">
      <c r="C3393" s="27"/>
      <c r="D3393" s="27"/>
      <c r="E3393" s="27"/>
      <c r="F3393" s="27"/>
      <c r="G3393" s="27"/>
      <c r="R3393" s="27"/>
      <c r="S3393" s="27"/>
    </row>
    <row r="3394" spans="3:19" x14ac:dyDescent="0.2">
      <c r="C3394" s="27"/>
      <c r="D3394" s="27"/>
      <c r="E3394" s="27"/>
      <c r="F3394" s="27"/>
      <c r="G3394" s="27"/>
      <c r="R3394" s="27"/>
      <c r="S3394" s="27"/>
    </row>
    <row r="3395" spans="3:19" x14ac:dyDescent="0.2">
      <c r="C3395" s="27"/>
      <c r="D3395" s="27"/>
      <c r="E3395" s="27"/>
      <c r="F3395" s="27"/>
      <c r="G3395" s="27"/>
      <c r="R3395" s="27"/>
      <c r="S3395" s="27"/>
    </row>
    <row r="3396" spans="3:19" x14ac:dyDescent="0.2">
      <c r="C3396" s="27"/>
      <c r="D3396" s="27"/>
      <c r="E3396" s="27"/>
      <c r="F3396" s="27"/>
      <c r="G3396" s="27"/>
      <c r="R3396" s="27"/>
      <c r="S3396" s="27"/>
    </row>
    <row r="3397" spans="3:19" x14ac:dyDescent="0.2">
      <c r="C3397" s="27"/>
      <c r="D3397" s="27"/>
      <c r="E3397" s="27"/>
      <c r="F3397" s="27"/>
      <c r="G3397" s="27"/>
      <c r="R3397" s="27"/>
      <c r="S3397" s="27"/>
    </row>
    <row r="3398" spans="3:19" x14ac:dyDescent="0.2">
      <c r="C3398" s="27"/>
      <c r="D3398" s="27"/>
      <c r="E3398" s="27"/>
      <c r="F3398" s="27"/>
      <c r="G3398" s="27"/>
      <c r="R3398" s="27"/>
      <c r="S3398" s="27"/>
    </row>
    <row r="3399" spans="3:19" x14ac:dyDescent="0.2">
      <c r="C3399" s="27"/>
      <c r="D3399" s="27"/>
      <c r="E3399" s="27"/>
      <c r="F3399" s="27"/>
      <c r="G3399" s="27"/>
      <c r="R3399" s="27"/>
      <c r="S3399" s="27"/>
    </row>
    <row r="3400" spans="3:19" x14ac:dyDescent="0.2">
      <c r="C3400" s="27"/>
      <c r="D3400" s="27"/>
      <c r="E3400" s="27"/>
      <c r="F3400" s="27"/>
      <c r="G3400" s="27"/>
      <c r="R3400" s="27"/>
      <c r="S3400" s="27"/>
    </row>
    <row r="3401" spans="3:19" x14ac:dyDescent="0.2">
      <c r="C3401" s="27"/>
      <c r="D3401" s="27"/>
      <c r="E3401" s="27"/>
      <c r="F3401" s="27"/>
      <c r="G3401" s="27"/>
      <c r="R3401" s="27"/>
      <c r="S3401" s="27"/>
    </row>
    <row r="3402" spans="3:19" x14ac:dyDescent="0.2">
      <c r="C3402" s="27"/>
      <c r="D3402" s="27"/>
      <c r="E3402" s="27"/>
      <c r="F3402" s="27"/>
      <c r="G3402" s="27"/>
      <c r="R3402" s="27"/>
      <c r="S3402" s="27"/>
    </row>
    <row r="3403" spans="3:19" x14ac:dyDescent="0.2">
      <c r="C3403" s="27"/>
      <c r="D3403" s="27"/>
      <c r="E3403" s="27"/>
      <c r="F3403" s="27"/>
      <c r="G3403" s="27"/>
      <c r="R3403" s="27"/>
      <c r="S3403" s="27"/>
    </row>
    <row r="3404" spans="3:19" x14ac:dyDescent="0.2">
      <c r="C3404" s="27"/>
      <c r="D3404" s="27"/>
      <c r="E3404" s="27"/>
      <c r="F3404" s="27"/>
      <c r="G3404" s="27"/>
      <c r="R3404" s="27"/>
      <c r="S3404" s="27"/>
    </row>
    <row r="3405" spans="3:19" x14ac:dyDescent="0.2">
      <c r="C3405" s="27"/>
      <c r="D3405" s="27"/>
      <c r="E3405" s="27"/>
      <c r="F3405" s="27"/>
      <c r="G3405" s="27"/>
      <c r="R3405" s="27"/>
      <c r="S3405" s="27"/>
    </row>
    <row r="3406" spans="3:19" x14ac:dyDescent="0.2">
      <c r="C3406" s="27"/>
      <c r="D3406" s="27"/>
      <c r="E3406" s="27"/>
      <c r="F3406" s="27"/>
      <c r="G3406" s="27"/>
      <c r="R3406" s="27"/>
      <c r="S3406" s="27"/>
    </row>
    <row r="3407" spans="3:19" x14ac:dyDescent="0.2">
      <c r="C3407" s="27"/>
      <c r="D3407" s="27"/>
      <c r="E3407" s="27"/>
      <c r="F3407" s="27"/>
      <c r="G3407" s="27"/>
      <c r="R3407" s="27"/>
      <c r="S3407" s="27"/>
    </row>
    <row r="3408" spans="3:19" x14ac:dyDescent="0.2">
      <c r="C3408" s="27"/>
      <c r="D3408" s="27"/>
      <c r="E3408" s="27"/>
      <c r="F3408" s="27"/>
      <c r="G3408" s="27"/>
      <c r="R3408" s="27"/>
      <c r="S3408" s="27"/>
    </row>
    <row r="3409" spans="3:19" x14ac:dyDescent="0.2">
      <c r="C3409" s="27"/>
      <c r="D3409" s="27"/>
      <c r="E3409" s="27"/>
      <c r="F3409" s="27"/>
      <c r="G3409" s="27"/>
      <c r="R3409" s="27"/>
      <c r="S3409" s="27"/>
    </row>
    <row r="3410" spans="3:19" x14ac:dyDescent="0.2">
      <c r="C3410" s="27"/>
      <c r="D3410" s="27"/>
      <c r="E3410" s="27"/>
      <c r="F3410" s="27"/>
      <c r="G3410" s="27"/>
      <c r="R3410" s="27"/>
      <c r="S3410" s="27"/>
    </row>
    <row r="3411" spans="3:19" x14ac:dyDescent="0.2">
      <c r="C3411" s="27"/>
      <c r="D3411" s="27"/>
      <c r="E3411" s="27"/>
      <c r="F3411" s="27"/>
      <c r="G3411" s="27"/>
      <c r="R3411" s="27"/>
      <c r="S3411" s="27"/>
    </row>
    <row r="3412" spans="3:19" x14ac:dyDescent="0.2">
      <c r="C3412" s="27"/>
      <c r="D3412" s="27"/>
      <c r="E3412" s="27"/>
      <c r="F3412" s="27"/>
      <c r="G3412" s="27"/>
      <c r="R3412" s="27"/>
      <c r="S3412" s="27"/>
    </row>
    <row r="3413" spans="3:19" x14ac:dyDescent="0.2">
      <c r="C3413" s="27"/>
      <c r="D3413" s="27"/>
      <c r="E3413" s="27"/>
      <c r="F3413" s="27"/>
      <c r="G3413" s="27"/>
      <c r="R3413" s="27"/>
      <c r="S3413" s="27"/>
    </row>
    <row r="3414" spans="3:19" x14ac:dyDescent="0.2">
      <c r="C3414" s="27"/>
      <c r="D3414" s="27"/>
      <c r="E3414" s="27"/>
      <c r="F3414" s="27"/>
      <c r="G3414" s="27"/>
      <c r="R3414" s="27"/>
      <c r="S3414" s="27"/>
    </row>
    <row r="3415" spans="3:19" x14ac:dyDescent="0.2">
      <c r="C3415" s="27"/>
      <c r="D3415" s="27"/>
      <c r="E3415" s="27"/>
      <c r="F3415" s="27"/>
      <c r="G3415" s="27"/>
      <c r="R3415" s="27"/>
      <c r="S3415" s="27"/>
    </row>
    <row r="3416" spans="3:19" x14ac:dyDescent="0.2">
      <c r="C3416" s="27"/>
      <c r="D3416" s="27"/>
      <c r="E3416" s="27"/>
      <c r="F3416" s="27"/>
      <c r="G3416" s="27"/>
      <c r="R3416" s="27"/>
      <c r="S3416" s="27"/>
    </row>
    <row r="3417" spans="3:19" x14ac:dyDescent="0.2">
      <c r="C3417" s="27"/>
      <c r="D3417" s="27"/>
      <c r="E3417" s="27"/>
      <c r="F3417" s="27"/>
      <c r="G3417" s="27"/>
      <c r="R3417" s="27"/>
      <c r="S3417" s="27"/>
    </row>
    <row r="3418" spans="3:19" x14ac:dyDescent="0.2">
      <c r="C3418" s="27"/>
      <c r="D3418" s="27"/>
      <c r="E3418" s="27"/>
      <c r="F3418" s="27"/>
      <c r="G3418" s="27"/>
      <c r="R3418" s="27"/>
      <c r="S3418" s="27"/>
    </row>
    <row r="3419" spans="3:19" x14ac:dyDescent="0.2">
      <c r="C3419" s="27"/>
      <c r="D3419" s="27"/>
      <c r="E3419" s="27"/>
      <c r="F3419" s="27"/>
      <c r="G3419" s="27"/>
      <c r="R3419" s="27"/>
      <c r="S3419" s="27"/>
    </row>
    <row r="3420" spans="3:19" x14ac:dyDescent="0.2">
      <c r="C3420" s="27"/>
      <c r="D3420" s="27"/>
      <c r="E3420" s="27"/>
      <c r="F3420" s="27"/>
      <c r="G3420" s="27"/>
      <c r="R3420" s="27"/>
      <c r="S3420" s="27"/>
    </row>
    <row r="3421" spans="3:19" x14ac:dyDescent="0.2">
      <c r="C3421" s="27"/>
      <c r="D3421" s="27"/>
      <c r="E3421" s="27"/>
      <c r="F3421" s="27"/>
      <c r="G3421" s="27"/>
      <c r="R3421" s="27"/>
      <c r="S3421" s="27"/>
    </row>
    <row r="3422" spans="3:19" x14ac:dyDescent="0.2">
      <c r="C3422" s="27"/>
      <c r="D3422" s="27"/>
      <c r="E3422" s="27"/>
      <c r="F3422" s="27"/>
      <c r="G3422" s="27"/>
      <c r="R3422" s="27"/>
      <c r="S3422" s="27"/>
    </row>
    <row r="3423" spans="3:19" x14ac:dyDescent="0.2">
      <c r="C3423" s="27"/>
      <c r="D3423" s="27"/>
      <c r="E3423" s="27"/>
      <c r="F3423" s="27"/>
      <c r="G3423" s="27"/>
      <c r="R3423" s="27"/>
      <c r="S3423" s="27"/>
    </row>
    <row r="3424" spans="3:19" x14ac:dyDescent="0.2">
      <c r="C3424" s="27"/>
      <c r="D3424" s="27"/>
      <c r="E3424" s="27"/>
      <c r="F3424" s="27"/>
      <c r="G3424" s="27"/>
      <c r="R3424" s="27"/>
      <c r="S3424" s="27"/>
    </row>
    <row r="3425" spans="3:19" x14ac:dyDescent="0.2">
      <c r="C3425" s="27"/>
      <c r="D3425" s="27"/>
      <c r="E3425" s="27"/>
      <c r="F3425" s="27"/>
      <c r="G3425" s="27"/>
      <c r="R3425" s="27"/>
      <c r="S3425" s="27"/>
    </row>
    <row r="3426" spans="3:19" x14ac:dyDescent="0.2">
      <c r="C3426" s="27"/>
      <c r="D3426" s="27"/>
      <c r="E3426" s="27"/>
      <c r="F3426" s="27"/>
      <c r="G3426" s="27"/>
      <c r="R3426" s="27"/>
      <c r="S3426" s="27"/>
    </row>
    <row r="3427" spans="3:19" x14ac:dyDescent="0.2">
      <c r="C3427" s="27"/>
      <c r="D3427" s="27"/>
      <c r="E3427" s="27"/>
      <c r="F3427" s="27"/>
      <c r="G3427" s="27"/>
      <c r="R3427" s="27"/>
      <c r="S3427" s="27"/>
    </row>
    <row r="3428" spans="3:19" x14ac:dyDescent="0.2">
      <c r="C3428" s="27"/>
      <c r="D3428" s="27"/>
      <c r="E3428" s="27"/>
      <c r="F3428" s="27"/>
      <c r="G3428" s="27"/>
      <c r="R3428" s="27"/>
      <c r="S3428" s="27"/>
    </row>
    <row r="3429" spans="3:19" x14ac:dyDescent="0.2">
      <c r="C3429" s="27"/>
      <c r="D3429" s="27"/>
      <c r="E3429" s="27"/>
      <c r="F3429" s="27"/>
      <c r="G3429" s="27"/>
      <c r="R3429" s="27"/>
      <c r="S3429" s="27"/>
    </row>
    <row r="3430" spans="3:19" x14ac:dyDescent="0.2">
      <c r="C3430" s="27"/>
      <c r="D3430" s="27"/>
      <c r="E3430" s="27"/>
      <c r="F3430" s="27"/>
      <c r="G3430" s="27"/>
      <c r="R3430" s="27"/>
      <c r="S3430" s="27"/>
    </row>
    <row r="3431" spans="3:19" x14ac:dyDescent="0.2">
      <c r="C3431" s="27"/>
      <c r="D3431" s="27"/>
      <c r="E3431" s="27"/>
      <c r="F3431" s="27"/>
      <c r="G3431" s="27"/>
      <c r="R3431" s="27"/>
      <c r="S3431" s="27"/>
    </row>
    <row r="3432" spans="3:19" x14ac:dyDescent="0.2">
      <c r="C3432" s="27"/>
      <c r="D3432" s="27"/>
      <c r="E3432" s="27"/>
      <c r="F3432" s="27"/>
      <c r="G3432" s="27"/>
      <c r="R3432" s="27"/>
      <c r="S3432" s="27"/>
    </row>
    <row r="3433" spans="3:19" x14ac:dyDescent="0.2">
      <c r="C3433" s="27"/>
      <c r="D3433" s="27"/>
      <c r="E3433" s="27"/>
      <c r="F3433" s="27"/>
      <c r="G3433" s="27"/>
      <c r="R3433" s="27"/>
      <c r="S3433" s="27"/>
    </row>
    <row r="3434" spans="3:19" x14ac:dyDescent="0.2">
      <c r="C3434" s="27"/>
      <c r="D3434" s="27"/>
      <c r="E3434" s="27"/>
      <c r="F3434" s="27"/>
      <c r="G3434" s="27"/>
      <c r="R3434" s="27"/>
      <c r="S3434" s="27"/>
    </row>
    <row r="3435" spans="3:19" x14ac:dyDescent="0.2">
      <c r="C3435" s="27"/>
      <c r="D3435" s="27"/>
      <c r="E3435" s="27"/>
      <c r="F3435" s="27"/>
      <c r="G3435" s="27"/>
      <c r="R3435" s="27"/>
      <c r="S3435" s="27"/>
    </row>
    <row r="3436" spans="3:19" x14ac:dyDescent="0.2">
      <c r="C3436" s="27"/>
      <c r="D3436" s="27"/>
      <c r="E3436" s="27"/>
      <c r="F3436" s="27"/>
      <c r="G3436" s="27"/>
      <c r="R3436" s="27"/>
      <c r="S3436" s="27"/>
    </row>
    <row r="3437" spans="3:19" x14ac:dyDescent="0.2">
      <c r="C3437" s="27"/>
      <c r="D3437" s="27"/>
      <c r="E3437" s="27"/>
      <c r="F3437" s="27"/>
      <c r="G3437" s="27"/>
      <c r="R3437" s="27"/>
      <c r="S3437" s="27"/>
    </row>
    <row r="3438" spans="3:19" x14ac:dyDescent="0.2">
      <c r="C3438" s="27"/>
      <c r="D3438" s="27"/>
      <c r="E3438" s="27"/>
      <c r="F3438" s="27"/>
      <c r="G3438" s="27"/>
      <c r="R3438" s="27"/>
      <c r="S3438" s="27"/>
    </row>
    <row r="3439" spans="3:19" x14ac:dyDescent="0.2">
      <c r="C3439" s="27"/>
      <c r="D3439" s="27"/>
      <c r="E3439" s="27"/>
      <c r="F3439" s="27"/>
      <c r="G3439" s="27"/>
      <c r="R3439" s="27"/>
      <c r="S3439" s="27"/>
    </row>
    <row r="3440" spans="3:19" x14ac:dyDescent="0.2">
      <c r="C3440" s="27"/>
      <c r="D3440" s="27"/>
      <c r="E3440" s="27"/>
      <c r="F3440" s="27"/>
      <c r="G3440" s="27"/>
      <c r="R3440" s="27"/>
      <c r="S3440" s="27"/>
    </row>
    <row r="3441" spans="3:19" x14ac:dyDescent="0.2">
      <c r="C3441" s="27"/>
      <c r="D3441" s="27"/>
      <c r="E3441" s="27"/>
      <c r="F3441" s="27"/>
      <c r="G3441" s="27"/>
      <c r="R3441" s="27"/>
      <c r="S3441" s="27"/>
    </row>
    <row r="3442" spans="3:19" x14ac:dyDescent="0.2">
      <c r="C3442" s="27"/>
      <c r="D3442" s="27"/>
      <c r="E3442" s="27"/>
      <c r="F3442" s="27"/>
      <c r="G3442" s="27"/>
      <c r="R3442" s="27"/>
      <c r="S3442" s="27"/>
    </row>
    <row r="3443" spans="3:19" x14ac:dyDescent="0.2">
      <c r="C3443" s="27"/>
      <c r="D3443" s="27"/>
      <c r="E3443" s="27"/>
      <c r="F3443" s="27"/>
      <c r="G3443" s="27"/>
      <c r="R3443" s="27"/>
      <c r="S3443" s="27"/>
    </row>
    <row r="3444" spans="3:19" x14ac:dyDescent="0.2">
      <c r="C3444" s="27"/>
      <c r="D3444" s="27"/>
      <c r="E3444" s="27"/>
      <c r="F3444" s="27"/>
      <c r="G3444" s="27"/>
      <c r="R3444" s="27"/>
      <c r="S3444" s="27"/>
    </row>
    <row r="3445" spans="3:19" x14ac:dyDescent="0.2">
      <c r="C3445" s="27"/>
      <c r="D3445" s="27"/>
      <c r="E3445" s="27"/>
      <c r="F3445" s="27"/>
      <c r="G3445" s="27"/>
      <c r="R3445" s="27"/>
      <c r="S3445" s="27"/>
    </row>
    <row r="3446" spans="3:19" x14ac:dyDescent="0.2">
      <c r="C3446" s="27"/>
      <c r="D3446" s="27"/>
      <c r="E3446" s="27"/>
      <c r="F3446" s="27"/>
      <c r="G3446" s="27"/>
      <c r="R3446" s="27"/>
      <c r="S3446" s="27"/>
    </row>
    <row r="3447" spans="3:19" x14ac:dyDescent="0.2">
      <c r="C3447" s="27"/>
      <c r="D3447" s="27"/>
      <c r="E3447" s="27"/>
      <c r="F3447" s="27"/>
      <c r="G3447" s="27"/>
      <c r="R3447" s="27"/>
      <c r="S3447" s="27"/>
    </row>
    <row r="3448" spans="3:19" x14ac:dyDescent="0.2">
      <c r="C3448" s="27"/>
      <c r="D3448" s="27"/>
      <c r="E3448" s="27"/>
      <c r="F3448" s="27"/>
      <c r="G3448" s="27"/>
      <c r="R3448" s="27"/>
      <c r="S3448" s="27"/>
    </row>
    <row r="3449" spans="3:19" x14ac:dyDescent="0.2">
      <c r="C3449" s="27"/>
      <c r="D3449" s="27"/>
      <c r="E3449" s="27"/>
      <c r="F3449" s="27"/>
      <c r="G3449" s="27"/>
      <c r="R3449" s="27"/>
      <c r="S3449" s="27"/>
    </row>
    <row r="3450" spans="3:19" x14ac:dyDescent="0.2">
      <c r="C3450" s="27"/>
      <c r="D3450" s="27"/>
      <c r="E3450" s="27"/>
      <c r="F3450" s="27"/>
      <c r="G3450" s="27"/>
      <c r="R3450" s="27"/>
      <c r="S3450" s="27"/>
    </row>
    <row r="3451" spans="3:19" x14ac:dyDescent="0.2">
      <c r="C3451" s="27"/>
      <c r="D3451" s="27"/>
      <c r="E3451" s="27"/>
      <c r="F3451" s="27"/>
      <c r="G3451" s="27"/>
      <c r="R3451" s="27"/>
      <c r="S3451" s="27"/>
    </row>
    <row r="3452" spans="3:19" x14ac:dyDescent="0.2">
      <c r="C3452" s="27"/>
      <c r="D3452" s="27"/>
      <c r="E3452" s="27"/>
      <c r="F3452" s="27"/>
      <c r="G3452" s="27"/>
      <c r="R3452" s="27"/>
      <c r="S3452" s="27"/>
    </row>
    <row r="3453" spans="3:19" x14ac:dyDescent="0.2">
      <c r="C3453" s="27"/>
      <c r="D3453" s="27"/>
      <c r="E3453" s="27"/>
      <c r="F3453" s="27"/>
      <c r="G3453" s="27"/>
      <c r="R3453" s="27"/>
      <c r="S3453" s="27"/>
    </row>
    <row r="3454" spans="3:19" x14ac:dyDescent="0.2">
      <c r="C3454" s="27"/>
      <c r="D3454" s="27"/>
      <c r="E3454" s="27"/>
      <c r="F3454" s="27"/>
      <c r="G3454" s="27"/>
      <c r="R3454" s="27"/>
      <c r="S3454" s="27"/>
    </row>
    <row r="3455" spans="3:19" x14ac:dyDescent="0.2">
      <c r="C3455" s="27"/>
      <c r="D3455" s="27"/>
      <c r="E3455" s="27"/>
      <c r="F3455" s="27"/>
      <c r="G3455" s="27"/>
      <c r="R3455" s="27"/>
      <c r="S3455" s="27"/>
    </row>
    <row r="3456" spans="3:19" x14ac:dyDescent="0.2">
      <c r="C3456" s="27"/>
      <c r="D3456" s="27"/>
      <c r="E3456" s="27"/>
      <c r="F3456" s="27"/>
      <c r="G3456" s="27"/>
      <c r="R3456" s="27"/>
      <c r="S3456" s="27"/>
    </row>
    <row r="3457" spans="3:19" x14ac:dyDescent="0.2">
      <c r="C3457" s="27"/>
      <c r="D3457" s="27"/>
      <c r="E3457" s="27"/>
      <c r="F3457" s="27"/>
      <c r="G3457" s="27"/>
      <c r="R3457" s="27"/>
      <c r="S3457" s="27"/>
    </row>
    <row r="3458" spans="3:19" x14ac:dyDescent="0.2">
      <c r="C3458" s="27"/>
      <c r="D3458" s="27"/>
      <c r="E3458" s="27"/>
      <c r="F3458" s="27"/>
      <c r="G3458" s="27"/>
      <c r="R3458" s="27"/>
      <c r="S3458" s="27"/>
    </row>
    <row r="3459" spans="3:19" x14ac:dyDescent="0.2">
      <c r="C3459" s="27"/>
      <c r="D3459" s="27"/>
      <c r="E3459" s="27"/>
      <c r="F3459" s="27"/>
      <c r="G3459" s="27"/>
      <c r="R3459" s="27"/>
      <c r="S3459" s="27"/>
    </row>
    <row r="3460" spans="3:19" x14ac:dyDescent="0.2">
      <c r="C3460" s="27"/>
      <c r="D3460" s="27"/>
      <c r="E3460" s="27"/>
      <c r="F3460" s="27"/>
      <c r="G3460" s="27"/>
      <c r="R3460" s="27"/>
      <c r="S3460" s="27"/>
    </row>
    <row r="3461" spans="3:19" x14ac:dyDescent="0.2">
      <c r="C3461" s="27"/>
      <c r="D3461" s="27"/>
      <c r="E3461" s="27"/>
      <c r="F3461" s="27"/>
      <c r="G3461" s="27"/>
      <c r="R3461" s="27"/>
      <c r="S3461" s="27"/>
    </row>
    <row r="3462" spans="3:19" x14ac:dyDescent="0.2">
      <c r="C3462" s="27"/>
      <c r="D3462" s="27"/>
      <c r="E3462" s="27"/>
      <c r="F3462" s="27"/>
      <c r="G3462" s="27"/>
      <c r="R3462" s="27"/>
      <c r="S3462" s="27"/>
    </row>
    <row r="3463" spans="3:19" x14ac:dyDescent="0.2">
      <c r="C3463" s="27"/>
      <c r="D3463" s="27"/>
      <c r="E3463" s="27"/>
      <c r="F3463" s="27"/>
      <c r="G3463" s="27"/>
      <c r="R3463" s="27"/>
      <c r="S3463" s="27"/>
    </row>
    <row r="3464" spans="3:19" x14ac:dyDescent="0.2">
      <c r="C3464" s="27"/>
      <c r="D3464" s="27"/>
      <c r="E3464" s="27"/>
      <c r="F3464" s="27"/>
      <c r="G3464" s="27"/>
      <c r="R3464" s="27"/>
      <c r="S3464" s="27"/>
    </row>
    <row r="3465" spans="3:19" x14ac:dyDescent="0.2">
      <c r="C3465" s="27"/>
      <c r="D3465" s="27"/>
      <c r="E3465" s="27"/>
      <c r="F3465" s="27"/>
      <c r="G3465" s="27"/>
      <c r="R3465" s="27"/>
      <c r="S3465" s="27"/>
    </row>
    <row r="3466" spans="3:19" x14ac:dyDescent="0.2">
      <c r="C3466" s="27"/>
      <c r="D3466" s="27"/>
      <c r="E3466" s="27"/>
      <c r="F3466" s="27"/>
      <c r="G3466" s="27"/>
      <c r="R3466" s="27"/>
      <c r="S3466" s="27"/>
    </row>
    <row r="3467" spans="3:19" x14ac:dyDescent="0.2">
      <c r="C3467" s="27"/>
      <c r="D3467" s="27"/>
      <c r="E3467" s="27"/>
      <c r="F3467" s="27"/>
      <c r="G3467" s="27"/>
      <c r="R3467" s="27"/>
      <c r="S3467" s="27"/>
    </row>
    <row r="3468" spans="3:19" x14ac:dyDescent="0.2">
      <c r="C3468" s="27"/>
      <c r="D3468" s="27"/>
      <c r="E3468" s="27"/>
      <c r="F3468" s="27"/>
      <c r="G3468" s="27"/>
      <c r="R3468" s="27"/>
      <c r="S3468" s="27"/>
    </row>
    <row r="3469" spans="3:19" x14ac:dyDescent="0.2">
      <c r="C3469" s="27"/>
      <c r="D3469" s="27"/>
      <c r="E3469" s="27"/>
      <c r="F3469" s="27"/>
      <c r="G3469" s="27"/>
      <c r="R3469" s="27"/>
      <c r="S3469" s="27"/>
    </row>
    <row r="3470" spans="3:19" x14ac:dyDescent="0.2">
      <c r="C3470" s="27"/>
      <c r="D3470" s="27"/>
      <c r="E3470" s="27"/>
      <c r="F3470" s="27"/>
      <c r="G3470" s="27"/>
      <c r="R3470" s="27"/>
      <c r="S3470" s="27"/>
    </row>
    <row r="3471" spans="3:19" x14ac:dyDescent="0.2">
      <c r="C3471" s="27"/>
      <c r="D3471" s="27"/>
      <c r="E3471" s="27"/>
      <c r="F3471" s="27"/>
      <c r="G3471" s="27"/>
      <c r="R3471" s="27"/>
      <c r="S3471" s="27"/>
    </row>
    <row r="3472" spans="3:19" x14ac:dyDescent="0.2">
      <c r="C3472" s="27"/>
      <c r="D3472" s="27"/>
      <c r="E3472" s="27"/>
      <c r="F3472" s="27"/>
      <c r="G3472" s="27"/>
      <c r="R3472" s="27"/>
      <c r="S3472" s="27"/>
    </row>
    <row r="3473" spans="3:19" x14ac:dyDescent="0.2">
      <c r="C3473" s="27"/>
      <c r="D3473" s="27"/>
      <c r="E3473" s="27"/>
      <c r="F3473" s="27"/>
      <c r="G3473" s="27"/>
      <c r="R3473" s="27"/>
      <c r="S3473" s="27"/>
    </row>
    <row r="3474" spans="3:19" x14ac:dyDescent="0.2">
      <c r="C3474" s="27"/>
      <c r="D3474" s="27"/>
      <c r="E3474" s="27"/>
      <c r="F3474" s="27"/>
      <c r="G3474" s="27"/>
      <c r="R3474" s="27"/>
      <c r="S3474" s="27"/>
    </row>
    <row r="3475" spans="3:19" x14ac:dyDescent="0.2">
      <c r="C3475" s="27"/>
      <c r="D3475" s="27"/>
      <c r="E3475" s="27"/>
      <c r="F3475" s="27"/>
      <c r="G3475" s="27"/>
      <c r="R3475" s="27"/>
      <c r="S3475" s="27"/>
    </row>
    <row r="3476" spans="3:19" x14ac:dyDescent="0.2">
      <c r="C3476" s="27"/>
      <c r="D3476" s="27"/>
      <c r="E3476" s="27"/>
      <c r="F3476" s="27"/>
      <c r="G3476" s="27"/>
      <c r="R3476" s="27"/>
      <c r="S3476" s="27"/>
    </row>
    <row r="3477" spans="3:19" x14ac:dyDescent="0.2">
      <c r="C3477" s="27"/>
      <c r="D3477" s="27"/>
      <c r="E3477" s="27"/>
      <c r="F3477" s="27"/>
      <c r="G3477" s="27"/>
      <c r="R3477" s="27"/>
      <c r="S3477" s="27"/>
    </row>
    <row r="3478" spans="3:19" x14ac:dyDescent="0.2">
      <c r="C3478" s="27"/>
      <c r="D3478" s="27"/>
      <c r="E3478" s="27"/>
      <c r="F3478" s="27"/>
      <c r="G3478" s="27"/>
      <c r="R3478" s="27"/>
      <c r="S3478" s="27"/>
    </row>
    <row r="3479" spans="3:19" x14ac:dyDescent="0.2">
      <c r="C3479" s="27"/>
      <c r="D3479" s="27"/>
      <c r="E3479" s="27"/>
      <c r="F3479" s="27"/>
      <c r="G3479" s="27"/>
      <c r="R3479" s="27"/>
      <c r="S3479" s="27"/>
    </row>
    <row r="3480" spans="3:19" x14ac:dyDescent="0.2">
      <c r="C3480" s="27"/>
      <c r="D3480" s="27"/>
      <c r="E3480" s="27"/>
      <c r="F3480" s="27"/>
      <c r="G3480" s="27"/>
      <c r="R3480" s="27"/>
      <c r="S3480" s="27"/>
    </row>
    <row r="3481" spans="3:19" x14ac:dyDescent="0.2">
      <c r="C3481" s="27"/>
      <c r="D3481" s="27"/>
      <c r="E3481" s="27"/>
      <c r="F3481" s="27"/>
      <c r="G3481" s="27"/>
      <c r="R3481" s="27"/>
      <c r="S3481" s="27"/>
    </row>
    <row r="3482" spans="3:19" x14ac:dyDescent="0.2">
      <c r="C3482" s="27"/>
      <c r="D3482" s="27"/>
      <c r="E3482" s="27"/>
      <c r="F3482" s="27"/>
      <c r="G3482" s="27"/>
      <c r="R3482" s="27"/>
      <c r="S3482" s="27"/>
    </row>
    <row r="3483" spans="3:19" x14ac:dyDescent="0.2">
      <c r="C3483" s="27"/>
      <c r="D3483" s="27"/>
      <c r="E3483" s="27"/>
      <c r="F3483" s="27"/>
      <c r="G3483" s="27"/>
      <c r="R3483" s="27"/>
      <c r="S3483" s="27"/>
    </row>
    <row r="3484" spans="3:19" x14ac:dyDescent="0.2">
      <c r="C3484" s="27"/>
      <c r="D3484" s="27"/>
      <c r="E3484" s="27"/>
      <c r="F3484" s="27"/>
      <c r="G3484" s="27"/>
      <c r="R3484" s="27"/>
      <c r="S3484" s="27"/>
    </row>
    <row r="3485" spans="3:19" x14ac:dyDescent="0.2">
      <c r="C3485" s="27"/>
      <c r="D3485" s="27"/>
      <c r="E3485" s="27"/>
      <c r="F3485" s="27"/>
      <c r="G3485" s="27"/>
      <c r="R3485" s="27"/>
      <c r="S3485" s="27"/>
    </row>
    <row r="3486" spans="3:19" x14ac:dyDescent="0.2">
      <c r="C3486" s="27"/>
      <c r="D3486" s="27"/>
      <c r="E3486" s="27"/>
      <c r="F3486" s="27"/>
      <c r="G3486" s="27"/>
      <c r="R3486" s="27"/>
      <c r="S3486" s="27"/>
    </row>
    <row r="3487" spans="3:19" x14ac:dyDescent="0.2">
      <c r="C3487" s="27"/>
      <c r="D3487" s="27"/>
      <c r="E3487" s="27"/>
      <c r="F3487" s="27"/>
      <c r="G3487" s="27"/>
      <c r="R3487" s="27"/>
      <c r="S3487" s="27"/>
    </row>
    <row r="3488" spans="3:19" x14ac:dyDescent="0.2">
      <c r="C3488" s="27"/>
      <c r="D3488" s="27"/>
      <c r="E3488" s="27"/>
      <c r="F3488" s="27"/>
      <c r="G3488" s="27"/>
      <c r="R3488" s="27"/>
      <c r="S3488" s="27"/>
    </row>
    <row r="3489" spans="3:19" x14ac:dyDescent="0.2">
      <c r="C3489" s="27"/>
      <c r="D3489" s="27"/>
      <c r="E3489" s="27"/>
      <c r="F3489" s="27"/>
      <c r="G3489" s="27"/>
      <c r="R3489" s="27"/>
      <c r="S3489" s="27"/>
    </row>
    <row r="3490" spans="3:19" x14ac:dyDescent="0.2">
      <c r="C3490" s="27"/>
      <c r="D3490" s="27"/>
      <c r="E3490" s="27"/>
      <c r="F3490" s="27"/>
      <c r="G3490" s="27"/>
      <c r="R3490" s="27"/>
      <c r="S3490" s="27"/>
    </row>
    <row r="3491" spans="3:19" x14ac:dyDescent="0.2">
      <c r="C3491" s="27"/>
      <c r="D3491" s="27"/>
      <c r="E3491" s="27"/>
      <c r="F3491" s="27"/>
      <c r="G3491" s="27"/>
      <c r="R3491" s="27"/>
      <c r="S3491" s="27"/>
    </row>
    <row r="3492" spans="3:19" x14ac:dyDescent="0.2">
      <c r="C3492" s="27"/>
      <c r="D3492" s="27"/>
      <c r="E3492" s="27"/>
      <c r="F3492" s="27"/>
      <c r="G3492" s="27"/>
      <c r="R3492" s="27"/>
      <c r="S3492" s="27"/>
    </row>
    <row r="3493" spans="3:19" x14ac:dyDescent="0.2">
      <c r="C3493" s="27"/>
      <c r="D3493" s="27"/>
      <c r="E3493" s="27"/>
      <c r="F3493" s="27"/>
      <c r="G3493" s="27"/>
      <c r="R3493" s="27"/>
      <c r="S3493" s="27"/>
    </row>
    <row r="3494" spans="3:19" x14ac:dyDescent="0.2">
      <c r="C3494" s="27"/>
      <c r="D3494" s="27"/>
      <c r="E3494" s="27"/>
      <c r="F3494" s="27"/>
      <c r="G3494" s="27"/>
      <c r="R3494" s="27"/>
      <c r="S3494" s="27"/>
    </row>
    <row r="3495" spans="3:19" x14ac:dyDescent="0.2">
      <c r="C3495" s="27"/>
      <c r="D3495" s="27"/>
      <c r="E3495" s="27"/>
      <c r="F3495" s="27"/>
      <c r="G3495" s="27"/>
      <c r="R3495" s="27"/>
      <c r="S3495" s="27"/>
    </row>
    <row r="3496" spans="3:19" x14ac:dyDescent="0.2">
      <c r="C3496" s="27"/>
      <c r="D3496" s="27"/>
      <c r="E3496" s="27"/>
      <c r="F3496" s="27"/>
      <c r="G3496" s="27"/>
      <c r="R3496" s="27"/>
      <c r="S3496" s="27"/>
    </row>
    <row r="3497" spans="3:19" x14ac:dyDescent="0.2">
      <c r="C3497" s="27"/>
      <c r="D3497" s="27"/>
      <c r="E3497" s="27"/>
      <c r="F3497" s="27"/>
      <c r="G3497" s="27"/>
      <c r="R3497" s="27"/>
      <c r="S3497" s="27"/>
    </row>
    <row r="3498" spans="3:19" x14ac:dyDescent="0.2">
      <c r="C3498" s="27"/>
      <c r="D3498" s="27"/>
      <c r="E3498" s="27"/>
      <c r="F3498" s="27"/>
      <c r="G3498" s="27"/>
      <c r="R3498" s="27"/>
      <c r="S3498" s="27"/>
    </row>
    <row r="3499" spans="3:19" x14ac:dyDescent="0.2">
      <c r="C3499" s="27"/>
      <c r="D3499" s="27"/>
      <c r="E3499" s="27"/>
      <c r="F3499" s="27"/>
      <c r="G3499" s="27"/>
      <c r="R3499" s="27"/>
      <c r="S3499" s="27"/>
    </row>
    <row r="3500" spans="3:19" x14ac:dyDescent="0.2">
      <c r="C3500" s="27"/>
      <c r="D3500" s="27"/>
      <c r="E3500" s="27"/>
      <c r="F3500" s="27"/>
      <c r="G3500" s="27"/>
      <c r="R3500" s="27"/>
      <c r="S3500" s="27"/>
    </row>
    <row r="3501" spans="3:19" x14ac:dyDescent="0.2">
      <c r="C3501" s="27"/>
      <c r="D3501" s="27"/>
      <c r="E3501" s="27"/>
      <c r="F3501" s="27"/>
      <c r="G3501" s="27"/>
      <c r="R3501" s="27"/>
      <c r="S3501" s="27"/>
    </row>
    <row r="3502" spans="3:19" x14ac:dyDescent="0.2">
      <c r="C3502" s="27"/>
      <c r="D3502" s="27"/>
      <c r="E3502" s="27"/>
      <c r="F3502" s="27"/>
      <c r="G3502" s="27"/>
      <c r="R3502" s="27"/>
      <c r="S3502" s="27"/>
    </row>
    <row r="3503" spans="3:19" x14ac:dyDescent="0.2">
      <c r="C3503" s="27"/>
      <c r="D3503" s="27"/>
      <c r="E3503" s="27"/>
      <c r="F3503" s="27"/>
      <c r="G3503" s="27"/>
      <c r="R3503" s="27"/>
      <c r="S3503" s="27"/>
    </row>
    <row r="3504" spans="3:19" x14ac:dyDescent="0.2">
      <c r="C3504" s="27"/>
      <c r="D3504" s="27"/>
      <c r="E3504" s="27"/>
      <c r="F3504" s="27"/>
      <c r="G3504" s="27"/>
      <c r="R3504" s="27"/>
      <c r="S3504" s="27"/>
    </row>
    <row r="3505" spans="3:19" x14ac:dyDescent="0.2">
      <c r="C3505" s="27"/>
      <c r="D3505" s="27"/>
      <c r="E3505" s="27"/>
      <c r="F3505" s="27"/>
      <c r="G3505" s="27"/>
      <c r="R3505" s="27"/>
      <c r="S3505" s="27"/>
    </row>
    <row r="3506" spans="3:19" x14ac:dyDescent="0.2">
      <c r="C3506" s="27"/>
      <c r="D3506" s="27"/>
      <c r="E3506" s="27"/>
      <c r="F3506" s="27"/>
      <c r="G3506" s="27"/>
      <c r="R3506" s="27"/>
      <c r="S3506" s="27"/>
    </row>
    <row r="3507" spans="3:19" x14ac:dyDescent="0.2">
      <c r="C3507" s="27"/>
      <c r="D3507" s="27"/>
      <c r="E3507" s="27"/>
      <c r="F3507" s="27"/>
      <c r="G3507" s="27"/>
      <c r="R3507" s="27"/>
      <c r="S3507" s="27"/>
    </row>
    <row r="3508" spans="3:19" x14ac:dyDescent="0.2">
      <c r="C3508" s="27"/>
      <c r="D3508" s="27"/>
      <c r="E3508" s="27"/>
      <c r="F3508" s="27"/>
      <c r="G3508" s="27"/>
      <c r="R3508" s="27"/>
      <c r="S3508" s="27"/>
    </row>
    <row r="3509" spans="3:19" x14ac:dyDescent="0.2">
      <c r="C3509" s="27"/>
      <c r="D3509" s="27"/>
      <c r="E3509" s="27"/>
      <c r="F3509" s="27"/>
      <c r="G3509" s="27"/>
      <c r="R3509" s="27"/>
      <c r="S3509" s="27"/>
    </row>
    <row r="3510" spans="3:19" x14ac:dyDescent="0.2">
      <c r="C3510" s="27"/>
      <c r="D3510" s="27"/>
      <c r="E3510" s="27"/>
      <c r="F3510" s="27"/>
      <c r="G3510" s="27"/>
      <c r="R3510" s="27"/>
      <c r="S3510" s="27"/>
    </row>
    <row r="3511" spans="3:19" x14ac:dyDescent="0.2">
      <c r="C3511" s="27"/>
      <c r="D3511" s="27"/>
      <c r="E3511" s="27"/>
      <c r="F3511" s="27"/>
      <c r="G3511" s="27"/>
      <c r="R3511" s="27"/>
      <c r="S3511" s="27"/>
    </row>
    <row r="3512" spans="3:19" x14ac:dyDescent="0.2">
      <c r="C3512" s="27"/>
      <c r="D3512" s="27"/>
      <c r="E3512" s="27"/>
      <c r="F3512" s="27"/>
      <c r="G3512" s="27"/>
      <c r="R3512" s="27"/>
      <c r="S3512" s="27"/>
    </row>
    <row r="3513" spans="3:19" x14ac:dyDescent="0.2">
      <c r="C3513" s="27"/>
      <c r="D3513" s="27"/>
      <c r="E3513" s="27"/>
      <c r="F3513" s="27"/>
      <c r="G3513" s="27"/>
      <c r="R3513" s="27"/>
      <c r="S3513" s="27"/>
    </row>
    <row r="3514" spans="3:19" x14ac:dyDescent="0.2">
      <c r="C3514" s="27"/>
      <c r="D3514" s="27"/>
      <c r="E3514" s="27"/>
      <c r="F3514" s="27"/>
      <c r="G3514" s="27"/>
      <c r="R3514" s="27"/>
      <c r="S3514" s="27"/>
    </row>
    <row r="3515" spans="3:19" x14ac:dyDescent="0.2">
      <c r="C3515" s="27"/>
      <c r="D3515" s="27"/>
      <c r="E3515" s="27"/>
      <c r="F3515" s="27"/>
      <c r="G3515" s="27"/>
      <c r="R3515" s="27"/>
      <c r="S3515" s="27"/>
    </row>
    <row r="3516" spans="3:19" x14ac:dyDescent="0.2">
      <c r="C3516" s="27"/>
      <c r="D3516" s="27"/>
      <c r="E3516" s="27"/>
      <c r="F3516" s="27"/>
      <c r="G3516" s="27"/>
      <c r="R3516" s="27"/>
      <c r="S3516" s="27"/>
    </row>
    <row r="3517" spans="3:19" x14ac:dyDescent="0.2">
      <c r="C3517" s="27"/>
      <c r="D3517" s="27"/>
      <c r="E3517" s="27"/>
      <c r="F3517" s="27"/>
      <c r="G3517" s="27"/>
      <c r="R3517" s="27"/>
      <c r="S3517" s="27"/>
    </row>
    <row r="3518" spans="3:19" x14ac:dyDescent="0.2">
      <c r="C3518" s="27"/>
      <c r="D3518" s="27"/>
      <c r="E3518" s="27"/>
      <c r="F3518" s="27"/>
      <c r="G3518" s="27"/>
      <c r="R3518" s="27"/>
      <c r="S3518" s="27"/>
    </row>
    <row r="3519" spans="3:19" x14ac:dyDescent="0.2">
      <c r="C3519" s="27"/>
      <c r="D3519" s="27"/>
      <c r="E3519" s="27"/>
      <c r="F3519" s="27"/>
      <c r="G3519" s="27"/>
      <c r="R3519" s="27"/>
      <c r="S3519" s="27"/>
    </row>
    <row r="3520" spans="3:19" x14ac:dyDescent="0.2">
      <c r="C3520" s="27"/>
      <c r="D3520" s="27"/>
      <c r="E3520" s="27"/>
      <c r="F3520" s="27"/>
      <c r="G3520" s="27"/>
      <c r="R3520" s="27"/>
      <c r="S3520" s="27"/>
    </row>
    <row r="3521" spans="3:19" x14ac:dyDescent="0.2">
      <c r="C3521" s="27"/>
      <c r="D3521" s="27"/>
      <c r="E3521" s="27"/>
      <c r="F3521" s="27"/>
      <c r="G3521" s="27"/>
      <c r="R3521" s="27"/>
      <c r="S3521" s="27"/>
    </row>
    <row r="3522" spans="3:19" x14ac:dyDescent="0.2">
      <c r="C3522" s="27"/>
      <c r="D3522" s="27"/>
      <c r="E3522" s="27"/>
      <c r="F3522" s="27"/>
      <c r="G3522" s="27"/>
      <c r="R3522" s="27"/>
      <c r="S3522" s="27"/>
    </row>
    <row r="3523" spans="3:19" x14ac:dyDescent="0.2">
      <c r="C3523" s="27"/>
      <c r="D3523" s="27"/>
      <c r="E3523" s="27"/>
      <c r="F3523" s="27"/>
      <c r="G3523" s="27"/>
      <c r="R3523" s="27"/>
      <c r="S3523" s="27"/>
    </row>
    <row r="3524" spans="3:19" x14ac:dyDescent="0.2">
      <c r="C3524" s="27"/>
      <c r="D3524" s="27"/>
      <c r="E3524" s="27"/>
      <c r="F3524" s="27"/>
      <c r="G3524" s="27"/>
      <c r="R3524" s="27"/>
      <c r="S3524" s="27"/>
    </row>
    <row r="3525" spans="3:19" x14ac:dyDescent="0.2">
      <c r="C3525" s="27"/>
      <c r="D3525" s="27"/>
      <c r="E3525" s="27"/>
      <c r="F3525" s="27"/>
      <c r="G3525" s="27"/>
      <c r="R3525" s="27"/>
      <c r="S3525" s="27"/>
    </row>
    <row r="3526" spans="3:19" x14ac:dyDescent="0.2">
      <c r="C3526" s="27"/>
      <c r="D3526" s="27"/>
      <c r="E3526" s="27"/>
      <c r="F3526" s="27"/>
      <c r="G3526" s="27"/>
      <c r="R3526" s="27"/>
      <c r="S3526" s="27"/>
    </row>
    <row r="3527" spans="3:19" x14ac:dyDescent="0.2">
      <c r="C3527" s="27"/>
      <c r="D3527" s="27"/>
      <c r="E3527" s="27"/>
      <c r="F3527" s="27"/>
      <c r="G3527" s="27"/>
      <c r="R3527" s="27"/>
      <c r="S3527" s="27"/>
    </row>
    <row r="3528" spans="3:19" x14ac:dyDescent="0.2">
      <c r="C3528" s="27"/>
      <c r="D3528" s="27"/>
      <c r="E3528" s="27"/>
      <c r="F3528" s="27"/>
      <c r="G3528" s="27"/>
      <c r="R3528" s="27"/>
      <c r="S3528" s="27"/>
    </row>
    <row r="3529" spans="3:19" x14ac:dyDescent="0.2">
      <c r="C3529" s="27"/>
      <c r="D3529" s="27"/>
      <c r="E3529" s="27"/>
      <c r="F3529" s="27"/>
      <c r="G3529" s="27"/>
      <c r="R3529" s="27"/>
      <c r="S3529" s="27"/>
    </row>
    <row r="3530" spans="3:19" x14ac:dyDescent="0.2">
      <c r="C3530" s="27"/>
      <c r="D3530" s="27"/>
      <c r="E3530" s="27"/>
      <c r="F3530" s="27"/>
      <c r="G3530" s="27"/>
      <c r="R3530" s="27"/>
      <c r="S3530" s="27"/>
    </row>
    <row r="3531" spans="3:19" x14ac:dyDescent="0.2">
      <c r="C3531" s="27"/>
      <c r="D3531" s="27"/>
      <c r="E3531" s="27"/>
      <c r="F3531" s="27"/>
      <c r="G3531" s="27"/>
      <c r="R3531" s="27"/>
      <c r="S3531" s="27"/>
    </row>
    <row r="3532" spans="3:19" x14ac:dyDescent="0.2">
      <c r="C3532" s="27"/>
      <c r="D3532" s="27"/>
      <c r="E3532" s="27"/>
      <c r="F3532" s="27"/>
      <c r="G3532" s="27"/>
      <c r="R3532" s="27"/>
      <c r="S3532" s="27"/>
    </row>
    <row r="3533" spans="3:19" x14ac:dyDescent="0.2">
      <c r="C3533" s="27"/>
      <c r="D3533" s="27"/>
      <c r="E3533" s="27"/>
      <c r="F3533" s="27"/>
      <c r="G3533" s="27"/>
      <c r="R3533" s="27"/>
      <c r="S3533" s="27"/>
    </row>
    <row r="3534" spans="3:19" x14ac:dyDescent="0.2">
      <c r="C3534" s="27"/>
      <c r="D3534" s="27"/>
      <c r="E3534" s="27"/>
      <c r="F3534" s="27"/>
      <c r="G3534" s="27"/>
      <c r="R3534" s="27"/>
      <c r="S3534" s="27"/>
    </row>
    <row r="3535" spans="3:19" x14ac:dyDescent="0.2">
      <c r="C3535" s="27"/>
      <c r="D3535" s="27"/>
      <c r="E3535" s="27"/>
      <c r="F3535" s="27"/>
      <c r="G3535" s="27"/>
      <c r="R3535" s="27"/>
      <c r="S3535" s="27"/>
    </row>
    <row r="3536" spans="3:19" x14ac:dyDescent="0.2">
      <c r="C3536" s="27"/>
      <c r="D3536" s="27"/>
      <c r="E3536" s="27"/>
      <c r="F3536" s="27"/>
      <c r="G3536" s="27"/>
      <c r="R3536" s="27"/>
      <c r="S3536" s="27"/>
    </row>
    <row r="3537" spans="3:19" x14ac:dyDescent="0.2">
      <c r="C3537" s="27"/>
      <c r="D3537" s="27"/>
      <c r="E3537" s="27"/>
      <c r="F3537" s="27"/>
      <c r="G3537" s="27"/>
      <c r="R3537" s="27"/>
      <c r="S3537" s="27"/>
    </row>
    <row r="3538" spans="3:19" x14ac:dyDescent="0.2">
      <c r="C3538" s="27"/>
      <c r="D3538" s="27"/>
      <c r="E3538" s="27"/>
      <c r="F3538" s="27"/>
      <c r="G3538" s="27"/>
      <c r="R3538" s="27"/>
      <c r="S3538" s="27"/>
    </row>
    <row r="3539" spans="3:19" x14ac:dyDescent="0.2">
      <c r="C3539" s="27"/>
      <c r="D3539" s="27"/>
      <c r="E3539" s="27"/>
      <c r="F3539" s="27"/>
      <c r="G3539" s="27"/>
      <c r="R3539" s="27"/>
      <c r="S3539" s="27"/>
    </row>
    <row r="3540" spans="3:19" x14ac:dyDescent="0.2">
      <c r="C3540" s="27"/>
      <c r="D3540" s="27"/>
      <c r="E3540" s="27"/>
      <c r="F3540" s="27"/>
      <c r="G3540" s="27"/>
      <c r="R3540" s="27"/>
      <c r="S3540" s="27"/>
    </row>
    <row r="3541" spans="3:19" x14ac:dyDescent="0.2">
      <c r="C3541" s="27"/>
      <c r="D3541" s="27"/>
      <c r="E3541" s="27"/>
      <c r="F3541" s="27"/>
      <c r="G3541" s="27"/>
      <c r="R3541" s="27"/>
      <c r="S3541" s="27"/>
    </row>
    <row r="3542" spans="3:19" x14ac:dyDescent="0.2">
      <c r="C3542" s="27"/>
      <c r="D3542" s="27"/>
      <c r="E3542" s="27"/>
      <c r="F3542" s="27"/>
      <c r="G3542" s="27"/>
      <c r="R3542" s="27"/>
      <c r="S3542" s="27"/>
    </row>
    <row r="3543" spans="3:19" x14ac:dyDescent="0.2">
      <c r="C3543" s="27"/>
      <c r="D3543" s="27"/>
      <c r="E3543" s="27"/>
      <c r="F3543" s="27"/>
      <c r="G3543" s="27"/>
      <c r="R3543" s="27"/>
      <c r="S3543" s="27"/>
    </row>
    <row r="3544" spans="3:19" x14ac:dyDescent="0.2">
      <c r="C3544" s="27"/>
      <c r="D3544" s="27"/>
      <c r="E3544" s="27"/>
      <c r="F3544" s="27"/>
      <c r="G3544" s="27"/>
      <c r="R3544" s="27"/>
      <c r="S3544" s="27"/>
    </row>
    <row r="3545" spans="3:19" x14ac:dyDescent="0.2">
      <c r="C3545" s="27"/>
      <c r="D3545" s="27"/>
      <c r="E3545" s="27"/>
      <c r="F3545" s="27"/>
      <c r="G3545" s="27"/>
      <c r="R3545" s="27"/>
      <c r="S3545" s="27"/>
    </row>
    <row r="3546" spans="3:19" x14ac:dyDescent="0.2">
      <c r="C3546" s="27"/>
      <c r="D3546" s="27"/>
      <c r="E3546" s="27"/>
      <c r="F3546" s="27"/>
      <c r="G3546" s="27"/>
      <c r="R3546" s="27"/>
      <c r="S3546" s="27"/>
    </row>
    <row r="3547" spans="3:19" x14ac:dyDescent="0.2">
      <c r="C3547" s="27"/>
      <c r="D3547" s="27"/>
      <c r="E3547" s="27"/>
      <c r="F3547" s="27"/>
      <c r="G3547" s="27"/>
      <c r="R3547" s="27"/>
      <c r="S3547" s="27"/>
    </row>
    <row r="3548" spans="3:19" x14ac:dyDescent="0.2">
      <c r="C3548" s="27"/>
      <c r="D3548" s="27"/>
      <c r="E3548" s="27"/>
      <c r="F3548" s="27"/>
      <c r="G3548" s="27"/>
      <c r="R3548" s="27"/>
      <c r="S3548" s="27"/>
    </row>
    <row r="3549" spans="3:19" x14ac:dyDescent="0.2">
      <c r="C3549" s="27"/>
      <c r="D3549" s="27"/>
      <c r="E3549" s="27"/>
      <c r="F3549" s="27"/>
      <c r="G3549" s="27"/>
      <c r="R3549" s="27"/>
      <c r="S3549" s="27"/>
    </row>
    <row r="3550" spans="3:19" x14ac:dyDescent="0.2">
      <c r="C3550" s="27"/>
      <c r="D3550" s="27"/>
      <c r="E3550" s="27"/>
      <c r="F3550" s="27"/>
      <c r="G3550" s="27"/>
      <c r="R3550" s="27"/>
      <c r="S3550" s="27"/>
    </row>
    <row r="3551" spans="3:19" x14ac:dyDescent="0.2">
      <c r="C3551" s="27"/>
      <c r="D3551" s="27"/>
      <c r="E3551" s="27"/>
      <c r="F3551" s="27"/>
      <c r="G3551" s="27"/>
      <c r="R3551" s="27"/>
      <c r="S3551" s="27"/>
    </row>
    <row r="3552" spans="3:19" x14ac:dyDescent="0.2">
      <c r="C3552" s="27"/>
      <c r="D3552" s="27"/>
      <c r="E3552" s="27"/>
      <c r="F3552" s="27"/>
      <c r="G3552" s="27"/>
      <c r="R3552" s="27"/>
      <c r="S3552" s="27"/>
    </row>
    <row r="3553" spans="3:19" x14ac:dyDescent="0.2">
      <c r="C3553" s="27"/>
      <c r="D3553" s="27"/>
      <c r="E3553" s="27"/>
      <c r="F3553" s="27"/>
      <c r="G3553" s="27"/>
      <c r="R3553" s="27"/>
      <c r="S3553" s="27"/>
    </row>
    <row r="3554" spans="3:19" x14ac:dyDescent="0.2">
      <c r="C3554" s="27"/>
      <c r="D3554" s="27"/>
      <c r="E3554" s="27"/>
      <c r="F3554" s="27"/>
      <c r="G3554" s="27"/>
      <c r="R3554" s="27"/>
      <c r="S3554" s="27"/>
    </row>
    <row r="3555" spans="3:19" x14ac:dyDescent="0.2">
      <c r="C3555" s="27"/>
      <c r="D3555" s="27"/>
      <c r="E3555" s="27"/>
      <c r="F3555" s="27"/>
      <c r="G3555" s="27"/>
      <c r="R3555" s="27"/>
      <c r="S3555" s="27"/>
    </row>
    <row r="3556" spans="3:19" x14ac:dyDescent="0.2">
      <c r="C3556" s="27"/>
      <c r="D3556" s="27"/>
      <c r="E3556" s="27"/>
      <c r="F3556" s="27"/>
      <c r="G3556" s="27"/>
      <c r="R3556" s="27"/>
      <c r="S3556" s="27"/>
    </row>
    <row r="3557" spans="3:19" x14ac:dyDescent="0.2">
      <c r="C3557" s="27"/>
      <c r="D3557" s="27"/>
      <c r="E3557" s="27"/>
      <c r="F3557" s="27"/>
      <c r="G3557" s="27"/>
      <c r="R3557" s="27"/>
      <c r="S3557" s="27"/>
    </row>
    <row r="3558" spans="3:19" x14ac:dyDescent="0.2">
      <c r="C3558" s="27"/>
      <c r="D3558" s="27"/>
      <c r="E3558" s="27"/>
      <c r="F3558" s="27"/>
      <c r="G3558" s="27"/>
      <c r="R3558" s="27"/>
      <c r="S3558" s="27"/>
    </row>
    <row r="3559" spans="3:19" x14ac:dyDescent="0.2">
      <c r="C3559" s="27"/>
      <c r="D3559" s="27"/>
      <c r="E3559" s="27"/>
      <c r="F3559" s="27"/>
      <c r="G3559" s="27"/>
      <c r="R3559" s="27"/>
      <c r="S3559" s="27"/>
    </row>
    <row r="3560" spans="3:19" x14ac:dyDescent="0.2">
      <c r="C3560" s="27"/>
      <c r="D3560" s="27"/>
      <c r="E3560" s="27"/>
      <c r="F3560" s="27"/>
      <c r="G3560" s="27"/>
      <c r="R3560" s="27"/>
      <c r="S3560" s="27"/>
    </row>
    <row r="3561" spans="3:19" x14ac:dyDescent="0.2">
      <c r="C3561" s="27"/>
      <c r="D3561" s="27"/>
      <c r="E3561" s="27"/>
      <c r="F3561" s="27"/>
      <c r="G3561" s="27"/>
      <c r="R3561" s="27"/>
      <c r="S3561" s="27"/>
    </row>
    <row r="3562" spans="3:19" x14ac:dyDescent="0.2">
      <c r="C3562" s="27"/>
      <c r="D3562" s="27"/>
      <c r="E3562" s="27"/>
      <c r="F3562" s="27"/>
      <c r="G3562" s="27"/>
      <c r="R3562" s="27"/>
      <c r="S3562" s="27"/>
    </row>
    <row r="3563" spans="3:19" x14ac:dyDescent="0.2">
      <c r="C3563" s="27"/>
      <c r="D3563" s="27"/>
      <c r="E3563" s="27"/>
      <c r="F3563" s="27"/>
      <c r="G3563" s="27"/>
      <c r="R3563" s="27"/>
      <c r="S3563" s="27"/>
    </row>
    <row r="3564" spans="3:19" x14ac:dyDescent="0.2">
      <c r="C3564" s="27"/>
      <c r="D3564" s="27"/>
      <c r="E3564" s="27"/>
      <c r="F3564" s="27"/>
      <c r="G3564" s="27"/>
      <c r="R3564" s="27"/>
      <c r="S3564" s="27"/>
    </row>
    <row r="3565" spans="3:19" x14ac:dyDescent="0.2">
      <c r="C3565" s="27"/>
      <c r="D3565" s="27"/>
      <c r="E3565" s="27"/>
      <c r="F3565" s="27"/>
      <c r="G3565" s="27"/>
      <c r="R3565" s="27"/>
      <c r="S3565" s="27"/>
    </row>
    <row r="3566" spans="3:19" x14ac:dyDescent="0.2">
      <c r="C3566" s="27"/>
      <c r="D3566" s="27"/>
      <c r="E3566" s="27"/>
      <c r="F3566" s="27"/>
      <c r="G3566" s="27"/>
      <c r="R3566" s="27"/>
      <c r="S3566" s="27"/>
    </row>
    <row r="3567" spans="3:19" x14ac:dyDescent="0.2">
      <c r="C3567" s="27"/>
      <c r="D3567" s="27"/>
      <c r="E3567" s="27"/>
      <c r="F3567" s="27"/>
      <c r="G3567" s="27"/>
      <c r="R3567" s="27"/>
      <c r="S3567" s="27"/>
    </row>
    <row r="3568" spans="3:19" x14ac:dyDescent="0.2">
      <c r="C3568" s="27"/>
      <c r="D3568" s="27"/>
      <c r="E3568" s="27"/>
      <c r="F3568" s="27"/>
      <c r="G3568" s="27"/>
      <c r="R3568" s="27"/>
      <c r="S3568" s="27"/>
    </row>
    <row r="3569" spans="3:19" x14ac:dyDescent="0.2">
      <c r="C3569" s="27"/>
      <c r="D3569" s="27"/>
      <c r="E3569" s="27"/>
      <c r="F3569" s="27"/>
      <c r="G3569" s="27"/>
      <c r="R3569" s="27"/>
      <c r="S3569" s="27"/>
    </row>
    <row r="3570" spans="3:19" x14ac:dyDescent="0.2">
      <c r="C3570" s="27"/>
      <c r="D3570" s="27"/>
      <c r="E3570" s="27"/>
      <c r="F3570" s="27"/>
      <c r="G3570" s="27"/>
      <c r="R3570" s="27"/>
      <c r="S3570" s="27"/>
    </row>
    <row r="3571" spans="3:19" x14ac:dyDescent="0.2">
      <c r="C3571" s="27"/>
      <c r="D3571" s="27"/>
      <c r="E3571" s="27"/>
      <c r="F3571" s="27"/>
      <c r="G3571" s="27"/>
      <c r="R3571" s="27"/>
      <c r="S3571" s="27"/>
    </row>
    <row r="3572" spans="3:19" x14ac:dyDescent="0.2">
      <c r="C3572" s="27"/>
      <c r="D3572" s="27"/>
      <c r="E3572" s="27"/>
      <c r="F3572" s="27"/>
      <c r="G3572" s="27"/>
      <c r="R3572" s="27"/>
      <c r="S3572" s="27"/>
    </row>
    <row r="3573" spans="3:19" x14ac:dyDescent="0.2">
      <c r="C3573" s="27"/>
      <c r="D3573" s="27"/>
      <c r="E3573" s="27"/>
      <c r="F3573" s="27"/>
      <c r="G3573" s="27"/>
      <c r="R3573" s="27"/>
      <c r="S3573" s="27"/>
    </row>
    <row r="3574" spans="3:19" x14ac:dyDescent="0.2">
      <c r="C3574" s="27"/>
      <c r="D3574" s="27"/>
      <c r="E3574" s="27"/>
      <c r="F3574" s="27"/>
      <c r="G3574" s="27"/>
      <c r="R3574" s="27"/>
      <c r="S3574" s="27"/>
    </row>
    <row r="3575" spans="3:19" x14ac:dyDescent="0.2">
      <c r="C3575" s="27"/>
      <c r="D3575" s="27"/>
      <c r="E3575" s="27"/>
      <c r="F3575" s="27"/>
      <c r="G3575" s="27"/>
      <c r="R3575" s="27"/>
      <c r="S3575" s="27"/>
    </row>
    <row r="3576" spans="3:19" x14ac:dyDescent="0.2">
      <c r="C3576" s="27"/>
      <c r="D3576" s="27"/>
      <c r="E3576" s="27"/>
      <c r="F3576" s="27"/>
      <c r="G3576" s="27"/>
      <c r="R3576" s="27"/>
      <c r="S3576" s="27"/>
    </row>
    <row r="3577" spans="3:19" x14ac:dyDescent="0.2">
      <c r="C3577" s="27"/>
      <c r="D3577" s="27"/>
      <c r="E3577" s="27"/>
      <c r="F3577" s="27"/>
      <c r="G3577" s="27"/>
      <c r="R3577" s="27"/>
      <c r="S3577" s="27"/>
    </row>
    <row r="3578" spans="3:19" x14ac:dyDescent="0.2">
      <c r="C3578" s="27"/>
      <c r="D3578" s="27"/>
      <c r="E3578" s="27"/>
      <c r="F3578" s="27"/>
      <c r="G3578" s="27"/>
      <c r="R3578" s="27"/>
      <c r="S3578" s="27"/>
    </row>
    <row r="3579" spans="3:19" x14ac:dyDescent="0.2">
      <c r="C3579" s="27"/>
      <c r="D3579" s="27"/>
      <c r="E3579" s="27"/>
      <c r="F3579" s="27"/>
      <c r="G3579" s="27"/>
      <c r="R3579" s="27"/>
      <c r="S3579" s="27"/>
    </row>
    <row r="3580" spans="3:19" x14ac:dyDescent="0.2">
      <c r="C3580" s="27"/>
      <c r="D3580" s="27"/>
      <c r="E3580" s="27"/>
      <c r="F3580" s="27"/>
      <c r="G3580" s="27"/>
      <c r="R3580" s="27"/>
      <c r="S3580" s="27"/>
    </row>
    <row r="3581" spans="3:19" x14ac:dyDescent="0.2">
      <c r="C3581" s="27"/>
      <c r="D3581" s="27"/>
      <c r="E3581" s="27"/>
      <c r="F3581" s="27"/>
      <c r="G3581" s="27"/>
      <c r="R3581" s="27"/>
      <c r="S3581" s="27"/>
    </row>
    <row r="3582" spans="3:19" x14ac:dyDescent="0.2">
      <c r="C3582" s="27"/>
      <c r="D3582" s="27"/>
      <c r="E3582" s="27"/>
      <c r="F3582" s="27"/>
      <c r="G3582" s="27"/>
      <c r="R3582" s="27"/>
      <c r="S3582" s="27"/>
    </row>
    <row r="3583" spans="3:19" x14ac:dyDescent="0.2">
      <c r="C3583" s="27"/>
      <c r="D3583" s="27"/>
      <c r="E3583" s="27"/>
      <c r="F3583" s="27"/>
      <c r="G3583" s="27"/>
      <c r="R3583" s="27"/>
      <c r="S3583" s="27"/>
    </row>
    <row r="3584" spans="3:19" x14ac:dyDescent="0.2">
      <c r="C3584" s="27"/>
      <c r="D3584" s="27"/>
      <c r="E3584" s="27"/>
      <c r="F3584" s="27"/>
      <c r="G3584" s="27"/>
      <c r="R3584" s="27"/>
      <c r="S3584" s="27"/>
    </row>
    <row r="3585" spans="3:19" x14ac:dyDescent="0.2">
      <c r="C3585" s="27"/>
      <c r="D3585" s="27"/>
      <c r="E3585" s="27"/>
      <c r="F3585" s="27"/>
      <c r="G3585" s="27"/>
      <c r="R3585" s="27"/>
      <c r="S3585" s="27"/>
    </row>
    <row r="3586" spans="3:19" x14ac:dyDescent="0.2">
      <c r="C3586" s="27"/>
      <c r="D3586" s="27"/>
      <c r="E3586" s="27"/>
      <c r="F3586" s="27"/>
      <c r="G3586" s="27"/>
      <c r="R3586" s="27"/>
      <c r="S3586" s="27"/>
    </row>
    <row r="3587" spans="3:19" x14ac:dyDescent="0.2">
      <c r="C3587" s="27"/>
      <c r="D3587" s="27"/>
      <c r="E3587" s="27"/>
      <c r="F3587" s="27"/>
      <c r="G3587" s="27"/>
      <c r="R3587" s="27"/>
      <c r="S3587" s="27"/>
    </row>
    <row r="3588" spans="3:19" x14ac:dyDescent="0.2">
      <c r="C3588" s="27"/>
      <c r="D3588" s="27"/>
      <c r="E3588" s="27"/>
      <c r="F3588" s="27"/>
      <c r="G3588" s="27"/>
      <c r="R3588" s="27"/>
      <c r="S3588" s="27"/>
    </row>
    <row r="3589" spans="3:19" x14ac:dyDescent="0.2">
      <c r="C3589" s="27"/>
      <c r="D3589" s="27"/>
      <c r="E3589" s="27"/>
      <c r="F3589" s="27"/>
      <c r="G3589" s="27"/>
      <c r="R3589" s="27"/>
      <c r="S3589" s="27"/>
    </row>
    <row r="3590" spans="3:19" x14ac:dyDescent="0.2">
      <c r="C3590" s="27"/>
      <c r="D3590" s="27"/>
      <c r="E3590" s="27"/>
      <c r="F3590" s="27"/>
      <c r="G3590" s="27"/>
      <c r="R3590" s="27"/>
      <c r="S3590" s="27"/>
    </row>
    <row r="3591" spans="3:19" x14ac:dyDescent="0.2">
      <c r="C3591" s="27"/>
      <c r="D3591" s="27"/>
      <c r="E3591" s="27"/>
      <c r="F3591" s="27"/>
      <c r="G3591" s="27"/>
      <c r="R3591" s="27"/>
      <c r="S3591" s="27"/>
    </row>
    <row r="3592" spans="3:19" x14ac:dyDescent="0.2">
      <c r="C3592" s="27"/>
      <c r="D3592" s="27"/>
      <c r="E3592" s="27"/>
      <c r="F3592" s="27"/>
      <c r="G3592" s="27"/>
      <c r="R3592" s="27"/>
      <c r="S3592" s="27"/>
    </row>
    <row r="3593" spans="3:19" x14ac:dyDescent="0.2">
      <c r="C3593" s="27"/>
      <c r="D3593" s="27"/>
      <c r="E3593" s="27"/>
      <c r="F3593" s="27"/>
      <c r="G3593" s="27"/>
      <c r="R3593" s="27"/>
      <c r="S3593" s="27"/>
    </row>
    <row r="3594" spans="3:19" x14ac:dyDescent="0.2">
      <c r="C3594" s="27"/>
      <c r="D3594" s="27"/>
      <c r="E3594" s="27"/>
      <c r="F3594" s="27"/>
      <c r="G3594" s="27"/>
      <c r="R3594" s="27"/>
      <c r="S3594" s="27"/>
    </row>
    <row r="3595" spans="3:19" x14ac:dyDescent="0.2">
      <c r="C3595" s="27"/>
      <c r="D3595" s="27"/>
      <c r="E3595" s="27"/>
      <c r="F3595" s="27"/>
      <c r="G3595" s="27"/>
      <c r="R3595" s="27"/>
      <c r="S3595" s="27"/>
    </row>
    <row r="3596" spans="3:19" x14ac:dyDescent="0.2">
      <c r="C3596" s="27"/>
      <c r="D3596" s="27"/>
      <c r="E3596" s="27"/>
      <c r="F3596" s="27"/>
      <c r="G3596" s="27"/>
      <c r="R3596" s="27"/>
      <c r="S3596" s="27"/>
    </row>
    <row r="3597" spans="3:19" x14ac:dyDescent="0.2">
      <c r="C3597" s="27"/>
      <c r="D3597" s="27"/>
      <c r="E3597" s="27"/>
      <c r="F3597" s="27"/>
      <c r="G3597" s="27"/>
      <c r="R3597" s="27"/>
      <c r="S3597" s="27"/>
    </row>
    <row r="3598" spans="3:19" x14ac:dyDescent="0.2">
      <c r="C3598" s="27"/>
      <c r="D3598" s="27"/>
      <c r="E3598" s="27"/>
      <c r="F3598" s="27"/>
      <c r="G3598" s="27"/>
      <c r="R3598" s="27"/>
      <c r="S3598" s="27"/>
    </row>
    <row r="3599" spans="3:19" x14ac:dyDescent="0.2">
      <c r="C3599" s="27"/>
      <c r="D3599" s="27"/>
      <c r="E3599" s="27"/>
      <c r="F3599" s="27"/>
      <c r="G3599" s="27"/>
      <c r="R3599" s="27"/>
      <c r="S3599" s="27"/>
    </row>
    <row r="3600" spans="3:19" x14ac:dyDescent="0.2">
      <c r="C3600" s="27"/>
      <c r="D3600" s="27"/>
      <c r="E3600" s="27"/>
      <c r="F3600" s="27"/>
      <c r="G3600" s="27"/>
      <c r="R3600" s="27"/>
      <c r="S3600" s="27"/>
    </row>
    <row r="3601" spans="3:19" x14ac:dyDescent="0.2">
      <c r="C3601" s="27"/>
      <c r="D3601" s="27"/>
      <c r="E3601" s="27"/>
      <c r="F3601" s="27"/>
      <c r="G3601" s="27"/>
      <c r="R3601" s="27"/>
      <c r="S3601" s="27"/>
    </row>
    <row r="3602" spans="3:19" x14ac:dyDescent="0.2">
      <c r="C3602" s="27"/>
      <c r="D3602" s="27"/>
      <c r="E3602" s="27"/>
      <c r="F3602" s="27"/>
      <c r="G3602" s="27"/>
      <c r="R3602" s="27"/>
      <c r="S3602" s="27"/>
    </row>
    <row r="3603" spans="3:19" x14ac:dyDescent="0.2">
      <c r="C3603" s="27"/>
      <c r="D3603" s="27"/>
      <c r="E3603" s="27"/>
      <c r="F3603" s="27"/>
      <c r="G3603" s="27"/>
      <c r="R3603" s="27"/>
      <c r="S3603" s="27"/>
    </row>
    <row r="3604" spans="3:19" x14ac:dyDescent="0.2">
      <c r="C3604" s="27"/>
      <c r="D3604" s="27"/>
      <c r="E3604" s="27"/>
      <c r="F3604" s="27"/>
      <c r="G3604" s="27"/>
      <c r="R3604" s="27"/>
      <c r="S3604" s="27"/>
    </row>
    <row r="3605" spans="3:19" x14ac:dyDescent="0.2">
      <c r="C3605" s="27"/>
      <c r="D3605" s="27"/>
      <c r="E3605" s="27"/>
      <c r="F3605" s="27"/>
      <c r="G3605" s="27"/>
      <c r="R3605" s="27"/>
      <c r="S3605" s="27"/>
    </row>
    <row r="3606" spans="3:19" x14ac:dyDescent="0.2">
      <c r="C3606" s="27"/>
      <c r="D3606" s="27"/>
      <c r="E3606" s="27"/>
      <c r="F3606" s="27"/>
      <c r="G3606" s="27"/>
      <c r="R3606" s="27"/>
      <c r="S3606" s="27"/>
    </row>
    <row r="3607" spans="3:19" x14ac:dyDescent="0.2">
      <c r="C3607" s="27"/>
      <c r="D3607" s="27"/>
      <c r="E3607" s="27"/>
      <c r="F3607" s="27"/>
      <c r="G3607" s="27"/>
      <c r="R3607" s="27"/>
      <c r="S3607" s="27"/>
    </row>
    <row r="3608" spans="3:19" x14ac:dyDescent="0.2">
      <c r="C3608" s="27"/>
      <c r="D3608" s="27"/>
      <c r="E3608" s="27"/>
      <c r="F3608" s="27"/>
      <c r="G3608" s="27"/>
      <c r="R3608" s="27"/>
      <c r="S3608" s="27"/>
    </row>
    <row r="3609" spans="3:19" x14ac:dyDescent="0.2">
      <c r="C3609" s="27"/>
      <c r="D3609" s="27"/>
      <c r="E3609" s="27"/>
      <c r="F3609" s="27"/>
      <c r="G3609" s="27"/>
      <c r="R3609" s="27"/>
      <c r="S3609" s="27"/>
    </row>
    <row r="3610" spans="3:19" x14ac:dyDescent="0.2">
      <c r="C3610" s="27"/>
      <c r="D3610" s="27"/>
      <c r="E3610" s="27"/>
      <c r="F3610" s="27"/>
      <c r="G3610" s="27"/>
      <c r="R3610" s="27"/>
      <c r="S3610" s="27"/>
    </row>
    <row r="3611" spans="3:19" x14ac:dyDescent="0.2">
      <c r="C3611" s="27"/>
      <c r="D3611" s="27"/>
      <c r="E3611" s="27"/>
      <c r="F3611" s="27"/>
      <c r="G3611" s="27"/>
      <c r="R3611" s="27"/>
      <c r="S3611" s="27"/>
    </row>
    <row r="3612" spans="3:19" x14ac:dyDescent="0.2">
      <c r="C3612" s="27"/>
      <c r="D3612" s="27"/>
      <c r="E3612" s="27"/>
      <c r="F3612" s="27"/>
      <c r="G3612" s="27"/>
      <c r="R3612" s="27"/>
      <c r="S3612" s="27"/>
    </row>
    <row r="3613" spans="3:19" x14ac:dyDescent="0.2">
      <c r="C3613" s="27"/>
      <c r="D3613" s="27"/>
      <c r="E3613" s="27"/>
      <c r="F3613" s="27"/>
      <c r="G3613" s="27"/>
      <c r="R3613" s="27"/>
      <c r="S3613" s="27"/>
    </row>
    <row r="3614" spans="3:19" x14ac:dyDescent="0.2">
      <c r="C3614" s="27"/>
      <c r="D3614" s="27"/>
      <c r="E3614" s="27"/>
      <c r="F3614" s="27"/>
      <c r="G3614" s="27"/>
      <c r="R3614" s="27"/>
      <c r="S3614" s="27"/>
    </row>
    <row r="3615" spans="3:19" x14ac:dyDescent="0.2">
      <c r="C3615" s="27"/>
      <c r="D3615" s="27"/>
      <c r="E3615" s="27"/>
      <c r="F3615" s="27"/>
      <c r="G3615" s="27"/>
      <c r="R3615" s="27"/>
      <c r="S3615" s="27"/>
    </row>
    <row r="3616" spans="3:19" x14ac:dyDescent="0.2">
      <c r="C3616" s="27"/>
      <c r="D3616" s="27"/>
      <c r="E3616" s="27"/>
      <c r="F3616" s="27"/>
      <c r="G3616" s="27"/>
      <c r="R3616" s="27"/>
      <c r="S3616" s="27"/>
    </row>
    <row r="3617" spans="3:19" x14ac:dyDescent="0.2">
      <c r="C3617" s="27"/>
      <c r="D3617" s="27"/>
      <c r="E3617" s="27"/>
      <c r="F3617" s="27"/>
      <c r="G3617" s="27"/>
      <c r="R3617" s="27"/>
      <c r="S3617" s="27"/>
    </row>
    <row r="3618" spans="3:19" x14ac:dyDescent="0.2">
      <c r="C3618" s="27"/>
      <c r="D3618" s="27"/>
      <c r="E3618" s="27"/>
      <c r="F3618" s="27"/>
      <c r="G3618" s="27"/>
      <c r="R3618" s="27"/>
      <c r="S3618" s="27"/>
    </row>
    <row r="3619" spans="3:19" x14ac:dyDescent="0.2">
      <c r="C3619" s="27"/>
      <c r="D3619" s="27"/>
      <c r="E3619" s="27"/>
      <c r="F3619" s="27"/>
      <c r="G3619" s="27"/>
      <c r="R3619" s="27"/>
      <c r="S3619" s="27"/>
    </row>
    <row r="3620" spans="3:19" x14ac:dyDescent="0.2">
      <c r="C3620" s="27"/>
      <c r="D3620" s="27"/>
      <c r="E3620" s="27"/>
      <c r="F3620" s="27"/>
      <c r="G3620" s="27"/>
      <c r="R3620" s="27"/>
      <c r="S3620" s="27"/>
    </row>
    <row r="3621" spans="3:19" x14ac:dyDescent="0.2">
      <c r="C3621" s="27"/>
      <c r="D3621" s="27"/>
      <c r="E3621" s="27"/>
      <c r="F3621" s="27"/>
      <c r="G3621" s="27"/>
      <c r="R3621" s="27"/>
      <c r="S3621" s="27"/>
    </row>
    <row r="3622" spans="3:19" x14ac:dyDescent="0.2">
      <c r="C3622" s="27"/>
      <c r="D3622" s="27"/>
      <c r="E3622" s="27"/>
      <c r="F3622" s="27"/>
      <c r="G3622" s="27"/>
      <c r="R3622" s="27"/>
      <c r="S3622" s="27"/>
    </row>
    <row r="3623" spans="3:19" x14ac:dyDescent="0.2">
      <c r="C3623" s="27"/>
      <c r="D3623" s="27"/>
      <c r="E3623" s="27"/>
      <c r="F3623" s="27"/>
      <c r="G3623" s="27"/>
      <c r="R3623" s="27"/>
      <c r="S3623" s="27"/>
    </row>
    <row r="3624" spans="3:19" x14ac:dyDescent="0.2">
      <c r="C3624" s="27"/>
      <c r="D3624" s="27"/>
      <c r="E3624" s="27"/>
      <c r="F3624" s="27"/>
      <c r="G3624" s="27"/>
      <c r="R3624" s="27"/>
      <c r="S3624" s="27"/>
    </row>
    <row r="3625" spans="3:19" x14ac:dyDescent="0.2">
      <c r="C3625" s="27"/>
      <c r="D3625" s="27"/>
      <c r="E3625" s="27"/>
      <c r="F3625" s="27"/>
      <c r="G3625" s="27"/>
      <c r="R3625" s="27"/>
      <c r="S3625" s="27"/>
    </row>
    <row r="3626" spans="3:19" x14ac:dyDescent="0.2">
      <c r="C3626" s="27"/>
      <c r="D3626" s="27"/>
      <c r="E3626" s="27"/>
      <c r="F3626" s="27"/>
      <c r="G3626" s="27"/>
      <c r="R3626" s="27"/>
      <c r="S3626" s="27"/>
    </row>
    <row r="3627" spans="3:19" x14ac:dyDescent="0.2">
      <c r="C3627" s="27"/>
      <c r="D3627" s="27"/>
      <c r="E3627" s="27"/>
      <c r="F3627" s="27"/>
      <c r="G3627" s="27"/>
      <c r="R3627" s="27"/>
      <c r="S3627" s="27"/>
    </row>
    <row r="3628" spans="3:19" x14ac:dyDescent="0.2">
      <c r="C3628" s="27"/>
      <c r="D3628" s="27"/>
      <c r="E3628" s="27"/>
      <c r="F3628" s="27"/>
      <c r="G3628" s="27"/>
      <c r="R3628" s="27"/>
      <c r="S3628" s="27"/>
    </row>
    <row r="3629" spans="3:19" x14ac:dyDescent="0.2">
      <c r="C3629" s="27"/>
      <c r="D3629" s="27"/>
      <c r="E3629" s="27"/>
      <c r="F3629" s="27"/>
      <c r="G3629" s="27"/>
      <c r="R3629" s="27"/>
      <c r="S3629" s="27"/>
    </row>
    <row r="3630" spans="3:19" x14ac:dyDescent="0.2">
      <c r="C3630" s="27"/>
      <c r="D3630" s="27"/>
      <c r="E3630" s="27"/>
      <c r="F3630" s="27"/>
      <c r="G3630" s="27"/>
      <c r="R3630" s="27"/>
      <c r="S3630" s="27"/>
    </row>
    <row r="3631" spans="3:19" x14ac:dyDescent="0.2">
      <c r="C3631" s="27"/>
      <c r="D3631" s="27"/>
      <c r="E3631" s="27"/>
      <c r="F3631" s="27"/>
      <c r="G3631" s="27"/>
      <c r="R3631" s="27"/>
      <c r="S3631" s="27"/>
    </row>
    <row r="3632" spans="3:19" x14ac:dyDescent="0.2">
      <c r="C3632" s="27"/>
      <c r="D3632" s="27"/>
      <c r="E3632" s="27"/>
      <c r="F3632" s="27"/>
      <c r="G3632" s="27"/>
      <c r="R3632" s="27"/>
      <c r="S3632" s="27"/>
    </row>
    <row r="3633" spans="3:19" x14ac:dyDescent="0.2">
      <c r="C3633" s="27"/>
      <c r="D3633" s="27"/>
      <c r="E3633" s="27"/>
      <c r="F3633" s="27"/>
      <c r="G3633" s="27"/>
      <c r="R3633" s="27"/>
      <c r="S3633" s="27"/>
    </row>
    <row r="3634" spans="3:19" x14ac:dyDescent="0.2">
      <c r="C3634" s="27"/>
      <c r="D3634" s="27"/>
      <c r="E3634" s="27"/>
      <c r="F3634" s="27"/>
      <c r="G3634" s="27"/>
      <c r="R3634" s="27"/>
      <c r="S3634" s="27"/>
    </row>
    <row r="3635" spans="3:19" x14ac:dyDescent="0.2">
      <c r="C3635" s="27"/>
      <c r="D3635" s="27"/>
      <c r="E3635" s="27"/>
      <c r="F3635" s="27"/>
      <c r="G3635" s="27"/>
      <c r="R3635" s="27"/>
      <c r="S3635" s="27"/>
    </row>
    <row r="3636" spans="3:19" x14ac:dyDescent="0.2">
      <c r="C3636" s="27"/>
      <c r="D3636" s="27"/>
      <c r="E3636" s="27"/>
      <c r="F3636" s="27"/>
      <c r="G3636" s="27"/>
      <c r="R3636" s="27"/>
      <c r="S3636" s="27"/>
    </row>
    <row r="3637" spans="3:19" x14ac:dyDescent="0.2">
      <c r="C3637" s="27"/>
      <c r="D3637" s="27"/>
      <c r="E3637" s="27"/>
      <c r="F3637" s="27"/>
      <c r="G3637" s="27"/>
      <c r="R3637" s="27"/>
      <c r="S3637" s="27"/>
    </row>
    <row r="3638" spans="3:19" x14ac:dyDescent="0.2">
      <c r="C3638" s="27"/>
      <c r="D3638" s="27"/>
      <c r="E3638" s="27"/>
      <c r="F3638" s="27"/>
      <c r="G3638" s="27"/>
      <c r="R3638" s="27"/>
      <c r="S3638" s="27"/>
    </row>
    <row r="3639" spans="3:19" x14ac:dyDescent="0.2">
      <c r="C3639" s="27"/>
      <c r="D3639" s="27"/>
      <c r="E3639" s="27"/>
      <c r="F3639" s="27"/>
      <c r="G3639" s="27"/>
      <c r="R3639" s="27"/>
      <c r="S3639" s="27"/>
    </row>
    <row r="3640" spans="3:19" x14ac:dyDescent="0.2">
      <c r="C3640" s="27"/>
      <c r="D3640" s="27"/>
      <c r="E3640" s="27"/>
      <c r="F3640" s="27"/>
      <c r="G3640" s="27"/>
      <c r="R3640" s="27"/>
      <c r="S3640" s="27"/>
    </row>
    <row r="3641" spans="3:19" x14ac:dyDescent="0.2">
      <c r="C3641" s="27"/>
      <c r="D3641" s="27"/>
      <c r="E3641" s="27"/>
      <c r="F3641" s="27"/>
      <c r="G3641" s="27"/>
      <c r="R3641" s="27"/>
      <c r="S3641" s="27"/>
    </row>
    <row r="3642" spans="3:19" x14ac:dyDescent="0.2">
      <c r="C3642" s="27"/>
      <c r="D3642" s="27"/>
      <c r="E3642" s="27"/>
      <c r="F3642" s="27"/>
      <c r="G3642" s="27"/>
      <c r="R3642" s="27"/>
      <c r="S3642" s="27"/>
    </row>
    <row r="3643" spans="3:19" x14ac:dyDescent="0.2">
      <c r="C3643" s="27"/>
      <c r="D3643" s="27"/>
      <c r="E3643" s="27"/>
      <c r="F3643" s="27"/>
      <c r="G3643" s="27"/>
      <c r="R3643" s="27"/>
      <c r="S3643" s="27"/>
    </row>
    <row r="3644" spans="3:19" x14ac:dyDescent="0.2">
      <c r="C3644" s="27"/>
      <c r="D3644" s="27"/>
      <c r="E3644" s="27"/>
      <c r="F3644" s="27"/>
      <c r="G3644" s="27"/>
      <c r="R3644" s="27"/>
      <c r="S3644" s="27"/>
    </row>
    <row r="3645" spans="3:19" x14ac:dyDescent="0.2">
      <c r="C3645" s="27"/>
      <c r="D3645" s="27"/>
      <c r="E3645" s="27"/>
      <c r="F3645" s="27"/>
      <c r="G3645" s="27"/>
      <c r="R3645" s="27"/>
      <c r="S3645" s="27"/>
    </row>
    <row r="3646" spans="3:19" x14ac:dyDescent="0.2">
      <c r="C3646" s="27"/>
      <c r="D3646" s="27"/>
      <c r="E3646" s="27"/>
      <c r="F3646" s="27"/>
      <c r="G3646" s="27"/>
      <c r="R3646" s="27"/>
      <c r="S3646" s="27"/>
    </row>
    <row r="3647" spans="3:19" x14ac:dyDescent="0.2">
      <c r="C3647" s="27"/>
      <c r="D3647" s="27"/>
      <c r="E3647" s="27"/>
      <c r="F3647" s="27"/>
      <c r="G3647" s="27"/>
      <c r="R3647" s="27"/>
      <c r="S3647" s="27"/>
    </row>
    <row r="3648" spans="3:19" x14ac:dyDescent="0.2">
      <c r="C3648" s="27"/>
      <c r="D3648" s="27"/>
      <c r="E3648" s="27"/>
      <c r="F3648" s="27"/>
      <c r="G3648" s="27"/>
      <c r="R3648" s="27"/>
      <c r="S3648" s="27"/>
    </row>
    <row r="3649" spans="3:19" x14ac:dyDescent="0.2">
      <c r="C3649" s="27"/>
      <c r="D3649" s="27"/>
      <c r="E3649" s="27"/>
      <c r="F3649" s="27"/>
      <c r="G3649" s="27"/>
      <c r="R3649" s="27"/>
      <c r="S3649" s="27"/>
    </row>
    <row r="3650" spans="3:19" x14ac:dyDescent="0.2">
      <c r="C3650" s="27"/>
      <c r="D3650" s="27"/>
      <c r="E3650" s="27"/>
      <c r="F3650" s="27"/>
      <c r="G3650" s="27"/>
      <c r="R3650" s="27"/>
      <c r="S3650" s="27"/>
    </row>
    <row r="3651" spans="3:19" x14ac:dyDescent="0.2">
      <c r="C3651" s="27"/>
      <c r="D3651" s="27"/>
      <c r="E3651" s="27"/>
      <c r="F3651" s="27"/>
      <c r="G3651" s="27"/>
      <c r="R3651" s="27"/>
      <c r="S3651" s="27"/>
    </row>
    <row r="3652" spans="3:19" x14ac:dyDescent="0.2">
      <c r="C3652" s="27"/>
      <c r="D3652" s="27"/>
      <c r="E3652" s="27"/>
      <c r="F3652" s="27"/>
      <c r="G3652" s="27"/>
      <c r="R3652" s="27"/>
      <c r="S3652" s="27"/>
    </row>
    <row r="3653" spans="3:19" x14ac:dyDescent="0.2">
      <c r="C3653" s="27"/>
      <c r="D3653" s="27"/>
      <c r="E3653" s="27"/>
      <c r="F3653" s="27"/>
      <c r="G3653" s="27"/>
      <c r="R3653" s="27"/>
      <c r="S3653" s="27"/>
    </row>
    <row r="3654" spans="3:19" x14ac:dyDescent="0.2">
      <c r="C3654" s="27"/>
      <c r="D3654" s="27"/>
      <c r="E3654" s="27"/>
      <c r="F3654" s="27"/>
      <c r="G3654" s="27"/>
      <c r="R3654" s="27"/>
      <c r="S3654" s="27"/>
    </row>
    <row r="3655" spans="3:19" x14ac:dyDescent="0.2">
      <c r="C3655" s="27"/>
      <c r="D3655" s="27"/>
      <c r="E3655" s="27"/>
      <c r="F3655" s="27"/>
      <c r="G3655" s="27"/>
      <c r="R3655" s="27"/>
      <c r="S3655" s="27"/>
    </row>
    <row r="3656" spans="3:19" x14ac:dyDescent="0.2">
      <c r="C3656" s="27"/>
      <c r="D3656" s="27"/>
      <c r="E3656" s="27"/>
      <c r="F3656" s="27"/>
      <c r="G3656" s="27"/>
      <c r="R3656" s="27"/>
      <c r="S3656" s="27"/>
    </row>
    <row r="3657" spans="3:19" x14ac:dyDescent="0.2">
      <c r="C3657" s="27"/>
      <c r="D3657" s="27"/>
      <c r="E3657" s="27"/>
      <c r="F3657" s="27"/>
      <c r="G3657" s="27"/>
      <c r="R3657" s="27"/>
      <c r="S3657" s="27"/>
    </row>
    <row r="3658" spans="3:19" x14ac:dyDescent="0.2">
      <c r="C3658" s="27"/>
      <c r="D3658" s="27"/>
      <c r="E3658" s="27"/>
      <c r="F3658" s="27"/>
      <c r="G3658" s="27"/>
      <c r="R3658" s="27"/>
      <c r="S3658" s="27"/>
    </row>
    <row r="3659" spans="3:19" x14ac:dyDescent="0.2">
      <c r="C3659" s="27"/>
      <c r="D3659" s="27"/>
      <c r="E3659" s="27"/>
      <c r="F3659" s="27"/>
      <c r="G3659" s="27"/>
      <c r="R3659" s="27"/>
      <c r="S3659" s="27"/>
    </row>
    <row r="3660" spans="3:19" x14ac:dyDescent="0.2">
      <c r="C3660" s="27"/>
      <c r="D3660" s="27"/>
      <c r="E3660" s="27"/>
      <c r="F3660" s="27"/>
      <c r="G3660" s="27"/>
      <c r="R3660" s="27"/>
      <c r="S3660" s="27"/>
    </row>
    <row r="3661" spans="3:19" x14ac:dyDescent="0.2">
      <c r="C3661" s="27"/>
      <c r="D3661" s="27"/>
      <c r="E3661" s="27"/>
      <c r="F3661" s="27"/>
      <c r="G3661" s="27"/>
      <c r="R3661" s="27"/>
      <c r="S3661" s="27"/>
    </row>
    <row r="3662" spans="3:19" x14ac:dyDescent="0.2">
      <c r="C3662" s="27"/>
      <c r="D3662" s="27"/>
      <c r="E3662" s="27"/>
      <c r="F3662" s="27"/>
      <c r="G3662" s="27"/>
      <c r="R3662" s="27"/>
      <c r="S3662" s="27"/>
    </row>
    <row r="3663" spans="3:19" x14ac:dyDescent="0.2">
      <c r="C3663" s="27"/>
      <c r="D3663" s="27"/>
      <c r="E3663" s="27"/>
      <c r="F3663" s="27"/>
      <c r="G3663" s="27"/>
      <c r="R3663" s="27"/>
      <c r="S3663" s="27"/>
    </row>
    <row r="3664" spans="3:19" x14ac:dyDescent="0.2">
      <c r="C3664" s="27"/>
      <c r="D3664" s="27"/>
      <c r="E3664" s="27"/>
      <c r="F3664" s="27"/>
      <c r="G3664" s="27"/>
      <c r="R3664" s="27"/>
      <c r="S3664" s="27"/>
    </row>
    <row r="3665" spans="3:19" x14ac:dyDescent="0.2">
      <c r="C3665" s="27"/>
      <c r="D3665" s="27"/>
      <c r="E3665" s="27"/>
      <c r="F3665" s="27"/>
      <c r="G3665" s="27"/>
      <c r="R3665" s="27"/>
      <c r="S3665" s="27"/>
    </row>
    <row r="3666" spans="3:19" x14ac:dyDescent="0.2">
      <c r="C3666" s="27"/>
      <c r="D3666" s="27"/>
      <c r="E3666" s="27"/>
      <c r="F3666" s="27"/>
      <c r="G3666" s="27"/>
      <c r="R3666" s="27"/>
      <c r="S3666" s="27"/>
    </row>
    <row r="3667" spans="3:19" x14ac:dyDescent="0.2">
      <c r="C3667" s="27"/>
      <c r="D3667" s="27"/>
      <c r="E3667" s="27"/>
      <c r="F3667" s="27"/>
      <c r="G3667" s="27"/>
      <c r="R3667" s="27"/>
      <c r="S3667" s="27"/>
    </row>
    <row r="3668" spans="3:19" x14ac:dyDescent="0.2">
      <c r="C3668" s="27"/>
      <c r="D3668" s="27"/>
      <c r="E3668" s="27"/>
      <c r="F3668" s="27"/>
      <c r="G3668" s="27"/>
      <c r="R3668" s="27"/>
      <c r="S3668" s="27"/>
    </row>
    <row r="3669" spans="3:19" x14ac:dyDescent="0.2">
      <c r="C3669" s="27"/>
      <c r="D3669" s="27"/>
      <c r="E3669" s="27"/>
      <c r="F3669" s="27"/>
      <c r="G3669" s="27"/>
      <c r="R3669" s="27"/>
      <c r="S3669" s="27"/>
    </row>
    <row r="3670" spans="3:19" x14ac:dyDescent="0.2">
      <c r="C3670" s="27"/>
      <c r="D3670" s="27"/>
      <c r="E3670" s="27"/>
      <c r="F3670" s="27"/>
      <c r="G3670" s="27"/>
      <c r="R3670" s="27"/>
      <c r="S3670" s="27"/>
    </row>
    <row r="3671" spans="3:19" x14ac:dyDescent="0.2">
      <c r="C3671" s="27"/>
      <c r="D3671" s="27"/>
      <c r="E3671" s="27"/>
      <c r="F3671" s="27"/>
      <c r="G3671" s="27"/>
      <c r="R3671" s="27"/>
      <c r="S3671" s="27"/>
    </row>
    <row r="3672" spans="3:19" x14ac:dyDescent="0.2">
      <c r="C3672" s="27"/>
      <c r="D3672" s="27"/>
      <c r="E3672" s="27"/>
      <c r="F3672" s="27"/>
      <c r="G3672" s="27"/>
      <c r="R3672" s="27"/>
      <c r="S3672" s="27"/>
    </row>
    <row r="3673" spans="3:19" x14ac:dyDescent="0.2">
      <c r="C3673" s="27"/>
      <c r="D3673" s="27"/>
      <c r="E3673" s="27"/>
      <c r="F3673" s="27"/>
      <c r="G3673" s="27"/>
      <c r="R3673" s="27"/>
      <c r="S3673" s="27"/>
    </row>
    <row r="3674" spans="3:19" x14ac:dyDescent="0.2">
      <c r="C3674" s="27"/>
      <c r="D3674" s="27"/>
      <c r="E3674" s="27"/>
      <c r="F3674" s="27"/>
      <c r="G3674" s="27"/>
      <c r="R3674" s="27"/>
      <c r="S3674" s="27"/>
    </row>
    <row r="3675" spans="3:19" x14ac:dyDescent="0.2">
      <c r="C3675" s="27"/>
      <c r="D3675" s="27"/>
      <c r="E3675" s="27"/>
      <c r="F3675" s="27"/>
      <c r="G3675" s="27"/>
      <c r="R3675" s="27"/>
      <c r="S3675" s="27"/>
    </row>
    <row r="3676" spans="3:19" x14ac:dyDescent="0.2">
      <c r="C3676" s="27"/>
      <c r="D3676" s="27"/>
      <c r="E3676" s="27"/>
      <c r="F3676" s="27"/>
      <c r="G3676" s="27"/>
      <c r="R3676" s="27"/>
      <c r="S3676" s="27"/>
    </row>
    <row r="3677" spans="3:19" x14ac:dyDescent="0.2">
      <c r="C3677" s="27"/>
      <c r="D3677" s="27"/>
      <c r="E3677" s="27"/>
      <c r="F3677" s="27"/>
      <c r="G3677" s="27"/>
      <c r="R3677" s="27"/>
      <c r="S3677" s="27"/>
    </row>
    <row r="3678" spans="3:19" x14ac:dyDescent="0.2">
      <c r="C3678" s="27"/>
      <c r="D3678" s="27"/>
      <c r="E3678" s="27"/>
      <c r="F3678" s="27"/>
      <c r="G3678" s="27"/>
      <c r="R3678" s="27"/>
      <c r="S3678" s="27"/>
    </row>
    <row r="3679" spans="3:19" x14ac:dyDescent="0.2">
      <c r="C3679" s="27"/>
      <c r="D3679" s="27"/>
      <c r="E3679" s="27"/>
      <c r="F3679" s="27"/>
      <c r="G3679" s="27"/>
      <c r="R3679" s="27"/>
      <c r="S3679" s="27"/>
    </row>
    <row r="3680" spans="3:19" x14ac:dyDescent="0.2">
      <c r="C3680" s="27"/>
      <c r="D3680" s="27"/>
      <c r="E3680" s="27"/>
      <c r="F3680" s="27"/>
      <c r="G3680" s="27"/>
      <c r="R3680" s="27"/>
      <c r="S3680" s="27"/>
    </row>
    <row r="3681" spans="3:19" x14ac:dyDescent="0.2">
      <c r="C3681" s="27"/>
      <c r="D3681" s="27"/>
      <c r="E3681" s="27"/>
      <c r="F3681" s="27"/>
      <c r="G3681" s="27"/>
      <c r="R3681" s="27"/>
      <c r="S3681" s="27"/>
    </row>
    <row r="3682" spans="3:19" x14ac:dyDescent="0.2">
      <c r="C3682" s="27"/>
      <c r="D3682" s="27"/>
      <c r="E3682" s="27"/>
      <c r="F3682" s="27"/>
      <c r="G3682" s="27"/>
      <c r="R3682" s="27"/>
      <c r="S3682" s="27"/>
    </row>
    <row r="3683" spans="3:19" x14ac:dyDescent="0.2">
      <c r="C3683" s="27"/>
      <c r="D3683" s="27"/>
      <c r="E3683" s="27"/>
      <c r="F3683" s="27"/>
      <c r="G3683" s="27"/>
      <c r="R3683" s="27"/>
      <c r="S3683" s="27"/>
    </row>
    <row r="3684" spans="3:19" x14ac:dyDescent="0.2">
      <c r="C3684" s="27"/>
      <c r="D3684" s="27"/>
      <c r="E3684" s="27"/>
      <c r="F3684" s="27"/>
      <c r="G3684" s="27"/>
      <c r="R3684" s="27"/>
      <c r="S3684" s="27"/>
    </row>
    <row r="3685" spans="3:19" x14ac:dyDescent="0.2">
      <c r="C3685" s="27"/>
      <c r="D3685" s="27"/>
      <c r="E3685" s="27"/>
      <c r="F3685" s="27"/>
      <c r="G3685" s="27"/>
      <c r="R3685" s="27"/>
      <c r="S3685" s="27"/>
    </row>
    <row r="3686" spans="3:19" x14ac:dyDescent="0.2">
      <c r="C3686" s="27"/>
      <c r="D3686" s="27"/>
      <c r="E3686" s="27"/>
      <c r="F3686" s="27"/>
      <c r="G3686" s="27"/>
      <c r="R3686" s="27"/>
      <c r="S3686" s="27"/>
    </row>
    <row r="3687" spans="3:19" x14ac:dyDescent="0.2">
      <c r="C3687" s="27"/>
      <c r="D3687" s="27"/>
      <c r="E3687" s="27"/>
      <c r="F3687" s="27"/>
      <c r="G3687" s="27"/>
      <c r="R3687" s="27"/>
      <c r="S3687" s="27"/>
    </row>
    <row r="3688" spans="3:19" x14ac:dyDescent="0.2">
      <c r="C3688" s="27"/>
      <c r="D3688" s="27"/>
      <c r="E3688" s="27"/>
      <c r="F3688" s="27"/>
      <c r="G3688" s="27"/>
      <c r="R3688" s="27"/>
      <c r="S3688" s="27"/>
    </row>
    <row r="3689" spans="3:19" x14ac:dyDescent="0.2">
      <c r="C3689" s="27"/>
      <c r="D3689" s="27"/>
      <c r="E3689" s="27"/>
      <c r="F3689" s="27"/>
      <c r="G3689" s="27"/>
      <c r="R3689" s="27"/>
      <c r="S3689" s="27"/>
    </row>
    <row r="3690" spans="3:19" x14ac:dyDescent="0.2">
      <c r="C3690" s="27"/>
      <c r="D3690" s="27"/>
      <c r="E3690" s="27"/>
      <c r="F3690" s="27"/>
      <c r="G3690" s="27"/>
      <c r="R3690" s="27"/>
      <c r="S3690" s="27"/>
    </row>
    <row r="3691" spans="3:19" x14ac:dyDescent="0.2">
      <c r="C3691" s="27"/>
      <c r="D3691" s="27"/>
      <c r="E3691" s="27"/>
      <c r="F3691" s="27"/>
      <c r="G3691" s="27"/>
      <c r="R3691" s="27"/>
      <c r="S3691" s="27"/>
    </row>
    <row r="3692" spans="3:19" x14ac:dyDescent="0.2">
      <c r="C3692" s="27"/>
      <c r="D3692" s="27"/>
      <c r="E3692" s="27"/>
      <c r="F3692" s="27"/>
      <c r="G3692" s="27"/>
      <c r="R3692" s="27"/>
      <c r="S3692" s="27"/>
    </row>
    <row r="3693" spans="3:19" x14ac:dyDescent="0.2">
      <c r="C3693" s="27"/>
      <c r="D3693" s="27"/>
      <c r="E3693" s="27"/>
      <c r="F3693" s="27"/>
      <c r="G3693" s="27"/>
      <c r="R3693" s="27"/>
      <c r="S3693" s="27"/>
    </row>
    <row r="3694" spans="3:19" x14ac:dyDescent="0.2">
      <c r="C3694" s="27"/>
      <c r="D3694" s="27"/>
      <c r="E3694" s="27"/>
      <c r="F3694" s="27"/>
      <c r="G3694" s="27"/>
      <c r="R3694" s="27"/>
      <c r="S3694" s="27"/>
    </row>
    <row r="3695" spans="3:19" x14ac:dyDescent="0.2">
      <c r="C3695" s="27"/>
      <c r="D3695" s="27"/>
      <c r="E3695" s="27"/>
      <c r="F3695" s="27"/>
      <c r="G3695" s="27"/>
      <c r="R3695" s="27"/>
      <c r="S3695" s="27"/>
    </row>
    <row r="3696" spans="3:19" x14ac:dyDescent="0.2">
      <c r="C3696" s="27"/>
      <c r="D3696" s="27"/>
      <c r="E3696" s="27"/>
      <c r="F3696" s="27"/>
      <c r="G3696" s="27"/>
      <c r="R3696" s="27"/>
      <c r="S3696" s="27"/>
    </row>
    <row r="3697" spans="3:19" x14ac:dyDescent="0.2">
      <c r="C3697" s="27"/>
      <c r="D3697" s="27"/>
      <c r="E3697" s="27"/>
      <c r="F3697" s="27"/>
      <c r="G3697" s="27"/>
      <c r="R3697" s="27"/>
      <c r="S3697" s="27"/>
    </row>
    <row r="3698" spans="3:19" x14ac:dyDescent="0.2">
      <c r="C3698" s="27"/>
      <c r="D3698" s="27"/>
      <c r="E3698" s="27"/>
      <c r="F3698" s="27"/>
      <c r="G3698" s="27"/>
      <c r="R3698" s="27"/>
      <c r="S3698" s="27"/>
    </row>
    <row r="3699" spans="3:19" x14ac:dyDescent="0.2">
      <c r="C3699" s="27"/>
      <c r="D3699" s="27"/>
      <c r="E3699" s="27"/>
      <c r="F3699" s="27"/>
      <c r="G3699" s="27"/>
      <c r="R3699" s="27"/>
      <c r="S3699" s="27"/>
    </row>
    <row r="3700" spans="3:19" x14ac:dyDescent="0.2">
      <c r="C3700" s="27"/>
      <c r="D3700" s="27"/>
      <c r="E3700" s="27"/>
      <c r="F3700" s="27"/>
      <c r="G3700" s="27"/>
      <c r="R3700" s="27"/>
      <c r="S3700" s="27"/>
    </row>
    <row r="3701" spans="3:19" x14ac:dyDescent="0.2">
      <c r="C3701" s="27"/>
      <c r="D3701" s="27"/>
      <c r="E3701" s="27"/>
      <c r="F3701" s="27"/>
      <c r="G3701" s="27"/>
      <c r="R3701" s="27"/>
      <c r="S3701" s="27"/>
    </row>
    <row r="3702" spans="3:19" x14ac:dyDescent="0.2">
      <c r="C3702" s="27"/>
      <c r="D3702" s="27"/>
      <c r="E3702" s="27"/>
      <c r="F3702" s="27"/>
      <c r="G3702" s="27"/>
      <c r="R3702" s="27"/>
      <c r="S3702" s="27"/>
    </row>
    <row r="3703" spans="3:19" x14ac:dyDescent="0.2">
      <c r="C3703" s="27"/>
      <c r="D3703" s="27"/>
      <c r="E3703" s="27"/>
      <c r="F3703" s="27"/>
      <c r="G3703" s="27"/>
      <c r="R3703" s="27"/>
      <c r="S3703" s="27"/>
    </row>
    <row r="3704" spans="3:19" x14ac:dyDescent="0.2">
      <c r="C3704" s="27"/>
      <c r="D3704" s="27"/>
      <c r="E3704" s="27"/>
      <c r="F3704" s="27"/>
      <c r="G3704" s="27"/>
      <c r="R3704" s="27"/>
      <c r="S3704" s="27"/>
    </row>
    <row r="3705" spans="3:19" x14ac:dyDescent="0.2">
      <c r="C3705" s="27"/>
      <c r="D3705" s="27"/>
      <c r="E3705" s="27"/>
      <c r="F3705" s="27"/>
      <c r="G3705" s="27"/>
      <c r="R3705" s="27"/>
      <c r="S3705" s="27"/>
    </row>
    <row r="3706" spans="3:19" x14ac:dyDescent="0.2">
      <c r="C3706" s="27"/>
      <c r="D3706" s="27"/>
      <c r="E3706" s="27"/>
      <c r="F3706" s="27"/>
      <c r="G3706" s="27"/>
      <c r="R3706" s="27"/>
      <c r="S3706" s="27"/>
    </row>
    <row r="3707" spans="3:19" x14ac:dyDescent="0.2">
      <c r="C3707" s="27"/>
      <c r="D3707" s="27"/>
      <c r="E3707" s="27"/>
      <c r="F3707" s="27"/>
      <c r="G3707" s="27"/>
      <c r="R3707" s="27"/>
      <c r="S3707" s="27"/>
    </row>
    <row r="3708" spans="3:19" x14ac:dyDescent="0.2">
      <c r="C3708" s="27"/>
      <c r="D3708" s="27"/>
      <c r="E3708" s="27"/>
      <c r="F3708" s="27"/>
      <c r="G3708" s="27"/>
      <c r="R3708" s="27"/>
      <c r="S3708" s="27"/>
    </row>
    <row r="3709" spans="3:19" x14ac:dyDescent="0.2">
      <c r="C3709" s="27"/>
      <c r="D3709" s="27"/>
      <c r="E3709" s="27"/>
      <c r="F3709" s="27"/>
      <c r="G3709" s="27"/>
      <c r="R3709" s="27"/>
      <c r="S3709" s="27"/>
    </row>
    <row r="3710" spans="3:19" x14ac:dyDescent="0.2">
      <c r="C3710" s="27"/>
      <c r="D3710" s="27"/>
      <c r="E3710" s="27"/>
      <c r="F3710" s="27"/>
      <c r="G3710" s="27"/>
      <c r="R3710" s="27"/>
      <c r="S3710" s="27"/>
    </row>
    <row r="3711" spans="3:19" x14ac:dyDescent="0.2">
      <c r="C3711" s="27"/>
      <c r="D3711" s="27"/>
      <c r="E3711" s="27"/>
      <c r="F3711" s="27"/>
      <c r="G3711" s="27"/>
      <c r="R3711" s="27"/>
      <c r="S3711" s="27"/>
    </row>
    <row r="3712" spans="3:19" x14ac:dyDescent="0.2">
      <c r="C3712" s="27"/>
      <c r="D3712" s="27"/>
      <c r="E3712" s="27"/>
      <c r="F3712" s="27"/>
      <c r="G3712" s="27"/>
      <c r="R3712" s="27"/>
      <c r="S3712" s="27"/>
    </row>
    <row r="3713" spans="3:19" x14ac:dyDescent="0.2">
      <c r="C3713" s="27"/>
      <c r="D3713" s="27"/>
      <c r="E3713" s="27"/>
      <c r="F3713" s="27"/>
      <c r="G3713" s="27"/>
      <c r="R3713" s="27"/>
      <c r="S3713" s="27"/>
    </row>
    <row r="3714" spans="3:19" x14ac:dyDescent="0.2">
      <c r="C3714" s="27"/>
      <c r="D3714" s="27"/>
      <c r="E3714" s="27"/>
      <c r="F3714" s="27"/>
      <c r="G3714" s="27"/>
      <c r="R3714" s="27"/>
      <c r="S3714" s="27"/>
    </row>
    <row r="3715" spans="3:19" x14ac:dyDescent="0.2">
      <c r="C3715" s="27"/>
      <c r="D3715" s="27"/>
      <c r="E3715" s="27"/>
      <c r="F3715" s="27"/>
      <c r="G3715" s="27"/>
      <c r="R3715" s="27"/>
      <c r="S3715" s="27"/>
    </row>
    <row r="3716" spans="3:19" x14ac:dyDescent="0.2">
      <c r="C3716" s="27"/>
      <c r="D3716" s="27"/>
      <c r="E3716" s="27"/>
      <c r="F3716" s="27"/>
      <c r="G3716" s="27"/>
      <c r="R3716" s="27"/>
      <c r="S3716" s="27"/>
    </row>
    <row r="3717" spans="3:19" x14ac:dyDescent="0.2">
      <c r="C3717" s="27"/>
      <c r="D3717" s="27"/>
      <c r="E3717" s="27"/>
      <c r="F3717" s="27"/>
      <c r="G3717" s="27"/>
      <c r="R3717" s="27"/>
      <c r="S3717" s="27"/>
    </row>
    <row r="3718" spans="3:19" x14ac:dyDescent="0.2">
      <c r="C3718" s="27"/>
      <c r="D3718" s="27"/>
      <c r="E3718" s="27"/>
      <c r="F3718" s="27"/>
      <c r="G3718" s="27"/>
      <c r="R3718" s="27"/>
      <c r="S3718" s="27"/>
    </row>
    <row r="3719" spans="3:19" x14ac:dyDescent="0.2">
      <c r="C3719" s="27"/>
      <c r="D3719" s="27"/>
      <c r="E3719" s="27"/>
      <c r="F3719" s="27"/>
      <c r="G3719" s="27"/>
      <c r="R3719" s="27"/>
      <c r="S3719" s="27"/>
    </row>
    <row r="3720" spans="3:19" x14ac:dyDescent="0.2">
      <c r="C3720" s="27"/>
      <c r="D3720" s="27"/>
      <c r="E3720" s="27"/>
      <c r="F3720" s="27"/>
      <c r="G3720" s="27"/>
      <c r="R3720" s="27"/>
      <c r="S3720" s="27"/>
    </row>
    <row r="3721" spans="3:19" x14ac:dyDescent="0.2">
      <c r="C3721" s="27"/>
      <c r="D3721" s="27"/>
      <c r="E3721" s="27"/>
      <c r="F3721" s="27"/>
      <c r="G3721" s="27"/>
      <c r="R3721" s="27"/>
      <c r="S3721" s="27"/>
    </row>
    <row r="3722" spans="3:19" x14ac:dyDescent="0.2">
      <c r="C3722" s="27"/>
      <c r="D3722" s="27"/>
      <c r="E3722" s="27"/>
      <c r="F3722" s="27"/>
      <c r="G3722" s="27"/>
      <c r="R3722" s="27"/>
      <c r="S3722" s="27"/>
    </row>
    <row r="3723" spans="3:19" x14ac:dyDescent="0.2">
      <c r="C3723" s="27"/>
      <c r="D3723" s="27"/>
      <c r="E3723" s="27"/>
      <c r="F3723" s="27"/>
      <c r="G3723" s="27"/>
      <c r="R3723" s="27"/>
      <c r="S3723" s="27"/>
    </row>
    <row r="3724" spans="3:19" x14ac:dyDescent="0.2">
      <c r="C3724" s="27"/>
      <c r="D3724" s="27"/>
      <c r="E3724" s="27"/>
      <c r="F3724" s="27"/>
      <c r="G3724" s="27"/>
      <c r="R3724" s="27"/>
      <c r="S3724" s="27"/>
    </row>
    <row r="3725" spans="3:19" x14ac:dyDescent="0.2">
      <c r="C3725" s="27"/>
      <c r="D3725" s="27"/>
      <c r="E3725" s="27"/>
      <c r="F3725" s="27"/>
      <c r="G3725" s="27"/>
      <c r="R3725" s="27"/>
      <c r="S3725" s="27"/>
    </row>
    <row r="3726" spans="3:19" x14ac:dyDescent="0.2">
      <c r="C3726" s="27"/>
      <c r="D3726" s="27"/>
      <c r="E3726" s="27"/>
      <c r="F3726" s="27"/>
      <c r="G3726" s="27"/>
      <c r="R3726" s="27"/>
      <c r="S3726" s="27"/>
    </row>
    <row r="3727" spans="3:19" x14ac:dyDescent="0.2">
      <c r="C3727" s="27"/>
      <c r="D3727" s="27"/>
      <c r="E3727" s="27"/>
      <c r="F3727" s="27"/>
      <c r="G3727" s="27"/>
      <c r="R3727" s="27"/>
      <c r="S3727" s="27"/>
    </row>
    <row r="3728" spans="3:19" x14ac:dyDescent="0.2">
      <c r="C3728" s="27"/>
      <c r="D3728" s="27"/>
      <c r="E3728" s="27"/>
      <c r="F3728" s="27"/>
      <c r="G3728" s="27"/>
      <c r="R3728" s="27"/>
      <c r="S3728" s="27"/>
    </row>
    <row r="3729" spans="3:19" x14ac:dyDescent="0.2">
      <c r="C3729" s="27"/>
      <c r="D3729" s="27"/>
      <c r="E3729" s="27"/>
      <c r="F3729" s="27"/>
      <c r="G3729" s="27"/>
      <c r="R3729" s="27"/>
      <c r="S3729" s="27"/>
    </row>
    <row r="3730" spans="3:19" x14ac:dyDescent="0.2">
      <c r="C3730" s="27"/>
      <c r="D3730" s="27"/>
      <c r="E3730" s="27"/>
      <c r="F3730" s="27"/>
      <c r="G3730" s="27"/>
      <c r="R3730" s="27"/>
      <c r="S3730" s="27"/>
    </row>
    <row r="3731" spans="3:19" x14ac:dyDescent="0.2">
      <c r="C3731" s="27"/>
      <c r="D3731" s="27"/>
      <c r="E3731" s="27"/>
      <c r="F3731" s="27"/>
      <c r="G3731" s="27"/>
      <c r="R3731" s="27"/>
      <c r="S3731" s="27"/>
    </row>
    <row r="3732" spans="3:19" x14ac:dyDescent="0.2">
      <c r="C3732" s="27"/>
      <c r="D3732" s="27"/>
      <c r="E3732" s="27"/>
      <c r="F3732" s="27"/>
      <c r="G3732" s="27"/>
      <c r="R3732" s="27"/>
      <c r="S3732" s="27"/>
    </row>
    <row r="3733" spans="3:19" x14ac:dyDescent="0.2">
      <c r="C3733" s="27"/>
      <c r="D3733" s="27"/>
      <c r="E3733" s="27"/>
      <c r="F3733" s="27"/>
      <c r="G3733" s="27"/>
      <c r="R3733" s="27"/>
      <c r="S3733" s="27"/>
    </row>
    <row r="3734" spans="3:19" x14ac:dyDescent="0.2">
      <c r="C3734" s="27"/>
      <c r="D3734" s="27"/>
      <c r="E3734" s="27"/>
      <c r="F3734" s="27"/>
      <c r="G3734" s="27"/>
      <c r="R3734" s="27"/>
      <c r="S3734" s="27"/>
    </row>
    <row r="3735" spans="3:19" x14ac:dyDescent="0.2">
      <c r="C3735" s="27"/>
      <c r="D3735" s="27"/>
      <c r="E3735" s="27"/>
      <c r="F3735" s="27"/>
      <c r="G3735" s="27"/>
      <c r="R3735" s="27"/>
      <c r="S3735" s="27"/>
    </row>
    <row r="3736" spans="3:19" x14ac:dyDescent="0.2">
      <c r="C3736" s="27"/>
      <c r="D3736" s="27"/>
      <c r="E3736" s="27"/>
      <c r="F3736" s="27"/>
      <c r="G3736" s="27"/>
      <c r="R3736" s="27"/>
      <c r="S3736" s="27"/>
    </row>
    <row r="3737" spans="3:19" x14ac:dyDescent="0.2">
      <c r="C3737" s="27"/>
      <c r="D3737" s="27"/>
      <c r="E3737" s="27"/>
      <c r="F3737" s="27"/>
      <c r="G3737" s="27"/>
      <c r="R3737" s="27"/>
      <c r="S3737" s="27"/>
    </row>
    <row r="3738" spans="3:19" x14ac:dyDescent="0.2">
      <c r="C3738" s="27"/>
      <c r="D3738" s="27"/>
      <c r="E3738" s="27"/>
      <c r="F3738" s="27"/>
      <c r="G3738" s="27"/>
      <c r="R3738" s="27"/>
      <c r="S3738" s="27"/>
    </row>
    <row r="3739" spans="3:19" x14ac:dyDescent="0.2">
      <c r="C3739" s="27"/>
      <c r="D3739" s="27"/>
      <c r="E3739" s="27"/>
      <c r="F3739" s="27"/>
      <c r="G3739" s="27"/>
      <c r="R3739" s="27"/>
      <c r="S3739" s="27"/>
    </row>
    <row r="3740" spans="3:19" x14ac:dyDescent="0.2">
      <c r="C3740" s="27"/>
      <c r="D3740" s="27"/>
      <c r="E3740" s="27"/>
      <c r="F3740" s="27"/>
      <c r="G3740" s="27"/>
      <c r="R3740" s="27"/>
      <c r="S3740" s="27"/>
    </row>
    <row r="3741" spans="3:19" x14ac:dyDescent="0.2">
      <c r="C3741" s="27"/>
      <c r="D3741" s="27"/>
      <c r="E3741" s="27"/>
      <c r="F3741" s="27"/>
      <c r="G3741" s="27"/>
      <c r="R3741" s="27"/>
      <c r="S3741" s="27"/>
    </row>
    <row r="3742" spans="3:19" x14ac:dyDescent="0.2">
      <c r="C3742" s="27"/>
      <c r="D3742" s="27"/>
      <c r="E3742" s="27"/>
      <c r="F3742" s="27"/>
      <c r="G3742" s="27"/>
      <c r="R3742" s="27"/>
      <c r="S3742" s="27"/>
    </row>
    <row r="3743" spans="3:19" x14ac:dyDescent="0.2">
      <c r="C3743" s="27"/>
      <c r="D3743" s="27"/>
      <c r="E3743" s="27"/>
      <c r="F3743" s="27"/>
      <c r="G3743" s="27"/>
      <c r="R3743" s="27"/>
      <c r="S3743" s="27"/>
    </row>
    <row r="3744" spans="3:19" x14ac:dyDescent="0.2">
      <c r="C3744" s="27"/>
      <c r="D3744" s="27"/>
      <c r="E3744" s="27"/>
      <c r="F3744" s="27"/>
      <c r="G3744" s="27"/>
      <c r="R3744" s="27"/>
      <c r="S3744" s="27"/>
    </row>
    <row r="3745" spans="3:19" x14ac:dyDescent="0.2">
      <c r="C3745" s="27"/>
      <c r="D3745" s="27"/>
      <c r="E3745" s="27"/>
      <c r="F3745" s="27"/>
      <c r="G3745" s="27"/>
      <c r="R3745" s="27"/>
      <c r="S3745" s="27"/>
    </row>
    <row r="3746" spans="3:19" x14ac:dyDescent="0.2">
      <c r="C3746" s="27"/>
      <c r="D3746" s="27"/>
      <c r="E3746" s="27"/>
      <c r="F3746" s="27"/>
      <c r="G3746" s="27"/>
      <c r="R3746" s="27"/>
      <c r="S3746" s="27"/>
    </row>
    <row r="3747" spans="3:19" x14ac:dyDescent="0.2">
      <c r="C3747" s="27"/>
      <c r="D3747" s="27"/>
      <c r="E3747" s="27"/>
      <c r="F3747" s="27"/>
      <c r="G3747" s="27"/>
      <c r="R3747" s="27"/>
      <c r="S3747" s="27"/>
    </row>
    <row r="3748" spans="3:19" x14ac:dyDescent="0.2">
      <c r="C3748" s="27"/>
      <c r="D3748" s="27"/>
      <c r="E3748" s="27"/>
      <c r="F3748" s="27"/>
      <c r="G3748" s="27"/>
      <c r="R3748" s="27"/>
      <c r="S3748" s="27"/>
    </row>
    <row r="3749" spans="3:19" x14ac:dyDescent="0.2">
      <c r="C3749" s="27"/>
      <c r="D3749" s="27"/>
      <c r="E3749" s="27"/>
      <c r="F3749" s="27"/>
      <c r="G3749" s="27"/>
      <c r="R3749" s="27"/>
      <c r="S3749" s="27"/>
    </row>
    <row r="3750" spans="3:19" x14ac:dyDescent="0.2">
      <c r="C3750" s="27"/>
      <c r="D3750" s="27"/>
      <c r="E3750" s="27"/>
      <c r="F3750" s="27"/>
      <c r="G3750" s="27"/>
      <c r="R3750" s="27"/>
      <c r="S3750" s="27"/>
    </row>
    <row r="3751" spans="3:19" x14ac:dyDescent="0.2">
      <c r="C3751" s="27"/>
      <c r="D3751" s="27"/>
      <c r="E3751" s="27"/>
      <c r="F3751" s="27"/>
      <c r="G3751" s="27"/>
      <c r="R3751" s="27"/>
      <c r="S3751" s="27"/>
    </row>
    <row r="3752" spans="3:19" x14ac:dyDescent="0.2">
      <c r="C3752" s="27"/>
      <c r="D3752" s="27"/>
      <c r="E3752" s="27"/>
      <c r="F3752" s="27"/>
      <c r="G3752" s="27"/>
      <c r="R3752" s="27"/>
      <c r="S3752" s="27"/>
    </row>
    <row r="3753" spans="3:19" x14ac:dyDescent="0.2">
      <c r="C3753" s="27"/>
      <c r="D3753" s="27"/>
      <c r="E3753" s="27"/>
      <c r="F3753" s="27"/>
      <c r="G3753" s="27"/>
      <c r="R3753" s="27"/>
      <c r="S3753" s="27"/>
    </row>
    <row r="3754" spans="3:19" x14ac:dyDescent="0.2">
      <c r="C3754" s="27"/>
      <c r="D3754" s="27"/>
      <c r="E3754" s="27"/>
      <c r="F3754" s="27"/>
      <c r="G3754" s="27"/>
      <c r="R3754" s="27"/>
      <c r="S3754" s="27"/>
    </row>
    <row r="3755" spans="3:19" x14ac:dyDescent="0.2">
      <c r="C3755" s="27"/>
      <c r="D3755" s="27"/>
      <c r="E3755" s="27"/>
      <c r="F3755" s="27"/>
      <c r="G3755" s="27"/>
      <c r="R3755" s="27"/>
      <c r="S3755" s="27"/>
    </row>
    <row r="3756" spans="3:19" x14ac:dyDescent="0.2">
      <c r="C3756" s="27"/>
      <c r="D3756" s="27"/>
      <c r="E3756" s="27"/>
      <c r="F3756" s="27"/>
      <c r="G3756" s="27"/>
      <c r="R3756" s="27"/>
      <c r="S3756" s="27"/>
    </row>
    <row r="3757" spans="3:19" x14ac:dyDescent="0.2">
      <c r="C3757" s="27"/>
      <c r="D3757" s="27"/>
      <c r="E3757" s="27"/>
      <c r="F3757" s="27"/>
      <c r="G3757" s="27"/>
      <c r="R3757" s="27"/>
      <c r="S3757" s="27"/>
    </row>
    <row r="3758" spans="3:19" x14ac:dyDescent="0.2">
      <c r="C3758" s="27"/>
      <c r="D3758" s="27"/>
      <c r="E3758" s="27"/>
      <c r="F3758" s="27"/>
      <c r="G3758" s="27"/>
      <c r="R3758" s="27"/>
      <c r="S3758" s="27"/>
    </row>
    <row r="3759" spans="3:19" x14ac:dyDescent="0.2">
      <c r="C3759" s="27"/>
      <c r="D3759" s="27"/>
      <c r="E3759" s="27"/>
      <c r="F3759" s="27"/>
      <c r="G3759" s="27"/>
      <c r="R3759" s="27"/>
      <c r="S3759" s="27"/>
    </row>
    <row r="3760" spans="3:19" x14ac:dyDescent="0.2">
      <c r="C3760" s="27"/>
      <c r="D3760" s="27"/>
      <c r="E3760" s="27"/>
      <c r="F3760" s="27"/>
      <c r="G3760" s="27"/>
      <c r="R3760" s="27"/>
      <c r="S3760" s="27"/>
    </row>
    <row r="3761" spans="3:19" x14ac:dyDescent="0.2">
      <c r="C3761" s="27"/>
      <c r="D3761" s="27"/>
      <c r="E3761" s="27"/>
      <c r="F3761" s="27"/>
      <c r="G3761" s="27"/>
      <c r="R3761" s="27"/>
      <c r="S3761" s="27"/>
    </row>
    <row r="3762" spans="3:19" x14ac:dyDescent="0.2">
      <c r="C3762" s="27"/>
      <c r="D3762" s="27"/>
      <c r="E3762" s="27"/>
      <c r="F3762" s="27"/>
      <c r="G3762" s="27"/>
      <c r="R3762" s="27"/>
      <c r="S3762" s="27"/>
    </row>
    <row r="3763" spans="3:19" x14ac:dyDescent="0.2">
      <c r="C3763" s="27"/>
      <c r="D3763" s="27"/>
      <c r="E3763" s="27"/>
      <c r="F3763" s="27"/>
      <c r="G3763" s="27"/>
      <c r="R3763" s="27"/>
      <c r="S3763" s="27"/>
    </row>
    <row r="3764" spans="3:19" x14ac:dyDescent="0.2">
      <c r="C3764" s="27"/>
      <c r="D3764" s="27"/>
      <c r="E3764" s="27"/>
      <c r="F3764" s="27"/>
      <c r="G3764" s="27"/>
      <c r="R3764" s="27"/>
      <c r="S3764" s="27"/>
    </row>
    <row r="3765" spans="3:19" x14ac:dyDescent="0.2">
      <c r="C3765" s="27"/>
      <c r="D3765" s="27"/>
      <c r="E3765" s="27"/>
      <c r="F3765" s="27"/>
      <c r="G3765" s="27"/>
      <c r="R3765" s="27"/>
      <c r="S3765" s="27"/>
    </row>
    <row r="3766" spans="3:19" x14ac:dyDescent="0.2">
      <c r="C3766" s="27"/>
      <c r="D3766" s="27"/>
      <c r="E3766" s="27"/>
      <c r="F3766" s="27"/>
      <c r="G3766" s="27"/>
      <c r="R3766" s="27"/>
      <c r="S3766" s="27"/>
    </row>
    <row r="3767" spans="3:19" x14ac:dyDescent="0.2">
      <c r="C3767" s="27"/>
      <c r="D3767" s="27"/>
      <c r="E3767" s="27"/>
      <c r="F3767" s="27"/>
      <c r="G3767" s="27"/>
      <c r="R3767" s="27"/>
      <c r="S3767" s="27"/>
    </row>
    <row r="3768" spans="3:19" x14ac:dyDescent="0.2">
      <c r="C3768" s="27"/>
      <c r="D3768" s="27"/>
      <c r="E3768" s="27"/>
      <c r="F3768" s="27"/>
      <c r="G3768" s="27"/>
      <c r="R3768" s="27"/>
      <c r="S3768" s="27"/>
    </row>
    <row r="3769" spans="3:19" x14ac:dyDescent="0.2">
      <c r="C3769" s="27"/>
      <c r="D3769" s="27"/>
      <c r="E3769" s="27"/>
      <c r="F3769" s="27"/>
      <c r="G3769" s="27"/>
      <c r="R3769" s="27"/>
      <c r="S3769" s="27"/>
    </row>
    <row r="3770" spans="3:19" x14ac:dyDescent="0.2">
      <c r="C3770" s="27"/>
      <c r="D3770" s="27"/>
      <c r="E3770" s="27"/>
      <c r="F3770" s="27"/>
      <c r="G3770" s="27"/>
      <c r="R3770" s="27"/>
      <c r="S3770" s="27"/>
    </row>
    <row r="3771" spans="3:19" x14ac:dyDescent="0.2">
      <c r="C3771" s="27"/>
      <c r="D3771" s="27"/>
      <c r="E3771" s="27"/>
      <c r="F3771" s="27"/>
      <c r="G3771" s="27"/>
      <c r="R3771" s="27"/>
      <c r="S3771" s="27"/>
    </row>
    <row r="3772" spans="3:19" x14ac:dyDescent="0.2">
      <c r="C3772" s="27"/>
      <c r="D3772" s="27"/>
      <c r="E3772" s="27"/>
      <c r="F3772" s="27"/>
      <c r="G3772" s="27"/>
      <c r="R3772" s="27"/>
      <c r="S3772" s="27"/>
    </row>
    <row r="3773" spans="3:19" x14ac:dyDescent="0.2">
      <c r="C3773" s="27"/>
      <c r="D3773" s="27"/>
      <c r="E3773" s="27"/>
      <c r="F3773" s="27"/>
      <c r="G3773" s="27"/>
      <c r="R3773" s="27"/>
      <c r="S3773" s="27"/>
    </row>
    <row r="3774" spans="3:19" x14ac:dyDescent="0.2">
      <c r="C3774" s="27"/>
      <c r="D3774" s="27"/>
      <c r="E3774" s="27"/>
      <c r="F3774" s="27"/>
      <c r="G3774" s="27"/>
      <c r="R3774" s="27"/>
      <c r="S3774" s="27"/>
    </row>
    <row r="3775" spans="3:19" x14ac:dyDescent="0.2">
      <c r="C3775" s="27"/>
      <c r="D3775" s="27"/>
      <c r="E3775" s="27"/>
      <c r="F3775" s="27"/>
      <c r="G3775" s="27"/>
      <c r="R3775" s="27"/>
      <c r="S3775" s="27"/>
    </row>
    <row r="3776" spans="3:19" x14ac:dyDescent="0.2">
      <c r="C3776" s="27"/>
      <c r="D3776" s="27"/>
      <c r="E3776" s="27"/>
      <c r="F3776" s="27"/>
      <c r="G3776" s="27"/>
      <c r="R3776" s="27"/>
      <c r="S3776" s="27"/>
    </row>
    <row r="3777" spans="3:19" x14ac:dyDescent="0.2">
      <c r="C3777" s="27"/>
      <c r="D3777" s="27"/>
      <c r="E3777" s="27"/>
      <c r="F3777" s="27"/>
      <c r="G3777" s="27"/>
      <c r="R3777" s="27"/>
      <c r="S3777" s="27"/>
    </row>
    <row r="3778" spans="3:19" x14ac:dyDescent="0.2">
      <c r="C3778" s="27"/>
      <c r="D3778" s="27"/>
      <c r="E3778" s="27"/>
      <c r="F3778" s="27"/>
      <c r="G3778" s="27"/>
      <c r="R3778" s="27"/>
      <c r="S3778" s="27"/>
    </row>
    <row r="3779" spans="3:19" x14ac:dyDescent="0.2">
      <c r="C3779" s="27"/>
      <c r="D3779" s="27"/>
      <c r="E3779" s="27"/>
      <c r="F3779" s="27"/>
      <c r="G3779" s="27"/>
      <c r="R3779" s="27"/>
      <c r="S3779" s="27"/>
    </row>
    <row r="3780" spans="3:19" x14ac:dyDescent="0.2">
      <c r="C3780" s="27"/>
      <c r="D3780" s="27"/>
      <c r="E3780" s="27"/>
      <c r="F3780" s="27"/>
      <c r="G3780" s="27"/>
      <c r="R3780" s="27"/>
      <c r="S3780" s="27"/>
    </row>
    <row r="3781" spans="3:19" x14ac:dyDescent="0.2">
      <c r="C3781" s="27"/>
      <c r="D3781" s="27"/>
      <c r="E3781" s="27"/>
      <c r="F3781" s="27"/>
      <c r="G3781" s="27"/>
      <c r="R3781" s="27"/>
      <c r="S3781" s="27"/>
    </row>
    <row r="3782" spans="3:19" x14ac:dyDescent="0.2">
      <c r="C3782" s="27"/>
      <c r="D3782" s="27"/>
      <c r="E3782" s="27"/>
      <c r="F3782" s="27"/>
      <c r="G3782" s="27"/>
      <c r="R3782" s="27"/>
      <c r="S3782" s="27"/>
    </row>
    <row r="3783" spans="3:19" x14ac:dyDescent="0.2">
      <c r="C3783" s="27"/>
      <c r="D3783" s="27"/>
      <c r="E3783" s="27"/>
      <c r="F3783" s="27"/>
      <c r="G3783" s="27"/>
      <c r="R3783" s="27"/>
      <c r="S3783" s="27"/>
    </row>
    <row r="3784" spans="3:19" x14ac:dyDescent="0.2">
      <c r="C3784" s="27"/>
      <c r="D3784" s="27"/>
      <c r="E3784" s="27"/>
      <c r="F3784" s="27"/>
      <c r="G3784" s="27"/>
      <c r="R3784" s="27"/>
      <c r="S3784" s="27"/>
    </row>
    <row r="3785" spans="3:19" x14ac:dyDescent="0.2">
      <c r="C3785" s="27"/>
      <c r="D3785" s="27"/>
      <c r="E3785" s="27"/>
      <c r="F3785" s="27"/>
      <c r="G3785" s="27"/>
      <c r="R3785" s="27"/>
      <c r="S3785" s="27"/>
    </row>
    <row r="3786" spans="3:19" x14ac:dyDescent="0.2">
      <c r="C3786" s="27"/>
      <c r="D3786" s="27"/>
      <c r="E3786" s="27"/>
      <c r="F3786" s="27"/>
      <c r="G3786" s="27"/>
      <c r="R3786" s="27"/>
      <c r="S3786" s="27"/>
    </row>
    <row r="3787" spans="3:19" x14ac:dyDescent="0.2">
      <c r="C3787" s="27"/>
      <c r="D3787" s="27"/>
      <c r="E3787" s="27"/>
      <c r="F3787" s="27"/>
      <c r="G3787" s="27"/>
      <c r="R3787" s="27"/>
      <c r="S3787" s="27"/>
    </row>
    <row r="3788" spans="3:19" x14ac:dyDescent="0.2">
      <c r="C3788" s="27"/>
      <c r="D3788" s="27"/>
      <c r="E3788" s="27"/>
      <c r="F3788" s="27"/>
      <c r="G3788" s="27"/>
      <c r="R3788" s="27"/>
      <c r="S3788" s="27"/>
    </row>
    <row r="3789" spans="3:19" x14ac:dyDescent="0.2">
      <c r="C3789" s="27"/>
      <c r="D3789" s="27"/>
      <c r="E3789" s="27"/>
      <c r="F3789" s="27"/>
      <c r="G3789" s="27"/>
      <c r="R3789" s="27"/>
      <c r="S3789" s="27"/>
    </row>
    <row r="3790" spans="3:19" x14ac:dyDescent="0.2">
      <c r="C3790" s="27"/>
      <c r="D3790" s="27"/>
      <c r="E3790" s="27"/>
      <c r="F3790" s="27"/>
      <c r="G3790" s="27"/>
      <c r="R3790" s="27"/>
      <c r="S3790" s="27"/>
    </row>
    <row r="3791" spans="3:19" x14ac:dyDescent="0.2">
      <c r="C3791" s="27"/>
      <c r="D3791" s="27"/>
      <c r="E3791" s="27"/>
      <c r="F3791" s="27"/>
      <c r="G3791" s="27"/>
      <c r="R3791" s="27"/>
      <c r="S3791" s="27"/>
    </row>
    <row r="3792" spans="3:19" x14ac:dyDescent="0.2">
      <c r="C3792" s="27"/>
      <c r="D3792" s="27"/>
      <c r="E3792" s="27"/>
      <c r="F3792" s="27"/>
      <c r="G3792" s="27"/>
      <c r="R3792" s="27"/>
      <c r="S3792" s="27"/>
    </row>
    <row r="3793" spans="3:19" x14ac:dyDescent="0.2">
      <c r="C3793" s="27"/>
      <c r="D3793" s="27"/>
      <c r="E3793" s="27"/>
      <c r="F3793" s="27"/>
      <c r="G3793" s="27"/>
      <c r="R3793" s="27"/>
      <c r="S3793" s="27"/>
    </row>
    <row r="3794" spans="3:19" x14ac:dyDescent="0.2">
      <c r="C3794" s="27"/>
      <c r="D3794" s="27"/>
      <c r="E3794" s="27"/>
      <c r="F3794" s="27"/>
      <c r="G3794" s="27"/>
      <c r="R3794" s="27"/>
      <c r="S3794" s="27"/>
    </row>
    <row r="3795" spans="3:19" x14ac:dyDescent="0.2">
      <c r="C3795" s="27"/>
      <c r="D3795" s="27"/>
      <c r="E3795" s="27"/>
      <c r="F3795" s="27"/>
      <c r="G3795" s="27"/>
      <c r="R3795" s="27"/>
      <c r="S3795" s="27"/>
    </row>
    <row r="3796" spans="3:19" x14ac:dyDescent="0.2">
      <c r="C3796" s="27"/>
      <c r="D3796" s="27"/>
      <c r="E3796" s="27"/>
      <c r="F3796" s="27"/>
      <c r="G3796" s="27"/>
      <c r="R3796" s="27"/>
      <c r="S3796" s="27"/>
    </row>
    <row r="3797" spans="3:19" x14ac:dyDescent="0.2">
      <c r="C3797" s="27"/>
      <c r="D3797" s="27"/>
      <c r="E3797" s="27"/>
      <c r="F3797" s="27"/>
      <c r="G3797" s="27"/>
      <c r="R3797" s="27"/>
      <c r="S3797" s="27"/>
    </row>
    <row r="3798" spans="3:19" x14ac:dyDescent="0.2">
      <c r="C3798" s="27"/>
      <c r="D3798" s="27"/>
      <c r="E3798" s="27"/>
      <c r="F3798" s="27"/>
      <c r="G3798" s="27"/>
      <c r="R3798" s="27"/>
      <c r="S3798" s="27"/>
    </row>
    <row r="3799" spans="3:19" x14ac:dyDescent="0.2">
      <c r="C3799" s="27"/>
      <c r="D3799" s="27"/>
      <c r="E3799" s="27"/>
      <c r="F3799" s="27"/>
      <c r="G3799" s="27"/>
      <c r="R3799" s="27"/>
      <c r="S3799" s="27"/>
    </row>
    <row r="3800" spans="3:19" x14ac:dyDescent="0.2">
      <c r="C3800" s="27"/>
      <c r="D3800" s="27"/>
      <c r="E3800" s="27"/>
      <c r="F3800" s="27"/>
      <c r="G3800" s="27"/>
      <c r="R3800" s="27"/>
      <c r="S3800" s="27"/>
    </row>
    <row r="3801" spans="3:19" x14ac:dyDescent="0.2">
      <c r="C3801" s="27"/>
      <c r="D3801" s="27"/>
      <c r="E3801" s="27"/>
      <c r="F3801" s="27"/>
      <c r="G3801" s="27"/>
      <c r="R3801" s="27"/>
      <c r="S3801" s="27"/>
    </row>
    <row r="3802" spans="3:19" x14ac:dyDescent="0.2">
      <c r="C3802" s="27"/>
      <c r="D3802" s="27"/>
      <c r="E3802" s="27"/>
      <c r="F3802" s="27"/>
      <c r="G3802" s="27"/>
      <c r="R3802" s="27"/>
      <c r="S3802" s="27"/>
    </row>
    <row r="3803" spans="3:19" x14ac:dyDescent="0.2">
      <c r="C3803" s="27"/>
      <c r="D3803" s="27"/>
      <c r="E3803" s="27"/>
      <c r="F3803" s="27"/>
      <c r="G3803" s="27"/>
      <c r="R3803" s="27"/>
      <c r="S3803" s="27"/>
    </row>
    <row r="3804" spans="3:19" x14ac:dyDescent="0.2">
      <c r="C3804" s="27"/>
      <c r="D3804" s="27"/>
      <c r="E3804" s="27"/>
      <c r="F3804" s="27"/>
      <c r="G3804" s="27"/>
      <c r="R3804" s="27"/>
      <c r="S3804" s="27"/>
    </row>
    <row r="3805" spans="3:19" x14ac:dyDescent="0.2">
      <c r="C3805" s="27"/>
      <c r="D3805" s="27"/>
      <c r="E3805" s="27"/>
      <c r="F3805" s="27"/>
      <c r="G3805" s="27"/>
      <c r="R3805" s="27"/>
      <c r="S3805" s="27"/>
    </row>
    <row r="3806" spans="3:19" x14ac:dyDescent="0.2">
      <c r="C3806" s="27"/>
      <c r="D3806" s="27"/>
      <c r="E3806" s="27"/>
      <c r="F3806" s="27"/>
      <c r="G3806" s="27"/>
      <c r="R3806" s="27"/>
      <c r="S3806" s="27"/>
    </row>
    <row r="3807" spans="3:19" x14ac:dyDescent="0.2">
      <c r="C3807" s="27"/>
      <c r="D3807" s="27"/>
      <c r="E3807" s="27"/>
      <c r="F3807" s="27"/>
      <c r="G3807" s="27"/>
      <c r="R3807" s="27"/>
      <c r="S3807" s="27"/>
    </row>
    <row r="3808" spans="3:19" x14ac:dyDescent="0.2">
      <c r="C3808" s="27"/>
      <c r="D3808" s="27"/>
      <c r="E3808" s="27"/>
      <c r="F3808" s="27"/>
      <c r="G3808" s="27"/>
      <c r="R3808" s="27"/>
      <c r="S3808" s="27"/>
    </row>
    <row r="3809" spans="3:19" x14ac:dyDescent="0.2">
      <c r="C3809" s="27"/>
      <c r="D3809" s="27"/>
      <c r="E3809" s="27"/>
      <c r="F3809" s="27"/>
      <c r="G3809" s="27"/>
      <c r="R3809" s="27"/>
      <c r="S3809" s="27"/>
    </row>
    <row r="3810" spans="3:19" x14ac:dyDescent="0.2">
      <c r="C3810" s="27"/>
      <c r="D3810" s="27"/>
      <c r="E3810" s="27"/>
      <c r="F3810" s="27"/>
      <c r="G3810" s="27"/>
      <c r="R3810" s="27"/>
      <c r="S3810" s="27"/>
    </row>
    <row r="3811" spans="3:19" x14ac:dyDescent="0.2">
      <c r="C3811" s="27"/>
      <c r="D3811" s="27"/>
      <c r="E3811" s="27"/>
      <c r="F3811" s="27"/>
      <c r="G3811" s="27"/>
      <c r="R3811" s="27"/>
      <c r="S3811" s="27"/>
    </row>
    <row r="3812" spans="3:19" x14ac:dyDescent="0.2">
      <c r="C3812" s="27"/>
      <c r="D3812" s="27"/>
      <c r="E3812" s="27"/>
      <c r="F3812" s="27"/>
      <c r="G3812" s="27"/>
      <c r="R3812" s="27"/>
      <c r="S3812" s="27"/>
    </row>
    <row r="3813" spans="3:19" x14ac:dyDescent="0.2">
      <c r="C3813" s="27"/>
      <c r="D3813" s="27"/>
      <c r="E3813" s="27"/>
      <c r="F3813" s="27"/>
      <c r="G3813" s="27"/>
      <c r="R3813" s="27"/>
      <c r="S3813" s="27"/>
    </row>
    <row r="3814" spans="3:19" x14ac:dyDescent="0.2">
      <c r="C3814" s="27"/>
      <c r="D3814" s="27"/>
      <c r="E3814" s="27"/>
      <c r="F3814" s="27"/>
      <c r="G3814" s="27"/>
      <c r="R3814" s="27"/>
      <c r="S3814" s="27"/>
    </row>
    <row r="3815" spans="3:19" x14ac:dyDescent="0.2">
      <c r="C3815" s="27"/>
      <c r="D3815" s="27"/>
      <c r="E3815" s="27"/>
      <c r="F3815" s="27"/>
      <c r="G3815" s="27"/>
      <c r="R3815" s="27"/>
      <c r="S3815" s="27"/>
    </row>
    <row r="3816" spans="3:19" x14ac:dyDescent="0.2">
      <c r="C3816" s="27"/>
      <c r="D3816" s="27"/>
      <c r="E3816" s="27"/>
      <c r="F3816" s="27"/>
      <c r="G3816" s="27"/>
      <c r="R3816" s="27"/>
      <c r="S3816" s="27"/>
    </row>
    <row r="3817" spans="3:19" x14ac:dyDescent="0.2">
      <c r="C3817" s="27"/>
      <c r="D3817" s="27"/>
      <c r="E3817" s="27"/>
      <c r="F3817" s="27"/>
      <c r="G3817" s="27"/>
      <c r="R3817" s="27"/>
      <c r="S3817" s="27"/>
    </row>
    <row r="3818" spans="3:19" x14ac:dyDescent="0.2">
      <c r="C3818" s="27"/>
      <c r="D3818" s="27"/>
      <c r="E3818" s="27"/>
      <c r="F3818" s="27"/>
      <c r="G3818" s="27"/>
      <c r="R3818" s="27"/>
      <c r="S3818" s="27"/>
    </row>
    <row r="3819" spans="3:19" x14ac:dyDescent="0.2">
      <c r="C3819" s="27"/>
      <c r="D3819" s="27"/>
      <c r="E3819" s="27"/>
      <c r="F3819" s="27"/>
      <c r="G3819" s="27"/>
      <c r="R3819" s="27"/>
      <c r="S3819" s="27"/>
    </row>
    <row r="3820" spans="3:19" x14ac:dyDescent="0.2">
      <c r="C3820" s="27"/>
      <c r="D3820" s="27"/>
      <c r="E3820" s="27"/>
      <c r="F3820" s="27"/>
      <c r="G3820" s="27"/>
      <c r="R3820" s="27"/>
      <c r="S3820" s="27"/>
    </row>
    <row r="3821" spans="3:19" x14ac:dyDescent="0.2">
      <c r="C3821" s="27"/>
      <c r="D3821" s="27"/>
      <c r="E3821" s="27"/>
      <c r="F3821" s="27"/>
      <c r="G3821" s="27"/>
      <c r="R3821" s="27"/>
      <c r="S3821" s="27"/>
    </row>
    <row r="3822" spans="3:19" x14ac:dyDescent="0.2">
      <c r="C3822" s="27"/>
      <c r="D3822" s="27"/>
      <c r="E3822" s="27"/>
      <c r="F3822" s="27"/>
      <c r="G3822" s="27"/>
      <c r="R3822" s="27"/>
      <c r="S3822" s="27"/>
    </row>
    <row r="3823" spans="3:19" x14ac:dyDescent="0.2">
      <c r="C3823" s="27"/>
      <c r="D3823" s="27"/>
      <c r="E3823" s="27"/>
      <c r="F3823" s="27"/>
      <c r="G3823" s="27"/>
      <c r="R3823" s="27"/>
      <c r="S3823" s="27"/>
    </row>
    <row r="3824" spans="3:19" x14ac:dyDescent="0.2">
      <c r="C3824" s="27"/>
      <c r="D3824" s="27"/>
      <c r="E3824" s="27"/>
      <c r="F3824" s="27"/>
      <c r="G3824" s="27"/>
      <c r="R3824" s="27"/>
      <c r="S3824" s="27"/>
    </row>
    <row r="3825" spans="3:19" x14ac:dyDescent="0.2">
      <c r="C3825" s="27"/>
      <c r="D3825" s="27"/>
      <c r="E3825" s="27"/>
      <c r="F3825" s="27"/>
      <c r="G3825" s="27"/>
      <c r="R3825" s="27"/>
      <c r="S3825" s="27"/>
    </row>
    <row r="3826" spans="3:19" x14ac:dyDescent="0.2">
      <c r="C3826" s="27"/>
      <c r="D3826" s="27"/>
      <c r="E3826" s="27"/>
      <c r="F3826" s="27"/>
      <c r="G3826" s="27"/>
      <c r="R3826" s="27"/>
      <c r="S3826" s="27"/>
    </row>
    <row r="3827" spans="3:19" x14ac:dyDescent="0.2">
      <c r="C3827" s="27"/>
      <c r="D3827" s="27"/>
      <c r="E3827" s="27"/>
      <c r="F3827" s="27"/>
      <c r="G3827" s="27"/>
      <c r="R3827" s="27"/>
      <c r="S3827" s="27"/>
    </row>
    <row r="3828" spans="3:19" x14ac:dyDescent="0.2">
      <c r="C3828" s="27"/>
      <c r="D3828" s="27"/>
      <c r="E3828" s="27"/>
      <c r="F3828" s="27"/>
      <c r="G3828" s="27"/>
      <c r="R3828" s="27"/>
      <c r="S3828" s="27"/>
    </row>
    <row r="3829" spans="3:19" x14ac:dyDescent="0.2">
      <c r="C3829" s="27"/>
      <c r="D3829" s="27"/>
      <c r="E3829" s="27"/>
      <c r="F3829" s="27"/>
      <c r="G3829" s="27"/>
      <c r="R3829" s="27"/>
      <c r="S3829" s="27"/>
    </row>
    <row r="3830" spans="3:19" x14ac:dyDescent="0.2">
      <c r="C3830" s="27"/>
      <c r="D3830" s="27"/>
      <c r="E3830" s="27"/>
      <c r="F3830" s="27"/>
      <c r="G3830" s="27"/>
      <c r="R3830" s="27"/>
      <c r="S3830" s="27"/>
    </row>
    <row r="3831" spans="3:19" x14ac:dyDescent="0.2">
      <c r="C3831" s="27"/>
      <c r="D3831" s="27"/>
      <c r="E3831" s="27"/>
      <c r="F3831" s="27"/>
      <c r="G3831" s="27"/>
      <c r="R3831" s="27"/>
      <c r="S3831" s="27"/>
    </row>
    <row r="3832" spans="3:19" x14ac:dyDescent="0.2">
      <c r="C3832" s="27"/>
      <c r="D3832" s="27"/>
      <c r="E3832" s="27"/>
      <c r="F3832" s="27"/>
      <c r="G3832" s="27"/>
      <c r="R3832" s="27"/>
      <c r="S3832" s="27"/>
    </row>
    <row r="3833" spans="3:19" x14ac:dyDescent="0.2">
      <c r="C3833" s="27"/>
      <c r="D3833" s="27"/>
      <c r="E3833" s="27"/>
      <c r="F3833" s="27"/>
      <c r="G3833" s="27"/>
      <c r="R3833" s="27"/>
      <c r="S3833" s="27"/>
    </row>
    <row r="3834" spans="3:19" x14ac:dyDescent="0.2">
      <c r="C3834" s="27"/>
      <c r="D3834" s="27"/>
      <c r="E3834" s="27"/>
      <c r="F3834" s="27"/>
      <c r="G3834" s="27"/>
      <c r="R3834" s="27"/>
      <c r="S3834" s="27"/>
    </row>
    <row r="3835" spans="3:19" x14ac:dyDescent="0.2">
      <c r="C3835" s="27"/>
      <c r="D3835" s="27"/>
      <c r="E3835" s="27"/>
      <c r="F3835" s="27"/>
      <c r="G3835" s="27"/>
      <c r="R3835" s="27"/>
      <c r="S3835" s="27"/>
    </row>
    <row r="3836" spans="3:19" x14ac:dyDescent="0.2">
      <c r="C3836" s="27"/>
      <c r="D3836" s="27"/>
      <c r="E3836" s="27"/>
      <c r="F3836" s="27"/>
      <c r="G3836" s="27"/>
      <c r="R3836" s="27"/>
      <c r="S3836" s="27"/>
    </row>
    <row r="3837" spans="3:19" x14ac:dyDescent="0.2">
      <c r="C3837" s="27"/>
      <c r="D3837" s="27"/>
      <c r="E3837" s="27"/>
      <c r="F3837" s="27"/>
      <c r="G3837" s="27"/>
      <c r="R3837" s="27"/>
      <c r="S3837" s="27"/>
    </row>
    <row r="3838" spans="3:19" x14ac:dyDescent="0.2">
      <c r="C3838" s="27"/>
      <c r="D3838" s="27"/>
      <c r="E3838" s="27"/>
      <c r="F3838" s="27"/>
      <c r="G3838" s="27"/>
      <c r="R3838" s="27"/>
      <c r="S3838" s="27"/>
    </row>
    <row r="3839" spans="3:19" x14ac:dyDescent="0.2">
      <c r="C3839" s="27"/>
      <c r="D3839" s="27"/>
      <c r="E3839" s="27"/>
      <c r="F3839" s="27"/>
      <c r="G3839" s="27"/>
      <c r="R3839" s="27"/>
      <c r="S3839" s="27"/>
    </row>
    <row r="3840" spans="3:19" x14ac:dyDescent="0.2">
      <c r="C3840" s="27"/>
      <c r="D3840" s="27"/>
      <c r="E3840" s="27"/>
      <c r="F3840" s="27"/>
      <c r="G3840" s="27"/>
      <c r="R3840" s="27"/>
      <c r="S3840" s="27"/>
    </row>
    <row r="3841" spans="3:19" x14ac:dyDescent="0.2">
      <c r="C3841" s="27"/>
      <c r="D3841" s="27"/>
      <c r="E3841" s="27"/>
      <c r="F3841" s="27"/>
      <c r="G3841" s="27"/>
      <c r="R3841" s="27"/>
      <c r="S3841" s="27"/>
    </row>
    <row r="3842" spans="3:19" x14ac:dyDescent="0.2">
      <c r="C3842" s="27"/>
      <c r="D3842" s="27"/>
      <c r="E3842" s="27"/>
      <c r="F3842" s="27"/>
      <c r="G3842" s="27"/>
      <c r="R3842" s="27"/>
      <c r="S3842" s="27"/>
    </row>
    <row r="3843" spans="3:19" x14ac:dyDescent="0.2">
      <c r="C3843" s="27"/>
      <c r="D3843" s="27"/>
      <c r="E3843" s="27"/>
      <c r="F3843" s="27"/>
      <c r="G3843" s="27"/>
      <c r="R3843" s="27"/>
      <c r="S3843" s="27"/>
    </row>
    <row r="3844" spans="3:19" x14ac:dyDescent="0.2">
      <c r="C3844" s="27"/>
      <c r="D3844" s="27"/>
      <c r="E3844" s="27"/>
      <c r="F3844" s="27"/>
      <c r="G3844" s="27"/>
      <c r="R3844" s="27"/>
      <c r="S3844" s="27"/>
    </row>
    <row r="3845" spans="3:19" x14ac:dyDescent="0.2">
      <c r="C3845" s="27"/>
      <c r="D3845" s="27"/>
      <c r="E3845" s="27"/>
      <c r="F3845" s="27"/>
      <c r="G3845" s="27"/>
      <c r="R3845" s="27"/>
      <c r="S3845" s="27"/>
    </row>
    <row r="3846" spans="3:19" x14ac:dyDescent="0.2">
      <c r="C3846" s="27"/>
      <c r="D3846" s="27"/>
      <c r="E3846" s="27"/>
      <c r="F3846" s="27"/>
      <c r="G3846" s="27"/>
      <c r="R3846" s="27"/>
      <c r="S3846" s="27"/>
    </row>
    <row r="3847" spans="3:19" x14ac:dyDescent="0.2">
      <c r="C3847" s="27"/>
      <c r="D3847" s="27"/>
      <c r="E3847" s="27"/>
      <c r="F3847" s="27"/>
      <c r="G3847" s="27"/>
      <c r="R3847" s="27"/>
      <c r="S3847" s="27"/>
    </row>
    <row r="3848" spans="3:19" x14ac:dyDescent="0.2">
      <c r="C3848" s="27"/>
      <c r="D3848" s="27"/>
      <c r="E3848" s="27"/>
      <c r="F3848" s="27"/>
      <c r="G3848" s="27"/>
      <c r="R3848" s="27"/>
      <c r="S3848" s="27"/>
    </row>
    <row r="3849" spans="3:19" x14ac:dyDescent="0.2">
      <c r="C3849" s="27"/>
      <c r="D3849" s="27"/>
      <c r="E3849" s="27"/>
      <c r="F3849" s="27"/>
      <c r="G3849" s="27"/>
      <c r="R3849" s="27"/>
      <c r="S3849" s="27"/>
    </row>
    <row r="3850" spans="3:19" x14ac:dyDescent="0.2">
      <c r="C3850" s="27"/>
      <c r="D3850" s="27"/>
      <c r="E3850" s="27"/>
      <c r="F3850" s="27"/>
      <c r="G3850" s="27"/>
      <c r="R3850" s="27"/>
      <c r="S3850" s="27"/>
    </row>
    <row r="3851" spans="3:19" x14ac:dyDescent="0.2">
      <c r="C3851" s="27"/>
      <c r="D3851" s="27"/>
      <c r="E3851" s="27"/>
      <c r="F3851" s="27"/>
      <c r="G3851" s="27"/>
      <c r="R3851" s="27"/>
      <c r="S3851" s="27"/>
    </row>
    <row r="3852" spans="3:19" x14ac:dyDescent="0.2">
      <c r="C3852" s="27"/>
      <c r="D3852" s="27"/>
      <c r="E3852" s="27"/>
      <c r="F3852" s="27"/>
      <c r="G3852" s="27"/>
      <c r="R3852" s="27"/>
      <c r="S3852" s="27"/>
    </row>
    <row r="3853" spans="3:19" x14ac:dyDescent="0.2">
      <c r="C3853" s="27"/>
      <c r="D3853" s="27"/>
      <c r="E3853" s="27"/>
      <c r="F3853" s="27"/>
      <c r="G3853" s="27"/>
      <c r="R3853" s="27"/>
      <c r="S3853" s="27"/>
    </row>
    <row r="3854" spans="3:19" x14ac:dyDescent="0.2">
      <c r="C3854" s="27"/>
      <c r="D3854" s="27"/>
      <c r="E3854" s="27"/>
      <c r="F3854" s="27"/>
      <c r="G3854" s="27"/>
      <c r="R3854" s="27"/>
      <c r="S3854" s="27"/>
    </row>
    <row r="3855" spans="3:19" x14ac:dyDescent="0.2">
      <c r="C3855" s="27"/>
      <c r="D3855" s="27"/>
      <c r="E3855" s="27"/>
      <c r="F3855" s="27"/>
      <c r="G3855" s="27"/>
      <c r="R3855" s="27"/>
      <c r="S3855" s="27"/>
    </row>
    <row r="3856" spans="3:19" x14ac:dyDescent="0.2">
      <c r="C3856" s="27"/>
      <c r="D3856" s="27"/>
      <c r="E3856" s="27"/>
      <c r="F3856" s="27"/>
      <c r="G3856" s="27"/>
      <c r="R3856" s="27"/>
      <c r="S3856" s="27"/>
    </row>
    <row r="3857" spans="3:19" x14ac:dyDescent="0.2">
      <c r="C3857" s="27"/>
      <c r="D3857" s="27"/>
      <c r="E3857" s="27"/>
      <c r="F3857" s="27"/>
      <c r="G3857" s="27"/>
      <c r="R3857" s="27"/>
      <c r="S3857" s="27"/>
    </row>
    <row r="3858" spans="3:19" x14ac:dyDescent="0.2">
      <c r="C3858" s="27"/>
      <c r="D3858" s="27"/>
      <c r="E3858" s="27"/>
      <c r="F3858" s="27"/>
      <c r="G3858" s="27"/>
      <c r="R3858" s="27"/>
      <c r="S3858" s="27"/>
    </row>
    <row r="3859" spans="3:19" x14ac:dyDescent="0.2">
      <c r="C3859" s="27"/>
      <c r="D3859" s="27"/>
      <c r="E3859" s="27"/>
      <c r="F3859" s="27"/>
      <c r="G3859" s="27"/>
      <c r="R3859" s="27"/>
      <c r="S3859" s="27"/>
    </row>
    <row r="3860" spans="3:19" x14ac:dyDescent="0.2">
      <c r="C3860" s="27"/>
      <c r="D3860" s="27"/>
      <c r="E3860" s="27"/>
      <c r="F3860" s="27"/>
      <c r="G3860" s="27"/>
      <c r="R3860" s="27"/>
      <c r="S3860" s="27"/>
    </row>
    <row r="3861" spans="3:19" x14ac:dyDescent="0.2">
      <c r="C3861" s="27"/>
      <c r="D3861" s="27"/>
      <c r="E3861" s="27"/>
      <c r="F3861" s="27"/>
      <c r="G3861" s="27"/>
      <c r="R3861" s="27"/>
      <c r="S3861" s="27"/>
    </row>
    <row r="3862" spans="3:19" x14ac:dyDescent="0.2">
      <c r="C3862" s="27"/>
      <c r="D3862" s="27"/>
      <c r="E3862" s="27"/>
      <c r="F3862" s="27"/>
      <c r="G3862" s="27"/>
      <c r="R3862" s="27"/>
      <c r="S3862" s="27"/>
    </row>
    <row r="3863" spans="3:19" x14ac:dyDescent="0.2">
      <c r="C3863" s="27"/>
      <c r="D3863" s="27"/>
      <c r="E3863" s="27"/>
      <c r="F3863" s="27"/>
      <c r="G3863" s="27"/>
      <c r="R3863" s="27"/>
      <c r="S3863" s="27"/>
    </row>
    <row r="3864" spans="3:19" x14ac:dyDescent="0.2">
      <c r="C3864" s="27"/>
      <c r="D3864" s="27"/>
      <c r="E3864" s="27"/>
      <c r="F3864" s="27"/>
      <c r="G3864" s="27"/>
      <c r="R3864" s="27"/>
      <c r="S3864" s="27"/>
    </row>
    <row r="3865" spans="3:19" x14ac:dyDescent="0.2">
      <c r="C3865" s="27"/>
      <c r="D3865" s="27"/>
      <c r="E3865" s="27"/>
      <c r="F3865" s="27"/>
      <c r="G3865" s="27"/>
      <c r="R3865" s="27"/>
      <c r="S3865" s="27"/>
    </row>
    <row r="3866" spans="3:19" x14ac:dyDescent="0.2">
      <c r="C3866" s="27"/>
      <c r="D3866" s="27"/>
      <c r="E3866" s="27"/>
      <c r="F3866" s="27"/>
      <c r="G3866" s="27"/>
      <c r="R3866" s="27"/>
      <c r="S3866" s="27"/>
    </row>
    <row r="3867" spans="3:19" x14ac:dyDescent="0.2">
      <c r="C3867" s="27"/>
      <c r="D3867" s="27"/>
      <c r="E3867" s="27"/>
      <c r="F3867" s="27"/>
      <c r="G3867" s="27"/>
      <c r="R3867" s="27"/>
      <c r="S3867" s="27"/>
    </row>
    <row r="3868" spans="3:19" x14ac:dyDescent="0.2">
      <c r="C3868" s="27"/>
      <c r="D3868" s="27"/>
      <c r="E3868" s="27"/>
      <c r="F3868" s="27"/>
      <c r="G3868" s="27"/>
      <c r="R3868" s="27"/>
      <c r="S3868" s="27"/>
    </row>
    <row r="3869" spans="3:19" x14ac:dyDescent="0.2">
      <c r="C3869" s="27"/>
      <c r="D3869" s="27"/>
      <c r="E3869" s="27"/>
      <c r="F3869" s="27"/>
      <c r="G3869" s="27"/>
      <c r="R3869" s="27"/>
      <c r="S3869" s="27"/>
    </row>
    <row r="3870" spans="3:19" x14ac:dyDescent="0.2">
      <c r="C3870" s="27"/>
      <c r="D3870" s="27"/>
      <c r="E3870" s="27"/>
      <c r="F3870" s="27"/>
      <c r="G3870" s="27"/>
      <c r="R3870" s="27"/>
      <c r="S3870" s="27"/>
    </row>
    <row r="3871" spans="3:19" x14ac:dyDescent="0.2">
      <c r="C3871" s="27"/>
      <c r="D3871" s="27"/>
      <c r="E3871" s="27"/>
      <c r="F3871" s="27"/>
      <c r="G3871" s="27"/>
      <c r="R3871" s="27"/>
      <c r="S3871" s="27"/>
    </row>
    <row r="3872" spans="3:19" x14ac:dyDescent="0.2">
      <c r="C3872" s="27"/>
      <c r="D3872" s="27"/>
      <c r="E3872" s="27"/>
      <c r="F3872" s="27"/>
      <c r="G3872" s="27"/>
      <c r="R3872" s="27"/>
      <c r="S3872" s="27"/>
    </row>
    <row r="3873" spans="3:19" x14ac:dyDescent="0.2">
      <c r="C3873" s="27"/>
      <c r="D3873" s="27"/>
      <c r="E3873" s="27"/>
      <c r="F3873" s="27"/>
      <c r="G3873" s="27"/>
      <c r="R3873" s="27"/>
      <c r="S3873" s="27"/>
    </row>
    <row r="3874" spans="3:19" x14ac:dyDescent="0.2">
      <c r="C3874" s="27"/>
      <c r="D3874" s="27"/>
      <c r="E3874" s="27"/>
      <c r="F3874" s="27"/>
      <c r="G3874" s="27"/>
      <c r="R3874" s="27"/>
      <c r="S3874" s="27"/>
    </row>
    <row r="3875" spans="3:19" x14ac:dyDescent="0.2">
      <c r="C3875" s="27"/>
      <c r="D3875" s="27"/>
      <c r="E3875" s="27"/>
      <c r="F3875" s="27"/>
      <c r="G3875" s="27"/>
      <c r="R3875" s="27"/>
      <c r="S3875" s="27"/>
    </row>
    <row r="3876" spans="3:19" x14ac:dyDescent="0.2">
      <c r="C3876" s="27"/>
      <c r="D3876" s="27"/>
      <c r="E3876" s="27"/>
      <c r="F3876" s="27"/>
      <c r="G3876" s="27"/>
      <c r="R3876" s="27"/>
      <c r="S3876" s="27"/>
    </row>
    <row r="3877" spans="3:19" x14ac:dyDescent="0.2">
      <c r="C3877" s="27"/>
      <c r="D3877" s="27"/>
      <c r="E3877" s="27"/>
      <c r="F3877" s="27"/>
      <c r="G3877" s="27"/>
      <c r="R3877" s="27"/>
      <c r="S3877" s="27"/>
    </row>
    <row r="3878" spans="3:19" x14ac:dyDescent="0.2">
      <c r="C3878" s="27"/>
      <c r="D3878" s="27"/>
      <c r="E3878" s="27"/>
      <c r="F3878" s="27"/>
      <c r="G3878" s="27"/>
      <c r="R3878" s="27"/>
      <c r="S3878" s="27"/>
    </row>
    <row r="3879" spans="3:19" x14ac:dyDescent="0.2">
      <c r="C3879" s="27"/>
      <c r="D3879" s="27"/>
      <c r="E3879" s="27"/>
      <c r="F3879" s="27"/>
      <c r="G3879" s="27"/>
      <c r="R3879" s="27"/>
      <c r="S3879" s="27"/>
    </row>
    <row r="3880" spans="3:19" x14ac:dyDescent="0.2">
      <c r="C3880" s="27"/>
      <c r="D3880" s="27"/>
      <c r="E3880" s="27"/>
      <c r="F3880" s="27"/>
      <c r="G3880" s="27"/>
      <c r="R3880" s="27"/>
      <c r="S3880" s="27"/>
    </row>
    <row r="3881" spans="3:19" x14ac:dyDescent="0.2">
      <c r="C3881" s="27"/>
      <c r="D3881" s="27"/>
      <c r="E3881" s="27"/>
      <c r="F3881" s="27"/>
      <c r="G3881" s="27"/>
      <c r="R3881" s="27"/>
      <c r="S3881" s="27"/>
    </row>
    <row r="3882" spans="3:19" x14ac:dyDescent="0.2">
      <c r="C3882" s="27"/>
      <c r="D3882" s="27"/>
      <c r="E3882" s="27"/>
      <c r="F3882" s="27"/>
      <c r="G3882" s="27"/>
      <c r="R3882" s="27"/>
      <c r="S3882" s="27"/>
    </row>
    <row r="3883" spans="3:19" x14ac:dyDescent="0.2">
      <c r="C3883" s="27"/>
      <c r="D3883" s="27"/>
      <c r="E3883" s="27"/>
      <c r="F3883" s="27"/>
      <c r="G3883" s="27"/>
      <c r="R3883" s="27"/>
      <c r="S3883" s="27"/>
    </row>
    <row r="3884" spans="3:19" x14ac:dyDescent="0.2">
      <c r="C3884" s="27"/>
      <c r="D3884" s="27"/>
      <c r="E3884" s="27"/>
      <c r="F3884" s="27"/>
      <c r="G3884" s="27"/>
      <c r="R3884" s="27"/>
      <c r="S3884" s="27"/>
    </row>
    <row r="3885" spans="3:19" x14ac:dyDescent="0.2">
      <c r="C3885" s="27"/>
      <c r="D3885" s="27"/>
      <c r="E3885" s="27"/>
      <c r="F3885" s="27"/>
      <c r="G3885" s="27"/>
      <c r="R3885" s="27"/>
      <c r="S3885" s="27"/>
    </row>
    <row r="3886" spans="3:19" x14ac:dyDescent="0.2">
      <c r="C3886" s="27"/>
      <c r="D3886" s="27"/>
      <c r="E3886" s="27"/>
      <c r="F3886" s="27"/>
      <c r="G3886" s="27"/>
      <c r="R3886" s="27"/>
      <c r="S3886" s="27"/>
    </row>
    <row r="3887" spans="3:19" x14ac:dyDescent="0.2">
      <c r="C3887" s="27"/>
      <c r="D3887" s="27"/>
      <c r="E3887" s="27"/>
      <c r="F3887" s="27"/>
      <c r="G3887" s="27"/>
      <c r="R3887" s="27"/>
      <c r="S3887" s="27"/>
    </row>
    <row r="3888" spans="3:19" x14ac:dyDescent="0.2">
      <c r="C3888" s="27"/>
      <c r="D3888" s="27"/>
      <c r="E3888" s="27"/>
      <c r="F3888" s="27"/>
      <c r="G3888" s="27"/>
      <c r="R3888" s="27"/>
      <c r="S3888" s="27"/>
    </row>
    <row r="3889" spans="3:19" x14ac:dyDescent="0.2">
      <c r="C3889" s="27"/>
      <c r="D3889" s="27"/>
      <c r="E3889" s="27"/>
      <c r="F3889" s="27"/>
      <c r="G3889" s="27"/>
      <c r="R3889" s="27"/>
      <c r="S3889" s="27"/>
    </row>
    <row r="3890" spans="3:19" x14ac:dyDescent="0.2">
      <c r="C3890" s="27"/>
      <c r="D3890" s="27"/>
      <c r="E3890" s="27"/>
      <c r="F3890" s="27"/>
      <c r="G3890" s="27"/>
      <c r="R3890" s="27"/>
      <c r="S3890" s="27"/>
    </row>
    <row r="3891" spans="3:19" x14ac:dyDescent="0.2">
      <c r="C3891" s="27"/>
      <c r="D3891" s="27"/>
      <c r="E3891" s="27"/>
      <c r="F3891" s="27"/>
      <c r="G3891" s="27"/>
      <c r="R3891" s="27"/>
      <c r="S3891" s="27"/>
    </row>
    <row r="3892" spans="3:19" x14ac:dyDescent="0.2">
      <c r="C3892" s="27"/>
      <c r="D3892" s="27"/>
      <c r="E3892" s="27"/>
      <c r="F3892" s="27"/>
      <c r="G3892" s="27"/>
      <c r="R3892" s="27"/>
      <c r="S3892" s="27"/>
    </row>
    <row r="3893" spans="3:19" x14ac:dyDescent="0.2">
      <c r="C3893" s="27"/>
      <c r="D3893" s="27"/>
      <c r="E3893" s="27"/>
      <c r="F3893" s="27"/>
      <c r="G3893" s="27"/>
      <c r="R3893" s="27"/>
      <c r="S3893" s="27"/>
    </row>
    <row r="3894" spans="3:19" x14ac:dyDescent="0.2">
      <c r="C3894" s="27"/>
      <c r="D3894" s="27"/>
      <c r="E3894" s="27"/>
      <c r="F3894" s="27"/>
      <c r="G3894" s="27"/>
      <c r="R3894" s="27"/>
      <c r="S3894" s="27"/>
    </row>
    <row r="3895" spans="3:19" x14ac:dyDescent="0.2">
      <c r="C3895" s="27"/>
      <c r="D3895" s="27"/>
      <c r="E3895" s="27"/>
      <c r="F3895" s="27"/>
      <c r="G3895" s="27"/>
      <c r="R3895" s="27"/>
      <c r="S3895" s="27"/>
    </row>
    <row r="3896" spans="3:19" x14ac:dyDescent="0.2">
      <c r="C3896" s="27"/>
      <c r="D3896" s="27"/>
      <c r="E3896" s="27"/>
      <c r="F3896" s="27"/>
      <c r="G3896" s="27"/>
      <c r="R3896" s="27"/>
      <c r="S3896" s="27"/>
    </row>
    <row r="3897" spans="3:19" x14ac:dyDescent="0.2">
      <c r="C3897" s="27"/>
      <c r="D3897" s="27"/>
      <c r="E3897" s="27"/>
      <c r="F3897" s="27"/>
      <c r="G3897" s="27"/>
      <c r="R3897" s="27"/>
      <c r="S3897" s="27"/>
    </row>
    <row r="3898" spans="3:19" x14ac:dyDescent="0.2">
      <c r="C3898" s="27"/>
      <c r="D3898" s="27"/>
      <c r="E3898" s="27"/>
      <c r="F3898" s="27"/>
      <c r="G3898" s="27"/>
      <c r="R3898" s="27"/>
      <c r="S3898" s="27"/>
    </row>
    <row r="3899" spans="3:19" x14ac:dyDescent="0.2">
      <c r="C3899" s="27"/>
      <c r="D3899" s="27"/>
      <c r="E3899" s="27"/>
      <c r="F3899" s="27"/>
      <c r="G3899" s="27"/>
      <c r="R3899" s="27"/>
      <c r="S3899" s="27"/>
    </row>
    <row r="3900" spans="3:19" x14ac:dyDescent="0.2">
      <c r="C3900" s="27"/>
      <c r="D3900" s="27"/>
      <c r="E3900" s="27"/>
      <c r="F3900" s="27"/>
      <c r="G3900" s="27"/>
      <c r="R3900" s="27"/>
      <c r="S3900" s="27"/>
    </row>
    <row r="3901" spans="3:19" x14ac:dyDescent="0.2">
      <c r="C3901" s="27"/>
      <c r="D3901" s="27"/>
      <c r="E3901" s="27"/>
      <c r="F3901" s="27"/>
      <c r="G3901" s="27"/>
      <c r="R3901" s="27"/>
      <c r="S3901" s="27"/>
    </row>
    <row r="3902" spans="3:19" x14ac:dyDescent="0.2">
      <c r="C3902" s="27"/>
      <c r="D3902" s="27"/>
      <c r="E3902" s="27"/>
      <c r="F3902" s="27"/>
      <c r="G3902" s="27"/>
      <c r="R3902" s="27"/>
      <c r="S3902" s="27"/>
    </row>
    <row r="3903" spans="3:19" x14ac:dyDescent="0.2">
      <c r="C3903" s="27"/>
      <c r="D3903" s="27"/>
      <c r="E3903" s="27"/>
      <c r="F3903" s="27"/>
      <c r="G3903" s="27"/>
      <c r="R3903" s="27"/>
      <c r="S3903" s="27"/>
    </row>
    <row r="3904" spans="3:19" x14ac:dyDescent="0.2">
      <c r="C3904" s="27"/>
      <c r="D3904" s="27"/>
      <c r="E3904" s="27"/>
      <c r="F3904" s="27"/>
      <c r="G3904" s="27"/>
      <c r="R3904" s="27"/>
      <c r="S3904" s="27"/>
    </row>
    <row r="3905" spans="3:19" x14ac:dyDescent="0.2">
      <c r="C3905" s="27"/>
      <c r="D3905" s="27"/>
      <c r="E3905" s="27"/>
      <c r="F3905" s="27"/>
      <c r="G3905" s="27"/>
      <c r="R3905" s="27"/>
      <c r="S3905" s="27"/>
    </row>
    <row r="3906" spans="3:19" x14ac:dyDescent="0.2">
      <c r="C3906" s="27"/>
      <c r="D3906" s="27"/>
      <c r="E3906" s="27"/>
      <c r="F3906" s="27"/>
      <c r="G3906" s="27"/>
      <c r="R3906" s="27"/>
      <c r="S3906" s="27"/>
    </row>
    <row r="3907" spans="3:19" x14ac:dyDescent="0.2">
      <c r="C3907" s="27"/>
      <c r="D3907" s="27"/>
      <c r="E3907" s="27"/>
      <c r="F3907" s="27"/>
      <c r="G3907" s="27"/>
      <c r="R3907" s="27"/>
      <c r="S3907" s="27"/>
    </row>
    <row r="3908" spans="3:19" x14ac:dyDescent="0.2">
      <c r="C3908" s="27"/>
      <c r="D3908" s="27"/>
      <c r="E3908" s="27"/>
      <c r="F3908" s="27"/>
      <c r="G3908" s="27"/>
      <c r="R3908" s="27"/>
      <c r="S3908" s="27"/>
    </row>
    <row r="3909" spans="3:19" x14ac:dyDescent="0.2">
      <c r="C3909" s="27"/>
      <c r="D3909" s="27"/>
      <c r="E3909" s="27"/>
      <c r="F3909" s="27"/>
      <c r="G3909" s="27"/>
      <c r="R3909" s="27"/>
      <c r="S3909" s="27"/>
    </row>
    <row r="3910" spans="3:19" x14ac:dyDescent="0.2">
      <c r="C3910" s="27"/>
      <c r="D3910" s="27"/>
      <c r="E3910" s="27"/>
      <c r="F3910" s="27"/>
      <c r="G3910" s="27"/>
      <c r="R3910" s="27"/>
      <c r="S3910" s="27"/>
    </row>
    <row r="3911" spans="3:19" x14ac:dyDescent="0.2">
      <c r="C3911" s="27"/>
      <c r="D3911" s="27"/>
      <c r="E3911" s="27"/>
      <c r="F3911" s="27"/>
      <c r="G3911" s="27"/>
      <c r="R3911" s="27"/>
      <c r="S3911" s="27"/>
    </row>
    <row r="3912" spans="3:19" x14ac:dyDescent="0.2">
      <c r="C3912" s="27"/>
      <c r="D3912" s="27"/>
      <c r="E3912" s="27"/>
      <c r="F3912" s="27"/>
      <c r="G3912" s="27"/>
      <c r="R3912" s="27"/>
      <c r="S3912" s="27"/>
    </row>
    <row r="3913" spans="3:19" x14ac:dyDescent="0.2">
      <c r="C3913" s="27"/>
      <c r="D3913" s="27"/>
      <c r="E3913" s="27"/>
      <c r="F3913" s="27"/>
      <c r="G3913" s="27"/>
      <c r="R3913" s="27"/>
      <c r="S3913" s="27"/>
    </row>
    <row r="3914" spans="3:19" x14ac:dyDescent="0.2">
      <c r="C3914" s="27"/>
      <c r="D3914" s="27"/>
      <c r="E3914" s="27"/>
      <c r="F3914" s="27"/>
      <c r="G3914" s="27"/>
      <c r="R3914" s="27"/>
      <c r="S3914" s="27"/>
    </row>
    <row r="3915" spans="3:19" x14ac:dyDescent="0.2">
      <c r="C3915" s="27"/>
      <c r="D3915" s="27"/>
      <c r="E3915" s="27"/>
      <c r="F3915" s="27"/>
      <c r="G3915" s="27"/>
      <c r="R3915" s="27"/>
      <c r="S3915" s="27"/>
    </row>
    <row r="3916" spans="3:19" x14ac:dyDescent="0.2">
      <c r="C3916" s="27"/>
      <c r="D3916" s="27"/>
      <c r="E3916" s="27"/>
      <c r="F3916" s="27"/>
      <c r="G3916" s="27"/>
      <c r="R3916" s="27"/>
      <c r="S3916" s="27"/>
    </row>
    <row r="3917" spans="3:19" x14ac:dyDescent="0.2">
      <c r="C3917" s="27"/>
      <c r="D3917" s="27"/>
      <c r="E3917" s="27"/>
      <c r="F3917" s="27"/>
      <c r="G3917" s="27"/>
      <c r="R3917" s="27"/>
      <c r="S3917" s="27"/>
    </row>
    <row r="3918" spans="3:19" x14ac:dyDescent="0.2">
      <c r="C3918" s="27"/>
      <c r="D3918" s="27"/>
      <c r="E3918" s="27"/>
      <c r="F3918" s="27"/>
      <c r="G3918" s="27"/>
      <c r="R3918" s="27"/>
      <c r="S3918" s="27"/>
    </row>
    <row r="3919" spans="3:19" x14ac:dyDescent="0.2">
      <c r="C3919" s="27"/>
      <c r="D3919" s="27"/>
      <c r="E3919" s="27"/>
      <c r="F3919" s="27"/>
      <c r="G3919" s="27"/>
      <c r="R3919" s="27"/>
      <c r="S3919" s="27"/>
    </row>
    <row r="3920" spans="3:19" x14ac:dyDescent="0.2">
      <c r="C3920" s="27"/>
      <c r="D3920" s="27"/>
      <c r="E3920" s="27"/>
      <c r="F3920" s="27"/>
      <c r="G3920" s="27"/>
      <c r="R3920" s="27"/>
      <c r="S3920" s="27"/>
    </row>
    <row r="3921" spans="3:19" x14ac:dyDescent="0.2">
      <c r="C3921" s="27"/>
      <c r="D3921" s="27"/>
      <c r="E3921" s="27"/>
      <c r="F3921" s="27"/>
      <c r="G3921" s="27"/>
      <c r="R3921" s="27"/>
      <c r="S3921" s="27"/>
    </row>
    <row r="3922" spans="3:19" x14ac:dyDescent="0.2">
      <c r="C3922" s="27"/>
      <c r="D3922" s="27"/>
      <c r="E3922" s="27"/>
      <c r="F3922" s="27"/>
      <c r="G3922" s="27"/>
      <c r="R3922" s="27"/>
      <c r="S3922" s="27"/>
    </row>
    <row r="3923" spans="3:19" x14ac:dyDescent="0.2">
      <c r="C3923" s="27"/>
      <c r="D3923" s="27"/>
      <c r="E3923" s="27"/>
      <c r="F3923" s="27"/>
      <c r="G3923" s="27"/>
      <c r="R3923" s="27"/>
      <c r="S3923" s="27"/>
    </row>
    <row r="3924" spans="3:19" x14ac:dyDescent="0.2">
      <c r="C3924" s="27"/>
      <c r="D3924" s="27"/>
      <c r="E3924" s="27"/>
      <c r="F3924" s="27"/>
      <c r="G3924" s="27"/>
      <c r="R3924" s="27"/>
      <c r="S3924" s="27"/>
    </row>
    <row r="3925" spans="3:19" x14ac:dyDescent="0.2">
      <c r="C3925" s="27"/>
      <c r="D3925" s="27"/>
      <c r="E3925" s="27"/>
      <c r="F3925" s="27"/>
      <c r="G3925" s="27"/>
      <c r="R3925" s="27"/>
      <c r="S3925" s="27"/>
    </row>
    <row r="3926" spans="3:19" x14ac:dyDescent="0.2">
      <c r="C3926" s="27"/>
      <c r="D3926" s="27"/>
      <c r="E3926" s="27"/>
      <c r="F3926" s="27"/>
      <c r="G3926" s="27"/>
      <c r="R3926" s="27"/>
      <c r="S3926" s="27"/>
    </row>
    <row r="3927" spans="3:19" x14ac:dyDescent="0.2">
      <c r="C3927" s="27"/>
      <c r="D3927" s="27"/>
      <c r="E3927" s="27"/>
      <c r="F3927" s="27"/>
      <c r="G3927" s="27"/>
      <c r="R3927" s="27"/>
      <c r="S3927" s="27"/>
    </row>
    <row r="3928" spans="3:19" x14ac:dyDescent="0.2">
      <c r="C3928" s="27"/>
      <c r="D3928" s="27"/>
      <c r="E3928" s="27"/>
      <c r="F3928" s="27"/>
      <c r="G3928" s="27"/>
      <c r="R3928" s="27"/>
      <c r="S3928" s="27"/>
    </row>
    <row r="3929" spans="3:19" x14ac:dyDescent="0.2">
      <c r="C3929" s="27"/>
      <c r="D3929" s="27"/>
      <c r="E3929" s="27"/>
      <c r="F3929" s="27"/>
      <c r="G3929" s="27"/>
      <c r="R3929" s="27"/>
      <c r="S3929" s="27"/>
    </row>
    <row r="3930" spans="3:19" x14ac:dyDescent="0.2">
      <c r="C3930" s="27"/>
      <c r="D3930" s="27"/>
      <c r="E3930" s="27"/>
      <c r="F3930" s="27"/>
      <c r="G3930" s="27"/>
      <c r="R3930" s="27"/>
      <c r="S3930" s="27"/>
    </row>
    <row r="3931" spans="3:19" x14ac:dyDescent="0.2">
      <c r="C3931" s="27"/>
      <c r="D3931" s="27"/>
      <c r="E3931" s="27"/>
      <c r="F3931" s="27"/>
      <c r="G3931" s="27"/>
      <c r="R3931" s="27"/>
      <c r="S3931" s="27"/>
    </row>
    <row r="3932" spans="3:19" x14ac:dyDescent="0.2">
      <c r="C3932" s="27"/>
      <c r="D3932" s="27"/>
      <c r="E3932" s="27"/>
      <c r="F3932" s="27"/>
      <c r="G3932" s="27"/>
      <c r="R3932" s="27"/>
      <c r="S3932" s="27"/>
    </row>
    <row r="3933" spans="3:19" x14ac:dyDescent="0.2">
      <c r="C3933" s="27"/>
      <c r="D3933" s="27"/>
      <c r="E3933" s="27"/>
      <c r="F3933" s="27"/>
      <c r="G3933" s="27"/>
      <c r="R3933" s="27"/>
      <c r="S3933" s="27"/>
    </row>
    <row r="3934" spans="3:19" x14ac:dyDescent="0.2">
      <c r="C3934" s="27"/>
      <c r="D3934" s="27"/>
      <c r="E3934" s="27"/>
      <c r="F3934" s="27"/>
      <c r="G3934" s="27"/>
      <c r="R3934" s="27"/>
      <c r="S3934" s="27"/>
    </row>
    <row r="3935" spans="3:19" x14ac:dyDescent="0.2">
      <c r="C3935" s="27"/>
      <c r="D3935" s="27"/>
      <c r="E3935" s="27"/>
      <c r="F3935" s="27"/>
      <c r="G3935" s="27"/>
      <c r="R3935" s="27"/>
      <c r="S3935" s="27"/>
    </row>
    <row r="3936" spans="3:19" x14ac:dyDescent="0.2">
      <c r="C3936" s="27"/>
      <c r="D3936" s="27"/>
      <c r="E3936" s="27"/>
      <c r="F3936" s="27"/>
      <c r="G3936" s="27"/>
      <c r="R3936" s="27"/>
      <c r="S3936" s="27"/>
    </row>
    <row r="3937" spans="3:19" x14ac:dyDescent="0.2">
      <c r="C3937" s="27"/>
      <c r="D3937" s="27"/>
      <c r="E3937" s="27"/>
      <c r="F3937" s="27"/>
      <c r="G3937" s="27"/>
      <c r="R3937" s="27"/>
      <c r="S3937" s="27"/>
    </row>
    <row r="3938" spans="3:19" x14ac:dyDescent="0.2">
      <c r="C3938" s="27"/>
      <c r="D3938" s="27"/>
      <c r="E3938" s="27"/>
      <c r="F3938" s="27"/>
      <c r="G3938" s="27"/>
      <c r="R3938" s="27"/>
      <c r="S3938" s="27"/>
    </row>
    <row r="3939" spans="3:19" x14ac:dyDescent="0.2">
      <c r="C3939" s="27"/>
      <c r="D3939" s="27"/>
      <c r="E3939" s="27"/>
      <c r="F3939" s="27"/>
      <c r="G3939" s="27"/>
      <c r="R3939" s="27"/>
      <c r="S3939" s="27"/>
    </row>
    <row r="3940" spans="3:19" x14ac:dyDescent="0.2">
      <c r="C3940" s="27"/>
      <c r="D3940" s="27"/>
      <c r="E3940" s="27"/>
      <c r="F3940" s="27"/>
      <c r="G3940" s="27"/>
      <c r="R3940" s="27"/>
      <c r="S3940" s="27"/>
    </row>
    <row r="3941" spans="3:19" x14ac:dyDescent="0.2">
      <c r="C3941" s="27"/>
      <c r="D3941" s="27"/>
      <c r="E3941" s="27"/>
      <c r="F3941" s="27"/>
      <c r="G3941" s="27"/>
      <c r="R3941" s="27"/>
      <c r="S3941" s="27"/>
    </row>
    <row r="3942" spans="3:19" x14ac:dyDescent="0.2">
      <c r="C3942" s="27"/>
      <c r="D3942" s="27"/>
      <c r="E3942" s="27"/>
      <c r="F3942" s="27"/>
      <c r="G3942" s="27"/>
      <c r="R3942" s="27"/>
      <c r="S3942" s="27"/>
    </row>
    <row r="3943" spans="3:19" x14ac:dyDescent="0.2">
      <c r="C3943" s="27"/>
      <c r="D3943" s="27"/>
      <c r="E3943" s="27"/>
      <c r="F3943" s="27"/>
      <c r="G3943" s="27"/>
      <c r="R3943" s="27"/>
      <c r="S3943" s="27"/>
    </row>
    <row r="3944" spans="3:19" x14ac:dyDescent="0.2">
      <c r="C3944" s="27"/>
      <c r="D3944" s="27"/>
      <c r="E3944" s="27"/>
      <c r="F3944" s="27"/>
      <c r="G3944" s="27"/>
      <c r="R3944" s="27"/>
      <c r="S3944" s="27"/>
    </row>
    <row r="3945" spans="3:19" x14ac:dyDescent="0.2">
      <c r="C3945" s="27"/>
      <c r="D3945" s="27"/>
      <c r="E3945" s="27"/>
      <c r="F3945" s="27"/>
      <c r="G3945" s="27"/>
      <c r="R3945" s="27"/>
      <c r="S3945" s="27"/>
    </row>
    <row r="3946" spans="3:19" x14ac:dyDescent="0.2">
      <c r="C3946" s="27"/>
      <c r="D3946" s="27"/>
      <c r="E3946" s="27"/>
      <c r="F3946" s="27"/>
      <c r="G3946" s="27"/>
      <c r="R3946" s="27"/>
      <c r="S3946" s="27"/>
    </row>
    <row r="3947" spans="3:19" x14ac:dyDescent="0.2">
      <c r="C3947" s="27"/>
      <c r="D3947" s="27"/>
      <c r="E3947" s="27"/>
      <c r="F3947" s="27"/>
      <c r="G3947" s="27"/>
      <c r="R3947" s="27"/>
      <c r="S3947" s="27"/>
    </row>
    <row r="3948" spans="3:19" x14ac:dyDescent="0.2">
      <c r="C3948" s="27"/>
      <c r="D3948" s="27"/>
      <c r="E3948" s="27"/>
      <c r="F3948" s="27"/>
      <c r="G3948" s="27"/>
      <c r="R3948" s="27"/>
      <c r="S3948" s="27"/>
    </row>
    <row r="3949" spans="3:19" x14ac:dyDescent="0.2">
      <c r="C3949" s="27"/>
      <c r="D3949" s="27"/>
      <c r="E3949" s="27"/>
      <c r="F3949" s="27"/>
      <c r="G3949" s="27"/>
      <c r="R3949" s="27"/>
      <c r="S3949" s="27"/>
    </row>
    <row r="3950" spans="3:19" x14ac:dyDescent="0.2">
      <c r="C3950" s="27"/>
      <c r="D3950" s="27"/>
      <c r="E3950" s="27"/>
      <c r="F3950" s="27"/>
      <c r="G3950" s="27"/>
      <c r="R3950" s="27"/>
      <c r="S3950" s="27"/>
    </row>
    <row r="3951" spans="3:19" x14ac:dyDescent="0.2">
      <c r="C3951" s="27"/>
      <c r="D3951" s="27"/>
      <c r="E3951" s="27"/>
      <c r="F3951" s="27"/>
      <c r="G3951" s="27"/>
      <c r="R3951" s="27"/>
      <c r="S3951" s="27"/>
    </row>
    <row r="3952" spans="3:19" x14ac:dyDescent="0.2">
      <c r="C3952" s="27"/>
      <c r="D3952" s="27"/>
      <c r="E3952" s="27"/>
      <c r="F3952" s="27"/>
      <c r="G3952" s="27"/>
      <c r="R3952" s="27"/>
      <c r="S3952" s="27"/>
    </row>
    <row r="3953" spans="3:19" x14ac:dyDescent="0.2">
      <c r="C3953" s="27"/>
      <c r="D3953" s="27"/>
      <c r="E3953" s="27"/>
      <c r="F3953" s="27"/>
      <c r="G3953" s="27"/>
      <c r="R3953" s="27"/>
      <c r="S3953" s="27"/>
    </row>
    <row r="3954" spans="3:19" x14ac:dyDescent="0.2">
      <c r="C3954" s="27"/>
      <c r="D3954" s="27"/>
      <c r="E3954" s="27"/>
      <c r="F3954" s="27"/>
      <c r="G3954" s="27"/>
      <c r="R3954" s="27"/>
      <c r="S3954" s="27"/>
    </row>
    <row r="3955" spans="3:19" x14ac:dyDescent="0.2">
      <c r="C3955" s="27"/>
      <c r="D3955" s="27"/>
      <c r="E3955" s="27"/>
      <c r="F3955" s="27"/>
      <c r="G3955" s="27"/>
      <c r="R3955" s="27"/>
      <c r="S3955" s="27"/>
    </row>
    <row r="3956" spans="3:19" x14ac:dyDescent="0.2">
      <c r="C3956" s="27"/>
      <c r="D3956" s="27"/>
      <c r="E3956" s="27"/>
      <c r="F3956" s="27"/>
      <c r="G3956" s="27"/>
      <c r="R3956" s="27"/>
      <c r="S3956" s="27"/>
    </row>
    <row r="3957" spans="3:19" x14ac:dyDescent="0.2">
      <c r="C3957" s="27"/>
      <c r="D3957" s="27"/>
      <c r="E3957" s="27"/>
      <c r="F3957" s="27"/>
      <c r="G3957" s="27"/>
      <c r="R3957" s="27"/>
      <c r="S3957" s="27"/>
    </row>
    <row r="3958" spans="3:19" x14ac:dyDescent="0.2">
      <c r="C3958" s="27"/>
      <c r="D3958" s="27"/>
      <c r="E3958" s="27"/>
      <c r="F3958" s="27"/>
      <c r="G3958" s="27"/>
      <c r="R3958" s="27"/>
      <c r="S3958" s="27"/>
    </row>
    <row r="3959" spans="3:19" x14ac:dyDescent="0.2">
      <c r="C3959" s="27"/>
      <c r="D3959" s="27"/>
      <c r="E3959" s="27"/>
      <c r="F3959" s="27"/>
      <c r="G3959" s="27"/>
      <c r="R3959" s="27"/>
      <c r="S3959" s="27"/>
    </row>
    <row r="3960" spans="3:19" x14ac:dyDescent="0.2">
      <c r="C3960" s="27"/>
      <c r="D3960" s="27"/>
      <c r="E3960" s="27"/>
      <c r="F3960" s="27"/>
      <c r="G3960" s="27"/>
      <c r="R3960" s="27"/>
      <c r="S3960" s="27"/>
    </row>
    <row r="3961" spans="3:19" x14ac:dyDescent="0.2">
      <c r="C3961" s="27"/>
      <c r="D3961" s="27"/>
      <c r="E3961" s="27"/>
      <c r="F3961" s="27"/>
      <c r="G3961" s="27"/>
      <c r="R3961" s="27"/>
      <c r="S3961" s="27"/>
    </row>
    <row r="3962" spans="3:19" x14ac:dyDescent="0.2">
      <c r="C3962" s="27"/>
      <c r="D3962" s="27"/>
      <c r="E3962" s="27"/>
      <c r="F3962" s="27"/>
      <c r="G3962" s="27"/>
      <c r="R3962" s="27"/>
      <c r="S3962" s="27"/>
    </row>
    <row r="3963" spans="3:19" x14ac:dyDescent="0.2">
      <c r="C3963" s="27"/>
      <c r="D3963" s="27"/>
      <c r="E3963" s="27"/>
      <c r="F3963" s="27"/>
      <c r="G3963" s="27"/>
      <c r="R3963" s="27"/>
      <c r="S3963" s="27"/>
    </row>
    <row r="3964" spans="3:19" x14ac:dyDescent="0.2">
      <c r="C3964" s="27"/>
      <c r="D3964" s="27"/>
      <c r="E3964" s="27"/>
      <c r="F3964" s="27"/>
      <c r="G3964" s="27"/>
      <c r="R3964" s="27"/>
      <c r="S3964" s="27"/>
    </row>
    <row r="3965" spans="3:19" x14ac:dyDescent="0.2">
      <c r="C3965" s="27"/>
      <c r="D3965" s="27"/>
      <c r="E3965" s="27"/>
      <c r="F3965" s="27"/>
      <c r="G3965" s="27"/>
      <c r="R3965" s="27"/>
      <c r="S3965" s="27"/>
    </row>
    <row r="3966" spans="3:19" x14ac:dyDescent="0.2">
      <c r="C3966" s="27"/>
      <c r="D3966" s="27"/>
      <c r="E3966" s="27"/>
      <c r="F3966" s="27"/>
      <c r="G3966" s="27"/>
      <c r="R3966" s="27"/>
      <c r="S3966" s="27"/>
    </row>
    <row r="3967" spans="3:19" x14ac:dyDescent="0.2">
      <c r="C3967" s="27"/>
      <c r="D3967" s="27"/>
      <c r="E3967" s="27"/>
      <c r="F3967" s="27"/>
      <c r="G3967" s="27"/>
      <c r="R3967" s="27"/>
      <c r="S3967" s="27"/>
    </row>
    <row r="3968" spans="3:19" x14ac:dyDescent="0.2">
      <c r="C3968" s="27"/>
      <c r="D3968" s="27"/>
      <c r="E3968" s="27"/>
      <c r="F3968" s="27"/>
      <c r="G3968" s="27"/>
      <c r="R3968" s="27"/>
      <c r="S3968" s="27"/>
    </row>
    <row r="3969" spans="3:19" x14ac:dyDescent="0.2">
      <c r="C3969" s="27"/>
      <c r="D3969" s="27"/>
      <c r="E3969" s="27"/>
      <c r="F3969" s="27"/>
      <c r="G3969" s="27"/>
      <c r="R3969" s="27"/>
      <c r="S3969" s="27"/>
    </row>
    <row r="3970" spans="3:19" x14ac:dyDescent="0.2">
      <c r="C3970" s="27"/>
      <c r="D3970" s="27"/>
      <c r="E3970" s="27"/>
      <c r="F3970" s="27"/>
      <c r="G3970" s="27"/>
      <c r="R3970" s="27"/>
      <c r="S3970" s="27"/>
    </row>
    <row r="3971" spans="3:19" x14ac:dyDescent="0.2">
      <c r="C3971" s="27"/>
      <c r="D3971" s="27"/>
      <c r="E3971" s="27"/>
      <c r="F3971" s="27"/>
      <c r="G3971" s="27"/>
      <c r="R3971" s="27"/>
      <c r="S3971" s="27"/>
    </row>
    <row r="3972" spans="3:19" x14ac:dyDescent="0.2">
      <c r="C3972" s="27"/>
      <c r="D3972" s="27"/>
      <c r="E3972" s="27"/>
      <c r="F3972" s="27"/>
      <c r="G3972" s="27"/>
      <c r="R3972" s="27"/>
      <c r="S3972" s="27"/>
    </row>
    <row r="3973" spans="3:19" x14ac:dyDescent="0.2">
      <c r="C3973" s="27"/>
      <c r="D3973" s="27"/>
      <c r="E3973" s="27"/>
      <c r="F3973" s="27"/>
      <c r="G3973" s="27"/>
      <c r="R3973" s="27"/>
      <c r="S3973" s="27"/>
    </row>
    <row r="3974" spans="3:19" x14ac:dyDescent="0.2">
      <c r="C3974" s="27"/>
      <c r="D3974" s="27"/>
      <c r="E3974" s="27"/>
      <c r="F3974" s="27"/>
      <c r="G3974" s="27"/>
      <c r="R3974" s="27"/>
      <c r="S3974" s="27"/>
    </row>
    <row r="3975" spans="3:19" x14ac:dyDescent="0.2">
      <c r="C3975" s="27"/>
      <c r="D3975" s="27"/>
      <c r="E3975" s="27"/>
      <c r="F3975" s="27"/>
      <c r="G3975" s="27"/>
      <c r="R3975" s="27"/>
      <c r="S3975" s="27"/>
    </row>
    <row r="3976" spans="3:19" x14ac:dyDescent="0.2">
      <c r="C3976" s="27"/>
      <c r="D3976" s="27"/>
      <c r="E3976" s="27"/>
      <c r="F3976" s="27"/>
      <c r="G3976" s="27"/>
      <c r="R3976" s="27"/>
      <c r="S3976" s="27"/>
    </row>
    <row r="3977" spans="3:19" x14ac:dyDescent="0.2">
      <c r="C3977" s="27"/>
      <c r="D3977" s="27"/>
      <c r="E3977" s="27"/>
      <c r="F3977" s="27"/>
      <c r="G3977" s="27"/>
      <c r="R3977" s="27"/>
      <c r="S3977" s="27"/>
    </row>
    <row r="3978" spans="3:19" x14ac:dyDescent="0.2">
      <c r="C3978" s="27"/>
      <c r="D3978" s="27"/>
      <c r="E3978" s="27"/>
      <c r="F3978" s="27"/>
      <c r="G3978" s="27"/>
      <c r="R3978" s="27"/>
      <c r="S3978" s="27"/>
    </row>
    <row r="3979" spans="3:19" x14ac:dyDescent="0.2">
      <c r="C3979" s="27"/>
      <c r="D3979" s="27"/>
      <c r="E3979" s="27"/>
      <c r="F3979" s="27"/>
      <c r="G3979" s="27"/>
      <c r="R3979" s="27"/>
      <c r="S3979" s="27"/>
    </row>
    <row r="3980" spans="3:19" x14ac:dyDescent="0.2">
      <c r="C3980" s="27"/>
      <c r="D3980" s="27"/>
      <c r="E3980" s="27"/>
      <c r="F3980" s="27"/>
      <c r="G3980" s="27"/>
      <c r="R3980" s="27"/>
      <c r="S3980" s="27"/>
    </row>
    <row r="3981" spans="3:19" x14ac:dyDescent="0.2">
      <c r="C3981" s="27"/>
      <c r="D3981" s="27"/>
      <c r="E3981" s="27"/>
      <c r="F3981" s="27"/>
      <c r="G3981" s="27"/>
      <c r="R3981" s="27"/>
      <c r="S3981" s="27"/>
    </row>
    <row r="3982" spans="3:19" x14ac:dyDescent="0.2">
      <c r="C3982" s="27"/>
      <c r="D3982" s="27"/>
      <c r="E3982" s="27"/>
      <c r="F3982" s="27"/>
      <c r="G3982" s="27"/>
      <c r="R3982" s="27"/>
      <c r="S3982" s="27"/>
    </row>
    <row r="3983" spans="3:19" x14ac:dyDescent="0.2">
      <c r="C3983" s="27"/>
      <c r="D3983" s="27"/>
      <c r="E3983" s="27"/>
      <c r="F3983" s="27"/>
      <c r="G3983" s="27"/>
      <c r="R3983" s="27"/>
      <c r="S3983" s="27"/>
    </row>
    <row r="3984" spans="3:19" x14ac:dyDescent="0.2">
      <c r="C3984" s="27"/>
      <c r="D3984" s="27"/>
      <c r="E3984" s="27"/>
      <c r="F3984" s="27"/>
      <c r="G3984" s="27"/>
      <c r="R3984" s="27"/>
      <c r="S3984" s="27"/>
    </row>
    <row r="3985" spans="3:19" x14ac:dyDescent="0.2">
      <c r="C3985" s="27"/>
      <c r="D3985" s="27"/>
      <c r="E3985" s="27"/>
      <c r="F3985" s="27"/>
      <c r="G3985" s="27"/>
      <c r="R3985" s="27"/>
      <c r="S3985" s="27"/>
    </row>
    <row r="3986" spans="3:19" x14ac:dyDescent="0.2">
      <c r="C3986" s="27"/>
      <c r="D3986" s="27"/>
      <c r="E3986" s="27"/>
      <c r="F3986" s="27"/>
      <c r="G3986" s="27"/>
      <c r="R3986" s="27"/>
      <c r="S3986" s="27"/>
    </row>
    <row r="3987" spans="3:19" x14ac:dyDescent="0.2">
      <c r="C3987" s="27"/>
      <c r="D3987" s="27"/>
      <c r="E3987" s="27"/>
      <c r="F3987" s="27"/>
      <c r="G3987" s="27"/>
      <c r="R3987" s="27"/>
      <c r="S3987" s="27"/>
    </row>
    <row r="3988" spans="3:19" x14ac:dyDescent="0.2">
      <c r="C3988" s="27"/>
      <c r="D3988" s="27"/>
      <c r="E3988" s="27"/>
      <c r="F3988" s="27"/>
      <c r="G3988" s="27"/>
      <c r="R3988" s="27"/>
      <c r="S3988" s="27"/>
    </row>
    <row r="3989" spans="3:19" x14ac:dyDescent="0.2">
      <c r="C3989" s="27"/>
      <c r="D3989" s="27"/>
      <c r="E3989" s="27"/>
      <c r="F3989" s="27"/>
      <c r="G3989" s="27"/>
      <c r="R3989" s="27"/>
      <c r="S3989" s="27"/>
    </row>
    <row r="3990" spans="3:19" x14ac:dyDescent="0.2">
      <c r="C3990" s="27"/>
      <c r="D3990" s="27"/>
      <c r="E3990" s="27"/>
      <c r="F3990" s="27"/>
      <c r="G3990" s="27"/>
      <c r="R3990" s="27"/>
      <c r="S3990" s="27"/>
    </row>
    <row r="3991" spans="3:19" x14ac:dyDescent="0.2">
      <c r="C3991" s="27"/>
      <c r="D3991" s="27"/>
      <c r="E3991" s="27"/>
      <c r="F3991" s="27"/>
      <c r="G3991" s="27"/>
      <c r="R3991" s="27"/>
      <c r="S3991" s="27"/>
    </row>
    <row r="3992" spans="3:19" x14ac:dyDescent="0.2">
      <c r="C3992" s="27"/>
      <c r="D3992" s="27"/>
      <c r="E3992" s="27"/>
      <c r="F3992" s="27"/>
      <c r="G3992" s="27"/>
      <c r="R3992" s="27"/>
      <c r="S3992" s="27"/>
    </row>
    <row r="3993" spans="3:19" x14ac:dyDescent="0.2">
      <c r="C3993" s="27"/>
      <c r="D3993" s="27"/>
      <c r="E3993" s="27"/>
      <c r="F3993" s="27"/>
      <c r="G3993" s="27"/>
      <c r="R3993" s="27"/>
      <c r="S3993" s="27"/>
    </row>
    <row r="3994" spans="3:19" x14ac:dyDescent="0.2">
      <c r="C3994" s="27"/>
      <c r="D3994" s="27"/>
      <c r="E3994" s="27"/>
      <c r="F3994" s="27"/>
      <c r="G3994" s="27"/>
      <c r="R3994" s="27"/>
      <c r="S3994" s="27"/>
    </row>
    <row r="3995" spans="3:19" x14ac:dyDescent="0.2">
      <c r="C3995" s="27"/>
      <c r="D3995" s="27"/>
      <c r="E3995" s="27"/>
      <c r="F3995" s="27"/>
      <c r="G3995" s="27"/>
      <c r="R3995" s="27"/>
      <c r="S3995" s="27"/>
    </row>
    <row r="3996" spans="3:19" x14ac:dyDescent="0.2">
      <c r="C3996" s="27"/>
      <c r="D3996" s="27"/>
      <c r="E3996" s="27"/>
      <c r="F3996" s="27"/>
      <c r="G3996" s="27"/>
      <c r="R3996" s="27"/>
      <c r="S3996" s="27"/>
    </row>
    <row r="3997" spans="3:19" x14ac:dyDescent="0.2">
      <c r="C3997" s="27"/>
      <c r="D3997" s="27"/>
      <c r="E3997" s="27"/>
      <c r="F3997" s="27"/>
      <c r="G3997" s="27"/>
      <c r="R3997" s="27"/>
      <c r="S3997" s="27"/>
    </row>
    <row r="3998" spans="3:19" x14ac:dyDescent="0.2">
      <c r="C3998" s="27"/>
      <c r="D3998" s="27"/>
      <c r="E3998" s="27"/>
      <c r="F3998" s="27"/>
      <c r="G3998" s="27"/>
      <c r="R3998" s="27"/>
      <c r="S3998" s="27"/>
    </row>
    <row r="3999" spans="3:19" x14ac:dyDescent="0.2">
      <c r="C3999" s="27"/>
      <c r="D3999" s="27"/>
      <c r="E3999" s="27"/>
      <c r="F3999" s="27"/>
      <c r="G3999" s="27"/>
      <c r="R3999" s="27"/>
      <c r="S3999" s="27"/>
    </row>
    <row r="4000" spans="3:19" x14ac:dyDescent="0.2">
      <c r="C4000" s="27"/>
      <c r="D4000" s="27"/>
      <c r="E4000" s="27"/>
      <c r="F4000" s="27"/>
      <c r="G4000" s="27"/>
      <c r="R4000" s="27"/>
      <c r="S4000" s="27"/>
    </row>
    <row r="4001" spans="3:19" x14ac:dyDescent="0.2">
      <c r="C4001" s="27"/>
      <c r="D4001" s="27"/>
      <c r="E4001" s="27"/>
      <c r="F4001" s="27"/>
      <c r="G4001" s="27"/>
      <c r="R4001" s="27"/>
      <c r="S4001" s="27"/>
    </row>
    <row r="4002" spans="3:19" x14ac:dyDescent="0.2">
      <c r="C4002" s="27"/>
      <c r="D4002" s="27"/>
      <c r="E4002" s="27"/>
      <c r="F4002" s="27"/>
      <c r="G4002" s="27"/>
      <c r="R4002" s="27"/>
      <c r="S4002" s="27"/>
    </row>
    <row r="4003" spans="3:19" x14ac:dyDescent="0.2">
      <c r="C4003" s="27"/>
      <c r="D4003" s="27"/>
      <c r="E4003" s="27"/>
      <c r="F4003" s="27"/>
      <c r="G4003" s="27"/>
      <c r="R4003" s="27"/>
      <c r="S4003" s="27"/>
    </row>
    <row r="4004" spans="3:19" x14ac:dyDescent="0.2">
      <c r="C4004" s="27"/>
      <c r="D4004" s="27"/>
      <c r="E4004" s="27"/>
      <c r="F4004" s="27"/>
      <c r="G4004" s="27"/>
      <c r="R4004" s="27"/>
      <c r="S4004" s="27"/>
    </row>
    <row r="4005" spans="3:19" x14ac:dyDescent="0.2">
      <c r="C4005" s="27"/>
      <c r="D4005" s="27"/>
      <c r="E4005" s="27"/>
      <c r="F4005" s="27"/>
      <c r="G4005" s="27"/>
      <c r="R4005" s="27"/>
      <c r="S4005" s="27"/>
    </row>
    <row r="4006" spans="3:19" x14ac:dyDescent="0.2">
      <c r="C4006" s="27"/>
      <c r="D4006" s="27"/>
      <c r="E4006" s="27"/>
      <c r="F4006" s="27"/>
      <c r="G4006" s="27"/>
      <c r="R4006" s="27"/>
      <c r="S4006" s="27"/>
    </row>
    <row r="4007" spans="3:19" x14ac:dyDescent="0.2">
      <c r="C4007" s="27"/>
      <c r="D4007" s="27"/>
      <c r="E4007" s="27"/>
      <c r="F4007" s="27"/>
      <c r="G4007" s="27"/>
      <c r="R4007" s="27"/>
      <c r="S4007" s="27"/>
    </row>
    <row r="4008" spans="3:19" x14ac:dyDescent="0.2">
      <c r="C4008" s="27"/>
      <c r="D4008" s="27"/>
      <c r="E4008" s="27"/>
      <c r="F4008" s="27"/>
      <c r="G4008" s="27"/>
      <c r="R4008" s="27"/>
      <c r="S4008" s="27"/>
    </row>
    <row r="4009" spans="3:19" x14ac:dyDescent="0.2">
      <c r="C4009" s="27"/>
      <c r="D4009" s="27"/>
      <c r="E4009" s="27"/>
      <c r="F4009" s="27"/>
      <c r="G4009" s="27"/>
      <c r="R4009" s="27"/>
      <c r="S4009" s="27"/>
    </row>
    <row r="4010" spans="3:19" x14ac:dyDescent="0.2">
      <c r="C4010" s="27"/>
      <c r="D4010" s="27"/>
      <c r="E4010" s="27"/>
      <c r="F4010" s="27"/>
      <c r="G4010" s="27"/>
      <c r="R4010" s="27"/>
      <c r="S4010" s="27"/>
    </row>
    <row r="4011" spans="3:19" x14ac:dyDescent="0.2">
      <c r="C4011" s="27"/>
      <c r="D4011" s="27"/>
      <c r="E4011" s="27"/>
      <c r="F4011" s="27"/>
      <c r="G4011" s="27"/>
      <c r="R4011" s="27"/>
      <c r="S4011" s="27"/>
    </row>
    <row r="4012" spans="3:19" x14ac:dyDescent="0.2">
      <c r="C4012" s="27"/>
      <c r="D4012" s="27"/>
      <c r="E4012" s="27"/>
      <c r="F4012" s="27"/>
      <c r="G4012" s="27"/>
      <c r="R4012" s="27"/>
      <c r="S4012" s="27"/>
    </row>
    <row r="4013" spans="3:19" x14ac:dyDescent="0.2">
      <c r="C4013" s="27"/>
      <c r="D4013" s="27"/>
      <c r="E4013" s="27"/>
      <c r="F4013" s="27"/>
      <c r="G4013" s="27"/>
      <c r="R4013" s="27"/>
      <c r="S4013" s="27"/>
    </row>
    <row r="4014" spans="3:19" x14ac:dyDescent="0.2">
      <c r="C4014" s="27"/>
      <c r="D4014" s="27"/>
      <c r="E4014" s="27"/>
      <c r="F4014" s="27"/>
      <c r="G4014" s="27"/>
      <c r="R4014" s="27"/>
      <c r="S4014" s="27"/>
    </row>
    <row r="4015" spans="3:19" x14ac:dyDescent="0.2">
      <c r="C4015" s="27"/>
      <c r="D4015" s="27"/>
      <c r="E4015" s="27"/>
      <c r="F4015" s="27"/>
      <c r="G4015" s="27"/>
      <c r="R4015" s="27"/>
      <c r="S4015" s="27"/>
    </row>
    <row r="4016" spans="3:19" x14ac:dyDescent="0.2">
      <c r="C4016" s="27"/>
      <c r="D4016" s="27"/>
      <c r="E4016" s="27"/>
      <c r="F4016" s="27"/>
      <c r="G4016" s="27"/>
      <c r="R4016" s="27"/>
      <c r="S4016" s="27"/>
    </row>
    <row r="4017" spans="3:19" x14ac:dyDescent="0.2">
      <c r="C4017" s="27"/>
      <c r="D4017" s="27"/>
      <c r="E4017" s="27"/>
      <c r="F4017" s="27"/>
      <c r="G4017" s="27"/>
      <c r="R4017" s="27"/>
      <c r="S4017" s="27"/>
    </row>
    <row r="4018" spans="3:19" x14ac:dyDescent="0.2">
      <c r="C4018" s="27"/>
      <c r="D4018" s="27"/>
      <c r="E4018" s="27"/>
      <c r="F4018" s="27"/>
      <c r="G4018" s="27"/>
      <c r="R4018" s="27"/>
      <c r="S4018" s="27"/>
    </row>
    <row r="4019" spans="3:19" x14ac:dyDescent="0.2">
      <c r="C4019" s="27"/>
      <c r="D4019" s="27"/>
      <c r="E4019" s="27"/>
      <c r="F4019" s="27"/>
      <c r="G4019" s="27"/>
      <c r="R4019" s="27"/>
      <c r="S4019" s="27"/>
    </row>
    <row r="4020" spans="3:19" x14ac:dyDescent="0.2">
      <c r="C4020" s="27"/>
      <c r="D4020" s="27"/>
      <c r="E4020" s="27"/>
      <c r="F4020" s="27"/>
      <c r="G4020" s="27"/>
      <c r="R4020" s="27"/>
      <c r="S4020" s="27"/>
    </row>
    <row r="4021" spans="3:19" x14ac:dyDescent="0.2">
      <c r="C4021" s="27"/>
      <c r="D4021" s="27"/>
      <c r="E4021" s="27"/>
      <c r="F4021" s="27"/>
      <c r="G4021" s="27"/>
      <c r="R4021" s="27"/>
      <c r="S4021" s="27"/>
    </row>
    <row r="4022" spans="3:19" x14ac:dyDescent="0.2">
      <c r="C4022" s="27"/>
      <c r="D4022" s="27"/>
      <c r="E4022" s="27"/>
      <c r="F4022" s="27"/>
      <c r="G4022" s="27"/>
      <c r="R4022" s="27"/>
      <c r="S4022" s="27"/>
    </row>
    <row r="4023" spans="3:19" x14ac:dyDescent="0.2">
      <c r="C4023" s="27"/>
      <c r="D4023" s="27"/>
      <c r="E4023" s="27"/>
      <c r="F4023" s="27"/>
      <c r="G4023" s="27"/>
      <c r="R4023" s="27"/>
      <c r="S4023" s="27"/>
    </row>
    <row r="4024" spans="3:19" x14ac:dyDescent="0.2">
      <c r="C4024" s="27"/>
      <c r="D4024" s="27"/>
      <c r="E4024" s="27"/>
      <c r="F4024" s="27"/>
      <c r="G4024" s="27"/>
      <c r="R4024" s="27"/>
      <c r="S4024" s="27"/>
    </row>
    <row r="4025" spans="3:19" x14ac:dyDescent="0.2">
      <c r="C4025" s="27"/>
      <c r="D4025" s="27"/>
      <c r="E4025" s="27"/>
      <c r="F4025" s="27"/>
      <c r="G4025" s="27"/>
      <c r="R4025" s="27"/>
      <c r="S4025" s="27"/>
    </row>
    <row r="4026" spans="3:19" x14ac:dyDescent="0.2">
      <c r="C4026" s="27"/>
      <c r="D4026" s="27"/>
      <c r="E4026" s="27"/>
      <c r="F4026" s="27"/>
      <c r="G4026" s="27"/>
      <c r="R4026" s="27"/>
      <c r="S4026" s="27"/>
    </row>
    <row r="4027" spans="3:19" x14ac:dyDescent="0.2">
      <c r="C4027" s="27"/>
      <c r="D4027" s="27"/>
      <c r="E4027" s="27"/>
      <c r="F4027" s="27"/>
      <c r="G4027" s="27"/>
      <c r="R4027" s="27"/>
      <c r="S4027" s="27"/>
    </row>
    <row r="4028" spans="3:19" x14ac:dyDescent="0.2">
      <c r="C4028" s="27"/>
      <c r="D4028" s="27"/>
      <c r="E4028" s="27"/>
      <c r="F4028" s="27"/>
      <c r="G4028" s="27"/>
      <c r="R4028" s="27"/>
      <c r="S4028" s="27"/>
    </row>
    <row r="4029" spans="3:19" x14ac:dyDescent="0.2">
      <c r="C4029" s="27"/>
      <c r="D4029" s="27"/>
      <c r="E4029" s="27"/>
      <c r="F4029" s="27"/>
      <c r="G4029" s="27"/>
      <c r="R4029" s="27"/>
      <c r="S4029" s="27"/>
    </row>
    <row r="4030" spans="3:19" x14ac:dyDescent="0.2">
      <c r="C4030" s="27"/>
      <c r="D4030" s="27"/>
      <c r="E4030" s="27"/>
      <c r="F4030" s="27"/>
      <c r="G4030" s="27"/>
      <c r="R4030" s="27"/>
      <c r="S4030" s="27"/>
    </row>
    <row r="4031" spans="3:19" x14ac:dyDescent="0.2">
      <c r="C4031" s="27"/>
      <c r="D4031" s="27"/>
      <c r="E4031" s="27"/>
      <c r="F4031" s="27"/>
      <c r="G4031" s="27"/>
      <c r="R4031" s="27"/>
      <c r="S4031" s="27"/>
    </row>
    <row r="4032" spans="3:19" x14ac:dyDescent="0.2">
      <c r="C4032" s="27"/>
      <c r="D4032" s="27"/>
      <c r="E4032" s="27"/>
      <c r="F4032" s="27"/>
      <c r="G4032" s="27"/>
      <c r="R4032" s="27"/>
      <c r="S4032" s="27"/>
    </row>
    <row r="4033" spans="3:19" x14ac:dyDescent="0.2">
      <c r="C4033" s="27"/>
      <c r="D4033" s="27"/>
      <c r="E4033" s="27"/>
      <c r="F4033" s="27"/>
      <c r="G4033" s="27"/>
      <c r="R4033" s="27"/>
      <c r="S4033" s="27"/>
    </row>
    <row r="4034" spans="3:19" x14ac:dyDescent="0.2">
      <c r="C4034" s="27"/>
      <c r="D4034" s="27"/>
      <c r="E4034" s="27"/>
      <c r="F4034" s="27"/>
      <c r="G4034" s="27"/>
      <c r="R4034" s="27"/>
      <c r="S4034" s="27"/>
    </row>
    <row r="4035" spans="3:19" x14ac:dyDescent="0.2">
      <c r="C4035" s="27"/>
      <c r="D4035" s="27"/>
      <c r="E4035" s="27"/>
      <c r="F4035" s="27"/>
      <c r="G4035" s="27"/>
      <c r="R4035" s="27"/>
      <c r="S4035" s="27"/>
    </row>
    <row r="4036" spans="3:19" x14ac:dyDescent="0.2">
      <c r="C4036" s="27"/>
      <c r="D4036" s="27"/>
      <c r="E4036" s="27"/>
      <c r="F4036" s="27"/>
      <c r="G4036" s="27"/>
      <c r="R4036" s="27"/>
      <c r="S4036" s="27"/>
    </row>
    <row r="4037" spans="3:19" x14ac:dyDescent="0.2">
      <c r="C4037" s="27"/>
      <c r="D4037" s="27"/>
      <c r="E4037" s="27"/>
      <c r="F4037" s="27"/>
      <c r="G4037" s="27"/>
      <c r="R4037" s="27"/>
      <c r="S4037" s="27"/>
    </row>
    <row r="4038" spans="3:19" x14ac:dyDescent="0.2">
      <c r="C4038" s="27"/>
      <c r="D4038" s="27"/>
      <c r="E4038" s="27"/>
      <c r="F4038" s="27"/>
      <c r="G4038" s="27"/>
      <c r="R4038" s="27"/>
      <c r="S4038" s="27"/>
    </row>
    <row r="4039" spans="3:19" x14ac:dyDescent="0.2">
      <c r="C4039" s="27"/>
      <c r="D4039" s="27"/>
      <c r="E4039" s="27"/>
      <c r="F4039" s="27"/>
      <c r="G4039" s="27"/>
      <c r="R4039" s="27"/>
      <c r="S4039" s="27"/>
    </row>
    <row r="4040" spans="3:19" x14ac:dyDescent="0.2">
      <c r="C4040" s="27"/>
      <c r="D4040" s="27"/>
      <c r="E4040" s="27"/>
      <c r="F4040" s="27"/>
      <c r="G4040" s="27"/>
      <c r="R4040" s="27"/>
      <c r="S4040" s="27"/>
    </row>
    <row r="4041" spans="3:19" x14ac:dyDescent="0.2">
      <c r="C4041" s="27"/>
      <c r="D4041" s="27"/>
      <c r="E4041" s="27"/>
      <c r="F4041" s="27"/>
      <c r="G4041" s="27"/>
      <c r="R4041" s="27"/>
      <c r="S4041" s="27"/>
    </row>
    <row r="4042" spans="3:19" x14ac:dyDescent="0.2">
      <c r="C4042" s="27"/>
      <c r="D4042" s="27"/>
      <c r="E4042" s="27"/>
      <c r="F4042" s="27"/>
      <c r="G4042" s="27"/>
      <c r="R4042" s="27"/>
      <c r="S4042" s="27"/>
    </row>
    <row r="4043" spans="3:19" x14ac:dyDescent="0.2">
      <c r="C4043" s="27"/>
      <c r="D4043" s="27"/>
      <c r="E4043" s="27"/>
      <c r="F4043" s="27"/>
      <c r="G4043" s="27"/>
      <c r="R4043" s="27"/>
      <c r="S4043" s="27"/>
    </row>
    <row r="4044" spans="3:19" x14ac:dyDescent="0.2">
      <c r="C4044" s="27"/>
      <c r="D4044" s="27"/>
      <c r="E4044" s="27"/>
      <c r="F4044" s="27"/>
      <c r="G4044" s="27"/>
      <c r="R4044" s="27"/>
      <c r="S4044" s="27"/>
    </row>
    <row r="4045" spans="3:19" x14ac:dyDescent="0.2">
      <c r="C4045" s="27"/>
      <c r="D4045" s="27"/>
      <c r="E4045" s="27"/>
      <c r="F4045" s="27"/>
      <c r="G4045" s="27"/>
      <c r="R4045" s="27"/>
      <c r="S4045" s="27"/>
    </row>
    <row r="4046" spans="3:19" x14ac:dyDescent="0.2">
      <c r="C4046" s="27"/>
      <c r="D4046" s="27"/>
      <c r="E4046" s="27"/>
      <c r="F4046" s="27"/>
      <c r="G4046" s="27"/>
      <c r="R4046" s="27"/>
      <c r="S4046" s="27"/>
    </row>
    <row r="4047" spans="3:19" x14ac:dyDescent="0.2">
      <c r="C4047" s="27"/>
      <c r="D4047" s="27"/>
      <c r="E4047" s="27"/>
      <c r="F4047" s="27"/>
      <c r="G4047" s="27"/>
      <c r="R4047" s="27"/>
      <c r="S4047" s="27"/>
    </row>
    <row r="4048" spans="3:19" x14ac:dyDescent="0.2">
      <c r="C4048" s="27"/>
      <c r="D4048" s="27"/>
      <c r="E4048" s="27"/>
      <c r="F4048" s="27"/>
      <c r="G4048" s="27"/>
      <c r="R4048" s="27"/>
      <c r="S4048" s="27"/>
    </row>
    <row r="4049" spans="3:19" x14ac:dyDescent="0.2">
      <c r="C4049" s="27"/>
      <c r="D4049" s="27"/>
      <c r="E4049" s="27"/>
      <c r="F4049" s="27"/>
      <c r="G4049" s="27"/>
      <c r="R4049" s="27"/>
      <c r="S4049" s="27"/>
    </row>
    <row r="4050" spans="3:19" x14ac:dyDescent="0.2">
      <c r="C4050" s="27"/>
      <c r="D4050" s="27"/>
      <c r="E4050" s="27"/>
      <c r="F4050" s="27"/>
      <c r="G4050" s="27"/>
      <c r="R4050" s="27"/>
      <c r="S4050" s="27"/>
    </row>
    <row r="4051" spans="3:19" x14ac:dyDescent="0.2">
      <c r="C4051" s="27"/>
      <c r="D4051" s="27"/>
      <c r="E4051" s="27"/>
      <c r="F4051" s="27"/>
      <c r="G4051" s="27"/>
      <c r="R4051" s="27"/>
      <c r="S4051" s="27"/>
    </row>
    <row r="4052" spans="3:19" x14ac:dyDescent="0.2">
      <c r="C4052" s="27"/>
      <c r="D4052" s="27"/>
      <c r="E4052" s="27"/>
      <c r="F4052" s="27"/>
      <c r="G4052" s="27"/>
      <c r="R4052" s="27"/>
      <c r="S4052" s="27"/>
    </row>
    <row r="4053" spans="3:19" x14ac:dyDescent="0.2">
      <c r="C4053" s="27"/>
      <c r="D4053" s="27"/>
      <c r="E4053" s="27"/>
      <c r="F4053" s="27"/>
      <c r="G4053" s="27"/>
      <c r="R4053" s="27"/>
      <c r="S4053" s="27"/>
    </row>
    <row r="4054" spans="3:19" x14ac:dyDescent="0.2">
      <c r="C4054" s="27"/>
      <c r="D4054" s="27"/>
      <c r="E4054" s="27"/>
      <c r="F4054" s="27"/>
      <c r="G4054" s="27"/>
      <c r="R4054" s="27"/>
      <c r="S4054" s="27"/>
    </row>
    <row r="4055" spans="3:19" x14ac:dyDescent="0.2">
      <c r="C4055" s="27"/>
      <c r="D4055" s="27"/>
      <c r="E4055" s="27"/>
      <c r="F4055" s="27"/>
      <c r="G4055" s="27"/>
      <c r="R4055" s="27"/>
      <c r="S4055" s="27"/>
    </row>
    <row r="4056" spans="3:19" x14ac:dyDescent="0.2">
      <c r="C4056" s="27"/>
      <c r="D4056" s="27"/>
      <c r="E4056" s="27"/>
      <c r="F4056" s="27"/>
      <c r="G4056" s="27"/>
      <c r="R4056" s="27"/>
      <c r="S4056" s="27"/>
    </row>
    <row r="4057" spans="3:19" x14ac:dyDescent="0.2">
      <c r="C4057" s="27"/>
      <c r="D4057" s="27"/>
      <c r="E4057" s="27"/>
      <c r="F4057" s="27"/>
      <c r="G4057" s="27"/>
      <c r="R4057" s="27"/>
      <c r="S4057" s="27"/>
    </row>
    <row r="4058" spans="3:19" x14ac:dyDescent="0.2">
      <c r="C4058" s="27"/>
      <c r="D4058" s="27"/>
      <c r="E4058" s="27"/>
      <c r="F4058" s="27"/>
      <c r="G4058" s="27"/>
      <c r="R4058" s="27"/>
      <c r="S4058" s="27"/>
    </row>
    <row r="4059" spans="3:19" x14ac:dyDescent="0.2">
      <c r="C4059" s="27"/>
      <c r="D4059" s="27"/>
      <c r="E4059" s="27"/>
      <c r="F4059" s="27"/>
      <c r="G4059" s="27"/>
      <c r="R4059" s="27"/>
      <c r="S4059" s="27"/>
    </row>
    <row r="4060" spans="3:19" x14ac:dyDescent="0.2">
      <c r="C4060" s="27"/>
      <c r="D4060" s="27"/>
      <c r="E4060" s="27"/>
      <c r="F4060" s="27"/>
      <c r="G4060" s="27"/>
      <c r="R4060" s="27"/>
      <c r="S4060" s="27"/>
    </row>
    <row r="4061" spans="3:19" x14ac:dyDescent="0.2">
      <c r="C4061" s="27"/>
      <c r="D4061" s="27"/>
      <c r="E4061" s="27"/>
      <c r="F4061" s="27"/>
      <c r="G4061" s="27"/>
      <c r="R4061" s="27"/>
      <c r="S4061" s="27"/>
    </row>
    <row r="4062" spans="3:19" x14ac:dyDescent="0.2">
      <c r="C4062" s="27"/>
      <c r="D4062" s="27"/>
      <c r="E4062" s="27"/>
      <c r="F4062" s="27"/>
      <c r="G4062" s="27"/>
      <c r="R4062" s="27"/>
      <c r="S4062" s="27"/>
    </row>
    <row r="4063" spans="3:19" x14ac:dyDescent="0.2">
      <c r="C4063" s="27"/>
      <c r="D4063" s="27"/>
      <c r="E4063" s="27"/>
      <c r="F4063" s="27"/>
      <c r="G4063" s="27"/>
      <c r="R4063" s="27"/>
      <c r="S4063" s="27"/>
    </row>
    <row r="4064" spans="3:19" x14ac:dyDescent="0.2">
      <c r="C4064" s="27"/>
      <c r="D4064" s="27"/>
      <c r="E4064" s="27"/>
      <c r="F4064" s="27"/>
      <c r="G4064" s="27"/>
      <c r="R4064" s="27"/>
      <c r="S4064" s="27"/>
    </row>
    <row r="4065" spans="3:19" x14ac:dyDescent="0.2">
      <c r="C4065" s="27"/>
      <c r="D4065" s="27"/>
      <c r="E4065" s="27"/>
      <c r="F4065" s="27"/>
      <c r="G4065" s="27"/>
      <c r="R4065" s="27"/>
      <c r="S4065" s="27"/>
    </row>
    <row r="4066" spans="3:19" x14ac:dyDescent="0.2">
      <c r="C4066" s="27"/>
      <c r="D4066" s="27"/>
      <c r="E4066" s="27"/>
      <c r="F4066" s="27"/>
      <c r="G4066" s="27"/>
      <c r="R4066" s="27"/>
      <c r="S4066" s="27"/>
    </row>
    <row r="4067" spans="3:19" x14ac:dyDescent="0.2">
      <c r="C4067" s="27"/>
      <c r="D4067" s="27"/>
      <c r="E4067" s="27"/>
      <c r="F4067" s="27"/>
      <c r="G4067" s="27"/>
      <c r="R4067" s="27"/>
      <c r="S4067" s="27"/>
    </row>
    <row r="4068" spans="3:19" x14ac:dyDescent="0.2">
      <c r="C4068" s="27"/>
      <c r="D4068" s="27"/>
      <c r="E4068" s="27"/>
      <c r="F4068" s="27"/>
      <c r="G4068" s="27"/>
      <c r="R4068" s="27"/>
      <c r="S4068" s="27"/>
    </row>
    <row r="4069" spans="3:19" x14ac:dyDescent="0.2">
      <c r="C4069" s="27"/>
      <c r="D4069" s="27"/>
      <c r="E4069" s="27"/>
      <c r="F4069" s="27"/>
      <c r="G4069" s="27"/>
      <c r="R4069" s="27"/>
      <c r="S4069" s="27"/>
    </row>
    <row r="4070" spans="3:19" x14ac:dyDescent="0.2">
      <c r="C4070" s="27"/>
      <c r="D4070" s="27"/>
      <c r="E4070" s="27"/>
      <c r="F4070" s="27"/>
      <c r="G4070" s="27"/>
      <c r="R4070" s="27"/>
      <c r="S4070" s="27"/>
    </row>
    <row r="4071" spans="3:19" x14ac:dyDescent="0.2">
      <c r="C4071" s="27"/>
      <c r="D4071" s="27"/>
      <c r="E4071" s="27"/>
      <c r="F4071" s="27"/>
      <c r="G4071" s="27"/>
      <c r="R4071" s="27"/>
      <c r="S4071" s="27"/>
    </row>
    <row r="4072" spans="3:19" x14ac:dyDescent="0.2">
      <c r="C4072" s="27"/>
      <c r="D4072" s="27"/>
      <c r="E4072" s="27"/>
      <c r="F4072" s="27"/>
      <c r="G4072" s="27"/>
      <c r="R4072" s="27"/>
      <c r="S4072" s="27"/>
    </row>
    <row r="4073" spans="3:19" x14ac:dyDescent="0.2">
      <c r="C4073" s="27"/>
      <c r="D4073" s="27"/>
      <c r="E4073" s="27"/>
      <c r="F4073" s="27"/>
      <c r="G4073" s="27"/>
      <c r="R4073" s="27"/>
      <c r="S4073" s="27"/>
    </row>
    <row r="4074" spans="3:19" x14ac:dyDescent="0.2">
      <c r="C4074" s="27"/>
      <c r="D4074" s="27"/>
      <c r="E4074" s="27"/>
      <c r="F4074" s="27"/>
      <c r="G4074" s="27"/>
      <c r="R4074" s="27"/>
      <c r="S4074" s="27"/>
    </row>
    <row r="4075" spans="3:19" x14ac:dyDescent="0.2">
      <c r="C4075" s="27"/>
      <c r="D4075" s="27"/>
      <c r="E4075" s="27"/>
      <c r="F4075" s="27"/>
      <c r="G4075" s="27"/>
      <c r="R4075" s="27"/>
      <c r="S4075" s="27"/>
    </row>
    <row r="4076" spans="3:19" x14ac:dyDescent="0.2">
      <c r="C4076" s="27"/>
      <c r="D4076" s="27"/>
      <c r="E4076" s="27"/>
      <c r="F4076" s="27"/>
      <c r="G4076" s="27"/>
      <c r="R4076" s="27"/>
      <c r="S4076" s="27"/>
    </row>
    <row r="4077" spans="3:19" x14ac:dyDescent="0.2">
      <c r="C4077" s="27"/>
      <c r="D4077" s="27"/>
      <c r="E4077" s="27"/>
      <c r="F4077" s="27"/>
      <c r="G4077" s="27"/>
      <c r="R4077" s="27"/>
      <c r="S4077" s="27"/>
    </row>
    <row r="4078" spans="3:19" x14ac:dyDescent="0.2">
      <c r="C4078" s="27"/>
      <c r="D4078" s="27"/>
      <c r="E4078" s="27"/>
      <c r="F4078" s="27"/>
      <c r="G4078" s="27"/>
      <c r="R4078" s="27"/>
      <c r="S4078" s="27"/>
    </row>
    <row r="4079" spans="3:19" x14ac:dyDescent="0.2">
      <c r="C4079" s="27"/>
      <c r="D4079" s="27"/>
      <c r="E4079" s="27"/>
      <c r="F4079" s="27"/>
      <c r="G4079" s="27"/>
      <c r="R4079" s="27"/>
      <c r="S4079" s="27"/>
    </row>
    <row r="4080" spans="3:19" x14ac:dyDescent="0.2">
      <c r="C4080" s="27"/>
      <c r="D4080" s="27"/>
      <c r="E4080" s="27"/>
      <c r="F4080" s="27"/>
      <c r="G4080" s="27"/>
      <c r="R4080" s="27"/>
      <c r="S4080" s="27"/>
    </row>
    <row r="4081" spans="3:19" x14ac:dyDescent="0.2">
      <c r="C4081" s="27"/>
      <c r="D4081" s="27"/>
      <c r="E4081" s="27"/>
      <c r="F4081" s="27"/>
      <c r="G4081" s="27"/>
      <c r="R4081" s="27"/>
      <c r="S4081" s="27"/>
    </row>
    <row r="4082" spans="3:19" x14ac:dyDescent="0.2">
      <c r="C4082" s="27"/>
      <c r="D4082" s="27"/>
      <c r="E4082" s="27"/>
      <c r="F4082" s="27"/>
      <c r="G4082" s="27"/>
      <c r="R4082" s="27"/>
      <c r="S4082" s="27"/>
    </row>
    <row r="4083" spans="3:19" x14ac:dyDescent="0.2">
      <c r="C4083" s="27"/>
      <c r="D4083" s="27"/>
      <c r="E4083" s="27"/>
      <c r="F4083" s="27"/>
      <c r="G4083" s="27"/>
      <c r="R4083" s="27"/>
      <c r="S4083" s="27"/>
    </row>
    <row r="4084" spans="3:19" x14ac:dyDescent="0.2">
      <c r="C4084" s="27"/>
      <c r="D4084" s="27"/>
      <c r="E4084" s="27"/>
      <c r="F4084" s="27"/>
      <c r="G4084" s="27"/>
      <c r="R4084" s="27"/>
      <c r="S4084" s="27"/>
    </row>
    <row r="4085" spans="3:19" x14ac:dyDescent="0.2">
      <c r="C4085" s="27"/>
      <c r="D4085" s="27"/>
      <c r="E4085" s="27"/>
      <c r="F4085" s="27"/>
      <c r="G4085" s="27"/>
      <c r="R4085" s="27"/>
      <c r="S4085" s="27"/>
    </row>
    <row r="4086" spans="3:19" x14ac:dyDescent="0.2">
      <c r="C4086" s="27"/>
      <c r="D4086" s="27"/>
      <c r="E4086" s="27"/>
      <c r="F4086" s="27"/>
      <c r="G4086" s="27"/>
      <c r="R4086" s="27"/>
      <c r="S4086" s="27"/>
    </row>
    <row r="4087" spans="3:19" x14ac:dyDescent="0.2">
      <c r="C4087" s="27"/>
      <c r="D4087" s="27"/>
      <c r="E4087" s="27"/>
      <c r="F4087" s="27"/>
      <c r="G4087" s="27"/>
      <c r="R4087" s="27"/>
      <c r="S4087" s="27"/>
    </row>
    <row r="4088" spans="3:19" x14ac:dyDescent="0.2">
      <c r="C4088" s="27"/>
      <c r="D4088" s="27"/>
      <c r="E4088" s="27"/>
      <c r="F4088" s="27"/>
      <c r="G4088" s="27"/>
      <c r="R4088" s="27"/>
      <c r="S4088" s="27"/>
    </row>
    <row r="4089" spans="3:19" x14ac:dyDescent="0.2">
      <c r="C4089" s="27"/>
      <c r="D4089" s="27"/>
      <c r="E4089" s="27"/>
      <c r="F4089" s="27"/>
      <c r="G4089" s="27"/>
      <c r="R4089" s="27"/>
      <c r="S4089" s="27"/>
    </row>
    <row r="4090" spans="3:19" x14ac:dyDescent="0.2">
      <c r="C4090" s="27"/>
      <c r="D4090" s="27"/>
      <c r="E4090" s="27"/>
      <c r="F4090" s="27"/>
      <c r="G4090" s="27"/>
      <c r="R4090" s="27"/>
      <c r="S4090" s="27"/>
    </row>
    <row r="4091" spans="3:19" x14ac:dyDescent="0.2">
      <c r="C4091" s="27"/>
      <c r="D4091" s="27"/>
      <c r="E4091" s="27"/>
      <c r="F4091" s="27"/>
      <c r="G4091" s="27"/>
      <c r="R4091" s="27"/>
      <c r="S4091" s="27"/>
    </row>
    <row r="4092" spans="3:19" x14ac:dyDescent="0.2">
      <c r="C4092" s="27"/>
      <c r="D4092" s="27"/>
      <c r="E4092" s="27"/>
      <c r="F4092" s="27"/>
      <c r="G4092" s="27"/>
      <c r="R4092" s="27"/>
      <c r="S4092" s="27"/>
    </row>
    <row r="4093" spans="3:19" x14ac:dyDescent="0.2">
      <c r="C4093" s="27"/>
      <c r="D4093" s="27"/>
      <c r="E4093" s="27"/>
      <c r="F4093" s="27"/>
      <c r="G4093" s="27"/>
      <c r="R4093" s="27"/>
      <c r="S4093" s="27"/>
    </row>
    <row r="4094" spans="3:19" x14ac:dyDescent="0.2">
      <c r="C4094" s="27"/>
      <c r="D4094" s="27"/>
      <c r="E4094" s="27"/>
      <c r="F4094" s="27"/>
      <c r="G4094" s="27"/>
      <c r="R4094" s="27"/>
      <c r="S4094" s="27"/>
    </row>
    <row r="4095" spans="3:19" x14ac:dyDescent="0.2">
      <c r="C4095" s="27"/>
      <c r="D4095" s="27"/>
      <c r="E4095" s="27"/>
      <c r="F4095" s="27"/>
      <c r="G4095" s="27"/>
      <c r="R4095" s="27"/>
      <c r="S4095" s="27"/>
    </row>
    <row r="4096" spans="3:19" x14ac:dyDescent="0.2">
      <c r="C4096" s="27"/>
      <c r="D4096" s="27"/>
      <c r="E4096" s="27"/>
      <c r="F4096" s="27"/>
      <c r="G4096" s="27"/>
      <c r="R4096" s="27"/>
      <c r="S4096" s="27"/>
    </row>
    <row r="4097" spans="3:19" x14ac:dyDescent="0.2">
      <c r="C4097" s="27"/>
      <c r="D4097" s="27"/>
      <c r="E4097" s="27"/>
      <c r="F4097" s="27"/>
      <c r="G4097" s="27"/>
      <c r="R4097" s="27"/>
      <c r="S4097" s="27"/>
    </row>
    <row r="4098" spans="3:19" x14ac:dyDescent="0.2">
      <c r="C4098" s="27"/>
      <c r="D4098" s="27"/>
      <c r="E4098" s="27"/>
      <c r="F4098" s="27"/>
      <c r="G4098" s="27"/>
      <c r="R4098" s="27"/>
      <c r="S4098" s="27"/>
    </row>
    <row r="4099" spans="3:19" x14ac:dyDescent="0.2">
      <c r="C4099" s="27"/>
      <c r="D4099" s="27"/>
      <c r="E4099" s="27"/>
      <c r="F4099" s="27"/>
      <c r="G4099" s="27"/>
      <c r="R4099" s="27"/>
      <c r="S4099" s="27"/>
    </row>
    <row r="4100" spans="3:19" x14ac:dyDescent="0.2">
      <c r="C4100" s="27"/>
      <c r="D4100" s="27"/>
      <c r="E4100" s="27"/>
      <c r="F4100" s="27"/>
      <c r="G4100" s="27"/>
      <c r="R4100" s="27"/>
      <c r="S4100" s="27"/>
    </row>
    <row r="4101" spans="3:19" x14ac:dyDescent="0.2">
      <c r="C4101" s="27"/>
      <c r="D4101" s="27"/>
      <c r="E4101" s="27"/>
      <c r="F4101" s="27"/>
      <c r="G4101" s="27"/>
      <c r="R4101" s="27"/>
      <c r="S4101" s="27"/>
    </row>
    <row r="4102" spans="3:19" x14ac:dyDescent="0.2">
      <c r="C4102" s="27"/>
      <c r="D4102" s="27"/>
      <c r="E4102" s="27"/>
      <c r="F4102" s="27"/>
      <c r="G4102" s="27"/>
      <c r="R4102" s="27"/>
      <c r="S4102" s="27"/>
    </row>
    <row r="4103" spans="3:19" x14ac:dyDescent="0.2">
      <c r="C4103" s="27"/>
      <c r="D4103" s="27"/>
      <c r="E4103" s="27"/>
      <c r="F4103" s="27"/>
      <c r="G4103" s="27"/>
      <c r="R4103" s="27"/>
      <c r="S4103" s="27"/>
    </row>
    <row r="4104" spans="3:19" x14ac:dyDescent="0.2">
      <c r="C4104" s="27"/>
      <c r="D4104" s="27"/>
      <c r="E4104" s="27"/>
      <c r="F4104" s="27"/>
      <c r="G4104" s="27"/>
      <c r="R4104" s="27"/>
      <c r="S4104" s="27"/>
    </row>
    <row r="4105" spans="3:19" x14ac:dyDescent="0.2">
      <c r="C4105" s="27"/>
      <c r="D4105" s="27"/>
      <c r="E4105" s="27"/>
      <c r="F4105" s="27"/>
      <c r="G4105" s="27"/>
      <c r="R4105" s="27"/>
      <c r="S4105" s="27"/>
    </row>
    <row r="4106" spans="3:19" x14ac:dyDescent="0.2">
      <c r="C4106" s="27"/>
      <c r="D4106" s="27"/>
      <c r="E4106" s="27"/>
      <c r="F4106" s="27"/>
      <c r="G4106" s="27"/>
      <c r="R4106" s="27"/>
      <c r="S4106" s="27"/>
    </row>
    <row r="4107" spans="3:19" x14ac:dyDescent="0.2">
      <c r="C4107" s="27"/>
      <c r="D4107" s="27"/>
      <c r="E4107" s="27"/>
      <c r="F4107" s="27"/>
      <c r="G4107" s="27"/>
      <c r="R4107" s="27"/>
      <c r="S4107" s="27"/>
    </row>
    <row r="4108" spans="3:19" x14ac:dyDescent="0.2">
      <c r="C4108" s="27"/>
      <c r="D4108" s="27"/>
      <c r="E4108" s="27"/>
      <c r="F4108" s="27"/>
      <c r="G4108" s="27"/>
      <c r="R4108" s="27"/>
      <c r="S4108" s="27"/>
    </row>
    <row r="4109" spans="3:19" x14ac:dyDescent="0.2">
      <c r="C4109" s="27"/>
      <c r="D4109" s="27"/>
      <c r="E4109" s="27"/>
      <c r="F4109" s="27"/>
      <c r="G4109" s="27"/>
      <c r="R4109" s="27"/>
      <c r="S4109" s="27"/>
    </row>
    <row r="4110" spans="3:19" x14ac:dyDescent="0.2">
      <c r="C4110" s="27"/>
      <c r="D4110" s="27"/>
      <c r="E4110" s="27"/>
      <c r="F4110" s="27"/>
      <c r="G4110" s="27"/>
      <c r="R4110" s="27"/>
      <c r="S4110" s="27"/>
    </row>
    <row r="4111" spans="3:19" x14ac:dyDescent="0.2">
      <c r="C4111" s="27"/>
      <c r="D4111" s="27"/>
      <c r="E4111" s="27"/>
      <c r="F4111" s="27"/>
      <c r="G4111" s="27"/>
      <c r="R4111" s="27"/>
      <c r="S4111" s="27"/>
    </row>
    <row r="4112" spans="3:19" x14ac:dyDescent="0.2">
      <c r="C4112" s="27"/>
      <c r="D4112" s="27"/>
      <c r="E4112" s="27"/>
      <c r="F4112" s="27"/>
      <c r="G4112" s="27"/>
      <c r="R4112" s="27"/>
      <c r="S4112" s="27"/>
    </row>
    <row r="4113" spans="3:19" x14ac:dyDescent="0.2">
      <c r="C4113" s="27"/>
      <c r="D4113" s="27"/>
      <c r="E4113" s="27"/>
      <c r="F4113" s="27"/>
      <c r="G4113" s="27"/>
      <c r="R4113" s="27"/>
      <c r="S4113" s="27"/>
    </row>
    <row r="4114" spans="3:19" x14ac:dyDescent="0.2">
      <c r="C4114" s="27"/>
      <c r="D4114" s="27"/>
      <c r="E4114" s="27"/>
      <c r="F4114" s="27"/>
      <c r="G4114" s="27"/>
      <c r="R4114" s="27"/>
      <c r="S4114" s="27"/>
    </row>
    <row r="4115" spans="3:19" x14ac:dyDescent="0.2">
      <c r="C4115" s="27"/>
      <c r="D4115" s="27"/>
      <c r="E4115" s="27"/>
      <c r="F4115" s="27"/>
      <c r="G4115" s="27"/>
      <c r="R4115" s="27"/>
      <c r="S4115" s="27"/>
    </row>
    <row r="4116" spans="3:19" x14ac:dyDescent="0.2">
      <c r="C4116" s="27"/>
      <c r="D4116" s="27"/>
      <c r="E4116" s="27"/>
      <c r="F4116" s="27"/>
      <c r="G4116" s="27"/>
      <c r="R4116" s="27"/>
      <c r="S4116" s="27"/>
    </row>
    <row r="4117" spans="3:19" x14ac:dyDescent="0.2">
      <c r="C4117" s="27"/>
      <c r="D4117" s="27"/>
      <c r="E4117" s="27"/>
      <c r="F4117" s="27"/>
      <c r="G4117" s="27"/>
      <c r="R4117" s="27"/>
      <c r="S4117" s="27"/>
    </row>
    <row r="4118" spans="3:19" x14ac:dyDescent="0.2">
      <c r="C4118" s="27"/>
      <c r="D4118" s="27"/>
      <c r="E4118" s="27"/>
      <c r="F4118" s="27"/>
      <c r="G4118" s="27"/>
      <c r="R4118" s="27"/>
      <c r="S4118" s="27"/>
    </row>
    <row r="4119" spans="3:19" x14ac:dyDescent="0.2">
      <c r="C4119" s="27"/>
      <c r="D4119" s="27"/>
      <c r="E4119" s="27"/>
      <c r="F4119" s="27"/>
      <c r="G4119" s="27"/>
      <c r="R4119" s="27"/>
      <c r="S4119" s="27"/>
    </row>
    <row r="4120" spans="3:19" x14ac:dyDescent="0.2">
      <c r="C4120" s="27"/>
      <c r="D4120" s="27"/>
      <c r="E4120" s="27"/>
      <c r="F4120" s="27"/>
      <c r="G4120" s="27"/>
      <c r="R4120" s="27"/>
      <c r="S4120" s="27"/>
    </row>
    <row r="4121" spans="3:19" x14ac:dyDescent="0.2">
      <c r="C4121" s="27"/>
      <c r="D4121" s="27"/>
      <c r="E4121" s="27"/>
      <c r="F4121" s="27"/>
      <c r="G4121" s="27"/>
      <c r="R4121" s="27"/>
      <c r="S4121" s="27"/>
    </row>
    <row r="4122" spans="3:19" x14ac:dyDescent="0.2">
      <c r="C4122" s="27"/>
      <c r="D4122" s="27"/>
      <c r="E4122" s="27"/>
      <c r="F4122" s="27"/>
      <c r="G4122" s="27"/>
      <c r="R4122" s="27"/>
      <c r="S4122" s="27"/>
    </row>
    <row r="4123" spans="3:19" x14ac:dyDescent="0.2">
      <c r="C4123" s="27"/>
      <c r="D4123" s="27"/>
      <c r="E4123" s="27"/>
      <c r="F4123" s="27"/>
      <c r="G4123" s="27"/>
      <c r="R4123" s="27"/>
      <c r="S4123" s="27"/>
    </row>
    <row r="4124" spans="3:19" x14ac:dyDescent="0.2">
      <c r="C4124" s="27"/>
      <c r="D4124" s="27"/>
      <c r="E4124" s="27"/>
      <c r="F4124" s="27"/>
      <c r="G4124" s="27"/>
      <c r="R4124" s="27"/>
      <c r="S4124" s="27"/>
    </row>
    <row r="4125" spans="3:19" x14ac:dyDescent="0.2">
      <c r="C4125" s="27"/>
      <c r="D4125" s="27"/>
      <c r="E4125" s="27"/>
      <c r="F4125" s="27"/>
      <c r="G4125" s="27"/>
      <c r="R4125" s="27"/>
      <c r="S4125" s="27"/>
    </row>
    <row r="4126" spans="3:19" x14ac:dyDescent="0.2">
      <c r="C4126" s="27"/>
      <c r="D4126" s="27"/>
      <c r="E4126" s="27"/>
      <c r="F4126" s="27"/>
      <c r="G4126" s="27"/>
      <c r="R4126" s="27"/>
      <c r="S4126" s="27"/>
    </row>
    <row r="4127" spans="3:19" x14ac:dyDescent="0.2">
      <c r="C4127" s="27"/>
      <c r="D4127" s="27"/>
      <c r="E4127" s="27"/>
      <c r="F4127" s="27"/>
      <c r="G4127" s="27"/>
      <c r="R4127" s="27"/>
      <c r="S4127" s="27"/>
    </row>
    <row r="4128" spans="3:19" x14ac:dyDescent="0.2">
      <c r="C4128" s="27"/>
      <c r="D4128" s="27"/>
      <c r="E4128" s="27"/>
      <c r="F4128" s="27"/>
      <c r="G4128" s="27"/>
      <c r="R4128" s="27"/>
      <c r="S4128" s="27"/>
    </row>
    <row r="4129" spans="3:19" x14ac:dyDescent="0.2">
      <c r="C4129" s="27"/>
      <c r="D4129" s="27"/>
      <c r="E4129" s="27"/>
      <c r="F4129" s="27"/>
      <c r="G4129" s="27"/>
      <c r="R4129" s="27"/>
      <c r="S4129" s="27"/>
    </row>
    <row r="4130" spans="3:19" x14ac:dyDescent="0.2">
      <c r="C4130" s="27"/>
      <c r="D4130" s="27"/>
      <c r="E4130" s="27"/>
      <c r="F4130" s="27"/>
      <c r="G4130" s="27"/>
      <c r="R4130" s="27"/>
      <c r="S4130" s="27"/>
    </row>
    <row r="4131" spans="3:19" x14ac:dyDescent="0.2">
      <c r="C4131" s="27"/>
      <c r="D4131" s="27"/>
      <c r="E4131" s="27"/>
      <c r="F4131" s="27"/>
      <c r="G4131" s="27"/>
      <c r="R4131" s="27"/>
      <c r="S4131" s="27"/>
    </row>
    <row r="4132" spans="3:19" x14ac:dyDescent="0.2">
      <c r="C4132" s="27"/>
      <c r="D4132" s="27"/>
      <c r="E4132" s="27"/>
      <c r="F4132" s="27"/>
      <c r="G4132" s="27"/>
      <c r="R4132" s="27"/>
      <c r="S4132" s="27"/>
    </row>
    <row r="4133" spans="3:19" x14ac:dyDescent="0.2">
      <c r="C4133" s="27"/>
      <c r="D4133" s="27"/>
      <c r="E4133" s="27"/>
      <c r="F4133" s="27"/>
      <c r="G4133" s="27"/>
      <c r="R4133" s="27"/>
      <c r="S4133" s="27"/>
    </row>
    <row r="4134" spans="3:19" x14ac:dyDescent="0.2">
      <c r="C4134" s="27"/>
      <c r="D4134" s="27"/>
      <c r="E4134" s="27"/>
      <c r="F4134" s="27"/>
      <c r="G4134" s="27"/>
      <c r="R4134" s="27"/>
      <c r="S4134" s="27"/>
    </row>
    <row r="4135" spans="3:19" x14ac:dyDescent="0.2">
      <c r="C4135" s="27"/>
      <c r="D4135" s="27"/>
      <c r="E4135" s="27"/>
      <c r="F4135" s="27"/>
      <c r="G4135" s="27"/>
      <c r="R4135" s="27"/>
      <c r="S4135" s="27"/>
    </row>
    <row r="4136" spans="3:19" x14ac:dyDescent="0.2">
      <c r="C4136" s="27"/>
      <c r="D4136" s="27"/>
      <c r="E4136" s="27"/>
      <c r="F4136" s="27"/>
      <c r="G4136" s="27"/>
      <c r="R4136" s="27"/>
      <c r="S4136" s="27"/>
    </row>
    <row r="4137" spans="3:19" x14ac:dyDescent="0.2">
      <c r="C4137" s="27"/>
      <c r="D4137" s="27"/>
      <c r="E4137" s="27"/>
      <c r="F4137" s="27"/>
      <c r="G4137" s="27"/>
      <c r="R4137" s="27"/>
      <c r="S4137" s="27"/>
    </row>
    <row r="4138" spans="3:19" x14ac:dyDescent="0.2">
      <c r="C4138" s="27"/>
      <c r="D4138" s="27"/>
      <c r="E4138" s="27"/>
      <c r="F4138" s="27"/>
      <c r="G4138" s="27"/>
      <c r="R4138" s="27"/>
      <c r="S4138" s="27"/>
    </row>
    <row r="4139" spans="3:19" x14ac:dyDescent="0.2">
      <c r="C4139" s="27"/>
      <c r="D4139" s="27"/>
      <c r="E4139" s="27"/>
      <c r="F4139" s="27"/>
      <c r="G4139" s="27"/>
      <c r="R4139" s="27"/>
      <c r="S4139" s="27"/>
    </row>
    <row r="4140" spans="3:19" x14ac:dyDescent="0.2">
      <c r="C4140" s="27"/>
      <c r="D4140" s="27"/>
      <c r="E4140" s="27"/>
      <c r="F4140" s="27"/>
      <c r="G4140" s="27"/>
      <c r="R4140" s="27"/>
      <c r="S4140" s="27"/>
    </row>
    <row r="4141" spans="3:19" x14ac:dyDescent="0.2">
      <c r="C4141" s="27"/>
      <c r="D4141" s="27"/>
      <c r="E4141" s="27"/>
      <c r="F4141" s="27"/>
      <c r="G4141" s="27"/>
      <c r="R4141" s="27"/>
      <c r="S4141" s="27"/>
    </row>
    <row r="4142" spans="3:19" x14ac:dyDescent="0.2">
      <c r="C4142" s="27"/>
      <c r="D4142" s="27"/>
      <c r="E4142" s="27"/>
      <c r="F4142" s="27"/>
      <c r="G4142" s="27"/>
      <c r="R4142" s="27"/>
      <c r="S4142" s="27"/>
    </row>
    <row r="4143" spans="3:19" x14ac:dyDescent="0.2">
      <c r="C4143" s="27"/>
      <c r="D4143" s="27"/>
      <c r="E4143" s="27"/>
      <c r="F4143" s="27"/>
      <c r="G4143" s="27"/>
      <c r="R4143" s="27"/>
      <c r="S4143" s="27"/>
    </row>
    <row r="4144" spans="3:19" x14ac:dyDescent="0.2">
      <c r="C4144" s="27"/>
      <c r="D4144" s="27"/>
      <c r="E4144" s="27"/>
      <c r="F4144" s="27"/>
      <c r="G4144" s="27"/>
      <c r="R4144" s="27"/>
      <c r="S4144" s="27"/>
    </row>
    <row r="4145" spans="3:19" x14ac:dyDescent="0.2">
      <c r="C4145" s="27"/>
      <c r="D4145" s="27"/>
      <c r="E4145" s="27"/>
      <c r="F4145" s="27"/>
      <c r="G4145" s="27"/>
      <c r="R4145" s="27"/>
      <c r="S4145" s="27"/>
    </row>
    <row r="4146" spans="3:19" x14ac:dyDescent="0.2">
      <c r="C4146" s="27"/>
      <c r="D4146" s="27"/>
      <c r="E4146" s="27"/>
      <c r="F4146" s="27"/>
      <c r="G4146" s="27"/>
      <c r="R4146" s="27"/>
      <c r="S4146" s="27"/>
    </row>
    <row r="4147" spans="3:19" x14ac:dyDescent="0.2">
      <c r="C4147" s="27"/>
      <c r="D4147" s="27"/>
      <c r="E4147" s="27"/>
      <c r="F4147" s="27"/>
      <c r="G4147" s="27"/>
      <c r="R4147" s="27"/>
      <c r="S4147" s="27"/>
    </row>
    <row r="4148" spans="3:19" x14ac:dyDescent="0.2">
      <c r="C4148" s="27"/>
      <c r="D4148" s="27"/>
      <c r="E4148" s="27"/>
      <c r="F4148" s="27"/>
      <c r="G4148" s="27"/>
      <c r="R4148" s="27"/>
      <c r="S4148" s="27"/>
    </row>
    <row r="4149" spans="3:19" x14ac:dyDescent="0.2">
      <c r="C4149" s="27"/>
      <c r="D4149" s="27"/>
      <c r="E4149" s="27"/>
      <c r="F4149" s="27"/>
      <c r="G4149" s="27"/>
      <c r="R4149" s="27"/>
      <c r="S4149" s="27"/>
    </row>
    <row r="4150" spans="3:19" x14ac:dyDescent="0.2">
      <c r="C4150" s="27"/>
      <c r="D4150" s="27"/>
      <c r="E4150" s="27"/>
      <c r="F4150" s="27"/>
      <c r="G4150" s="27"/>
      <c r="R4150" s="27"/>
      <c r="S4150" s="27"/>
    </row>
    <row r="4151" spans="3:19" x14ac:dyDescent="0.2">
      <c r="C4151" s="27"/>
      <c r="D4151" s="27"/>
      <c r="E4151" s="27"/>
      <c r="F4151" s="27"/>
      <c r="G4151" s="27"/>
      <c r="R4151" s="27"/>
      <c r="S4151" s="27"/>
    </row>
    <row r="4152" spans="3:19" x14ac:dyDescent="0.2">
      <c r="C4152" s="27"/>
      <c r="D4152" s="27"/>
      <c r="E4152" s="27"/>
      <c r="F4152" s="27"/>
      <c r="G4152" s="27"/>
      <c r="R4152" s="27"/>
      <c r="S4152" s="27"/>
    </row>
    <row r="4153" spans="3:19" x14ac:dyDescent="0.2">
      <c r="C4153" s="27"/>
      <c r="D4153" s="27"/>
      <c r="E4153" s="27"/>
      <c r="F4153" s="27"/>
      <c r="G4153" s="27"/>
      <c r="R4153" s="27"/>
      <c r="S4153" s="27"/>
    </row>
    <row r="4154" spans="3:19" x14ac:dyDescent="0.2">
      <c r="C4154" s="27"/>
      <c r="D4154" s="27"/>
      <c r="E4154" s="27"/>
      <c r="F4154" s="27"/>
      <c r="G4154" s="27"/>
      <c r="R4154" s="27"/>
      <c r="S4154" s="27"/>
    </row>
    <row r="4155" spans="3:19" x14ac:dyDescent="0.2">
      <c r="C4155" s="27"/>
      <c r="D4155" s="27"/>
      <c r="E4155" s="27"/>
      <c r="F4155" s="27"/>
      <c r="G4155" s="27"/>
      <c r="R4155" s="27"/>
      <c r="S4155" s="27"/>
    </row>
    <row r="4156" spans="3:19" x14ac:dyDescent="0.2">
      <c r="C4156" s="27"/>
      <c r="D4156" s="27"/>
      <c r="E4156" s="27"/>
      <c r="F4156" s="27"/>
      <c r="G4156" s="27"/>
      <c r="R4156" s="27"/>
      <c r="S4156" s="27"/>
    </row>
    <row r="4157" spans="3:19" x14ac:dyDescent="0.2">
      <c r="C4157" s="27"/>
      <c r="D4157" s="27"/>
      <c r="E4157" s="27"/>
      <c r="F4157" s="27"/>
      <c r="G4157" s="27"/>
      <c r="R4157" s="27"/>
      <c r="S4157" s="27"/>
    </row>
    <row r="4158" spans="3:19" x14ac:dyDescent="0.2">
      <c r="C4158" s="27"/>
      <c r="D4158" s="27"/>
      <c r="E4158" s="27"/>
      <c r="F4158" s="27"/>
      <c r="G4158" s="27"/>
      <c r="R4158" s="27"/>
      <c r="S4158" s="27"/>
    </row>
    <row r="4159" spans="3:19" x14ac:dyDescent="0.2">
      <c r="C4159" s="27"/>
      <c r="D4159" s="27"/>
      <c r="E4159" s="27"/>
      <c r="F4159" s="27"/>
      <c r="G4159" s="27"/>
      <c r="R4159" s="27"/>
      <c r="S4159" s="27"/>
    </row>
    <row r="4160" spans="3:19" x14ac:dyDescent="0.2">
      <c r="C4160" s="27"/>
      <c r="D4160" s="27"/>
      <c r="E4160" s="27"/>
      <c r="F4160" s="27"/>
      <c r="G4160" s="27"/>
      <c r="R4160" s="27"/>
      <c r="S4160" s="27"/>
    </row>
    <row r="4161" spans="3:19" x14ac:dyDescent="0.2">
      <c r="C4161" s="27"/>
      <c r="D4161" s="27"/>
      <c r="E4161" s="27"/>
      <c r="F4161" s="27"/>
      <c r="G4161" s="27"/>
      <c r="R4161" s="27"/>
      <c r="S4161" s="27"/>
    </row>
    <row r="4162" spans="3:19" x14ac:dyDescent="0.2">
      <c r="C4162" s="27"/>
      <c r="D4162" s="27"/>
      <c r="E4162" s="27"/>
      <c r="F4162" s="27"/>
      <c r="G4162" s="27"/>
      <c r="R4162" s="27"/>
      <c r="S4162" s="27"/>
    </row>
    <row r="4163" spans="3:19" x14ac:dyDescent="0.2">
      <c r="C4163" s="27"/>
      <c r="D4163" s="27"/>
      <c r="E4163" s="27"/>
      <c r="F4163" s="27"/>
      <c r="G4163" s="27"/>
      <c r="R4163" s="27"/>
      <c r="S4163" s="27"/>
    </row>
    <row r="4164" spans="3:19" x14ac:dyDescent="0.2">
      <c r="C4164" s="27"/>
      <c r="D4164" s="27"/>
      <c r="E4164" s="27"/>
      <c r="F4164" s="27"/>
      <c r="G4164" s="27"/>
      <c r="R4164" s="27"/>
      <c r="S4164" s="27"/>
    </row>
    <row r="4165" spans="3:19" x14ac:dyDescent="0.2">
      <c r="C4165" s="27"/>
      <c r="D4165" s="27"/>
      <c r="E4165" s="27"/>
      <c r="F4165" s="27"/>
      <c r="G4165" s="27"/>
      <c r="R4165" s="27"/>
      <c r="S4165" s="27"/>
    </row>
    <row r="4166" spans="3:19" x14ac:dyDescent="0.2">
      <c r="C4166" s="27"/>
      <c r="D4166" s="27"/>
      <c r="E4166" s="27"/>
      <c r="F4166" s="27"/>
      <c r="G4166" s="27"/>
      <c r="R4166" s="27"/>
      <c r="S4166" s="27"/>
    </row>
    <row r="4167" spans="3:19" x14ac:dyDescent="0.2">
      <c r="C4167" s="27"/>
      <c r="D4167" s="27"/>
      <c r="E4167" s="27"/>
      <c r="F4167" s="27"/>
      <c r="G4167" s="27"/>
      <c r="R4167" s="27"/>
      <c r="S4167" s="27"/>
    </row>
    <row r="4168" spans="3:19" x14ac:dyDescent="0.2">
      <c r="C4168" s="27"/>
      <c r="D4168" s="27"/>
      <c r="E4168" s="27"/>
      <c r="F4168" s="27"/>
      <c r="G4168" s="27"/>
      <c r="R4168" s="27"/>
      <c r="S4168" s="27"/>
    </row>
    <row r="4169" spans="3:19" x14ac:dyDescent="0.2">
      <c r="C4169" s="27"/>
      <c r="D4169" s="27"/>
      <c r="E4169" s="27"/>
      <c r="F4169" s="27"/>
      <c r="G4169" s="27"/>
      <c r="R4169" s="27"/>
      <c r="S4169" s="27"/>
    </row>
    <row r="4170" spans="3:19" x14ac:dyDescent="0.2">
      <c r="C4170" s="27"/>
      <c r="D4170" s="27"/>
      <c r="E4170" s="27"/>
      <c r="F4170" s="27"/>
      <c r="G4170" s="27"/>
      <c r="R4170" s="27"/>
      <c r="S4170" s="27"/>
    </row>
    <row r="4171" spans="3:19" x14ac:dyDescent="0.2">
      <c r="C4171" s="27"/>
      <c r="D4171" s="27"/>
      <c r="E4171" s="27"/>
      <c r="F4171" s="27"/>
      <c r="G4171" s="27"/>
      <c r="R4171" s="27"/>
      <c r="S4171" s="27"/>
    </row>
    <row r="4172" spans="3:19" x14ac:dyDescent="0.2">
      <c r="C4172" s="27"/>
      <c r="D4172" s="27"/>
      <c r="E4172" s="27"/>
      <c r="F4172" s="27"/>
      <c r="G4172" s="27"/>
      <c r="R4172" s="27"/>
      <c r="S4172" s="27"/>
    </row>
    <row r="4173" spans="3:19" x14ac:dyDescent="0.2">
      <c r="C4173" s="27"/>
      <c r="D4173" s="27"/>
      <c r="E4173" s="27"/>
      <c r="F4173" s="27"/>
      <c r="G4173" s="27"/>
      <c r="R4173" s="27"/>
      <c r="S4173" s="27"/>
    </row>
    <row r="4174" spans="3:19" x14ac:dyDescent="0.2">
      <c r="C4174" s="27"/>
      <c r="D4174" s="27"/>
      <c r="E4174" s="27"/>
      <c r="F4174" s="27"/>
      <c r="G4174" s="27"/>
      <c r="R4174" s="27"/>
      <c r="S4174" s="27"/>
    </row>
    <row r="4175" spans="3:19" x14ac:dyDescent="0.2">
      <c r="C4175" s="27"/>
      <c r="D4175" s="27"/>
      <c r="E4175" s="27"/>
      <c r="F4175" s="27"/>
      <c r="G4175" s="27"/>
      <c r="R4175" s="27"/>
      <c r="S4175" s="27"/>
    </row>
    <row r="4176" spans="3:19" x14ac:dyDescent="0.2">
      <c r="C4176" s="27"/>
      <c r="D4176" s="27"/>
      <c r="E4176" s="27"/>
      <c r="F4176" s="27"/>
      <c r="G4176" s="27"/>
      <c r="R4176" s="27"/>
      <c r="S4176" s="27"/>
    </row>
    <row r="4177" spans="3:19" x14ac:dyDescent="0.2">
      <c r="C4177" s="27"/>
      <c r="D4177" s="27"/>
      <c r="E4177" s="27"/>
      <c r="F4177" s="27"/>
      <c r="G4177" s="27"/>
      <c r="R4177" s="27"/>
      <c r="S4177" s="27"/>
    </row>
    <row r="4178" spans="3:19" x14ac:dyDescent="0.2">
      <c r="C4178" s="27"/>
      <c r="D4178" s="27"/>
      <c r="E4178" s="27"/>
      <c r="F4178" s="27"/>
      <c r="G4178" s="27"/>
      <c r="R4178" s="27"/>
      <c r="S4178" s="27"/>
    </row>
    <row r="4179" spans="3:19" x14ac:dyDescent="0.2">
      <c r="C4179" s="27"/>
      <c r="D4179" s="27"/>
      <c r="E4179" s="27"/>
      <c r="F4179" s="27"/>
      <c r="G4179" s="27"/>
      <c r="R4179" s="27"/>
      <c r="S4179" s="27"/>
    </row>
    <row r="4180" spans="3:19" x14ac:dyDescent="0.2">
      <c r="C4180" s="27"/>
      <c r="D4180" s="27"/>
      <c r="E4180" s="27"/>
      <c r="F4180" s="27"/>
      <c r="G4180" s="27"/>
      <c r="R4180" s="27"/>
      <c r="S4180" s="27"/>
    </row>
    <row r="4181" spans="3:19" x14ac:dyDescent="0.2">
      <c r="C4181" s="27"/>
      <c r="D4181" s="27"/>
      <c r="E4181" s="27"/>
      <c r="F4181" s="27"/>
      <c r="G4181" s="27"/>
      <c r="R4181" s="27"/>
      <c r="S4181" s="27"/>
    </row>
    <row r="4182" spans="3:19" x14ac:dyDescent="0.2">
      <c r="C4182" s="27"/>
      <c r="D4182" s="27"/>
      <c r="E4182" s="27"/>
      <c r="F4182" s="27"/>
      <c r="G4182" s="27"/>
      <c r="R4182" s="27"/>
      <c r="S4182" s="27"/>
    </row>
    <row r="4183" spans="3:19" x14ac:dyDescent="0.2">
      <c r="C4183" s="27"/>
      <c r="D4183" s="27"/>
      <c r="E4183" s="27"/>
      <c r="F4183" s="27"/>
      <c r="G4183" s="27"/>
      <c r="R4183" s="27"/>
      <c r="S4183" s="27"/>
    </row>
    <row r="4184" spans="3:19" x14ac:dyDescent="0.2">
      <c r="C4184" s="27"/>
      <c r="D4184" s="27"/>
      <c r="E4184" s="27"/>
      <c r="F4184" s="27"/>
      <c r="G4184" s="27"/>
      <c r="R4184" s="27"/>
      <c r="S4184" s="27"/>
    </row>
    <row r="4185" spans="3:19" x14ac:dyDescent="0.2">
      <c r="C4185" s="27"/>
      <c r="D4185" s="27"/>
      <c r="E4185" s="27"/>
      <c r="F4185" s="27"/>
      <c r="G4185" s="27"/>
      <c r="R4185" s="27"/>
      <c r="S4185" s="27"/>
    </row>
    <row r="4186" spans="3:19" x14ac:dyDescent="0.2">
      <c r="C4186" s="27"/>
      <c r="D4186" s="27"/>
      <c r="E4186" s="27"/>
      <c r="F4186" s="27"/>
      <c r="G4186" s="27"/>
      <c r="R4186" s="27"/>
      <c r="S4186" s="27"/>
    </row>
    <row r="4187" spans="3:19" x14ac:dyDescent="0.2">
      <c r="C4187" s="27"/>
      <c r="D4187" s="27"/>
      <c r="E4187" s="27"/>
      <c r="F4187" s="27"/>
      <c r="G4187" s="27"/>
      <c r="R4187" s="27"/>
      <c r="S4187" s="27"/>
    </row>
    <row r="4188" spans="3:19" x14ac:dyDescent="0.2">
      <c r="C4188" s="27"/>
      <c r="D4188" s="27"/>
      <c r="E4188" s="27"/>
      <c r="F4188" s="27"/>
      <c r="G4188" s="27"/>
      <c r="R4188" s="27"/>
      <c r="S4188" s="27"/>
    </row>
    <row r="4189" spans="3:19" x14ac:dyDescent="0.2">
      <c r="C4189" s="27"/>
      <c r="D4189" s="27"/>
      <c r="E4189" s="27"/>
      <c r="F4189" s="27"/>
      <c r="G4189" s="27"/>
      <c r="R4189" s="27"/>
      <c r="S4189" s="27"/>
    </row>
    <row r="4190" spans="3:19" x14ac:dyDescent="0.2">
      <c r="C4190" s="27"/>
      <c r="D4190" s="27"/>
      <c r="E4190" s="27"/>
      <c r="F4190" s="27"/>
      <c r="G4190" s="27"/>
      <c r="R4190" s="27"/>
      <c r="S4190" s="27"/>
    </row>
    <row r="4191" spans="3:19" x14ac:dyDescent="0.2">
      <c r="C4191" s="27"/>
      <c r="D4191" s="27"/>
      <c r="E4191" s="27"/>
      <c r="F4191" s="27"/>
      <c r="G4191" s="27"/>
      <c r="R4191" s="27"/>
      <c r="S4191" s="27"/>
    </row>
    <row r="4192" spans="3:19" x14ac:dyDescent="0.2">
      <c r="C4192" s="27"/>
      <c r="D4192" s="27"/>
      <c r="E4192" s="27"/>
      <c r="F4192" s="27"/>
      <c r="G4192" s="27"/>
      <c r="R4192" s="27"/>
      <c r="S4192" s="27"/>
    </row>
    <row r="4193" spans="3:19" x14ac:dyDescent="0.2">
      <c r="C4193" s="27"/>
      <c r="D4193" s="27"/>
      <c r="E4193" s="27"/>
      <c r="F4193" s="27"/>
      <c r="G4193" s="27"/>
      <c r="R4193" s="27"/>
      <c r="S4193" s="27"/>
    </row>
    <row r="4194" spans="3:19" x14ac:dyDescent="0.2">
      <c r="C4194" s="27"/>
      <c r="D4194" s="27"/>
      <c r="E4194" s="27"/>
      <c r="F4194" s="27"/>
      <c r="G4194" s="27"/>
      <c r="R4194" s="27"/>
      <c r="S4194" s="27"/>
    </row>
    <row r="4195" spans="3:19" x14ac:dyDescent="0.2">
      <c r="C4195" s="27"/>
      <c r="D4195" s="27"/>
      <c r="E4195" s="27"/>
      <c r="F4195" s="27"/>
      <c r="G4195" s="27"/>
      <c r="R4195" s="27"/>
      <c r="S4195" s="27"/>
    </row>
    <row r="4196" spans="3:19" x14ac:dyDescent="0.2">
      <c r="C4196" s="27"/>
      <c r="D4196" s="27"/>
      <c r="E4196" s="27"/>
      <c r="F4196" s="27"/>
      <c r="G4196" s="27"/>
      <c r="R4196" s="27"/>
      <c r="S4196" s="27"/>
    </row>
    <row r="4197" spans="3:19" x14ac:dyDescent="0.2">
      <c r="C4197" s="27"/>
      <c r="D4197" s="27"/>
      <c r="E4197" s="27"/>
      <c r="F4197" s="27"/>
      <c r="G4197" s="27"/>
      <c r="R4197" s="27"/>
      <c r="S4197" s="27"/>
    </row>
    <row r="4198" spans="3:19" x14ac:dyDescent="0.2">
      <c r="C4198" s="27"/>
      <c r="D4198" s="27"/>
      <c r="E4198" s="27"/>
      <c r="F4198" s="27"/>
      <c r="G4198" s="27"/>
      <c r="R4198" s="27"/>
      <c r="S4198" s="27"/>
    </row>
    <row r="4199" spans="3:19" x14ac:dyDescent="0.2">
      <c r="C4199" s="27"/>
      <c r="D4199" s="27"/>
      <c r="E4199" s="27"/>
      <c r="F4199" s="27"/>
      <c r="G4199" s="27"/>
      <c r="R4199" s="27"/>
      <c r="S4199" s="27"/>
    </row>
    <row r="4200" spans="3:19" x14ac:dyDescent="0.2">
      <c r="C4200" s="27"/>
      <c r="D4200" s="27"/>
      <c r="E4200" s="27"/>
      <c r="F4200" s="27"/>
      <c r="G4200" s="27"/>
      <c r="R4200" s="27"/>
      <c r="S4200" s="27"/>
    </row>
    <row r="4201" spans="3:19" x14ac:dyDescent="0.2">
      <c r="C4201" s="27"/>
      <c r="D4201" s="27"/>
      <c r="E4201" s="27"/>
      <c r="F4201" s="27"/>
      <c r="G4201" s="27"/>
      <c r="R4201" s="27"/>
      <c r="S4201" s="27"/>
    </row>
    <row r="4202" spans="3:19" x14ac:dyDescent="0.2">
      <c r="C4202" s="27"/>
      <c r="D4202" s="27"/>
      <c r="E4202" s="27"/>
      <c r="F4202" s="27"/>
      <c r="G4202" s="27"/>
      <c r="R4202" s="27"/>
      <c r="S4202" s="27"/>
    </row>
    <row r="4203" spans="3:19" x14ac:dyDescent="0.2">
      <c r="C4203" s="27"/>
      <c r="D4203" s="27"/>
      <c r="E4203" s="27"/>
      <c r="F4203" s="27"/>
      <c r="G4203" s="27"/>
      <c r="R4203" s="27"/>
      <c r="S4203" s="27"/>
    </row>
    <row r="4204" spans="3:19" x14ac:dyDescent="0.2">
      <c r="C4204" s="27"/>
      <c r="D4204" s="27"/>
      <c r="E4204" s="27"/>
      <c r="F4204" s="27"/>
      <c r="G4204" s="27"/>
      <c r="R4204" s="27"/>
      <c r="S4204" s="27"/>
    </row>
    <row r="4205" spans="3:19" x14ac:dyDescent="0.2">
      <c r="C4205" s="27"/>
      <c r="D4205" s="27"/>
      <c r="E4205" s="27"/>
      <c r="F4205" s="27"/>
      <c r="G4205" s="27"/>
      <c r="R4205" s="27"/>
      <c r="S4205" s="27"/>
    </row>
    <row r="4206" spans="3:19" x14ac:dyDescent="0.2">
      <c r="C4206" s="27"/>
      <c r="D4206" s="27"/>
      <c r="E4206" s="27"/>
      <c r="F4206" s="27"/>
      <c r="G4206" s="27"/>
      <c r="R4206" s="27"/>
      <c r="S4206" s="27"/>
    </row>
    <row r="4207" spans="3:19" x14ac:dyDescent="0.2">
      <c r="C4207" s="27"/>
      <c r="D4207" s="27"/>
      <c r="E4207" s="27"/>
      <c r="F4207" s="27"/>
      <c r="G4207" s="27"/>
      <c r="R4207" s="27"/>
      <c r="S4207" s="27"/>
    </row>
    <row r="4208" spans="3:19" x14ac:dyDescent="0.2">
      <c r="C4208" s="27"/>
      <c r="D4208" s="27"/>
      <c r="E4208" s="27"/>
      <c r="F4208" s="27"/>
      <c r="G4208" s="27"/>
      <c r="R4208" s="27"/>
      <c r="S4208" s="27"/>
    </row>
    <row r="4209" spans="3:19" x14ac:dyDescent="0.2">
      <c r="C4209" s="27"/>
      <c r="D4209" s="27"/>
      <c r="E4209" s="27"/>
      <c r="F4209" s="27"/>
      <c r="G4209" s="27"/>
      <c r="R4209" s="27"/>
      <c r="S4209" s="27"/>
    </row>
    <row r="4210" spans="3:19" x14ac:dyDescent="0.2">
      <c r="C4210" s="27"/>
      <c r="D4210" s="27"/>
      <c r="E4210" s="27"/>
      <c r="F4210" s="27"/>
      <c r="G4210" s="27"/>
      <c r="R4210" s="27"/>
      <c r="S4210" s="27"/>
    </row>
    <row r="4211" spans="3:19" x14ac:dyDescent="0.2">
      <c r="C4211" s="27"/>
      <c r="D4211" s="27"/>
      <c r="E4211" s="27"/>
      <c r="F4211" s="27"/>
      <c r="G4211" s="27"/>
      <c r="R4211" s="27"/>
      <c r="S4211" s="27"/>
    </row>
    <row r="4212" spans="3:19" x14ac:dyDescent="0.2">
      <c r="C4212" s="27"/>
      <c r="D4212" s="27"/>
      <c r="E4212" s="27"/>
      <c r="F4212" s="27"/>
      <c r="G4212" s="27"/>
      <c r="R4212" s="27"/>
      <c r="S4212" s="27"/>
    </row>
    <row r="4213" spans="3:19" x14ac:dyDescent="0.2">
      <c r="C4213" s="27"/>
      <c r="D4213" s="27"/>
      <c r="E4213" s="27"/>
      <c r="F4213" s="27"/>
      <c r="G4213" s="27"/>
      <c r="R4213" s="27"/>
      <c r="S4213" s="27"/>
    </row>
    <row r="4214" spans="3:19" x14ac:dyDescent="0.2">
      <c r="C4214" s="27"/>
      <c r="D4214" s="27"/>
      <c r="E4214" s="27"/>
      <c r="F4214" s="27"/>
      <c r="G4214" s="27"/>
      <c r="R4214" s="27"/>
      <c r="S4214" s="27"/>
    </row>
    <row r="4215" spans="3:19" x14ac:dyDescent="0.2">
      <c r="C4215" s="27"/>
      <c r="D4215" s="27"/>
      <c r="E4215" s="27"/>
      <c r="F4215" s="27"/>
      <c r="G4215" s="27"/>
      <c r="R4215" s="27"/>
      <c r="S4215" s="27"/>
    </row>
    <row r="4216" spans="3:19" x14ac:dyDescent="0.2">
      <c r="C4216" s="27"/>
      <c r="D4216" s="27"/>
      <c r="E4216" s="27"/>
      <c r="F4216" s="27"/>
      <c r="G4216" s="27"/>
      <c r="R4216" s="27"/>
      <c r="S4216" s="27"/>
    </row>
    <row r="4217" spans="3:19" x14ac:dyDescent="0.2">
      <c r="C4217" s="27"/>
      <c r="D4217" s="27"/>
      <c r="E4217" s="27"/>
      <c r="F4217" s="27"/>
      <c r="G4217" s="27"/>
      <c r="R4217" s="27"/>
      <c r="S4217" s="27"/>
    </row>
    <row r="4218" spans="3:19" x14ac:dyDescent="0.2">
      <c r="C4218" s="27"/>
      <c r="D4218" s="27"/>
      <c r="E4218" s="27"/>
      <c r="F4218" s="27"/>
      <c r="G4218" s="27"/>
      <c r="R4218" s="27"/>
      <c r="S4218" s="27"/>
    </row>
    <row r="4219" spans="3:19" x14ac:dyDescent="0.2">
      <c r="C4219" s="27"/>
      <c r="D4219" s="27"/>
      <c r="E4219" s="27"/>
      <c r="F4219" s="27"/>
      <c r="G4219" s="27"/>
      <c r="R4219" s="27"/>
      <c r="S4219" s="27"/>
    </row>
    <row r="4220" spans="3:19" x14ac:dyDescent="0.2">
      <c r="C4220" s="27"/>
      <c r="D4220" s="27"/>
      <c r="E4220" s="27"/>
      <c r="F4220" s="27"/>
      <c r="G4220" s="27"/>
      <c r="R4220" s="27"/>
      <c r="S4220" s="27"/>
    </row>
    <row r="4221" spans="3:19" x14ac:dyDescent="0.2">
      <c r="C4221" s="27"/>
      <c r="D4221" s="27"/>
      <c r="E4221" s="27"/>
      <c r="F4221" s="27"/>
      <c r="G4221" s="27"/>
      <c r="R4221" s="27"/>
      <c r="S4221" s="27"/>
    </row>
    <row r="4222" spans="3:19" x14ac:dyDescent="0.2">
      <c r="C4222" s="27"/>
      <c r="D4222" s="27"/>
      <c r="E4222" s="27"/>
      <c r="F4222" s="27"/>
      <c r="G4222" s="27"/>
      <c r="R4222" s="27"/>
      <c r="S4222" s="27"/>
    </row>
    <row r="4223" spans="3:19" x14ac:dyDescent="0.2">
      <c r="C4223" s="27"/>
      <c r="D4223" s="27"/>
      <c r="E4223" s="27"/>
      <c r="F4223" s="27"/>
      <c r="G4223" s="27"/>
      <c r="R4223" s="27"/>
      <c r="S4223" s="27"/>
    </row>
    <row r="4224" spans="3:19" x14ac:dyDescent="0.2">
      <c r="C4224" s="27"/>
      <c r="D4224" s="27"/>
      <c r="E4224" s="27"/>
      <c r="F4224" s="27"/>
      <c r="G4224" s="27"/>
      <c r="R4224" s="27"/>
      <c r="S4224" s="27"/>
    </row>
    <row r="4225" spans="3:19" x14ac:dyDescent="0.2">
      <c r="C4225" s="27"/>
      <c r="D4225" s="27"/>
      <c r="E4225" s="27"/>
      <c r="F4225" s="27"/>
      <c r="G4225" s="27"/>
      <c r="R4225" s="27"/>
      <c r="S4225" s="27"/>
    </row>
    <row r="4226" spans="3:19" x14ac:dyDescent="0.2">
      <c r="C4226" s="27"/>
      <c r="D4226" s="27"/>
      <c r="E4226" s="27"/>
      <c r="F4226" s="27"/>
      <c r="G4226" s="27"/>
      <c r="R4226" s="27"/>
      <c r="S4226" s="27"/>
    </row>
    <row r="4227" spans="3:19" x14ac:dyDescent="0.2">
      <c r="C4227" s="27"/>
      <c r="D4227" s="27"/>
      <c r="E4227" s="27"/>
      <c r="F4227" s="27"/>
      <c r="G4227" s="27"/>
      <c r="R4227" s="27"/>
      <c r="S4227" s="27"/>
    </row>
    <row r="4228" spans="3:19" x14ac:dyDescent="0.2">
      <c r="C4228" s="27"/>
      <c r="D4228" s="27"/>
      <c r="E4228" s="27"/>
      <c r="F4228" s="27"/>
      <c r="G4228" s="27"/>
      <c r="R4228" s="27"/>
      <c r="S4228" s="27"/>
    </row>
    <row r="4229" spans="3:19" x14ac:dyDescent="0.2">
      <c r="C4229" s="27"/>
      <c r="D4229" s="27"/>
      <c r="E4229" s="27"/>
      <c r="F4229" s="27"/>
      <c r="G4229" s="27"/>
      <c r="R4229" s="27"/>
      <c r="S4229" s="27"/>
    </row>
    <row r="4230" spans="3:19" x14ac:dyDescent="0.2">
      <c r="C4230" s="27"/>
      <c r="D4230" s="27"/>
      <c r="E4230" s="27"/>
      <c r="F4230" s="27"/>
      <c r="G4230" s="27"/>
      <c r="R4230" s="27"/>
      <c r="S4230" s="27"/>
    </row>
    <row r="4231" spans="3:19" x14ac:dyDescent="0.2">
      <c r="C4231" s="27"/>
      <c r="D4231" s="27"/>
      <c r="E4231" s="27"/>
      <c r="F4231" s="27"/>
      <c r="G4231" s="27"/>
      <c r="R4231" s="27"/>
      <c r="S4231" s="27"/>
    </row>
    <row r="4232" spans="3:19" x14ac:dyDescent="0.2">
      <c r="C4232" s="27"/>
      <c r="D4232" s="27"/>
      <c r="E4232" s="27"/>
      <c r="F4232" s="27"/>
      <c r="G4232" s="27"/>
      <c r="R4232" s="27"/>
      <c r="S4232" s="27"/>
    </row>
    <row r="4233" spans="3:19" x14ac:dyDescent="0.2">
      <c r="C4233" s="27"/>
      <c r="D4233" s="27"/>
      <c r="E4233" s="27"/>
      <c r="F4233" s="27"/>
      <c r="G4233" s="27"/>
      <c r="R4233" s="27"/>
      <c r="S4233" s="27"/>
    </row>
    <row r="4234" spans="3:19" x14ac:dyDescent="0.2">
      <c r="C4234" s="27"/>
      <c r="D4234" s="27"/>
      <c r="E4234" s="27"/>
      <c r="F4234" s="27"/>
      <c r="G4234" s="27"/>
      <c r="R4234" s="27"/>
      <c r="S4234" s="27"/>
    </row>
    <row r="4235" spans="3:19" x14ac:dyDescent="0.2">
      <c r="C4235" s="27"/>
      <c r="D4235" s="27"/>
      <c r="E4235" s="27"/>
      <c r="F4235" s="27"/>
      <c r="G4235" s="27"/>
      <c r="R4235" s="27"/>
      <c r="S4235" s="27"/>
    </row>
    <row r="4236" spans="3:19" x14ac:dyDescent="0.2">
      <c r="C4236" s="27"/>
      <c r="D4236" s="27"/>
      <c r="E4236" s="27"/>
      <c r="F4236" s="27"/>
      <c r="G4236" s="27"/>
      <c r="R4236" s="27"/>
      <c r="S4236" s="27"/>
    </row>
    <row r="4237" spans="3:19" x14ac:dyDescent="0.2">
      <c r="C4237" s="27"/>
      <c r="D4237" s="27"/>
      <c r="E4237" s="27"/>
      <c r="F4237" s="27"/>
      <c r="G4237" s="27"/>
      <c r="R4237" s="27"/>
      <c r="S4237" s="27"/>
    </row>
    <row r="4238" spans="3:19" x14ac:dyDescent="0.2">
      <c r="C4238" s="27"/>
      <c r="D4238" s="27"/>
      <c r="E4238" s="27"/>
      <c r="F4238" s="27"/>
      <c r="G4238" s="27"/>
      <c r="R4238" s="27"/>
      <c r="S4238" s="27"/>
    </row>
    <row r="4239" spans="3:19" x14ac:dyDescent="0.2">
      <c r="C4239" s="27"/>
      <c r="D4239" s="27"/>
      <c r="E4239" s="27"/>
      <c r="F4239" s="27"/>
      <c r="G4239" s="27"/>
      <c r="R4239" s="27"/>
      <c r="S4239" s="27"/>
    </row>
    <row r="4240" spans="3:19" x14ac:dyDescent="0.2">
      <c r="C4240" s="27"/>
      <c r="D4240" s="27"/>
      <c r="E4240" s="27"/>
      <c r="F4240" s="27"/>
      <c r="G4240" s="27"/>
      <c r="R4240" s="27"/>
      <c r="S4240" s="27"/>
    </row>
    <row r="4241" spans="3:19" x14ac:dyDescent="0.2">
      <c r="C4241" s="27"/>
      <c r="D4241" s="27"/>
      <c r="E4241" s="27"/>
      <c r="F4241" s="27"/>
      <c r="G4241" s="27"/>
      <c r="R4241" s="27"/>
      <c r="S4241" s="27"/>
    </row>
    <row r="4242" spans="3:19" x14ac:dyDescent="0.2">
      <c r="C4242" s="27"/>
      <c r="D4242" s="27"/>
      <c r="E4242" s="27"/>
      <c r="F4242" s="27"/>
      <c r="G4242" s="27"/>
      <c r="R4242" s="27"/>
      <c r="S4242" s="27"/>
    </row>
    <row r="4243" spans="3:19" x14ac:dyDescent="0.2">
      <c r="C4243" s="27"/>
      <c r="D4243" s="27"/>
      <c r="E4243" s="27"/>
      <c r="F4243" s="27"/>
      <c r="G4243" s="27"/>
      <c r="R4243" s="27"/>
      <c r="S4243" s="27"/>
    </row>
    <row r="4244" spans="3:19" x14ac:dyDescent="0.2">
      <c r="C4244" s="27"/>
      <c r="D4244" s="27"/>
      <c r="E4244" s="27"/>
      <c r="F4244" s="27"/>
      <c r="G4244" s="27"/>
      <c r="R4244" s="27"/>
      <c r="S4244" s="27"/>
    </row>
    <row r="4245" spans="3:19" x14ac:dyDescent="0.2">
      <c r="C4245" s="27"/>
      <c r="D4245" s="27"/>
      <c r="E4245" s="27"/>
      <c r="F4245" s="27"/>
      <c r="G4245" s="27"/>
      <c r="R4245" s="27"/>
      <c r="S4245" s="27"/>
    </row>
    <row r="4246" spans="3:19" x14ac:dyDescent="0.2">
      <c r="C4246" s="27"/>
      <c r="D4246" s="27"/>
      <c r="E4246" s="27"/>
      <c r="F4246" s="27"/>
      <c r="G4246" s="27"/>
      <c r="R4246" s="27"/>
      <c r="S4246" s="27"/>
    </row>
    <row r="4247" spans="3:19" x14ac:dyDescent="0.2">
      <c r="C4247" s="27"/>
      <c r="D4247" s="27"/>
      <c r="E4247" s="27"/>
      <c r="F4247" s="27"/>
      <c r="G4247" s="27"/>
      <c r="R4247" s="27"/>
      <c r="S4247" s="27"/>
    </row>
    <row r="4248" spans="3:19" x14ac:dyDescent="0.2">
      <c r="C4248" s="27"/>
      <c r="D4248" s="27"/>
      <c r="E4248" s="27"/>
      <c r="F4248" s="27"/>
      <c r="G4248" s="27"/>
      <c r="R4248" s="27"/>
      <c r="S4248" s="27"/>
    </row>
    <row r="4249" spans="3:19" x14ac:dyDescent="0.2">
      <c r="C4249" s="27"/>
      <c r="D4249" s="27"/>
      <c r="E4249" s="27"/>
      <c r="F4249" s="27"/>
      <c r="G4249" s="27"/>
      <c r="R4249" s="27"/>
      <c r="S4249" s="27"/>
    </row>
    <row r="4250" spans="3:19" x14ac:dyDescent="0.2">
      <c r="C4250" s="27"/>
      <c r="D4250" s="27"/>
      <c r="E4250" s="27"/>
      <c r="F4250" s="27"/>
      <c r="G4250" s="27"/>
      <c r="R4250" s="27"/>
      <c r="S4250" s="27"/>
    </row>
    <row r="4251" spans="3:19" x14ac:dyDescent="0.2">
      <c r="C4251" s="27"/>
      <c r="D4251" s="27"/>
      <c r="E4251" s="27"/>
      <c r="F4251" s="27"/>
      <c r="G4251" s="27"/>
      <c r="R4251" s="27"/>
      <c r="S4251" s="27"/>
    </row>
    <row r="4252" spans="3:19" x14ac:dyDescent="0.2">
      <c r="C4252" s="27"/>
      <c r="D4252" s="27"/>
      <c r="E4252" s="27"/>
      <c r="F4252" s="27"/>
      <c r="G4252" s="27"/>
      <c r="R4252" s="27"/>
      <c r="S4252" s="27"/>
    </row>
    <row r="4253" spans="3:19" x14ac:dyDescent="0.2">
      <c r="C4253" s="27"/>
      <c r="D4253" s="27"/>
      <c r="E4253" s="27"/>
      <c r="F4253" s="27"/>
      <c r="G4253" s="27"/>
      <c r="R4253" s="27"/>
      <c r="S4253" s="27"/>
    </row>
    <row r="4254" spans="3:19" x14ac:dyDescent="0.2">
      <c r="C4254" s="27"/>
      <c r="D4254" s="27"/>
      <c r="E4254" s="27"/>
      <c r="F4254" s="27"/>
      <c r="G4254" s="27"/>
      <c r="R4254" s="27"/>
      <c r="S4254" s="27"/>
    </row>
    <row r="4255" spans="3:19" x14ac:dyDescent="0.2">
      <c r="C4255" s="27"/>
      <c r="D4255" s="27"/>
      <c r="E4255" s="27"/>
      <c r="F4255" s="27"/>
      <c r="G4255" s="27"/>
      <c r="R4255" s="27"/>
      <c r="S4255" s="27"/>
    </row>
    <row r="4256" spans="3:19" x14ac:dyDescent="0.2">
      <c r="C4256" s="27"/>
      <c r="D4256" s="27"/>
      <c r="E4256" s="27"/>
      <c r="F4256" s="27"/>
      <c r="G4256" s="27"/>
      <c r="R4256" s="27"/>
      <c r="S4256" s="27"/>
    </row>
    <row r="4257" spans="3:19" x14ac:dyDescent="0.2">
      <c r="C4257" s="27"/>
      <c r="D4257" s="27"/>
      <c r="E4257" s="27"/>
      <c r="F4257" s="27"/>
      <c r="G4257" s="27"/>
      <c r="R4257" s="27"/>
      <c r="S4257" s="27"/>
    </row>
    <row r="4258" spans="3:19" x14ac:dyDescent="0.2">
      <c r="C4258" s="27"/>
      <c r="D4258" s="27"/>
      <c r="E4258" s="27"/>
      <c r="F4258" s="27"/>
      <c r="G4258" s="27"/>
      <c r="R4258" s="27"/>
      <c r="S4258" s="27"/>
    </row>
    <row r="4259" spans="3:19" x14ac:dyDescent="0.2">
      <c r="C4259" s="27"/>
      <c r="D4259" s="27"/>
      <c r="E4259" s="27"/>
      <c r="F4259" s="27"/>
      <c r="G4259" s="27"/>
      <c r="R4259" s="27"/>
      <c r="S4259" s="27"/>
    </row>
    <row r="4260" spans="3:19" x14ac:dyDescent="0.2">
      <c r="C4260" s="27"/>
      <c r="D4260" s="27"/>
      <c r="E4260" s="27"/>
      <c r="F4260" s="27"/>
      <c r="G4260" s="27"/>
      <c r="R4260" s="27"/>
      <c r="S4260" s="27"/>
    </row>
    <row r="4261" spans="3:19" x14ac:dyDescent="0.2">
      <c r="C4261" s="27"/>
      <c r="D4261" s="27"/>
      <c r="E4261" s="27"/>
      <c r="F4261" s="27"/>
      <c r="G4261" s="27"/>
      <c r="R4261" s="27"/>
      <c r="S4261" s="27"/>
    </row>
    <row r="4262" spans="3:19" x14ac:dyDescent="0.2">
      <c r="C4262" s="27"/>
      <c r="D4262" s="27"/>
      <c r="E4262" s="27"/>
      <c r="F4262" s="27"/>
      <c r="G4262" s="27"/>
      <c r="R4262" s="27"/>
      <c r="S4262" s="27"/>
    </row>
    <row r="4263" spans="3:19" x14ac:dyDescent="0.2">
      <c r="C4263" s="27"/>
      <c r="D4263" s="27"/>
      <c r="E4263" s="27"/>
      <c r="F4263" s="27"/>
      <c r="G4263" s="27"/>
      <c r="R4263" s="27"/>
      <c r="S4263" s="27"/>
    </row>
    <row r="4264" spans="3:19" x14ac:dyDescent="0.2">
      <c r="C4264" s="27"/>
      <c r="D4264" s="27"/>
      <c r="E4264" s="27"/>
      <c r="F4264" s="27"/>
      <c r="G4264" s="27"/>
      <c r="R4264" s="27"/>
      <c r="S4264" s="27"/>
    </row>
    <row r="4265" spans="3:19" x14ac:dyDescent="0.2">
      <c r="C4265" s="27"/>
      <c r="D4265" s="27"/>
      <c r="E4265" s="27"/>
      <c r="F4265" s="27"/>
      <c r="G4265" s="27"/>
      <c r="R4265" s="27"/>
      <c r="S4265" s="27"/>
    </row>
    <row r="4266" spans="3:19" x14ac:dyDescent="0.2">
      <c r="C4266" s="27"/>
      <c r="D4266" s="27"/>
      <c r="E4266" s="27"/>
      <c r="F4266" s="27"/>
      <c r="G4266" s="27"/>
      <c r="R4266" s="27"/>
      <c r="S4266" s="27"/>
    </row>
    <row r="4267" spans="3:19" x14ac:dyDescent="0.2">
      <c r="C4267" s="27"/>
      <c r="D4267" s="27"/>
      <c r="E4267" s="27"/>
      <c r="F4267" s="27"/>
      <c r="G4267" s="27"/>
      <c r="R4267" s="27"/>
      <c r="S4267" s="27"/>
    </row>
    <row r="4268" spans="3:19" x14ac:dyDescent="0.2">
      <c r="C4268" s="27"/>
      <c r="D4268" s="27"/>
      <c r="E4268" s="27"/>
      <c r="F4268" s="27"/>
      <c r="G4268" s="27"/>
      <c r="R4268" s="27"/>
      <c r="S4268" s="27"/>
    </row>
    <row r="4269" spans="3:19" x14ac:dyDescent="0.2">
      <c r="C4269" s="27"/>
      <c r="D4269" s="27"/>
      <c r="E4269" s="27"/>
      <c r="F4269" s="27"/>
      <c r="G4269" s="27"/>
      <c r="R4269" s="27"/>
      <c r="S4269" s="27"/>
    </row>
    <row r="4270" spans="3:19" x14ac:dyDescent="0.2">
      <c r="C4270" s="27"/>
      <c r="D4270" s="27"/>
      <c r="E4270" s="27"/>
      <c r="F4270" s="27"/>
      <c r="G4270" s="27"/>
      <c r="R4270" s="27"/>
      <c r="S4270" s="27"/>
    </row>
    <row r="4271" spans="3:19" x14ac:dyDescent="0.2">
      <c r="C4271" s="27"/>
      <c r="D4271" s="27"/>
      <c r="E4271" s="27"/>
      <c r="F4271" s="27"/>
      <c r="G4271" s="27"/>
      <c r="R4271" s="27"/>
      <c r="S4271" s="27"/>
    </row>
    <row r="4272" spans="3:19" x14ac:dyDescent="0.2">
      <c r="C4272" s="27"/>
      <c r="D4272" s="27"/>
      <c r="E4272" s="27"/>
      <c r="F4272" s="27"/>
      <c r="G4272" s="27"/>
      <c r="R4272" s="27"/>
      <c r="S4272" s="27"/>
    </row>
    <row r="4273" spans="3:19" x14ac:dyDescent="0.2">
      <c r="C4273" s="27"/>
      <c r="D4273" s="27"/>
      <c r="E4273" s="27"/>
      <c r="F4273" s="27"/>
      <c r="G4273" s="27"/>
      <c r="R4273" s="27"/>
      <c r="S4273" s="27"/>
    </row>
    <row r="4274" spans="3:19" x14ac:dyDescent="0.2">
      <c r="C4274" s="27"/>
      <c r="D4274" s="27"/>
      <c r="E4274" s="27"/>
      <c r="F4274" s="27"/>
      <c r="G4274" s="27"/>
      <c r="R4274" s="27"/>
      <c r="S4274" s="27"/>
    </row>
    <row r="4275" spans="3:19" x14ac:dyDescent="0.2">
      <c r="C4275" s="27"/>
      <c r="D4275" s="27"/>
      <c r="E4275" s="27"/>
      <c r="F4275" s="27"/>
      <c r="G4275" s="27"/>
      <c r="R4275" s="27"/>
      <c r="S4275" s="27"/>
    </row>
    <row r="4276" spans="3:19" x14ac:dyDescent="0.2">
      <c r="C4276" s="27"/>
      <c r="D4276" s="27"/>
      <c r="E4276" s="27"/>
      <c r="F4276" s="27"/>
      <c r="G4276" s="27"/>
      <c r="R4276" s="27"/>
      <c r="S4276" s="27"/>
    </row>
    <row r="4277" spans="3:19" x14ac:dyDescent="0.2">
      <c r="C4277" s="27"/>
      <c r="D4277" s="27"/>
      <c r="E4277" s="27"/>
      <c r="F4277" s="27"/>
      <c r="G4277" s="27"/>
      <c r="R4277" s="27"/>
      <c r="S4277" s="27"/>
    </row>
    <row r="4278" spans="3:19" x14ac:dyDescent="0.2">
      <c r="C4278" s="27"/>
      <c r="D4278" s="27"/>
      <c r="E4278" s="27"/>
      <c r="F4278" s="27"/>
      <c r="G4278" s="27"/>
      <c r="R4278" s="27"/>
      <c r="S4278" s="27"/>
    </row>
    <row r="4279" spans="3:19" x14ac:dyDescent="0.2">
      <c r="C4279" s="27"/>
      <c r="D4279" s="27"/>
      <c r="E4279" s="27"/>
      <c r="F4279" s="27"/>
      <c r="G4279" s="27"/>
      <c r="R4279" s="27"/>
      <c r="S4279" s="27"/>
    </row>
    <row r="4280" spans="3:19" x14ac:dyDescent="0.2">
      <c r="C4280" s="27"/>
      <c r="D4280" s="27"/>
      <c r="E4280" s="27"/>
      <c r="F4280" s="27"/>
      <c r="G4280" s="27"/>
      <c r="R4280" s="27"/>
      <c r="S4280" s="27"/>
    </row>
    <row r="4281" spans="3:19" x14ac:dyDescent="0.2">
      <c r="C4281" s="27"/>
      <c r="D4281" s="27"/>
      <c r="E4281" s="27"/>
      <c r="F4281" s="27"/>
      <c r="G4281" s="27"/>
      <c r="R4281" s="27"/>
      <c r="S4281" s="27"/>
    </row>
    <row r="4282" spans="3:19" x14ac:dyDescent="0.2">
      <c r="C4282" s="27"/>
      <c r="D4282" s="27"/>
      <c r="E4282" s="27"/>
      <c r="F4282" s="27"/>
      <c r="G4282" s="27"/>
      <c r="R4282" s="27"/>
      <c r="S4282" s="27"/>
    </row>
    <row r="4283" spans="3:19" x14ac:dyDescent="0.2">
      <c r="C4283" s="27"/>
      <c r="D4283" s="27"/>
      <c r="E4283" s="27"/>
      <c r="F4283" s="27"/>
      <c r="G4283" s="27"/>
      <c r="R4283" s="27"/>
      <c r="S4283" s="27"/>
    </row>
    <row r="4284" spans="3:19" x14ac:dyDescent="0.2">
      <c r="C4284" s="27"/>
      <c r="D4284" s="27"/>
      <c r="E4284" s="27"/>
      <c r="F4284" s="27"/>
      <c r="G4284" s="27"/>
      <c r="R4284" s="27"/>
      <c r="S4284" s="27"/>
    </row>
    <row r="4285" spans="3:19" x14ac:dyDescent="0.2">
      <c r="C4285" s="27"/>
      <c r="D4285" s="27"/>
      <c r="E4285" s="27"/>
      <c r="F4285" s="27"/>
      <c r="G4285" s="27"/>
      <c r="R4285" s="27"/>
      <c r="S4285" s="27"/>
    </row>
    <row r="4286" spans="3:19" x14ac:dyDescent="0.2">
      <c r="C4286" s="27"/>
      <c r="D4286" s="27"/>
      <c r="E4286" s="27"/>
      <c r="F4286" s="27"/>
      <c r="G4286" s="27"/>
      <c r="R4286" s="27"/>
      <c r="S4286" s="27"/>
    </row>
    <row r="4287" spans="3:19" x14ac:dyDescent="0.2">
      <c r="C4287" s="27"/>
      <c r="D4287" s="27"/>
      <c r="E4287" s="27"/>
      <c r="F4287" s="27"/>
      <c r="G4287" s="27"/>
      <c r="R4287" s="27"/>
      <c r="S4287" s="27"/>
    </row>
    <row r="4288" spans="3:19" x14ac:dyDescent="0.2">
      <c r="C4288" s="27"/>
      <c r="D4288" s="27"/>
      <c r="E4288" s="27"/>
      <c r="F4288" s="27"/>
      <c r="G4288" s="27"/>
      <c r="R4288" s="27"/>
      <c r="S4288" s="27"/>
    </row>
    <row r="4289" spans="3:19" x14ac:dyDescent="0.2">
      <c r="C4289" s="27"/>
      <c r="D4289" s="27"/>
      <c r="E4289" s="27"/>
      <c r="F4289" s="27"/>
      <c r="G4289" s="27"/>
      <c r="R4289" s="27"/>
      <c r="S4289" s="27"/>
    </row>
    <row r="4290" spans="3:19" x14ac:dyDescent="0.2">
      <c r="C4290" s="27"/>
      <c r="D4290" s="27"/>
      <c r="E4290" s="27"/>
      <c r="F4290" s="27"/>
      <c r="G4290" s="27"/>
      <c r="R4290" s="27"/>
      <c r="S4290" s="27"/>
    </row>
    <row r="4291" spans="3:19" x14ac:dyDescent="0.2">
      <c r="C4291" s="27"/>
      <c r="D4291" s="27"/>
      <c r="E4291" s="27"/>
      <c r="F4291" s="27"/>
      <c r="G4291" s="27"/>
      <c r="R4291" s="27"/>
      <c r="S4291" s="27"/>
    </row>
    <row r="4292" spans="3:19" x14ac:dyDescent="0.2">
      <c r="C4292" s="27"/>
      <c r="D4292" s="27"/>
      <c r="E4292" s="27"/>
      <c r="F4292" s="27"/>
      <c r="G4292" s="27"/>
      <c r="R4292" s="27"/>
      <c r="S4292" s="27"/>
    </row>
    <row r="4293" spans="3:19" x14ac:dyDescent="0.2">
      <c r="C4293" s="27"/>
      <c r="D4293" s="27"/>
      <c r="E4293" s="27"/>
      <c r="F4293" s="27"/>
      <c r="G4293" s="27"/>
      <c r="R4293" s="27"/>
      <c r="S4293" s="27"/>
    </row>
    <row r="4294" spans="3:19" x14ac:dyDescent="0.2">
      <c r="C4294" s="27"/>
      <c r="D4294" s="27"/>
      <c r="E4294" s="27"/>
      <c r="F4294" s="27"/>
      <c r="G4294" s="27"/>
      <c r="R4294" s="27"/>
      <c r="S4294" s="27"/>
    </row>
    <row r="4295" spans="3:19" x14ac:dyDescent="0.2">
      <c r="C4295" s="27"/>
      <c r="D4295" s="27"/>
      <c r="E4295" s="27"/>
      <c r="F4295" s="27"/>
      <c r="G4295" s="27"/>
      <c r="R4295" s="27"/>
      <c r="S4295" s="27"/>
    </row>
    <row r="4296" spans="3:19" x14ac:dyDescent="0.2">
      <c r="C4296" s="27"/>
      <c r="D4296" s="27"/>
      <c r="E4296" s="27"/>
      <c r="F4296" s="27"/>
      <c r="G4296" s="27"/>
      <c r="R4296" s="27"/>
      <c r="S4296" s="27"/>
    </row>
    <row r="4297" spans="3:19" x14ac:dyDescent="0.2">
      <c r="C4297" s="27"/>
      <c r="D4297" s="27"/>
      <c r="E4297" s="27"/>
      <c r="F4297" s="27"/>
      <c r="G4297" s="27"/>
      <c r="R4297" s="27"/>
      <c r="S4297" s="27"/>
    </row>
    <row r="4298" spans="3:19" x14ac:dyDescent="0.2">
      <c r="C4298" s="27"/>
      <c r="D4298" s="27"/>
      <c r="E4298" s="27"/>
      <c r="F4298" s="27"/>
      <c r="G4298" s="27"/>
      <c r="R4298" s="27"/>
      <c r="S4298" s="27"/>
    </row>
    <row r="4299" spans="3:19" x14ac:dyDescent="0.2">
      <c r="C4299" s="27"/>
      <c r="D4299" s="27"/>
      <c r="E4299" s="27"/>
      <c r="F4299" s="27"/>
      <c r="G4299" s="27"/>
      <c r="R4299" s="27"/>
      <c r="S4299" s="27"/>
    </row>
    <row r="4300" spans="3:19" x14ac:dyDescent="0.2">
      <c r="C4300" s="27"/>
      <c r="D4300" s="27"/>
      <c r="E4300" s="27"/>
      <c r="F4300" s="27"/>
      <c r="G4300" s="27"/>
      <c r="R4300" s="27"/>
      <c r="S4300" s="27"/>
    </row>
    <row r="4301" spans="3:19" x14ac:dyDescent="0.2">
      <c r="C4301" s="27"/>
      <c r="D4301" s="27"/>
      <c r="E4301" s="27"/>
      <c r="F4301" s="27"/>
      <c r="G4301" s="27"/>
      <c r="R4301" s="27"/>
      <c r="S4301" s="27"/>
    </row>
    <row r="4302" spans="3:19" x14ac:dyDescent="0.2">
      <c r="C4302" s="27"/>
      <c r="D4302" s="27"/>
      <c r="E4302" s="27"/>
      <c r="F4302" s="27"/>
      <c r="G4302" s="27"/>
      <c r="R4302" s="27"/>
      <c r="S4302" s="27"/>
    </row>
    <row r="4303" spans="3:19" x14ac:dyDescent="0.2">
      <c r="C4303" s="27"/>
      <c r="D4303" s="27"/>
      <c r="E4303" s="27"/>
      <c r="F4303" s="27"/>
      <c r="G4303" s="27"/>
      <c r="R4303" s="27"/>
      <c r="S4303" s="27"/>
    </row>
    <row r="4304" spans="3:19" x14ac:dyDescent="0.2">
      <c r="C4304" s="27"/>
      <c r="D4304" s="27"/>
      <c r="E4304" s="27"/>
      <c r="F4304" s="27"/>
      <c r="G4304" s="27"/>
      <c r="R4304" s="27"/>
      <c r="S4304" s="27"/>
    </row>
    <row r="4305" spans="3:19" x14ac:dyDescent="0.2">
      <c r="C4305" s="27"/>
      <c r="D4305" s="27"/>
      <c r="E4305" s="27"/>
      <c r="F4305" s="27"/>
      <c r="G4305" s="27"/>
      <c r="R4305" s="27"/>
      <c r="S4305" s="27"/>
    </row>
    <row r="4306" spans="3:19" x14ac:dyDescent="0.2">
      <c r="C4306" s="27"/>
      <c r="D4306" s="27"/>
      <c r="E4306" s="27"/>
      <c r="F4306" s="27"/>
      <c r="G4306" s="27"/>
      <c r="R4306" s="27"/>
      <c r="S4306" s="27"/>
    </row>
    <row r="4307" spans="3:19" x14ac:dyDescent="0.2">
      <c r="C4307" s="27"/>
      <c r="D4307" s="27"/>
      <c r="E4307" s="27"/>
      <c r="F4307" s="27"/>
      <c r="G4307" s="27"/>
      <c r="R4307" s="27"/>
      <c r="S4307" s="27"/>
    </row>
    <row r="4308" spans="3:19" x14ac:dyDescent="0.2">
      <c r="C4308" s="27"/>
      <c r="D4308" s="27"/>
      <c r="E4308" s="27"/>
      <c r="F4308" s="27"/>
      <c r="G4308" s="27"/>
      <c r="R4308" s="27"/>
      <c r="S4308" s="27"/>
    </row>
    <row r="4309" spans="3:19" x14ac:dyDescent="0.2">
      <c r="C4309" s="27"/>
      <c r="D4309" s="27"/>
      <c r="E4309" s="27"/>
      <c r="F4309" s="27"/>
      <c r="G4309" s="27"/>
      <c r="R4309" s="27"/>
      <c r="S4309" s="27"/>
    </row>
    <row r="4310" spans="3:19" x14ac:dyDescent="0.2">
      <c r="C4310" s="27"/>
      <c r="D4310" s="27"/>
      <c r="E4310" s="27"/>
      <c r="F4310" s="27"/>
      <c r="G4310" s="27"/>
      <c r="R4310" s="27"/>
      <c r="S4310" s="27"/>
    </row>
    <row r="4311" spans="3:19" x14ac:dyDescent="0.2">
      <c r="C4311" s="27"/>
      <c r="D4311" s="27"/>
      <c r="E4311" s="27"/>
      <c r="F4311" s="27"/>
      <c r="G4311" s="27"/>
      <c r="R4311" s="27"/>
      <c r="S4311" s="27"/>
    </row>
    <row r="4312" spans="3:19" x14ac:dyDescent="0.2">
      <c r="C4312" s="27"/>
      <c r="D4312" s="27"/>
      <c r="E4312" s="27"/>
      <c r="F4312" s="27"/>
      <c r="G4312" s="27"/>
      <c r="R4312" s="27"/>
      <c r="S4312" s="27"/>
    </row>
    <row r="4313" spans="3:19" x14ac:dyDescent="0.2">
      <c r="C4313" s="27"/>
      <c r="D4313" s="27"/>
      <c r="E4313" s="27"/>
      <c r="F4313" s="27"/>
      <c r="G4313" s="27"/>
      <c r="R4313" s="27"/>
      <c r="S4313" s="27"/>
    </row>
    <row r="4314" spans="3:19" x14ac:dyDescent="0.2">
      <c r="C4314" s="27"/>
      <c r="D4314" s="27"/>
      <c r="E4314" s="27"/>
      <c r="F4314" s="27"/>
      <c r="G4314" s="27"/>
      <c r="R4314" s="27"/>
      <c r="S4314" s="27"/>
    </row>
    <row r="4315" spans="3:19" x14ac:dyDescent="0.2">
      <c r="C4315" s="27"/>
      <c r="D4315" s="27"/>
      <c r="E4315" s="27"/>
      <c r="F4315" s="27"/>
      <c r="G4315" s="27"/>
      <c r="R4315" s="27"/>
      <c r="S4315" s="27"/>
    </row>
    <row r="4316" spans="3:19" x14ac:dyDescent="0.2">
      <c r="C4316" s="27"/>
      <c r="D4316" s="27"/>
      <c r="E4316" s="27"/>
      <c r="F4316" s="27"/>
      <c r="G4316" s="27"/>
      <c r="R4316" s="27"/>
      <c r="S4316" s="27"/>
    </row>
    <row r="4317" spans="3:19" x14ac:dyDescent="0.2">
      <c r="C4317" s="27"/>
      <c r="D4317" s="27"/>
      <c r="E4317" s="27"/>
      <c r="F4317" s="27"/>
      <c r="G4317" s="27"/>
      <c r="R4317" s="27"/>
      <c r="S4317" s="27"/>
    </row>
    <row r="4318" spans="3:19" x14ac:dyDescent="0.2">
      <c r="C4318" s="27"/>
      <c r="D4318" s="27"/>
      <c r="E4318" s="27"/>
      <c r="F4318" s="27"/>
      <c r="G4318" s="27"/>
      <c r="R4318" s="27"/>
      <c r="S4318" s="27"/>
    </row>
    <row r="4319" spans="3:19" x14ac:dyDescent="0.2">
      <c r="C4319" s="27"/>
      <c r="D4319" s="27"/>
      <c r="E4319" s="27"/>
      <c r="F4319" s="27"/>
      <c r="G4319" s="27"/>
      <c r="R4319" s="27"/>
      <c r="S4319" s="27"/>
    </row>
    <row r="4320" spans="3:19" x14ac:dyDescent="0.2">
      <c r="C4320" s="27"/>
      <c r="D4320" s="27"/>
      <c r="E4320" s="27"/>
      <c r="F4320" s="27"/>
      <c r="G4320" s="27"/>
      <c r="R4320" s="27"/>
      <c r="S4320" s="27"/>
    </row>
    <row r="4321" spans="3:19" x14ac:dyDescent="0.2">
      <c r="C4321" s="27"/>
      <c r="D4321" s="27"/>
      <c r="E4321" s="27"/>
      <c r="F4321" s="27"/>
      <c r="G4321" s="27"/>
      <c r="R4321" s="27"/>
      <c r="S4321" s="27"/>
    </row>
    <row r="4322" spans="3:19" x14ac:dyDescent="0.2">
      <c r="C4322" s="27"/>
      <c r="D4322" s="27"/>
      <c r="E4322" s="27"/>
      <c r="F4322" s="27"/>
      <c r="G4322" s="27"/>
      <c r="R4322" s="27"/>
      <c r="S4322" s="27"/>
    </row>
    <row r="4323" spans="3:19" x14ac:dyDescent="0.2">
      <c r="C4323" s="27"/>
      <c r="D4323" s="27"/>
      <c r="E4323" s="27"/>
      <c r="F4323" s="27"/>
      <c r="G4323" s="27"/>
      <c r="R4323" s="27"/>
      <c r="S4323" s="27"/>
    </row>
    <row r="4324" spans="3:19" x14ac:dyDescent="0.2">
      <c r="C4324" s="27"/>
      <c r="D4324" s="27"/>
      <c r="E4324" s="27"/>
      <c r="F4324" s="27"/>
      <c r="G4324" s="27"/>
      <c r="R4324" s="27"/>
      <c r="S4324" s="27"/>
    </row>
    <row r="4325" spans="3:19" x14ac:dyDescent="0.2">
      <c r="C4325" s="27"/>
      <c r="D4325" s="27"/>
      <c r="E4325" s="27"/>
      <c r="F4325" s="27"/>
      <c r="G4325" s="27"/>
      <c r="R4325" s="27"/>
      <c r="S4325" s="27"/>
    </row>
    <row r="4326" spans="3:19" x14ac:dyDescent="0.2">
      <c r="C4326" s="27"/>
      <c r="D4326" s="27"/>
      <c r="E4326" s="27"/>
      <c r="F4326" s="27"/>
      <c r="G4326" s="27"/>
      <c r="R4326" s="27"/>
      <c r="S4326" s="27"/>
    </row>
    <row r="4327" spans="3:19" x14ac:dyDescent="0.2">
      <c r="C4327" s="27"/>
      <c r="D4327" s="27"/>
      <c r="E4327" s="27"/>
      <c r="F4327" s="27"/>
      <c r="G4327" s="27"/>
      <c r="R4327" s="27"/>
      <c r="S4327" s="27"/>
    </row>
    <row r="4328" spans="3:19" x14ac:dyDescent="0.2">
      <c r="C4328" s="27"/>
      <c r="D4328" s="27"/>
      <c r="E4328" s="27"/>
      <c r="F4328" s="27"/>
      <c r="G4328" s="27"/>
      <c r="R4328" s="27"/>
      <c r="S4328" s="27"/>
    </row>
    <row r="4329" spans="3:19" x14ac:dyDescent="0.2">
      <c r="C4329" s="27"/>
      <c r="D4329" s="27"/>
      <c r="E4329" s="27"/>
      <c r="F4329" s="27"/>
      <c r="G4329" s="27"/>
      <c r="R4329" s="27"/>
      <c r="S4329" s="27"/>
    </row>
    <row r="4330" spans="3:19" x14ac:dyDescent="0.2">
      <c r="C4330" s="27"/>
      <c r="D4330" s="27"/>
      <c r="E4330" s="27"/>
      <c r="F4330" s="27"/>
      <c r="G4330" s="27"/>
      <c r="R4330" s="27"/>
      <c r="S4330" s="27"/>
    </row>
    <row r="4331" spans="3:19" x14ac:dyDescent="0.2">
      <c r="C4331" s="27"/>
      <c r="D4331" s="27"/>
      <c r="E4331" s="27"/>
      <c r="F4331" s="27"/>
      <c r="G4331" s="27"/>
      <c r="R4331" s="27"/>
      <c r="S4331" s="27"/>
    </row>
    <row r="4332" spans="3:19" x14ac:dyDescent="0.2">
      <c r="C4332" s="27"/>
      <c r="D4332" s="27"/>
      <c r="E4332" s="27"/>
      <c r="F4332" s="27"/>
      <c r="G4332" s="27"/>
      <c r="R4332" s="27"/>
      <c r="S4332" s="27"/>
    </row>
    <row r="4333" spans="3:19" x14ac:dyDescent="0.2">
      <c r="C4333" s="27"/>
      <c r="D4333" s="27"/>
      <c r="E4333" s="27"/>
      <c r="F4333" s="27"/>
      <c r="G4333" s="27"/>
      <c r="R4333" s="27"/>
      <c r="S4333" s="27"/>
    </row>
    <row r="4334" spans="3:19" x14ac:dyDescent="0.2">
      <c r="C4334" s="27"/>
      <c r="D4334" s="27"/>
      <c r="E4334" s="27"/>
      <c r="F4334" s="27"/>
      <c r="G4334" s="27"/>
      <c r="R4334" s="27"/>
      <c r="S4334" s="27"/>
    </row>
    <row r="4335" spans="3:19" x14ac:dyDescent="0.2">
      <c r="C4335" s="27"/>
      <c r="D4335" s="27"/>
      <c r="E4335" s="27"/>
      <c r="F4335" s="27"/>
      <c r="G4335" s="27"/>
      <c r="R4335" s="27"/>
      <c r="S4335" s="27"/>
    </row>
    <row r="4336" spans="3:19" x14ac:dyDescent="0.2">
      <c r="C4336" s="27"/>
      <c r="D4336" s="27"/>
      <c r="E4336" s="27"/>
      <c r="F4336" s="27"/>
      <c r="G4336" s="27"/>
      <c r="R4336" s="27"/>
      <c r="S4336" s="27"/>
    </row>
    <row r="4337" spans="3:19" x14ac:dyDescent="0.2">
      <c r="C4337" s="27"/>
      <c r="D4337" s="27"/>
      <c r="E4337" s="27"/>
      <c r="F4337" s="27"/>
      <c r="G4337" s="27"/>
      <c r="R4337" s="27"/>
      <c r="S4337" s="27"/>
    </row>
    <row r="4338" spans="3:19" x14ac:dyDescent="0.2">
      <c r="C4338" s="27"/>
      <c r="D4338" s="27"/>
      <c r="E4338" s="27"/>
      <c r="F4338" s="27"/>
      <c r="G4338" s="27"/>
      <c r="R4338" s="27"/>
      <c r="S4338" s="27"/>
    </row>
    <row r="4339" spans="3:19" x14ac:dyDescent="0.2">
      <c r="C4339" s="27"/>
      <c r="D4339" s="27"/>
      <c r="E4339" s="27"/>
      <c r="F4339" s="27"/>
      <c r="G4339" s="27"/>
      <c r="R4339" s="27"/>
      <c r="S4339" s="27"/>
    </row>
    <row r="4340" spans="3:19" x14ac:dyDescent="0.2">
      <c r="C4340" s="27"/>
      <c r="D4340" s="27"/>
      <c r="E4340" s="27"/>
      <c r="F4340" s="27"/>
      <c r="G4340" s="27"/>
      <c r="R4340" s="27"/>
      <c r="S4340" s="27"/>
    </row>
    <row r="4341" spans="3:19" x14ac:dyDescent="0.2">
      <c r="C4341" s="27"/>
      <c r="D4341" s="27"/>
      <c r="E4341" s="27"/>
      <c r="F4341" s="27"/>
      <c r="G4341" s="27"/>
      <c r="R4341" s="27"/>
      <c r="S4341" s="27"/>
    </row>
    <row r="4342" spans="3:19" x14ac:dyDescent="0.2">
      <c r="C4342" s="27"/>
      <c r="D4342" s="27"/>
      <c r="E4342" s="27"/>
      <c r="F4342" s="27"/>
      <c r="G4342" s="27"/>
      <c r="R4342" s="27"/>
      <c r="S4342" s="27"/>
    </row>
    <row r="4343" spans="3:19" x14ac:dyDescent="0.2">
      <c r="C4343" s="27"/>
      <c r="D4343" s="27"/>
      <c r="E4343" s="27"/>
      <c r="F4343" s="27"/>
      <c r="G4343" s="27"/>
      <c r="R4343" s="27"/>
      <c r="S4343" s="27"/>
    </row>
    <row r="4344" spans="3:19" x14ac:dyDescent="0.2">
      <c r="C4344" s="27"/>
      <c r="D4344" s="27"/>
      <c r="E4344" s="27"/>
      <c r="F4344" s="27"/>
      <c r="G4344" s="27"/>
      <c r="R4344" s="27"/>
      <c r="S4344" s="27"/>
    </row>
    <row r="4345" spans="3:19" x14ac:dyDescent="0.2">
      <c r="C4345" s="27"/>
      <c r="D4345" s="27"/>
      <c r="E4345" s="27"/>
      <c r="F4345" s="27"/>
      <c r="G4345" s="27"/>
      <c r="R4345" s="27"/>
      <c r="S4345" s="27"/>
    </row>
    <row r="4346" spans="3:19" x14ac:dyDescent="0.2">
      <c r="C4346" s="27"/>
      <c r="D4346" s="27"/>
      <c r="E4346" s="27"/>
      <c r="F4346" s="27"/>
      <c r="G4346" s="27"/>
      <c r="R4346" s="27"/>
      <c r="S4346" s="27"/>
    </row>
    <row r="4347" spans="3:19" x14ac:dyDescent="0.2">
      <c r="C4347" s="27"/>
      <c r="D4347" s="27"/>
      <c r="E4347" s="27"/>
      <c r="F4347" s="27"/>
      <c r="G4347" s="27"/>
      <c r="R4347" s="27"/>
      <c r="S4347" s="27"/>
    </row>
    <row r="4348" spans="3:19" x14ac:dyDescent="0.2">
      <c r="C4348" s="27"/>
      <c r="D4348" s="27"/>
      <c r="E4348" s="27"/>
      <c r="F4348" s="27"/>
      <c r="G4348" s="27"/>
      <c r="R4348" s="27"/>
      <c r="S4348" s="27"/>
    </row>
    <row r="4349" spans="3:19" x14ac:dyDescent="0.2">
      <c r="C4349" s="27"/>
      <c r="D4349" s="27"/>
      <c r="E4349" s="27"/>
      <c r="F4349" s="27"/>
      <c r="G4349" s="27"/>
      <c r="R4349" s="27"/>
      <c r="S4349" s="27"/>
    </row>
    <row r="4350" spans="3:19" x14ac:dyDescent="0.2">
      <c r="C4350" s="27"/>
      <c r="D4350" s="27"/>
      <c r="E4350" s="27"/>
      <c r="F4350" s="27"/>
      <c r="G4350" s="27"/>
      <c r="R4350" s="27"/>
      <c r="S4350" s="27"/>
    </row>
    <row r="4351" spans="3:19" x14ac:dyDescent="0.2">
      <c r="C4351" s="27"/>
      <c r="D4351" s="27"/>
      <c r="E4351" s="27"/>
      <c r="F4351" s="27"/>
      <c r="G4351" s="27"/>
      <c r="R4351" s="27"/>
      <c r="S4351" s="27"/>
    </row>
    <row r="4352" spans="3:19" x14ac:dyDescent="0.2">
      <c r="C4352" s="27"/>
      <c r="D4352" s="27"/>
      <c r="E4352" s="27"/>
      <c r="F4352" s="27"/>
      <c r="G4352" s="27"/>
      <c r="R4352" s="27"/>
      <c r="S4352" s="27"/>
    </row>
    <row r="4353" spans="3:19" x14ac:dyDescent="0.2">
      <c r="C4353" s="27"/>
      <c r="D4353" s="27"/>
      <c r="E4353" s="27"/>
      <c r="F4353" s="27"/>
      <c r="G4353" s="27"/>
      <c r="R4353" s="27"/>
      <c r="S4353" s="27"/>
    </row>
    <row r="4354" spans="3:19" x14ac:dyDescent="0.2">
      <c r="C4354" s="27"/>
      <c r="D4354" s="27"/>
      <c r="E4354" s="27"/>
      <c r="F4354" s="27"/>
      <c r="G4354" s="27"/>
      <c r="R4354" s="27"/>
      <c r="S4354" s="27"/>
    </row>
    <row r="4355" spans="3:19" x14ac:dyDescent="0.2">
      <c r="C4355" s="27"/>
      <c r="D4355" s="27"/>
      <c r="E4355" s="27"/>
      <c r="F4355" s="27"/>
      <c r="G4355" s="27"/>
      <c r="R4355" s="27"/>
      <c r="S4355" s="27"/>
    </row>
    <row r="4356" spans="3:19" x14ac:dyDescent="0.2">
      <c r="C4356" s="27"/>
      <c r="D4356" s="27"/>
      <c r="E4356" s="27"/>
      <c r="F4356" s="27"/>
      <c r="G4356" s="27"/>
      <c r="R4356" s="27"/>
      <c r="S4356" s="27"/>
    </row>
    <row r="4357" spans="3:19" x14ac:dyDescent="0.2">
      <c r="C4357" s="27"/>
      <c r="D4357" s="27"/>
      <c r="E4357" s="27"/>
      <c r="F4357" s="27"/>
      <c r="G4357" s="27"/>
      <c r="R4357" s="27"/>
      <c r="S4357" s="27"/>
    </row>
    <row r="4358" spans="3:19" x14ac:dyDescent="0.2">
      <c r="C4358" s="27"/>
      <c r="D4358" s="27"/>
      <c r="E4358" s="27"/>
      <c r="F4358" s="27"/>
      <c r="G4358" s="27"/>
      <c r="R4358" s="27"/>
      <c r="S4358" s="27"/>
    </row>
    <row r="4359" spans="3:19" x14ac:dyDescent="0.2">
      <c r="C4359" s="27"/>
      <c r="D4359" s="27"/>
      <c r="E4359" s="27"/>
      <c r="F4359" s="27"/>
      <c r="G4359" s="27"/>
      <c r="R4359" s="27"/>
      <c r="S4359" s="27"/>
    </row>
    <row r="4360" spans="3:19" x14ac:dyDescent="0.2">
      <c r="C4360" s="27"/>
      <c r="D4360" s="27"/>
      <c r="E4360" s="27"/>
      <c r="F4360" s="27"/>
      <c r="G4360" s="27"/>
      <c r="R4360" s="27"/>
      <c r="S4360" s="27"/>
    </row>
    <row r="4361" spans="3:19" x14ac:dyDescent="0.2">
      <c r="C4361" s="27"/>
      <c r="D4361" s="27"/>
      <c r="E4361" s="27"/>
      <c r="F4361" s="27"/>
      <c r="G4361" s="27"/>
      <c r="R4361" s="27"/>
      <c r="S4361" s="27"/>
    </row>
    <row r="4362" spans="3:19" x14ac:dyDescent="0.2">
      <c r="C4362" s="27"/>
      <c r="D4362" s="27"/>
      <c r="E4362" s="27"/>
      <c r="F4362" s="27"/>
      <c r="G4362" s="27"/>
      <c r="R4362" s="27"/>
      <c r="S4362" s="27"/>
    </row>
    <row r="4363" spans="3:19" x14ac:dyDescent="0.2">
      <c r="C4363" s="27"/>
      <c r="D4363" s="27"/>
      <c r="E4363" s="27"/>
      <c r="F4363" s="27"/>
      <c r="G4363" s="27"/>
      <c r="R4363" s="27"/>
      <c r="S4363" s="27"/>
    </row>
    <row r="4364" spans="3:19" x14ac:dyDescent="0.2">
      <c r="C4364" s="27"/>
      <c r="D4364" s="27"/>
      <c r="E4364" s="27"/>
      <c r="F4364" s="27"/>
      <c r="G4364" s="27"/>
      <c r="R4364" s="27"/>
      <c r="S4364" s="27"/>
    </row>
    <row r="4365" spans="3:19" x14ac:dyDescent="0.2">
      <c r="C4365" s="27"/>
      <c r="D4365" s="27"/>
      <c r="E4365" s="27"/>
      <c r="F4365" s="27"/>
      <c r="G4365" s="27"/>
      <c r="R4365" s="27"/>
      <c r="S4365" s="27"/>
    </row>
    <row r="4366" spans="3:19" x14ac:dyDescent="0.2">
      <c r="C4366" s="27"/>
      <c r="D4366" s="27"/>
      <c r="E4366" s="27"/>
      <c r="F4366" s="27"/>
      <c r="G4366" s="27"/>
      <c r="R4366" s="27"/>
      <c r="S4366" s="27"/>
    </row>
    <row r="4367" spans="3:19" x14ac:dyDescent="0.2">
      <c r="C4367" s="27"/>
      <c r="D4367" s="27"/>
      <c r="E4367" s="27"/>
      <c r="F4367" s="27"/>
      <c r="G4367" s="27"/>
      <c r="R4367" s="27"/>
      <c r="S4367" s="27"/>
    </row>
    <row r="4368" spans="3:19" x14ac:dyDescent="0.2">
      <c r="C4368" s="27"/>
      <c r="D4368" s="27"/>
      <c r="E4368" s="27"/>
      <c r="F4368" s="27"/>
      <c r="G4368" s="27"/>
      <c r="R4368" s="27"/>
      <c r="S4368" s="27"/>
    </row>
    <row r="4369" spans="3:19" x14ac:dyDescent="0.2">
      <c r="C4369" s="27"/>
      <c r="D4369" s="27"/>
      <c r="E4369" s="27"/>
      <c r="F4369" s="27"/>
      <c r="G4369" s="27"/>
      <c r="R4369" s="27"/>
      <c r="S4369" s="27"/>
    </row>
    <row r="4370" spans="3:19" x14ac:dyDescent="0.2">
      <c r="C4370" s="27"/>
      <c r="D4370" s="27"/>
      <c r="E4370" s="27"/>
      <c r="F4370" s="27"/>
      <c r="G4370" s="27"/>
      <c r="R4370" s="27"/>
      <c r="S4370" s="27"/>
    </row>
    <row r="4371" spans="3:19" x14ac:dyDescent="0.2">
      <c r="C4371" s="27"/>
      <c r="D4371" s="27"/>
      <c r="E4371" s="27"/>
      <c r="F4371" s="27"/>
      <c r="G4371" s="27"/>
      <c r="R4371" s="27"/>
      <c r="S4371" s="27"/>
    </row>
    <row r="4372" spans="3:19" x14ac:dyDescent="0.2">
      <c r="C4372" s="27"/>
      <c r="D4372" s="27"/>
      <c r="E4372" s="27"/>
      <c r="F4372" s="27"/>
      <c r="G4372" s="27"/>
      <c r="R4372" s="27"/>
      <c r="S4372" s="27"/>
    </row>
    <row r="4373" spans="3:19" x14ac:dyDescent="0.2">
      <c r="C4373" s="27"/>
      <c r="D4373" s="27"/>
      <c r="E4373" s="27"/>
      <c r="F4373" s="27"/>
      <c r="G4373" s="27"/>
      <c r="R4373" s="27"/>
      <c r="S4373" s="27"/>
    </row>
    <row r="4374" spans="3:19" x14ac:dyDescent="0.2">
      <c r="C4374" s="27"/>
      <c r="D4374" s="27"/>
      <c r="E4374" s="27"/>
      <c r="F4374" s="27"/>
      <c r="G4374" s="27"/>
      <c r="R4374" s="27"/>
      <c r="S4374" s="27"/>
    </row>
    <row r="4375" spans="3:19" x14ac:dyDescent="0.2">
      <c r="C4375" s="27"/>
      <c r="D4375" s="27"/>
      <c r="E4375" s="27"/>
      <c r="F4375" s="27"/>
      <c r="G4375" s="27"/>
      <c r="R4375" s="27"/>
      <c r="S4375" s="27"/>
    </row>
    <row r="4376" spans="3:19" x14ac:dyDescent="0.2">
      <c r="C4376" s="27"/>
      <c r="D4376" s="27"/>
      <c r="E4376" s="27"/>
      <c r="F4376" s="27"/>
      <c r="G4376" s="27"/>
      <c r="R4376" s="27"/>
      <c r="S4376" s="27"/>
    </row>
    <row r="4377" spans="3:19" x14ac:dyDescent="0.2">
      <c r="C4377" s="27"/>
      <c r="D4377" s="27"/>
      <c r="E4377" s="27"/>
      <c r="F4377" s="27"/>
      <c r="G4377" s="27"/>
      <c r="R4377" s="27"/>
      <c r="S4377" s="27"/>
    </row>
    <row r="4378" spans="3:19" x14ac:dyDescent="0.2">
      <c r="C4378" s="27"/>
      <c r="D4378" s="27"/>
      <c r="E4378" s="27"/>
      <c r="F4378" s="27"/>
      <c r="G4378" s="27"/>
      <c r="R4378" s="27"/>
      <c r="S4378" s="27"/>
    </row>
    <row r="4379" spans="3:19" x14ac:dyDescent="0.2">
      <c r="C4379" s="27"/>
      <c r="D4379" s="27"/>
      <c r="E4379" s="27"/>
      <c r="F4379" s="27"/>
      <c r="G4379" s="27"/>
      <c r="R4379" s="27"/>
      <c r="S4379" s="27"/>
    </row>
    <row r="4380" spans="3:19" x14ac:dyDescent="0.2">
      <c r="C4380" s="27"/>
      <c r="D4380" s="27"/>
      <c r="E4380" s="27"/>
      <c r="F4380" s="27"/>
      <c r="G4380" s="27"/>
      <c r="R4380" s="27"/>
      <c r="S4380" s="27"/>
    </row>
    <row r="4381" spans="3:19" x14ac:dyDescent="0.2">
      <c r="C4381" s="27"/>
      <c r="D4381" s="27"/>
      <c r="E4381" s="27"/>
      <c r="F4381" s="27"/>
      <c r="G4381" s="27"/>
      <c r="R4381" s="27"/>
      <c r="S4381" s="27"/>
    </row>
    <row r="4382" spans="3:19" x14ac:dyDescent="0.2">
      <c r="C4382" s="27"/>
      <c r="D4382" s="27"/>
      <c r="E4382" s="27"/>
      <c r="F4382" s="27"/>
      <c r="G4382" s="27"/>
      <c r="R4382" s="27"/>
      <c r="S4382" s="27"/>
    </row>
    <row r="4383" spans="3:19" x14ac:dyDescent="0.2">
      <c r="C4383" s="27"/>
      <c r="D4383" s="27"/>
      <c r="E4383" s="27"/>
      <c r="F4383" s="27"/>
      <c r="G4383" s="27"/>
      <c r="R4383" s="27"/>
      <c r="S4383" s="27"/>
    </row>
    <row r="4384" spans="3:19" x14ac:dyDescent="0.2">
      <c r="C4384" s="27"/>
      <c r="D4384" s="27"/>
      <c r="E4384" s="27"/>
      <c r="F4384" s="27"/>
      <c r="G4384" s="27"/>
      <c r="R4384" s="27"/>
      <c r="S4384" s="27"/>
    </row>
    <row r="4385" spans="3:19" x14ac:dyDescent="0.2">
      <c r="C4385" s="27"/>
      <c r="D4385" s="27"/>
      <c r="E4385" s="27"/>
      <c r="F4385" s="27"/>
      <c r="G4385" s="27"/>
      <c r="R4385" s="27"/>
      <c r="S4385" s="27"/>
    </row>
    <row r="4386" spans="3:19" x14ac:dyDescent="0.2">
      <c r="C4386" s="27"/>
      <c r="D4386" s="27"/>
      <c r="E4386" s="27"/>
      <c r="F4386" s="27"/>
      <c r="G4386" s="27"/>
      <c r="R4386" s="27"/>
      <c r="S4386" s="27"/>
    </row>
    <row r="4387" spans="3:19" x14ac:dyDescent="0.2">
      <c r="C4387" s="27"/>
      <c r="D4387" s="27"/>
      <c r="E4387" s="27"/>
      <c r="F4387" s="27"/>
      <c r="G4387" s="27"/>
      <c r="R4387" s="27"/>
      <c r="S4387" s="27"/>
    </row>
    <row r="4388" spans="3:19" x14ac:dyDescent="0.2">
      <c r="C4388" s="27"/>
      <c r="D4388" s="27"/>
      <c r="E4388" s="27"/>
      <c r="F4388" s="27"/>
      <c r="G4388" s="27"/>
      <c r="R4388" s="27"/>
      <c r="S4388" s="27"/>
    </row>
    <row r="4389" spans="3:19" x14ac:dyDescent="0.2">
      <c r="C4389" s="27"/>
      <c r="D4389" s="27"/>
      <c r="E4389" s="27"/>
      <c r="F4389" s="27"/>
      <c r="G4389" s="27"/>
      <c r="R4389" s="27"/>
      <c r="S4389" s="27"/>
    </row>
    <row r="4390" spans="3:19" x14ac:dyDescent="0.2">
      <c r="C4390" s="27"/>
      <c r="D4390" s="27"/>
      <c r="E4390" s="27"/>
      <c r="F4390" s="27"/>
      <c r="G4390" s="27"/>
      <c r="R4390" s="27"/>
      <c r="S4390" s="27"/>
    </row>
    <row r="4391" spans="3:19" x14ac:dyDescent="0.2">
      <c r="C4391" s="27"/>
      <c r="D4391" s="27"/>
      <c r="E4391" s="27"/>
      <c r="F4391" s="27"/>
      <c r="G4391" s="27"/>
      <c r="R4391" s="27"/>
      <c r="S4391" s="27"/>
    </row>
    <row r="4392" spans="3:19" x14ac:dyDescent="0.2">
      <c r="C4392" s="27"/>
      <c r="D4392" s="27"/>
      <c r="E4392" s="27"/>
      <c r="F4392" s="27"/>
      <c r="G4392" s="27"/>
      <c r="R4392" s="27"/>
      <c r="S4392" s="27"/>
    </row>
    <row r="4393" spans="3:19" x14ac:dyDescent="0.2">
      <c r="C4393" s="27"/>
      <c r="D4393" s="27"/>
      <c r="E4393" s="27"/>
      <c r="F4393" s="27"/>
      <c r="G4393" s="27"/>
      <c r="R4393" s="27"/>
      <c r="S4393" s="27"/>
    </row>
    <row r="4394" spans="3:19" x14ac:dyDescent="0.2">
      <c r="C4394" s="27"/>
      <c r="D4394" s="27"/>
      <c r="E4394" s="27"/>
      <c r="F4394" s="27"/>
      <c r="G4394" s="27"/>
      <c r="R4394" s="27"/>
      <c r="S4394" s="27"/>
    </row>
    <row r="4395" spans="3:19" x14ac:dyDescent="0.2">
      <c r="C4395" s="27"/>
      <c r="D4395" s="27"/>
      <c r="E4395" s="27"/>
      <c r="F4395" s="27"/>
      <c r="G4395" s="27"/>
      <c r="R4395" s="27"/>
      <c r="S4395" s="27"/>
    </row>
    <row r="4396" spans="3:19" x14ac:dyDescent="0.2">
      <c r="C4396" s="27"/>
      <c r="D4396" s="27"/>
      <c r="E4396" s="27"/>
      <c r="F4396" s="27"/>
      <c r="G4396" s="27"/>
      <c r="R4396" s="27"/>
      <c r="S4396" s="27"/>
    </row>
    <row r="4397" spans="3:19" x14ac:dyDescent="0.2">
      <c r="C4397" s="27"/>
      <c r="D4397" s="27"/>
      <c r="E4397" s="27"/>
      <c r="F4397" s="27"/>
      <c r="G4397" s="27"/>
      <c r="R4397" s="27"/>
      <c r="S4397" s="27"/>
    </row>
    <row r="4398" spans="3:19" x14ac:dyDescent="0.2">
      <c r="C4398" s="27"/>
      <c r="D4398" s="27"/>
      <c r="E4398" s="27"/>
      <c r="F4398" s="27"/>
      <c r="G4398" s="27"/>
      <c r="R4398" s="27"/>
      <c r="S4398" s="27"/>
    </row>
    <row r="4399" spans="3:19" x14ac:dyDescent="0.2">
      <c r="C4399" s="27"/>
      <c r="D4399" s="27"/>
      <c r="E4399" s="27"/>
      <c r="F4399" s="27"/>
      <c r="G4399" s="27"/>
      <c r="R4399" s="27"/>
      <c r="S4399" s="27"/>
    </row>
    <row r="4400" spans="3:19" x14ac:dyDescent="0.2">
      <c r="C4400" s="27"/>
      <c r="D4400" s="27"/>
      <c r="E4400" s="27"/>
      <c r="F4400" s="27"/>
      <c r="G4400" s="27"/>
      <c r="R4400" s="27"/>
      <c r="S4400" s="27"/>
    </row>
    <row r="4401" spans="3:19" x14ac:dyDescent="0.2">
      <c r="C4401" s="27"/>
      <c r="D4401" s="27"/>
      <c r="E4401" s="27"/>
      <c r="F4401" s="27"/>
      <c r="G4401" s="27"/>
      <c r="R4401" s="27"/>
      <c r="S4401" s="27"/>
    </row>
    <row r="4402" spans="3:19" x14ac:dyDescent="0.2">
      <c r="C4402" s="27"/>
      <c r="D4402" s="27"/>
      <c r="E4402" s="27"/>
      <c r="F4402" s="27"/>
      <c r="G4402" s="27"/>
      <c r="R4402" s="27"/>
      <c r="S4402" s="27"/>
    </row>
    <row r="4403" spans="3:19" x14ac:dyDescent="0.2">
      <c r="C4403" s="27"/>
      <c r="D4403" s="27"/>
      <c r="E4403" s="27"/>
      <c r="F4403" s="27"/>
      <c r="G4403" s="27"/>
      <c r="R4403" s="27"/>
      <c r="S4403" s="27"/>
    </row>
    <row r="4404" spans="3:19" x14ac:dyDescent="0.2">
      <c r="C4404" s="27"/>
      <c r="D4404" s="27"/>
      <c r="E4404" s="27"/>
      <c r="F4404" s="27"/>
      <c r="G4404" s="27"/>
      <c r="R4404" s="27"/>
      <c r="S4404" s="27"/>
    </row>
    <row r="4405" spans="3:19" x14ac:dyDescent="0.2">
      <c r="C4405" s="27"/>
      <c r="D4405" s="27"/>
      <c r="E4405" s="27"/>
      <c r="F4405" s="27"/>
      <c r="G4405" s="27"/>
      <c r="R4405" s="27"/>
      <c r="S4405" s="27"/>
    </row>
    <row r="4406" spans="3:19" x14ac:dyDescent="0.2">
      <c r="C4406" s="27"/>
      <c r="D4406" s="27"/>
      <c r="E4406" s="27"/>
      <c r="F4406" s="27"/>
      <c r="G4406" s="27"/>
      <c r="R4406" s="27"/>
      <c r="S4406" s="27"/>
    </row>
    <row r="4407" spans="3:19" x14ac:dyDescent="0.2">
      <c r="C4407" s="27"/>
      <c r="D4407" s="27"/>
      <c r="E4407" s="27"/>
      <c r="F4407" s="27"/>
      <c r="G4407" s="27"/>
      <c r="R4407" s="27"/>
      <c r="S4407" s="27"/>
    </row>
    <row r="4408" spans="3:19" x14ac:dyDescent="0.2">
      <c r="C4408" s="27"/>
      <c r="D4408" s="27"/>
      <c r="E4408" s="27"/>
      <c r="F4408" s="27"/>
      <c r="G4408" s="27"/>
      <c r="R4408" s="27"/>
      <c r="S4408" s="27"/>
    </row>
    <row r="4409" spans="3:19" x14ac:dyDescent="0.2">
      <c r="C4409" s="27"/>
      <c r="D4409" s="27"/>
      <c r="E4409" s="27"/>
      <c r="F4409" s="27"/>
      <c r="G4409" s="27"/>
      <c r="R4409" s="27"/>
      <c r="S4409" s="27"/>
    </row>
    <row r="4410" spans="3:19" x14ac:dyDescent="0.2">
      <c r="C4410" s="27"/>
      <c r="D4410" s="27"/>
      <c r="E4410" s="27"/>
      <c r="F4410" s="27"/>
      <c r="G4410" s="27"/>
      <c r="R4410" s="27"/>
      <c r="S4410" s="27"/>
    </row>
    <row r="4411" spans="3:19" x14ac:dyDescent="0.2">
      <c r="C4411" s="27"/>
      <c r="D4411" s="27"/>
      <c r="E4411" s="27"/>
      <c r="F4411" s="27"/>
      <c r="G4411" s="27"/>
      <c r="R4411" s="27"/>
      <c r="S4411" s="27"/>
    </row>
    <row r="4412" spans="3:19" x14ac:dyDescent="0.2">
      <c r="C4412" s="27"/>
      <c r="D4412" s="27"/>
      <c r="E4412" s="27"/>
      <c r="F4412" s="27"/>
      <c r="G4412" s="27"/>
      <c r="R4412" s="27"/>
      <c r="S4412" s="27"/>
    </row>
    <row r="4413" spans="3:19" x14ac:dyDescent="0.2">
      <c r="C4413" s="27"/>
      <c r="D4413" s="27"/>
      <c r="E4413" s="27"/>
      <c r="F4413" s="27"/>
      <c r="G4413" s="27"/>
      <c r="R4413" s="27"/>
      <c r="S4413" s="27"/>
    </row>
    <row r="4414" spans="3:19" x14ac:dyDescent="0.2">
      <c r="C4414" s="27"/>
      <c r="D4414" s="27"/>
      <c r="E4414" s="27"/>
      <c r="F4414" s="27"/>
      <c r="G4414" s="27"/>
      <c r="R4414" s="27"/>
      <c r="S4414" s="27"/>
    </row>
    <row r="4415" spans="3:19" x14ac:dyDescent="0.2">
      <c r="C4415" s="27"/>
      <c r="D4415" s="27"/>
      <c r="E4415" s="27"/>
      <c r="F4415" s="27"/>
      <c r="G4415" s="27"/>
      <c r="R4415" s="27"/>
      <c r="S4415" s="27"/>
    </row>
    <row r="4416" spans="3:19" x14ac:dyDescent="0.2">
      <c r="C4416" s="27"/>
      <c r="D4416" s="27"/>
      <c r="E4416" s="27"/>
      <c r="F4416" s="27"/>
      <c r="G4416" s="27"/>
      <c r="R4416" s="27"/>
      <c r="S4416" s="27"/>
    </row>
    <row r="4417" spans="3:19" x14ac:dyDescent="0.2">
      <c r="C4417" s="27"/>
      <c r="D4417" s="27"/>
      <c r="E4417" s="27"/>
      <c r="F4417" s="27"/>
      <c r="G4417" s="27"/>
      <c r="R4417" s="27"/>
      <c r="S4417" s="27"/>
    </row>
    <row r="4418" spans="3:19" x14ac:dyDescent="0.2">
      <c r="C4418" s="27"/>
      <c r="D4418" s="27"/>
      <c r="E4418" s="27"/>
      <c r="F4418" s="27"/>
      <c r="G4418" s="27"/>
      <c r="R4418" s="27"/>
      <c r="S4418" s="27"/>
    </row>
    <row r="4419" spans="3:19" x14ac:dyDescent="0.2">
      <c r="C4419" s="27"/>
      <c r="D4419" s="27"/>
      <c r="E4419" s="27"/>
      <c r="F4419" s="27"/>
      <c r="G4419" s="27"/>
      <c r="R4419" s="27"/>
      <c r="S4419" s="27"/>
    </row>
    <row r="4420" spans="3:19" x14ac:dyDescent="0.2">
      <c r="C4420" s="27"/>
      <c r="D4420" s="27"/>
      <c r="E4420" s="27"/>
      <c r="F4420" s="27"/>
      <c r="G4420" s="27"/>
      <c r="R4420" s="27"/>
      <c r="S4420" s="27"/>
    </row>
    <row r="4421" spans="3:19" x14ac:dyDescent="0.2">
      <c r="C4421" s="27"/>
      <c r="D4421" s="27"/>
      <c r="E4421" s="27"/>
      <c r="F4421" s="27"/>
      <c r="G4421" s="27"/>
      <c r="R4421" s="27"/>
      <c r="S4421" s="27"/>
    </row>
    <row r="4422" spans="3:19" x14ac:dyDescent="0.2">
      <c r="C4422" s="27"/>
      <c r="D4422" s="27"/>
      <c r="E4422" s="27"/>
      <c r="F4422" s="27"/>
      <c r="G4422" s="27"/>
      <c r="R4422" s="27"/>
      <c r="S4422" s="27"/>
    </row>
    <row r="4423" spans="3:19" x14ac:dyDescent="0.2">
      <c r="C4423" s="27"/>
      <c r="D4423" s="27"/>
      <c r="E4423" s="27"/>
      <c r="F4423" s="27"/>
      <c r="G4423" s="27"/>
      <c r="R4423" s="27"/>
      <c r="S4423" s="27"/>
    </row>
    <row r="4424" spans="3:19" x14ac:dyDescent="0.2">
      <c r="C4424" s="27"/>
      <c r="D4424" s="27"/>
      <c r="E4424" s="27"/>
      <c r="F4424" s="27"/>
      <c r="G4424" s="27"/>
      <c r="R4424" s="27"/>
      <c r="S4424" s="27"/>
    </row>
    <row r="4425" spans="3:19" x14ac:dyDescent="0.2">
      <c r="C4425" s="27"/>
      <c r="D4425" s="27"/>
      <c r="E4425" s="27"/>
      <c r="F4425" s="27"/>
      <c r="G4425" s="27"/>
      <c r="R4425" s="27"/>
      <c r="S4425" s="27"/>
    </row>
    <row r="4426" spans="3:19" x14ac:dyDescent="0.2">
      <c r="C4426" s="27"/>
      <c r="D4426" s="27"/>
      <c r="E4426" s="27"/>
      <c r="F4426" s="27"/>
      <c r="G4426" s="27"/>
      <c r="R4426" s="27"/>
      <c r="S4426" s="27"/>
    </row>
    <row r="4427" spans="3:19" x14ac:dyDescent="0.2">
      <c r="C4427" s="27"/>
      <c r="D4427" s="27"/>
      <c r="E4427" s="27"/>
      <c r="F4427" s="27"/>
      <c r="G4427" s="27"/>
      <c r="R4427" s="27"/>
      <c r="S4427" s="27"/>
    </row>
    <row r="4428" spans="3:19" x14ac:dyDescent="0.2">
      <c r="C4428" s="27"/>
      <c r="D4428" s="27"/>
      <c r="E4428" s="27"/>
      <c r="F4428" s="27"/>
      <c r="G4428" s="27"/>
      <c r="R4428" s="27"/>
      <c r="S4428" s="27"/>
    </row>
    <row r="4429" spans="3:19" x14ac:dyDescent="0.2">
      <c r="C4429" s="27"/>
      <c r="D4429" s="27"/>
      <c r="E4429" s="27"/>
      <c r="F4429" s="27"/>
      <c r="G4429" s="27"/>
      <c r="R4429" s="27"/>
      <c r="S4429" s="27"/>
    </row>
    <row r="4430" spans="3:19" x14ac:dyDescent="0.2">
      <c r="C4430" s="27"/>
      <c r="D4430" s="27"/>
      <c r="E4430" s="27"/>
      <c r="F4430" s="27"/>
      <c r="G4430" s="27"/>
      <c r="R4430" s="27"/>
      <c r="S4430" s="27"/>
    </row>
    <row r="4431" spans="3:19" x14ac:dyDescent="0.2">
      <c r="C4431" s="27"/>
      <c r="D4431" s="27"/>
      <c r="E4431" s="27"/>
      <c r="F4431" s="27"/>
      <c r="G4431" s="27"/>
      <c r="R4431" s="27"/>
      <c r="S4431" s="27"/>
    </row>
    <row r="4432" spans="3:19" x14ac:dyDescent="0.2">
      <c r="C4432" s="27"/>
      <c r="D4432" s="27"/>
      <c r="E4432" s="27"/>
      <c r="F4432" s="27"/>
      <c r="G4432" s="27"/>
      <c r="R4432" s="27"/>
      <c r="S4432" s="27"/>
    </row>
    <row r="4433" spans="3:19" x14ac:dyDescent="0.2">
      <c r="C4433" s="27"/>
      <c r="D4433" s="27"/>
      <c r="E4433" s="27"/>
      <c r="F4433" s="27"/>
      <c r="G4433" s="27"/>
      <c r="R4433" s="27"/>
      <c r="S4433" s="27"/>
    </row>
    <row r="4434" spans="3:19" x14ac:dyDescent="0.2">
      <c r="C4434" s="27"/>
      <c r="D4434" s="27"/>
      <c r="E4434" s="27"/>
      <c r="F4434" s="27"/>
      <c r="G4434" s="27"/>
      <c r="R4434" s="27"/>
      <c r="S4434" s="27"/>
    </row>
    <row r="4435" spans="3:19" x14ac:dyDescent="0.2">
      <c r="C4435" s="27"/>
      <c r="D4435" s="27"/>
      <c r="E4435" s="27"/>
      <c r="F4435" s="27"/>
      <c r="G4435" s="27"/>
      <c r="R4435" s="27"/>
      <c r="S4435" s="27"/>
    </row>
    <row r="4436" spans="3:19" x14ac:dyDescent="0.2">
      <c r="C4436" s="27"/>
      <c r="D4436" s="27"/>
      <c r="E4436" s="27"/>
      <c r="F4436" s="27"/>
      <c r="G4436" s="27"/>
      <c r="R4436" s="27"/>
      <c r="S4436" s="27"/>
    </row>
    <row r="4437" spans="3:19" x14ac:dyDescent="0.2">
      <c r="C4437" s="27"/>
      <c r="D4437" s="27"/>
      <c r="E4437" s="27"/>
      <c r="F4437" s="27"/>
      <c r="G4437" s="27"/>
      <c r="R4437" s="27"/>
      <c r="S4437" s="27"/>
    </row>
    <row r="4438" spans="3:19" x14ac:dyDescent="0.2">
      <c r="C4438" s="27"/>
      <c r="D4438" s="27"/>
      <c r="E4438" s="27"/>
      <c r="F4438" s="27"/>
      <c r="G4438" s="27"/>
      <c r="R4438" s="27"/>
      <c r="S4438" s="27"/>
    </row>
    <row r="4439" spans="3:19" x14ac:dyDescent="0.2">
      <c r="C4439" s="27"/>
      <c r="D4439" s="27"/>
      <c r="E4439" s="27"/>
      <c r="F4439" s="27"/>
      <c r="G4439" s="27"/>
      <c r="R4439" s="27"/>
      <c r="S4439" s="27"/>
    </row>
    <row r="4440" spans="3:19" x14ac:dyDescent="0.2">
      <c r="C4440" s="27"/>
      <c r="D4440" s="27"/>
      <c r="E4440" s="27"/>
      <c r="F4440" s="27"/>
      <c r="G4440" s="27"/>
      <c r="R4440" s="27"/>
      <c r="S4440" s="27"/>
    </row>
    <row r="4441" spans="3:19" x14ac:dyDescent="0.2">
      <c r="C4441" s="27"/>
      <c r="D4441" s="27"/>
      <c r="E4441" s="27"/>
      <c r="F4441" s="27"/>
      <c r="G4441" s="27"/>
      <c r="R4441" s="27"/>
      <c r="S4441" s="27"/>
    </row>
    <row r="4442" spans="3:19" x14ac:dyDescent="0.2">
      <c r="C4442" s="27"/>
      <c r="D4442" s="27"/>
      <c r="E4442" s="27"/>
      <c r="F4442" s="27"/>
      <c r="G4442" s="27"/>
      <c r="R4442" s="27"/>
      <c r="S4442" s="27"/>
    </row>
    <row r="4443" spans="3:19" x14ac:dyDescent="0.2">
      <c r="C4443" s="27"/>
      <c r="D4443" s="27"/>
      <c r="E4443" s="27"/>
      <c r="F4443" s="27"/>
      <c r="G4443" s="27"/>
      <c r="R4443" s="27"/>
      <c r="S4443" s="27"/>
    </row>
    <row r="4444" spans="3:19" x14ac:dyDescent="0.2">
      <c r="C4444" s="27"/>
      <c r="D4444" s="27"/>
      <c r="E4444" s="27"/>
      <c r="F4444" s="27"/>
      <c r="G4444" s="27"/>
      <c r="R4444" s="27"/>
      <c r="S4444" s="27"/>
    </row>
    <row r="4445" spans="3:19" x14ac:dyDescent="0.2">
      <c r="C4445" s="27"/>
      <c r="D4445" s="27"/>
      <c r="E4445" s="27"/>
      <c r="F4445" s="27"/>
      <c r="G4445" s="27"/>
      <c r="R4445" s="27"/>
      <c r="S4445" s="27"/>
    </row>
    <row r="4446" spans="3:19" x14ac:dyDescent="0.2">
      <c r="C4446" s="27"/>
      <c r="D4446" s="27"/>
      <c r="E4446" s="27"/>
      <c r="F4446" s="27"/>
      <c r="G4446" s="27"/>
      <c r="R4446" s="27"/>
      <c r="S4446" s="27"/>
    </row>
    <row r="4447" spans="3:19" x14ac:dyDescent="0.2">
      <c r="C4447" s="27"/>
      <c r="D4447" s="27"/>
      <c r="E4447" s="27"/>
      <c r="F4447" s="27"/>
      <c r="G4447" s="27"/>
      <c r="R4447" s="27"/>
      <c r="S4447" s="27"/>
    </row>
    <row r="4448" spans="3:19" x14ac:dyDescent="0.2">
      <c r="C4448" s="27"/>
      <c r="D4448" s="27"/>
      <c r="E4448" s="27"/>
      <c r="F4448" s="27"/>
      <c r="G4448" s="27"/>
      <c r="R4448" s="27"/>
      <c r="S4448" s="27"/>
    </row>
    <row r="4449" spans="3:19" x14ac:dyDescent="0.2">
      <c r="C4449" s="27"/>
      <c r="D4449" s="27"/>
      <c r="E4449" s="27"/>
      <c r="F4449" s="27"/>
      <c r="G4449" s="27"/>
      <c r="R4449" s="27"/>
      <c r="S4449" s="27"/>
    </row>
    <row r="4450" spans="3:19" x14ac:dyDescent="0.2">
      <c r="C4450" s="27"/>
      <c r="D4450" s="27"/>
      <c r="E4450" s="27"/>
      <c r="F4450" s="27"/>
      <c r="G4450" s="27"/>
      <c r="R4450" s="27"/>
      <c r="S4450" s="27"/>
    </row>
    <row r="4451" spans="3:19" x14ac:dyDescent="0.2">
      <c r="C4451" s="27"/>
      <c r="D4451" s="27"/>
      <c r="E4451" s="27"/>
      <c r="F4451" s="27"/>
      <c r="G4451" s="27"/>
      <c r="R4451" s="27"/>
      <c r="S4451" s="27"/>
    </row>
    <row r="4452" spans="3:19" x14ac:dyDescent="0.2">
      <c r="C4452" s="27"/>
      <c r="D4452" s="27"/>
      <c r="E4452" s="27"/>
      <c r="F4452" s="27"/>
      <c r="G4452" s="27"/>
      <c r="R4452" s="27"/>
      <c r="S4452" s="27"/>
    </row>
    <row r="4453" spans="3:19" x14ac:dyDescent="0.2">
      <c r="C4453" s="27"/>
      <c r="D4453" s="27"/>
      <c r="E4453" s="27"/>
      <c r="F4453" s="27"/>
      <c r="G4453" s="27"/>
      <c r="R4453" s="27"/>
      <c r="S4453" s="27"/>
    </row>
    <row r="4454" spans="3:19" x14ac:dyDescent="0.2">
      <c r="C4454" s="27"/>
      <c r="D4454" s="27"/>
      <c r="E4454" s="27"/>
      <c r="F4454" s="27"/>
      <c r="G4454" s="27"/>
      <c r="R4454" s="27"/>
      <c r="S4454" s="27"/>
    </row>
    <row r="4455" spans="3:19" x14ac:dyDescent="0.2">
      <c r="C4455" s="27"/>
      <c r="D4455" s="27"/>
      <c r="E4455" s="27"/>
      <c r="F4455" s="27"/>
      <c r="G4455" s="27"/>
      <c r="R4455" s="27"/>
      <c r="S4455" s="27"/>
    </row>
    <row r="4456" spans="3:19" x14ac:dyDescent="0.2">
      <c r="C4456" s="27"/>
      <c r="D4456" s="27"/>
      <c r="E4456" s="27"/>
      <c r="F4456" s="27"/>
      <c r="G4456" s="27"/>
      <c r="R4456" s="27"/>
      <c r="S4456" s="27"/>
    </row>
    <row r="4457" spans="3:19" x14ac:dyDescent="0.2">
      <c r="C4457" s="27"/>
      <c r="D4457" s="27"/>
      <c r="E4457" s="27"/>
      <c r="F4457" s="27"/>
      <c r="G4457" s="27"/>
      <c r="R4457" s="27"/>
      <c r="S4457" s="27"/>
    </row>
    <row r="4458" spans="3:19" x14ac:dyDescent="0.2">
      <c r="C4458" s="27"/>
      <c r="D4458" s="27"/>
      <c r="E4458" s="27"/>
      <c r="F4458" s="27"/>
      <c r="G4458" s="27"/>
      <c r="R4458" s="27"/>
      <c r="S4458" s="27"/>
    </row>
    <row r="4459" spans="3:19" x14ac:dyDescent="0.2">
      <c r="C4459" s="27"/>
      <c r="D4459" s="27"/>
      <c r="E4459" s="27"/>
      <c r="F4459" s="27"/>
      <c r="G4459" s="27"/>
      <c r="R4459" s="27"/>
      <c r="S4459" s="27"/>
    </row>
    <row r="4460" spans="3:19" x14ac:dyDescent="0.2">
      <c r="C4460" s="27"/>
      <c r="D4460" s="27"/>
      <c r="E4460" s="27"/>
      <c r="F4460" s="27"/>
      <c r="G4460" s="27"/>
      <c r="R4460" s="27"/>
      <c r="S4460" s="27"/>
    </row>
    <row r="4461" spans="3:19" x14ac:dyDescent="0.2">
      <c r="C4461" s="27"/>
      <c r="D4461" s="27"/>
      <c r="E4461" s="27"/>
      <c r="F4461" s="27"/>
      <c r="G4461" s="27"/>
      <c r="R4461" s="27"/>
      <c r="S4461" s="27"/>
    </row>
    <row r="4462" spans="3:19" x14ac:dyDescent="0.2">
      <c r="C4462" s="27"/>
      <c r="D4462" s="27"/>
      <c r="E4462" s="27"/>
      <c r="F4462" s="27"/>
      <c r="G4462" s="27"/>
      <c r="R4462" s="27"/>
      <c r="S4462" s="27"/>
    </row>
    <row r="4463" spans="3:19" x14ac:dyDescent="0.2">
      <c r="C4463" s="27"/>
      <c r="D4463" s="27"/>
      <c r="E4463" s="27"/>
      <c r="F4463" s="27"/>
      <c r="G4463" s="27"/>
      <c r="R4463" s="27"/>
      <c r="S4463" s="27"/>
    </row>
    <row r="4464" spans="3:19" x14ac:dyDescent="0.2">
      <c r="C4464" s="27"/>
      <c r="D4464" s="27"/>
      <c r="E4464" s="27"/>
      <c r="F4464" s="27"/>
      <c r="G4464" s="27"/>
      <c r="R4464" s="27"/>
      <c r="S4464" s="27"/>
    </row>
    <row r="4465" spans="3:19" x14ac:dyDescent="0.2">
      <c r="C4465" s="27"/>
      <c r="D4465" s="27"/>
      <c r="E4465" s="27"/>
      <c r="F4465" s="27"/>
      <c r="G4465" s="27"/>
      <c r="R4465" s="27"/>
      <c r="S4465" s="27"/>
    </row>
    <row r="4466" spans="3:19" x14ac:dyDescent="0.2">
      <c r="C4466" s="27"/>
      <c r="D4466" s="27"/>
      <c r="E4466" s="27"/>
      <c r="F4466" s="27"/>
      <c r="G4466" s="27"/>
      <c r="R4466" s="27"/>
      <c r="S4466" s="27"/>
    </row>
    <row r="4467" spans="3:19" x14ac:dyDescent="0.2">
      <c r="C4467" s="27"/>
      <c r="D4467" s="27"/>
      <c r="E4467" s="27"/>
      <c r="F4467" s="27"/>
      <c r="G4467" s="27"/>
      <c r="R4467" s="27"/>
      <c r="S4467" s="27"/>
    </row>
    <row r="4468" spans="3:19" x14ac:dyDescent="0.2">
      <c r="C4468" s="27"/>
      <c r="D4468" s="27"/>
      <c r="E4468" s="27"/>
      <c r="F4468" s="27"/>
      <c r="G4468" s="27"/>
      <c r="R4468" s="27"/>
      <c r="S4468" s="27"/>
    </row>
    <row r="4469" spans="3:19" x14ac:dyDescent="0.2">
      <c r="C4469" s="27"/>
      <c r="D4469" s="27"/>
      <c r="E4469" s="27"/>
      <c r="F4469" s="27"/>
      <c r="G4469" s="27"/>
      <c r="R4469" s="27"/>
      <c r="S4469" s="27"/>
    </row>
    <row r="4470" spans="3:19" x14ac:dyDescent="0.2">
      <c r="C4470" s="27"/>
      <c r="D4470" s="27"/>
      <c r="E4470" s="27"/>
      <c r="F4470" s="27"/>
      <c r="G4470" s="27"/>
      <c r="R4470" s="27"/>
      <c r="S4470" s="27"/>
    </row>
    <row r="4471" spans="3:19" x14ac:dyDescent="0.2">
      <c r="C4471" s="27"/>
      <c r="D4471" s="27"/>
      <c r="E4471" s="27"/>
      <c r="F4471" s="27"/>
      <c r="G4471" s="27"/>
      <c r="R4471" s="27"/>
      <c r="S4471" s="27"/>
    </row>
    <row r="4472" spans="3:19" x14ac:dyDescent="0.2">
      <c r="C4472" s="27"/>
      <c r="D4472" s="27"/>
      <c r="E4472" s="27"/>
      <c r="F4472" s="27"/>
      <c r="G4472" s="27"/>
      <c r="R4472" s="27"/>
      <c r="S4472" s="27"/>
    </row>
    <row r="4473" spans="3:19" x14ac:dyDescent="0.2">
      <c r="C4473" s="27"/>
      <c r="D4473" s="27"/>
      <c r="E4473" s="27"/>
      <c r="F4473" s="27"/>
      <c r="G4473" s="27"/>
      <c r="R4473" s="27"/>
      <c r="S4473" s="27"/>
    </row>
    <row r="4474" spans="3:19" x14ac:dyDescent="0.2">
      <c r="C4474" s="27"/>
      <c r="D4474" s="27"/>
      <c r="E4474" s="27"/>
      <c r="F4474" s="27"/>
      <c r="G4474" s="27"/>
      <c r="R4474" s="27"/>
      <c r="S4474" s="27"/>
    </row>
    <row r="4475" spans="3:19" x14ac:dyDescent="0.2">
      <c r="C4475" s="27"/>
      <c r="D4475" s="27"/>
      <c r="E4475" s="27"/>
      <c r="F4475" s="27"/>
      <c r="G4475" s="27"/>
      <c r="R4475" s="27"/>
      <c r="S4475" s="27"/>
    </row>
    <row r="4476" spans="3:19" x14ac:dyDescent="0.2">
      <c r="C4476" s="27"/>
      <c r="D4476" s="27"/>
      <c r="E4476" s="27"/>
      <c r="F4476" s="27"/>
      <c r="G4476" s="27"/>
      <c r="R4476" s="27"/>
      <c r="S4476" s="27"/>
    </row>
    <row r="4477" spans="3:19" x14ac:dyDescent="0.2">
      <c r="C4477" s="27"/>
      <c r="D4477" s="27"/>
      <c r="E4477" s="27"/>
      <c r="F4477" s="27"/>
      <c r="G4477" s="27"/>
      <c r="R4477" s="27"/>
      <c r="S4477" s="27"/>
    </row>
    <row r="4478" spans="3:19" x14ac:dyDescent="0.2">
      <c r="C4478" s="27"/>
      <c r="D4478" s="27"/>
      <c r="E4478" s="27"/>
      <c r="F4478" s="27"/>
      <c r="G4478" s="27"/>
      <c r="R4478" s="27"/>
      <c r="S4478" s="27"/>
    </row>
    <row r="4479" spans="3:19" x14ac:dyDescent="0.2">
      <c r="C4479" s="27"/>
      <c r="D4479" s="27"/>
      <c r="E4479" s="27"/>
      <c r="F4479" s="27"/>
      <c r="G4479" s="27"/>
      <c r="R4479" s="27"/>
      <c r="S4479" s="27"/>
    </row>
    <row r="4480" spans="3:19" x14ac:dyDescent="0.2">
      <c r="C4480" s="27"/>
      <c r="D4480" s="27"/>
      <c r="E4480" s="27"/>
      <c r="F4480" s="27"/>
      <c r="G4480" s="27"/>
      <c r="R4480" s="27"/>
      <c r="S4480" s="27"/>
    </row>
    <row r="4481" spans="3:19" x14ac:dyDescent="0.2">
      <c r="C4481" s="27"/>
      <c r="D4481" s="27"/>
      <c r="E4481" s="27"/>
      <c r="F4481" s="27"/>
      <c r="G4481" s="27"/>
      <c r="R4481" s="27"/>
      <c r="S4481" s="27"/>
    </row>
    <row r="4482" spans="3:19" x14ac:dyDescent="0.2">
      <c r="C4482" s="27"/>
      <c r="D4482" s="27"/>
      <c r="E4482" s="27"/>
      <c r="F4482" s="27"/>
      <c r="G4482" s="27"/>
      <c r="R4482" s="27"/>
      <c r="S4482" s="27"/>
    </row>
    <row r="4483" spans="3:19" x14ac:dyDescent="0.2">
      <c r="C4483" s="27"/>
      <c r="D4483" s="27"/>
      <c r="E4483" s="27"/>
      <c r="F4483" s="27"/>
      <c r="G4483" s="27"/>
      <c r="R4483" s="27"/>
      <c r="S4483" s="27"/>
    </row>
    <row r="4484" spans="3:19" x14ac:dyDescent="0.2">
      <c r="C4484" s="27"/>
      <c r="D4484" s="27"/>
      <c r="E4484" s="27"/>
      <c r="F4484" s="27"/>
      <c r="G4484" s="27"/>
      <c r="R4484" s="27"/>
      <c r="S4484" s="27"/>
    </row>
    <row r="4485" spans="3:19" x14ac:dyDescent="0.2">
      <c r="C4485" s="27"/>
      <c r="D4485" s="27"/>
      <c r="E4485" s="27"/>
      <c r="F4485" s="27"/>
      <c r="G4485" s="27"/>
      <c r="R4485" s="27"/>
      <c r="S4485" s="27"/>
    </row>
    <row r="4486" spans="3:19" x14ac:dyDescent="0.2">
      <c r="C4486" s="27"/>
      <c r="D4486" s="27"/>
      <c r="E4486" s="27"/>
      <c r="F4486" s="27"/>
      <c r="G4486" s="27"/>
      <c r="R4486" s="27"/>
      <c r="S4486" s="27"/>
    </row>
    <row r="4487" spans="3:19" x14ac:dyDescent="0.2">
      <c r="C4487" s="27"/>
      <c r="D4487" s="27"/>
      <c r="E4487" s="27"/>
      <c r="F4487" s="27"/>
      <c r="G4487" s="27"/>
      <c r="R4487" s="27"/>
      <c r="S4487" s="27"/>
    </row>
    <row r="4488" spans="3:19" x14ac:dyDescent="0.2">
      <c r="C4488" s="27"/>
      <c r="D4488" s="27"/>
      <c r="E4488" s="27"/>
      <c r="F4488" s="27"/>
      <c r="G4488" s="27"/>
      <c r="R4488" s="27"/>
      <c r="S4488" s="27"/>
    </row>
    <row r="4489" spans="3:19" x14ac:dyDescent="0.2">
      <c r="C4489" s="27"/>
      <c r="D4489" s="27"/>
      <c r="E4489" s="27"/>
      <c r="F4489" s="27"/>
      <c r="G4489" s="27"/>
      <c r="R4489" s="27"/>
      <c r="S4489" s="27"/>
    </row>
    <row r="4490" spans="3:19" x14ac:dyDescent="0.2">
      <c r="C4490" s="27"/>
      <c r="D4490" s="27"/>
      <c r="E4490" s="27"/>
      <c r="F4490" s="27"/>
      <c r="G4490" s="27"/>
      <c r="R4490" s="27"/>
      <c r="S4490" s="27"/>
    </row>
    <row r="4491" spans="3:19" x14ac:dyDescent="0.2">
      <c r="C4491" s="27"/>
      <c r="D4491" s="27"/>
      <c r="E4491" s="27"/>
      <c r="F4491" s="27"/>
      <c r="G4491" s="27"/>
      <c r="R4491" s="27"/>
      <c r="S4491" s="27"/>
    </row>
    <row r="4492" spans="3:19" x14ac:dyDescent="0.2">
      <c r="C4492" s="27"/>
      <c r="D4492" s="27"/>
      <c r="E4492" s="27"/>
      <c r="F4492" s="27"/>
      <c r="G4492" s="27"/>
      <c r="R4492" s="27"/>
      <c r="S4492" s="27"/>
    </row>
    <row r="4493" spans="3:19" x14ac:dyDescent="0.2">
      <c r="C4493" s="27"/>
      <c r="D4493" s="27"/>
      <c r="E4493" s="27"/>
      <c r="F4493" s="27"/>
      <c r="G4493" s="27"/>
      <c r="R4493" s="27"/>
      <c r="S4493" s="27"/>
    </row>
    <row r="4494" spans="3:19" x14ac:dyDescent="0.2">
      <c r="C4494" s="27"/>
      <c r="D4494" s="27"/>
      <c r="E4494" s="27"/>
      <c r="F4494" s="27"/>
      <c r="G4494" s="27"/>
      <c r="R4494" s="27"/>
      <c r="S4494" s="27"/>
    </row>
    <row r="4495" spans="3:19" x14ac:dyDescent="0.2">
      <c r="C4495" s="27"/>
      <c r="D4495" s="27"/>
      <c r="E4495" s="27"/>
      <c r="F4495" s="27"/>
      <c r="G4495" s="27"/>
      <c r="R4495" s="27"/>
      <c r="S4495" s="27"/>
    </row>
    <row r="4496" spans="3:19" x14ac:dyDescent="0.2">
      <c r="C4496" s="27"/>
      <c r="D4496" s="27"/>
      <c r="E4496" s="27"/>
      <c r="F4496" s="27"/>
      <c r="G4496" s="27"/>
      <c r="R4496" s="27"/>
      <c r="S4496" s="27"/>
    </row>
    <row r="4497" spans="3:19" x14ac:dyDescent="0.2">
      <c r="C4497" s="27"/>
      <c r="D4497" s="27"/>
      <c r="E4497" s="27"/>
      <c r="F4497" s="27"/>
      <c r="G4497" s="27"/>
      <c r="R4497" s="27"/>
      <c r="S4497" s="27"/>
    </row>
    <row r="4498" spans="3:19" x14ac:dyDescent="0.2">
      <c r="C4498" s="27"/>
      <c r="D4498" s="27"/>
      <c r="E4498" s="27"/>
      <c r="F4498" s="27"/>
      <c r="G4498" s="27"/>
      <c r="R4498" s="27"/>
      <c r="S4498" s="27"/>
    </row>
    <row r="4499" spans="3:19" x14ac:dyDescent="0.2">
      <c r="C4499" s="27"/>
      <c r="D4499" s="27"/>
      <c r="E4499" s="27"/>
      <c r="F4499" s="27"/>
      <c r="G4499" s="27"/>
      <c r="R4499" s="27"/>
      <c r="S4499" s="27"/>
    </row>
    <row r="4500" spans="3:19" x14ac:dyDescent="0.2">
      <c r="C4500" s="27"/>
      <c r="D4500" s="27"/>
      <c r="E4500" s="27"/>
      <c r="F4500" s="27"/>
      <c r="G4500" s="27"/>
      <c r="R4500" s="27"/>
      <c r="S4500" s="27"/>
    </row>
    <row r="4501" spans="3:19" x14ac:dyDescent="0.2">
      <c r="C4501" s="27"/>
      <c r="D4501" s="27"/>
      <c r="E4501" s="27"/>
      <c r="F4501" s="27"/>
      <c r="G4501" s="27"/>
      <c r="R4501" s="27"/>
      <c r="S4501" s="27"/>
    </row>
    <row r="4502" spans="3:19" x14ac:dyDescent="0.2">
      <c r="C4502" s="27"/>
      <c r="D4502" s="27"/>
      <c r="E4502" s="27"/>
      <c r="F4502" s="27"/>
      <c r="G4502" s="27"/>
      <c r="R4502" s="27"/>
      <c r="S4502" s="27"/>
    </row>
    <row r="4503" spans="3:19" x14ac:dyDescent="0.2">
      <c r="C4503" s="27"/>
      <c r="D4503" s="27"/>
      <c r="E4503" s="27"/>
      <c r="F4503" s="27"/>
      <c r="G4503" s="27"/>
      <c r="R4503" s="27"/>
      <c r="S4503" s="27"/>
    </row>
    <row r="4504" spans="3:19" x14ac:dyDescent="0.2">
      <c r="C4504" s="27"/>
      <c r="D4504" s="27"/>
      <c r="E4504" s="27"/>
      <c r="F4504" s="27"/>
      <c r="G4504" s="27"/>
      <c r="R4504" s="27"/>
      <c r="S4504" s="27"/>
    </row>
    <row r="4505" spans="3:19" x14ac:dyDescent="0.2">
      <c r="C4505" s="27"/>
      <c r="D4505" s="27"/>
      <c r="E4505" s="27"/>
      <c r="F4505" s="27"/>
      <c r="G4505" s="27"/>
      <c r="R4505" s="27"/>
      <c r="S4505" s="27"/>
    </row>
    <row r="4506" spans="3:19" x14ac:dyDescent="0.2">
      <c r="C4506" s="27"/>
      <c r="D4506" s="27"/>
      <c r="E4506" s="27"/>
      <c r="F4506" s="27"/>
      <c r="G4506" s="27"/>
      <c r="R4506" s="27"/>
      <c r="S4506" s="27"/>
    </row>
    <row r="4507" spans="3:19" x14ac:dyDescent="0.2">
      <c r="C4507" s="27"/>
      <c r="D4507" s="27"/>
      <c r="E4507" s="27"/>
      <c r="F4507" s="27"/>
      <c r="G4507" s="27"/>
      <c r="R4507" s="27"/>
      <c r="S4507" s="27"/>
    </row>
    <row r="4508" spans="3:19" x14ac:dyDescent="0.2">
      <c r="C4508" s="27"/>
      <c r="D4508" s="27"/>
      <c r="E4508" s="27"/>
      <c r="F4508" s="27"/>
      <c r="G4508" s="27"/>
      <c r="R4508" s="27"/>
      <c r="S4508" s="27"/>
    </row>
    <row r="4509" spans="3:19" x14ac:dyDescent="0.2">
      <c r="C4509" s="27"/>
      <c r="D4509" s="27"/>
      <c r="E4509" s="27"/>
      <c r="F4509" s="27"/>
      <c r="G4509" s="27"/>
      <c r="R4509" s="27"/>
      <c r="S4509" s="27"/>
    </row>
    <row r="4510" spans="3:19" x14ac:dyDescent="0.2">
      <c r="C4510" s="27"/>
      <c r="D4510" s="27"/>
      <c r="E4510" s="27"/>
      <c r="F4510" s="27"/>
      <c r="G4510" s="27"/>
      <c r="R4510" s="27"/>
      <c r="S4510" s="27"/>
    </row>
    <row r="4511" spans="3:19" x14ac:dyDescent="0.2">
      <c r="C4511" s="27"/>
      <c r="D4511" s="27"/>
      <c r="E4511" s="27"/>
      <c r="F4511" s="27"/>
      <c r="G4511" s="27"/>
      <c r="R4511" s="27"/>
      <c r="S4511" s="27"/>
    </row>
    <row r="4512" spans="3:19" x14ac:dyDescent="0.2">
      <c r="C4512" s="27"/>
      <c r="D4512" s="27"/>
      <c r="E4512" s="27"/>
      <c r="F4512" s="27"/>
      <c r="G4512" s="27"/>
      <c r="R4512" s="27"/>
      <c r="S4512" s="27"/>
    </row>
    <row r="4513" spans="3:19" x14ac:dyDescent="0.2">
      <c r="C4513" s="27"/>
      <c r="D4513" s="27"/>
      <c r="E4513" s="27"/>
      <c r="F4513" s="27"/>
      <c r="G4513" s="27"/>
      <c r="R4513" s="27"/>
      <c r="S4513" s="27"/>
    </row>
    <row r="4514" spans="3:19" x14ac:dyDescent="0.2">
      <c r="C4514" s="27"/>
      <c r="D4514" s="27"/>
      <c r="E4514" s="27"/>
      <c r="F4514" s="27"/>
      <c r="G4514" s="27"/>
      <c r="R4514" s="27"/>
      <c r="S4514" s="27"/>
    </row>
    <row r="4515" spans="3:19" x14ac:dyDescent="0.2">
      <c r="C4515" s="27"/>
      <c r="D4515" s="27"/>
      <c r="E4515" s="27"/>
      <c r="F4515" s="27"/>
      <c r="G4515" s="27"/>
      <c r="R4515" s="27"/>
      <c r="S4515" s="27"/>
    </row>
    <row r="4516" spans="3:19" x14ac:dyDescent="0.2">
      <c r="C4516" s="27"/>
      <c r="D4516" s="27"/>
      <c r="E4516" s="27"/>
      <c r="F4516" s="27"/>
      <c r="G4516" s="27"/>
      <c r="R4516" s="27"/>
      <c r="S4516" s="27"/>
    </row>
    <row r="4517" spans="3:19" x14ac:dyDescent="0.2">
      <c r="C4517" s="27"/>
      <c r="D4517" s="27"/>
      <c r="E4517" s="27"/>
      <c r="F4517" s="27"/>
      <c r="G4517" s="27"/>
      <c r="R4517" s="27"/>
      <c r="S4517" s="27"/>
    </row>
    <row r="4518" spans="3:19" x14ac:dyDescent="0.2">
      <c r="C4518" s="27"/>
      <c r="D4518" s="27"/>
      <c r="E4518" s="27"/>
      <c r="F4518" s="27"/>
      <c r="G4518" s="27"/>
      <c r="R4518" s="27"/>
      <c r="S4518" s="27"/>
    </row>
    <row r="4519" spans="3:19" x14ac:dyDescent="0.2">
      <c r="C4519" s="27"/>
      <c r="D4519" s="27"/>
      <c r="E4519" s="27"/>
      <c r="F4519" s="27"/>
      <c r="G4519" s="27"/>
      <c r="R4519" s="27"/>
      <c r="S4519" s="27"/>
    </row>
    <row r="4520" spans="3:19" x14ac:dyDescent="0.2">
      <c r="C4520" s="27"/>
      <c r="D4520" s="27"/>
      <c r="E4520" s="27"/>
      <c r="F4520" s="27"/>
      <c r="G4520" s="27"/>
      <c r="R4520" s="27"/>
      <c r="S4520" s="27"/>
    </row>
    <row r="4521" spans="3:19" x14ac:dyDescent="0.2">
      <c r="C4521" s="27"/>
      <c r="D4521" s="27"/>
      <c r="E4521" s="27"/>
      <c r="F4521" s="27"/>
      <c r="G4521" s="27"/>
      <c r="R4521" s="27"/>
      <c r="S4521" s="27"/>
    </row>
    <row r="4522" spans="3:19" x14ac:dyDescent="0.2">
      <c r="C4522" s="27"/>
      <c r="D4522" s="27"/>
      <c r="E4522" s="27"/>
      <c r="F4522" s="27"/>
      <c r="G4522" s="27"/>
      <c r="R4522" s="27"/>
      <c r="S4522" s="27"/>
    </row>
    <row r="4523" spans="3:19" x14ac:dyDescent="0.2">
      <c r="C4523" s="27"/>
      <c r="D4523" s="27"/>
      <c r="E4523" s="27"/>
      <c r="F4523" s="27"/>
      <c r="G4523" s="27"/>
      <c r="R4523" s="27"/>
      <c r="S4523" s="27"/>
    </row>
    <row r="4524" spans="3:19" x14ac:dyDescent="0.2">
      <c r="C4524" s="27"/>
      <c r="D4524" s="27"/>
      <c r="E4524" s="27"/>
      <c r="F4524" s="27"/>
      <c r="G4524" s="27"/>
      <c r="R4524" s="27"/>
      <c r="S4524" s="27"/>
    </row>
    <row r="4525" spans="3:19" x14ac:dyDescent="0.2">
      <c r="C4525" s="27"/>
      <c r="D4525" s="27"/>
      <c r="E4525" s="27"/>
      <c r="F4525" s="27"/>
      <c r="G4525" s="27"/>
      <c r="R4525" s="27"/>
      <c r="S4525" s="27"/>
    </row>
    <row r="4526" spans="3:19" x14ac:dyDescent="0.2">
      <c r="C4526" s="27"/>
      <c r="D4526" s="27"/>
      <c r="E4526" s="27"/>
      <c r="F4526" s="27"/>
      <c r="G4526" s="27"/>
      <c r="R4526" s="27"/>
      <c r="S4526" s="27"/>
    </row>
    <row r="4527" spans="3:19" x14ac:dyDescent="0.2">
      <c r="C4527" s="27"/>
      <c r="D4527" s="27"/>
      <c r="E4527" s="27"/>
      <c r="F4527" s="27"/>
      <c r="G4527" s="27"/>
      <c r="R4527" s="27"/>
      <c r="S4527" s="27"/>
    </row>
    <row r="4528" spans="3:19" x14ac:dyDescent="0.2">
      <c r="C4528" s="27"/>
      <c r="D4528" s="27"/>
      <c r="E4528" s="27"/>
      <c r="F4528" s="27"/>
      <c r="G4528" s="27"/>
      <c r="R4528" s="27"/>
      <c r="S4528" s="27"/>
    </row>
    <row r="4529" spans="3:19" x14ac:dyDescent="0.2">
      <c r="C4529" s="27"/>
      <c r="D4529" s="27"/>
      <c r="E4529" s="27"/>
      <c r="F4529" s="27"/>
      <c r="G4529" s="27"/>
      <c r="R4529" s="27"/>
      <c r="S4529" s="27"/>
    </row>
    <row r="4530" spans="3:19" x14ac:dyDescent="0.2">
      <c r="C4530" s="27"/>
      <c r="D4530" s="27"/>
      <c r="E4530" s="27"/>
      <c r="F4530" s="27"/>
      <c r="G4530" s="27"/>
      <c r="R4530" s="27"/>
      <c r="S4530" s="27"/>
    </row>
    <row r="4531" spans="3:19" x14ac:dyDescent="0.2">
      <c r="C4531" s="27"/>
      <c r="D4531" s="27"/>
      <c r="E4531" s="27"/>
      <c r="F4531" s="27"/>
      <c r="G4531" s="27"/>
      <c r="R4531" s="27"/>
      <c r="S4531" s="27"/>
    </row>
    <row r="4532" spans="3:19" x14ac:dyDescent="0.2">
      <c r="C4532" s="27"/>
      <c r="D4532" s="27"/>
      <c r="E4532" s="27"/>
      <c r="F4532" s="27"/>
      <c r="G4532" s="27"/>
      <c r="R4532" s="27"/>
      <c r="S4532" s="27"/>
    </row>
    <row r="4533" spans="3:19" x14ac:dyDescent="0.2">
      <c r="C4533" s="27"/>
      <c r="D4533" s="27"/>
      <c r="E4533" s="27"/>
      <c r="F4533" s="27"/>
      <c r="G4533" s="27"/>
      <c r="R4533" s="27"/>
      <c r="S4533" s="27"/>
    </row>
    <row r="4534" spans="3:19" x14ac:dyDescent="0.2">
      <c r="C4534" s="27"/>
      <c r="D4534" s="27"/>
      <c r="E4534" s="27"/>
      <c r="F4534" s="27"/>
      <c r="G4534" s="27"/>
      <c r="R4534" s="27"/>
      <c r="S4534" s="27"/>
    </row>
    <row r="4535" spans="3:19" x14ac:dyDescent="0.2">
      <c r="C4535" s="27"/>
      <c r="D4535" s="27"/>
      <c r="E4535" s="27"/>
      <c r="F4535" s="27"/>
      <c r="G4535" s="27"/>
      <c r="R4535" s="27"/>
      <c r="S4535" s="27"/>
    </row>
    <row r="4536" spans="3:19" x14ac:dyDescent="0.2">
      <c r="C4536" s="27"/>
      <c r="D4536" s="27"/>
      <c r="E4536" s="27"/>
      <c r="F4536" s="27"/>
      <c r="G4536" s="27"/>
      <c r="R4536" s="27"/>
      <c r="S4536" s="27"/>
    </row>
    <row r="4537" spans="3:19" x14ac:dyDescent="0.2">
      <c r="C4537" s="27"/>
      <c r="D4537" s="27"/>
      <c r="E4537" s="27"/>
      <c r="F4537" s="27"/>
      <c r="G4537" s="27"/>
      <c r="R4537" s="27"/>
      <c r="S4537" s="27"/>
    </row>
    <row r="4538" spans="3:19" x14ac:dyDescent="0.2">
      <c r="C4538" s="27"/>
      <c r="D4538" s="27"/>
      <c r="E4538" s="27"/>
      <c r="F4538" s="27"/>
      <c r="G4538" s="27"/>
      <c r="R4538" s="27"/>
      <c r="S4538" s="27"/>
    </row>
    <row r="4539" spans="3:19" x14ac:dyDescent="0.2">
      <c r="C4539" s="27"/>
      <c r="D4539" s="27"/>
      <c r="E4539" s="27"/>
      <c r="F4539" s="27"/>
      <c r="G4539" s="27"/>
      <c r="R4539" s="27"/>
      <c r="S4539" s="27"/>
    </row>
    <row r="4540" spans="3:19" x14ac:dyDescent="0.2">
      <c r="C4540" s="27"/>
      <c r="D4540" s="27"/>
      <c r="E4540" s="27"/>
      <c r="F4540" s="27"/>
      <c r="G4540" s="27"/>
      <c r="R4540" s="27"/>
      <c r="S4540" s="27"/>
    </row>
    <row r="4541" spans="3:19" x14ac:dyDescent="0.2">
      <c r="C4541" s="27"/>
      <c r="D4541" s="27"/>
      <c r="E4541" s="27"/>
      <c r="F4541" s="27"/>
      <c r="G4541" s="27"/>
      <c r="R4541" s="27"/>
      <c r="S4541" s="27"/>
    </row>
    <row r="4542" spans="3:19" x14ac:dyDescent="0.2">
      <c r="C4542" s="27"/>
      <c r="D4542" s="27"/>
      <c r="E4542" s="27"/>
      <c r="F4542" s="27"/>
      <c r="G4542" s="27"/>
      <c r="R4542" s="27"/>
      <c r="S4542" s="27"/>
    </row>
    <row r="4543" spans="3:19" x14ac:dyDescent="0.2">
      <c r="C4543" s="27"/>
      <c r="D4543" s="27"/>
      <c r="E4543" s="27"/>
      <c r="F4543" s="27"/>
      <c r="G4543" s="27"/>
      <c r="R4543" s="27"/>
      <c r="S4543" s="27"/>
    </row>
    <row r="4544" spans="3:19" x14ac:dyDescent="0.2">
      <c r="C4544" s="27"/>
      <c r="D4544" s="27"/>
      <c r="E4544" s="27"/>
      <c r="F4544" s="27"/>
      <c r="G4544" s="27"/>
      <c r="R4544" s="27"/>
      <c r="S4544" s="27"/>
    </row>
    <row r="4545" spans="3:19" x14ac:dyDescent="0.2">
      <c r="C4545" s="27"/>
      <c r="D4545" s="27"/>
      <c r="E4545" s="27"/>
      <c r="F4545" s="27"/>
      <c r="G4545" s="27"/>
      <c r="R4545" s="27"/>
      <c r="S4545" s="27"/>
    </row>
    <row r="4546" spans="3:19" x14ac:dyDescent="0.2">
      <c r="C4546" s="27"/>
      <c r="D4546" s="27"/>
      <c r="E4546" s="27"/>
      <c r="F4546" s="27"/>
      <c r="G4546" s="27"/>
      <c r="R4546" s="27"/>
      <c r="S4546" s="27"/>
    </row>
    <row r="4547" spans="3:19" x14ac:dyDescent="0.2">
      <c r="C4547" s="27"/>
      <c r="D4547" s="27"/>
      <c r="E4547" s="27"/>
      <c r="F4547" s="27"/>
      <c r="G4547" s="27"/>
      <c r="R4547" s="27"/>
      <c r="S4547" s="27"/>
    </row>
    <row r="4548" spans="3:19" x14ac:dyDescent="0.2">
      <c r="C4548" s="27"/>
      <c r="D4548" s="27"/>
      <c r="E4548" s="27"/>
      <c r="F4548" s="27"/>
      <c r="G4548" s="27"/>
      <c r="R4548" s="27"/>
      <c r="S4548" s="27"/>
    </row>
    <row r="4549" spans="3:19" x14ac:dyDescent="0.2">
      <c r="C4549" s="27"/>
      <c r="D4549" s="27"/>
      <c r="E4549" s="27"/>
      <c r="F4549" s="27"/>
      <c r="G4549" s="27"/>
      <c r="R4549" s="27"/>
      <c r="S4549" s="27"/>
    </row>
    <row r="4550" spans="3:19" x14ac:dyDescent="0.2">
      <c r="C4550" s="27"/>
      <c r="D4550" s="27"/>
      <c r="E4550" s="27"/>
      <c r="F4550" s="27"/>
      <c r="G4550" s="27"/>
      <c r="R4550" s="27"/>
      <c r="S4550" s="27"/>
    </row>
    <row r="4551" spans="3:19" x14ac:dyDescent="0.2">
      <c r="C4551" s="27"/>
      <c r="D4551" s="27"/>
      <c r="E4551" s="27"/>
      <c r="F4551" s="27"/>
      <c r="G4551" s="27"/>
      <c r="R4551" s="27"/>
      <c r="S4551" s="27"/>
    </row>
    <row r="4552" spans="3:19" x14ac:dyDescent="0.2">
      <c r="C4552" s="27"/>
      <c r="D4552" s="27"/>
      <c r="E4552" s="27"/>
      <c r="F4552" s="27"/>
      <c r="G4552" s="27"/>
      <c r="R4552" s="27"/>
      <c r="S4552" s="27"/>
    </row>
    <row r="4553" spans="3:19" x14ac:dyDescent="0.2">
      <c r="C4553" s="27"/>
      <c r="D4553" s="27"/>
      <c r="E4553" s="27"/>
      <c r="F4553" s="27"/>
      <c r="G4553" s="27"/>
      <c r="R4553" s="27"/>
      <c r="S4553" s="27"/>
    </row>
    <row r="4554" spans="3:19" x14ac:dyDescent="0.2">
      <c r="C4554" s="27"/>
      <c r="D4554" s="27"/>
      <c r="E4554" s="27"/>
      <c r="F4554" s="27"/>
      <c r="G4554" s="27"/>
      <c r="R4554" s="27"/>
      <c r="S4554" s="27"/>
    </row>
    <row r="4555" spans="3:19" x14ac:dyDescent="0.2">
      <c r="C4555" s="27"/>
      <c r="D4555" s="27"/>
      <c r="E4555" s="27"/>
      <c r="F4555" s="27"/>
      <c r="G4555" s="27"/>
      <c r="R4555" s="27"/>
      <c r="S4555" s="27"/>
    </row>
    <row r="4556" spans="3:19" x14ac:dyDescent="0.2">
      <c r="C4556" s="27"/>
      <c r="D4556" s="27"/>
      <c r="E4556" s="27"/>
      <c r="F4556" s="27"/>
      <c r="G4556" s="27"/>
      <c r="R4556" s="27"/>
      <c r="S4556" s="27"/>
    </row>
    <row r="4557" spans="3:19" x14ac:dyDescent="0.2">
      <c r="C4557" s="27"/>
      <c r="D4557" s="27"/>
      <c r="E4557" s="27"/>
      <c r="F4557" s="27"/>
      <c r="G4557" s="27"/>
      <c r="R4557" s="27"/>
      <c r="S4557" s="27"/>
    </row>
    <row r="4558" spans="3:19" x14ac:dyDescent="0.2">
      <c r="C4558" s="27"/>
      <c r="D4558" s="27"/>
      <c r="E4558" s="27"/>
      <c r="F4558" s="27"/>
      <c r="G4558" s="27"/>
      <c r="R4558" s="27"/>
      <c r="S4558" s="27"/>
    </row>
    <row r="4559" spans="3:19" x14ac:dyDescent="0.2">
      <c r="C4559" s="27"/>
      <c r="D4559" s="27"/>
      <c r="E4559" s="27"/>
      <c r="F4559" s="27"/>
      <c r="G4559" s="27"/>
      <c r="R4559" s="27"/>
      <c r="S4559" s="27"/>
    </row>
    <row r="4560" spans="3:19" x14ac:dyDescent="0.2">
      <c r="C4560" s="27"/>
      <c r="D4560" s="27"/>
      <c r="E4560" s="27"/>
      <c r="F4560" s="27"/>
      <c r="G4560" s="27"/>
      <c r="R4560" s="27"/>
      <c r="S4560" s="27"/>
    </row>
    <row r="4561" spans="3:19" x14ac:dyDescent="0.2">
      <c r="C4561" s="27"/>
      <c r="D4561" s="27"/>
      <c r="E4561" s="27"/>
      <c r="F4561" s="27"/>
      <c r="G4561" s="27"/>
      <c r="R4561" s="27"/>
      <c r="S4561" s="27"/>
    </row>
    <row r="4562" spans="3:19" x14ac:dyDescent="0.2">
      <c r="C4562" s="27"/>
      <c r="D4562" s="27"/>
      <c r="E4562" s="27"/>
      <c r="F4562" s="27"/>
      <c r="G4562" s="27"/>
      <c r="R4562" s="27"/>
      <c r="S4562" s="27"/>
    </row>
    <row r="4563" spans="3:19" x14ac:dyDescent="0.2">
      <c r="C4563" s="27"/>
      <c r="D4563" s="27"/>
      <c r="E4563" s="27"/>
      <c r="F4563" s="27"/>
      <c r="G4563" s="27"/>
      <c r="R4563" s="27"/>
      <c r="S4563" s="27"/>
    </row>
    <row r="4564" spans="3:19" x14ac:dyDescent="0.2">
      <c r="C4564" s="27"/>
      <c r="D4564" s="27"/>
      <c r="E4564" s="27"/>
      <c r="F4564" s="27"/>
      <c r="G4564" s="27"/>
      <c r="R4564" s="27"/>
      <c r="S4564" s="27"/>
    </row>
    <row r="4565" spans="3:19" x14ac:dyDescent="0.2">
      <c r="C4565" s="27"/>
      <c r="D4565" s="27"/>
      <c r="E4565" s="27"/>
      <c r="F4565" s="27"/>
      <c r="G4565" s="27"/>
      <c r="R4565" s="27"/>
      <c r="S4565" s="27"/>
    </row>
    <row r="4566" spans="3:19" x14ac:dyDescent="0.2">
      <c r="C4566" s="27"/>
      <c r="D4566" s="27"/>
      <c r="E4566" s="27"/>
      <c r="F4566" s="27"/>
      <c r="G4566" s="27"/>
      <c r="R4566" s="27"/>
      <c r="S4566" s="27"/>
    </row>
    <row r="4567" spans="3:19" x14ac:dyDescent="0.2">
      <c r="C4567" s="27"/>
      <c r="D4567" s="27"/>
      <c r="E4567" s="27"/>
      <c r="F4567" s="27"/>
      <c r="G4567" s="27"/>
      <c r="R4567" s="27"/>
      <c r="S4567" s="27"/>
    </row>
    <row r="4568" spans="3:19" x14ac:dyDescent="0.2">
      <c r="C4568" s="27"/>
      <c r="D4568" s="27"/>
      <c r="E4568" s="27"/>
      <c r="F4568" s="27"/>
      <c r="G4568" s="27"/>
      <c r="R4568" s="27"/>
      <c r="S4568" s="27"/>
    </row>
    <row r="4569" spans="3:19" x14ac:dyDescent="0.2">
      <c r="C4569" s="27"/>
      <c r="D4569" s="27"/>
      <c r="E4569" s="27"/>
      <c r="F4569" s="27"/>
      <c r="G4569" s="27"/>
      <c r="R4569" s="27"/>
      <c r="S4569" s="27"/>
    </row>
    <row r="4570" spans="3:19" x14ac:dyDescent="0.2">
      <c r="C4570" s="27"/>
      <c r="D4570" s="27"/>
      <c r="E4570" s="27"/>
      <c r="F4570" s="27"/>
      <c r="G4570" s="27"/>
      <c r="R4570" s="27"/>
      <c r="S4570" s="27"/>
    </row>
    <row r="4571" spans="3:19" x14ac:dyDescent="0.2">
      <c r="C4571" s="27"/>
      <c r="D4571" s="27"/>
      <c r="E4571" s="27"/>
      <c r="F4571" s="27"/>
      <c r="G4571" s="27"/>
      <c r="R4571" s="27"/>
      <c r="S4571" s="27"/>
    </row>
    <row r="4572" spans="3:19" x14ac:dyDescent="0.2">
      <c r="C4572" s="27"/>
      <c r="D4572" s="27"/>
      <c r="E4572" s="27"/>
      <c r="F4572" s="27"/>
      <c r="G4572" s="27"/>
      <c r="R4572" s="27"/>
      <c r="S4572" s="27"/>
    </row>
    <row r="4573" spans="3:19" x14ac:dyDescent="0.2">
      <c r="C4573" s="27"/>
      <c r="D4573" s="27"/>
      <c r="E4573" s="27"/>
      <c r="F4573" s="27"/>
      <c r="G4573" s="27"/>
      <c r="R4573" s="27"/>
      <c r="S4573" s="27"/>
    </row>
    <row r="4574" spans="3:19" x14ac:dyDescent="0.2">
      <c r="C4574" s="27"/>
      <c r="D4574" s="27"/>
      <c r="E4574" s="27"/>
      <c r="F4574" s="27"/>
      <c r="G4574" s="27"/>
      <c r="R4574" s="27"/>
      <c r="S4574" s="27"/>
    </row>
    <row r="4575" spans="3:19" x14ac:dyDescent="0.2">
      <c r="C4575" s="27"/>
      <c r="D4575" s="27"/>
      <c r="E4575" s="27"/>
      <c r="F4575" s="27"/>
      <c r="G4575" s="27"/>
      <c r="R4575" s="27"/>
      <c r="S4575" s="27"/>
    </row>
    <row r="4576" spans="3:19" x14ac:dyDescent="0.2">
      <c r="C4576" s="27"/>
      <c r="D4576" s="27"/>
      <c r="E4576" s="27"/>
      <c r="F4576" s="27"/>
      <c r="G4576" s="27"/>
      <c r="R4576" s="27"/>
      <c r="S4576" s="27"/>
    </row>
    <row r="4577" spans="3:19" x14ac:dyDescent="0.2">
      <c r="C4577" s="27"/>
      <c r="D4577" s="27"/>
      <c r="E4577" s="27"/>
      <c r="F4577" s="27"/>
      <c r="G4577" s="27"/>
      <c r="R4577" s="27"/>
      <c r="S4577" s="27"/>
    </row>
    <row r="4578" spans="3:19" x14ac:dyDescent="0.2">
      <c r="C4578" s="27"/>
      <c r="D4578" s="27"/>
      <c r="E4578" s="27"/>
      <c r="F4578" s="27"/>
      <c r="G4578" s="27"/>
      <c r="R4578" s="27"/>
      <c r="S4578" s="27"/>
    </row>
    <row r="4579" spans="3:19" x14ac:dyDescent="0.2">
      <c r="C4579" s="27"/>
      <c r="D4579" s="27"/>
      <c r="E4579" s="27"/>
      <c r="F4579" s="27"/>
      <c r="G4579" s="27"/>
      <c r="R4579" s="27"/>
      <c r="S4579" s="27"/>
    </row>
    <row r="4580" spans="3:19" x14ac:dyDescent="0.2">
      <c r="C4580" s="27"/>
      <c r="D4580" s="27"/>
      <c r="E4580" s="27"/>
      <c r="F4580" s="27"/>
      <c r="G4580" s="27"/>
      <c r="R4580" s="27"/>
      <c r="S4580" s="27"/>
    </row>
    <row r="4581" spans="3:19" x14ac:dyDescent="0.2">
      <c r="C4581" s="27"/>
      <c r="D4581" s="27"/>
      <c r="E4581" s="27"/>
      <c r="F4581" s="27"/>
      <c r="G4581" s="27"/>
      <c r="R4581" s="27"/>
      <c r="S4581" s="27"/>
    </row>
    <row r="4582" spans="3:19" x14ac:dyDescent="0.2">
      <c r="C4582" s="27"/>
      <c r="D4582" s="27"/>
      <c r="E4582" s="27"/>
      <c r="F4582" s="27"/>
      <c r="G4582" s="27"/>
      <c r="R4582" s="27"/>
      <c r="S4582" s="27"/>
    </row>
    <row r="4583" spans="3:19" x14ac:dyDescent="0.2">
      <c r="C4583" s="27"/>
      <c r="D4583" s="27"/>
      <c r="E4583" s="27"/>
      <c r="F4583" s="27"/>
      <c r="G4583" s="27"/>
      <c r="R4583" s="27"/>
      <c r="S4583" s="27"/>
    </row>
    <row r="4584" spans="3:19" x14ac:dyDescent="0.2">
      <c r="C4584" s="27"/>
      <c r="D4584" s="27"/>
      <c r="E4584" s="27"/>
      <c r="F4584" s="27"/>
      <c r="G4584" s="27"/>
      <c r="R4584" s="27"/>
      <c r="S4584" s="27"/>
    </row>
    <row r="4585" spans="3:19" x14ac:dyDescent="0.2">
      <c r="C4585" s="27"/>
      <c r="D4585" s="27"/>
      <c r="E4585" s="27"/>
      <c r="F4585" s="27"/>
      <c r="G4585" s="27"/>
      <c r="R4585" s="27"/>
      <c r="S4585" s="27"/>
    </row>
    <row r="4586" spans="3:19" x14ac:dyDescent="0.2">
      <c r="C4586" s="27"/>
      <c r="D4586" s="27"/>
      <c r="E4586" s="27"/>
      <c r="F4586" s="27"/>
      <c r="G4586" s="27"/>
      <c r="R4586" s="27"/>
      <c r="S4586" s="27"/>
    </row>
    <row r="4587" spans="3:19" x14ac:dyDescent="0.2">
      <c r="C4587" s="27"/>
      <c r="D4587" s="27"/>
      <c r="E4587" s="27"/>
      <c r="F4587" s="27"/>
      <c r="G4587" s="27"/>
      <c r="R4587" s="27"/>
      <c r="S4587" s="27"/>
    </row>
    <row r="4588" spans="3:19" x14ac:dyDescent="0.2">
      <c r="C4588" s="27"/>
      <c r="D4588" s="27"/>
      <c r="E4588" s="27"/>
      <c r="F4588" s="27"/>
      <c r="G4588" s="27"/>
      <c r="R4588" s="27"/>
      <c r="S4588" s="27"/>
    </row>
    <row r="4589" spans="3:19" x14ac:dyDescent="0.2">
      <c r="C4589" s="27"/>
      <c r="D4589" s="27"/>
      <c r="E4589" s="27"/>
      <c r="F4589" s="27"/>
      <c r="G4589" s="27"/>
      <c r="R4589" s="27"/>
      <c r="S4589" s="27"/>
    </row>
    <row r="4590" spans="3:19" x14ac:dyDescent="0.2">
      <c r="C4590" s="27"/>
      <c r="D4590" s="27"/>
      <c r="E4590" s="27"/>
      <c r="F4590" s="27"/>
      <c r="G4590" s="27"/>
      <c r="R4590" s="27"/>
      <c r="S4590" s="27"/>
    </row>
    <row r="4591" spans="3:19" x14ac:dyDescent="0.2">
      <c r="C4591" s="27"/>
      <c r="D4591" s="27"/>
      <c r="E4591" s="27"/>
      <c r="F4591" s="27"/>
      <c r="G4591" s="27"/>
      <c r="R4591" s="27"/>
      <c r="S4591" s="27"/>
    </row>
    <row r="4592" spans="3:19" x14ac:dyDescent="0.2">
      <c r="C4592" s="27"/>
      <c r="D4592" s="27"/>
      <c r="E4592" s="27"/>
      <c r="F4592" s="27"/>
      <c r="G4592" s="27"/>
      <c r="R4592" s="27"/>
      <c r="S4592" s="27"/>
    </row>
    <row r="4593" spans="3:19" x14ac:dyDescent="0.2">
      <c r="C4593" s="27"/>
      <c r="D4593" s="27"/>
      <c r="E4593" s="27"/>
      <c r="F4593" s="27"/>
      <c r="G4593" s="27"/>
      <c r="R4593" s="27"/>
      <c r="S4593" s="27"/>
    </row>
    <row r="4594" spans="3:19" x14ac:dyDescent="0.2">
      <c r="C4594" s="27"/>
      <c r="D4594" s="27"/>
      <c r="E4594" s="27"/>
      <c r="F4594" s="27"/>
      <c r="G4594" s="27"/>
      <c r="R4594" s="27"/>
      <c r="S4594" s="27"/>
    </row>
    <row r="4595" spans="3:19" x14ac:dyDescent="0.2">
      <c r="C4595" s="27"/>
      <c r="D4595" s="27"/>
      <c r="E4595" s="27"/>
      <c r="F4595" s="27"/>
      <c r="G4595" s="27"/>
      <c r="R4595" s="27"/>
      <c r="S4595" s="27"/>
    </row>
    <row r="4596" spans="3:19" x14ac:dyDescent="0.2">
      <c r="C4596" s="27"/>
      <c r="D4596" s="27"/>
      <c r="E4596" s="27"/>
      <c r="F4596" s="27"/>
      <c r="G4596" s="27"/>
      <c r="R4596" s="27"/>
      <c r="S4596" s="27"/>
    </row>
    <row r="4597" spans="3:19" x14ac:dyDescent="0.2">
      <c r="C4597" s="27"/>
      <c r="D4597" s="27"/>
      <c r="E4597" s="27"/>
      <c r="F4597" s="27"/>
      <c r="G4597" s="27"/>
      <c r="R4597" s="27"/>
      <c r="S4597" s="27"/>
    </row>
    <row r="4598" spans="3:19" x14ac:dyDescent="0.2">
      <c r="C4598" s="27"/>
      <c r="D4598" s="27"/>
      <c r="E4598" s="27"/>
      <c r="F4598" s="27"/>
      <c r="G4598" s="27"/>
      <c r="R4598" s="27"/>
      <c r="S4598" s="27"/>
    </row>
    <row r="4599" spans="3:19" x14ac:dyDescent="0.2">
      <c r="C4599" s="27"/>
      <c r="D4599" s="27"/>
      <c r="E4599" s="27"/>
      <c r="F4599" s="27"/>
      <c r="G4599" s="27"/>
      <c r="R4599" s="27"/>
      <c r="S4599" s="27"/>
    </row>
    <row r="4600" spans="3:19" x14ac:dyDescent="0.2">
      <c r="C4600" s="27"/>
      <c r="D4600" s="27"/>
      <c r="E4600" s="27"/>
      <c r="F4600" s="27"/>
      <c r="G4600" s="27"/>
      <c r="R4600" s="27"/>
      <c r="S4600" s="27"/>
    </row>
    <row r="4601" spans="3:19" x14ac:dyDescent="0.2">
      <c r="C4601" s="27"/>
      <c r="D4601" s="27"/>
      <c r="E4601" s="27"/>
      <c r="F4601" s="27"/>
      <c r="G4601" s="27"/>
      <c r="R4601" s="27"/>
      <c r="S4601" s="27"/>
    </row>
    <row r="4602" spans="3:19" x14ac:dyDescent="0.2">
      <c r="C4602" s="27"/>
      <c r="D4602" s="27"/>
      <c r="E4602" s="27"/>
      <c r="F4602" s="27"/>
      <c r="G4602" s="27"/>
      <c r="R4602" s="27"/>
      <c r="S4602" s="27"/>
    </row>
    <row r="4603" spans="3:19" x14ac:dyDescent="0.2">
      <c r="C4603" s="27"/>
      <c r="D4603" s="27"/>
      <c r="E4603" s="27"/>
      <c r="F4603" s="27"/>
      <c r="G4603" s="27"/>
      <c r="R4603" s="27"/>
      <c r="S4603" s="27"/>
    </row>
    <row r="4604" spans="3:19" x14ac:dyDescent="0.2">
      <c r="C4604" s="27"/>
      <c r="D4604" s="27"/>
      <c r="E4604" s="27"/>
      <c r="F4604" s="27"/>
      <c r="G4604" s="27"/>
      <c r="R4604" s="27"/>
      <c r="S4604" s="27"/>
    </row>
    <row r="4605" spans="3:19" x14ac:dyDescent="0.2">
      <c r="C4605" s="27"/>
      <c r="D4605" s="27"/>
      <c r="E4605" s="27"/>
      <c r="F4605" s="27"/>
      <c r="G4605" s="27"/>
      <c r="R4605" s="27"/>
      <c r="S4605" s="27"/>
    </row>
    <row r="4606" spans="3:19" x14ac:dyDescent="0.2">
      <c r="C4606" s="27"/>
      <c r="D4606" s="27"/>
      <c r="E4606" s="27"/>
      <c r="F4606" s="27"/>
      <c r="G4606" s="27"/>
      <c r="R4606" s="27"/>
      <c r="S4606" s="27"/>
    </row>
    <row r="4607" spans="3:19" x14ac:dyDescent="0.2">
      <c r="C4607" s="27"/>
      <c r="D4607" s="27"/>
      <c r="E4607" s="27"/>
      <c r="F4607" s="27"/>
      <c r="G4607" s="27"/>
      <c r="R4607" s="27"/>
      <c r="S4607" s="27"/>
    </row>
    <row r="4608" spans="3:19" x14ac:dyDescent="0.2">
      <c r="C4608" s="27"/>
      <c r="D4608" s="27"/>
      <c r="E4608" s="27"/>
      <c r="F4608" s="27"/>
      <c r="G4608" s="27"/>
      <c r="R4608" s="27"/>
      <c r="S4608" s="27"/>
    </row>
    <row r="4609" spans="3:19" x14ac:dyDescent="0.2">
      <c r="C4609" s="27"/>
      <c r="D4609" s="27"/>
      <c r="E4609" s="27"/>
      <c r="F4609" s="27"/>
      <c r="G4609" s="27"/>
      <c r="R4609" s="27"/>
      <c r="S4609" s="27"/>
    </row>
    <row r="4610" spans="3:19" x14ac:dyDescent="0.2">
      <c r="C4610" s="27"/>
      <c r="D4610" s="27"/>
      <c r="E4610" s="27"/>
      <c r="F4610" s="27"/>
      <c r="G4610" s="27"/>
      <c r="R4610" s="27"/>
      <c r="S4610" s="27"/>
    </row>
    <row r="4611" spans="3:19" x14ac:dyDescent="0.2">
      <c r="C4611" s="27"/>
      <c r="D4611" s="27"/>
      <c r="E4611" s="27"/>
      <c r="F4611" s="27"/>
      <c r="G4611" s="27"/>
      <c r="R4611" s="27"/>
      <c r="S4611" s="27"/>
    </row>
    <row r="4612" spans="3:19" x14ac:dyDescent="0.2">
      <c r="C4612" s="27"/>
      <c r="D4612" s="27"/>
      <c r="E4612" s="27"/>
      <c r="F4612" s="27"/>
      <c r="G4612" s="27"/>
      <c r="R4612" s="27"/>
      <c r="S4612" s="27"/>
    </row>
    <row r="4613" spans="3:19" x14ac:dyDescent="0.2">
      <c r="C4613" s="27"/>
      <c r="D4613" s="27"/>
      <c r="E4613" s="27"/>
      <c r="F4613" s="27"/>
      <c r="G4613" s="27"/>
      <c r="R4613" s="27"/>
      <c r="S4613" s="27"/>
    </row>
    <row r="4614" spans="3:19" x14ac:dyDescent="0.2">
      <c r="C4614" s="27"/>
      <c r="D4614" s="27"/>
      <c r="E4614" s="27"/>
      <c r="F4614" s="27"/>
      <c r="G4614" s="27"/>
      <c r="R4614" s="27"/>
      <c r="S4614" s="27"/>
    </row>
    <row r="4615" spans="3:19" x14ac:dyDescent="0.2">
      <c r="C4615" s="27"/>
      <c r="D4615" s="27"/>
      <c r="E4615" s="27"/>
      <c r="F4615" s="27"/>
      <c r="G4615" s="27"/>
      <c r="R4615" s="27"/>
      <c r="S4615" s="27"/>
    </row>
    <row r="4616" spans="3:19" x14ac:dyDescent="0.2">
      <c r="C4616" s="27"/>
      <c r="D4616" s="27"/>
      <c r="E4616" s="27"/>
      <c r="F4616" s="27"/>
      <c r="G4616" s="27"/>
      <c r="R4616" s="27"/>
      <c r="S4616" s="27"/>
    </row>
    <row r="4617" spans="3:19" x14ac:dyDescent="0.2">
      <c r="C4617" s="27"/>
      <c r="D4617" s="27"/>
      <c r="E4617" s="27"/>
      <c r="F4617" s="27"/>
      <c r="G4617" s="27"/>
      <c r="R4617" s="27"/>
      <c r="S4617" s="27"/>
    </row>
    <row r="4618" spans="3:19" x14ac:dyDescent="0.2">
      <c r="C4618" s="27"/>
      <c r="D4618" s="27"/>
      <c r="E4618" s="27"/>
      <c r="F4618" s="27"/>
      <c r="G4618" s="27"/>
      <c r="R4618" s="27"/>
      <c r="S4618" s="27"/>
    </row>
    <row r="4619" spans="3:19" x14ac:dyDescent="0.2">
      <c r="C4619" s="27"/>
      <c r="D4619" s="27"/>
      <c r="E4619" s="27"/>
      <c r="F4619" s="27"/>
      <c r="G4619" s="27"/>
      <c r="R4619" s="27"/>
      <c r="S4619" s="27"/>
    </row>
    <row r="4620" spans="3:19" x14ac:dyDescent="0.2">
      <c r="C4620" s="27"/>
      <c r="D4620" s="27"/>
      <c r="E4620" s="27"/>
      <c r="F4620" s="27"/>
      <c r="G4620" s="27"/>
      <c r="R4620" s="27"/>
      <c r="S4620" s="27"/>
    </row>
    <row r="4621" spans="3:19" x14ac:dyDescent="0.2">
      <c r="C4621" s="27"/>
      <c r="D4621" s="27"/>
      <c r="E4621" s="27"/>
      <c r="F4621" s="27"/>
      <c r="G4621" s="27"/>
      <c r="R4621" s="27"/>
      <c r="S4621" s="27"/>
    </row>
    <row r="4622" spans="3:19" x14ac:dyDescent="0.2">
      <c r="C4622" s="27"/>
      <c r="D4622" s="27"/>
      <c r="E4622" s="27"/>
      <c r="F4622" s="27"/>
      <c r="G4622" s="27"/>
      <c r="R4622" s="27"/>
      <c r="S4622" s="27"/>
    </row>
    <row r="4623" spans="3:19" x14ac:dyDescent="0.2">
      <c r="C4623" s="27"/>
      <c r="D4623" s="27"/>
      <c r="E4623" s="27"/>
      <c r="F4623" s="27"/>
      <c r="G4623" s="27"/>
      <c r="R4623" s="27"/>
      <c r="S4623" s="27"/>
    </row>
    <row r="4624" spans="3:19" x14ac:dyDescent="0.2">
      <c r="C4624" s="27"/>
      <c r="D4624" s="27"/>
      <c r="E4624" s="27"/>
      <c r="F4624" s="27"/>
      <c r="G4624" s="27"/>
      <c r="R4624" s="27"/>
      <c r="S4624" s="27"/>
    </row>
    <row r="4625" spans="3:19" x14ac:dyDescent="0.2">
      <c r="C4625" s="27"/>
      <c r="D4625" s="27"/>
      <c r="E4625" s="27"/>
      <c r="F4625" s="27"/>
      <c r="G4625" s="27"/>
      <c r="R4625" s="27"/>
      <c r="S4625" s="27"/>
    </row>
    <row r="4626" spans="3:19" x14ac:dyDescent="0.2">
      <c r="C4626" s="27"/>
      <c r="D4626" s="27"/>
      <c r="E4626" s="27"/>
      <c r="F4626" s="27"/>
      <c r="G4626" s="27"/>
      <c r="R4626" s="27"/>
      <c r="S4626" s="27"/>
    </row>
    <row r="4627" spans="3:19" x14ac:dyDescent="0.2">
      <c r="C4627" s="27"/>
      <c r="D4627" s="27"/>
      <c r="E4627" s="27"/>
      <c r="F4627" s="27"/>
      <c r="G4627" s="27"/>
      <c r="R4627" s="27"/>
      <c r="S4627" s="27"/>
    </row>
    <row r="4628" spans="3:19" x14ac:dyDescent="0.2">
      <c r="C4628" s="27"/>
      <c r="D4628" s="27"/>
      <c r="E4628" s="27"/>
      <c r="F4628" s="27"/>
      <c r="G4628" s="27"/>
      <c r="R4628" s="27"/>
      <c r="S4628" s="27"/>
    </row>
    <row r="4629" spans="3:19" x14ac:dyDescent="0.2">
      <c r="C4629" s="27"/>
      <c r="D4629" s="27"/>
      <c r="E4629" s="27"/>
      <c r="F4629" s="27"/>
      <c r="G4629" s="27"/>
      <c r="R4629" s="27"/>
      <c r="S4629" s="27"/>
    </row>
    <row r="4630" spans="3:19" x14ac:dyDescent="0.2">
      <c r="C4630" s="27"/>
      <c r="D4630" s="27"/>
      <c r="E4630" s="27"/>
      <c r="F4630" s="27"/>
      <c r="G4630" s="27"/>
      <c r="R4630" s="27"/>
      <c r="S4630" s="27"/>
    </row>
    <row r="4631" spans="3:19" x14ac:dyDescent="0.2">
      <c r="C4631" s="27"/>
      <c r="D4631" s="27"/>
      <c r="E4631" s="27"/>
      <c r="F4631" s="27"/>
      <c r="G4631" s="27"/>
      <c r="R4631" s="27"/>
      <c r="S4631" s="27"/>
    </row>
    <row r="4632" spans="3:19" x14ac:dyDescent="0.2">
      <c r="C4632" s="27"/>
      <c r="D4632" s="27"/>
      <c r="E4632" s="27"/>
      <c r="F4632" s="27"/>
      <c r="G4632" s="27"/>
      <c r="R4632" s="27"/>
      <c r="S4632" s="27"/>
    </row>
    <row r="4633" spans="3:19" x14ac:dyDescent="0.2">
      <c r="C4633" s="27"/>
      <c r="D4633" s="27"/>
      <c r="E4633" s="27"/>
      <c r="F4633" s="27"/>
      <c r="G4633" s="27"/>
      <c r="R4633" s="27"/>
      <c r="S4633" s="27"/>
    </row>
    <row r="4634" spans="3:19" x14ac:dyDescent="0.2">
      <c r="C4634" s="27"/>
      <c r="D4634" s="27"/>
      <c r="E4634" s="27"/>
      <c r="F4634" s="27"/>
      <c r="G4634" s="27"/>
      <c r="R4634" s="27"/>
      <c r="S4634" s="27"/>
    </row>
    <row r="4635" spans="3:19" x14ac:dyDescent="0.2">
      <c r="C4635" s="27"/>
      <c r="D4635" s="27"/>
      <c r="E4635" s="27"/>
      <c r="F4635" s="27"/>
      <c r="G4635" s="27"/>
      <c r="R4635" s="27"/>
      <c r="S4635" s="27"/>
    </row>
    <row r="4636" spans="3:19" x14ac:dyDescent="0.2">
      <c r="C4636" s="27"/>
      <c r="D4636" s="27"/>
      <c r="E4636" s="27"/>
      <c r="F4636" s="27"/>
      <c r="G4636" s="27"/>
      <c r="R4636" s="27"/>
      <c r="S4636" s="27"/>
    </row>
    <row r="4637" spans="3:19" x14ac:dyDescent="0.2">
      <c r="C4637" s="27"/>
      <c r="D4637" s="27"/>
      <c r="E4637" s="27"/>
      <c r="F4637" s="27"/>
      <c r="G4637" s="27"/>
      <c r="R4637" s="27"/>
      <c r="S4637" s="27"/>
    </row>
    <row r="4638" spans="3:19" x14ac:dyDescent="0.2">
      <c r="C4638" s="27"/>
      <c r="D4638" s="27"/>
      <c r="E4638" s="27"/>
      <c r="F4638" s="27"/>
      <c r="G4638" s="27"/>
      <c r="R4638" s="27"/>
      <c r="S4638" s="27"/>
    </row>
    <row r="4639" spans="3:19" x14ac:dyDescent="0.2">
      <c r="C4639" s="27"/>
      <c r="D4639" s="27"/>
      <c r="E4639" s="27"/>
      <c r="F4639" s="27"/>
      <c r="G4639" s="27"/>
      <c r="R4639" s="27"/>
      <c r="S4639" s="27"/>
    </row>
    <row r="4640" spans="3:19" x14ac:dyDescent="0.2">
      <c r="C4640" s="27"/>
      <c r="D4640" s="27"/>
      <c r="E4640" s="27"/>
      <c r="F4640" s="27"/>
      <c r="G4640" s="27"/>
      <c r="R4640" s="27"/>
      <c r="S4640" s="27"/>
    </row>
    <row r="4641" spans="3:19" x14ac:dyDescent="0.2">
      <c r="C4641" s="27"/>
      <c r="D4641" s="27"/>
      <c r="E4641" s="27"/>
      <c r="F4641" s="27"/>
      <c r="G4641" s="27"/>
      <c r="R4641" s="27"/>
      <c r="S4641" s="27"/>
    </row>
    <row r="4642" spans="3:19" x14ac:dyDescent="0.2">
      <c r="C4642" s="27"/>
      <c r="D4642" s="27"/>
      <c r="E4642" s="27"/>
      <c r="F4642" s="27"/>
      <c r="G4642" s="27"/>
      <c r="R4642" s="27"/>
      <c r="S4642" s="27"/>
    </row>
    <row r="4643" spans="3:19" x14ac:dyDescent="0.2">
      <c r="C4643" s="27"/>
      <c r="D4643" s="27"/>
      <c r="E4643" s="27"/>
      <c r="F4643" s="27"/>
      <c r="G4643" s="27"/>
      <c r="R4643" s="27"/>
      <c r="S4643" s="27"/>
    </row>
    <row r="4644" spans="3:19" x14ac:dyDescent="0.2">
      <c r="C4644" s="27"/>
      <c r="D4644" s="27"/>
      <c r="E4644" s="27"/>
      <c r="F4644" s="27"/>
      <c r="G4644" s="27"/>
      <c r="R4644" s="27"/>
      <c r="S4644" s="27"/>
    </row>
    <row r="4645" spans="3:19" x14ac:dyDescent="0.2">
      <c r="C4645" s="27"/>
      <c r="D4645" s="27"/>
      <c r="E4645" s="27"/>
      <c r="F4645" s="27"/>
      <c r="G4645" s="27"/>
      <c r="R4645" s="27"/>
      <c r="S4645" s="27"/>
    </row>
    <row r="4646" spans="3:19" x14ac:dyDescent="0.2">
      <c r="C4646" s="27"/>
      <c r="D4646" s="27"/>
      <c r="E4646" s="27"/>
      <c r="F4646" s="27"/>
      <c r="G4646" s="27"/>
      <c r="R4646" s="27"/>
      <c r="S4646" s="27"/>
    </row>
    <row r="4647" spans="3:19" x14ac:dyDescent="0.2">
      <c r="C4647" s="27"/>
      <c r="D4647" s="27"/>
      <c r="E4647" s="27"/>
      <c r="F4647" s="27"/>
      <c r="G4647" s="27"/>
      <c r="R4647" s="27"/>
      <c r="S4647" s="27"/>
    </row>
    <row r="4648" spans="3:19" x14ac:dyDescent="0.2">
      <c r="C4648" s="27"/>
      <c r="D4648" s="27"/>
      <c r="E4648" s="27"/>
      <c r="F4648" s="27"/>
      <c r="G4648" s="27"/>
      <c r="R4648" s="27"/>
      <c r="S4648" s="27"/>
    </row>
    <row r="4649" spans="3:19" x14ac:dyDescent="0.2">
      <c r="C4649" s="27"/>
      <c r="D4649" s="27"/>
      <c r="E4649" s="27"/>
      <c r="F4649" s="27"/>
      <c r="G4649" s="27"/>
      <c r="R4649" s="27"/>
      <c r="S4649" s="27"/>
    </row>
    <row r="4650" spans="3:19" x14ac:dyDescent="0.2">
      <c r="C4650" s="27"/>
      <c r="D4650" s="27"/>
      <c r="E4650" s="27"/>
      <c r="F4650" s="27"/>
      <c r="G4650" s="27"/>
      <c r="R4650" s="27"/>
      <c r="S4650" s="27"/>
    </row>
    <row r="4651" spans="3:19" x14ac:dyDescent="0.2">
      <c r="C4651" s="27"/>
      <c r="D4651" s="27"/>
      <c r="E4651" s="27"/>
      <c r="F4651" s="27"/>
      <c r="G4651" s="27"/>
      <c r="R4651" s="27"/>
      <c r="S4651" s="27"/>
    </row>
    <row r="4652" spans="3:19" x14ac:dyDescent="0.2">
      <c r="C4652" s="27"/>
      <c r="D4652" s="27"/>
      <c r="E4652" s="27"/>
      <c r="F4652" s="27"/>
      <c r="G4652" s="27"/>
      <c r="R4652" s="27"/>
      <c r="S4652" s="27"/>
    </row>
    <row r="4653" spans="3:19" x14ac:dyDescent="0.2">
      <c r="C4653" s="27"/>
      <c r="D4653" s="27"/>
      <c r="E4653" s="27"/>
      <c r="F4653" s="27"/>
      <c r="G4653" s="27"/>
      <c r="R4653" s="27"/>
      <c r="S4653" s="27"/>
    </row>
    <row r="4654" spans="3:19" x14ac:dyDescent="0.2">
      <c r="C4654" s="27"/>
      <c r="D4654" s="27"/>
      <c r="E4654" s="27"/>
      <c r="F4654" s="27"/>
      <c r="G4654" s="27"/>
      <c r="R4654" s="27"/>
      <c r="S4654" s="27"/>
    </row>
    <row r="4655" spans="3:19" x14ac:dyDescent="0.2">
      <c r="C4655" s="27"/>
      <c r="D4655" s="27"/>
      <c r="E4655" s="27"/>
      <c r="F4655" s="27"/>
      <c r="G4655" s="27"/>
      <c r="R4655" s="27"/>
      <c r="S4655" s="27"/>
    </row>
    <row r="4656" spans="3:19" x14ac:dyDescent="0.2">
      <c r="C4656" s="27"/>
      <c r="D4656" s="27"/>
      <c r="E4656" s="27"/>
      <c r="F4656" s="27"/>
      <c r="G4656" s="27"/>
      <c r="R4656" s="27"/>
      <c r="S4656" s="27"/>
    </row>
    <row r="4657" spans="3:19" x14ac:dyDescent="0.2">
      <c r="C4657" s="27"/>
      <c r="D4657" s="27"/>
      <c r="E4657" s="27"/>
      <c r="F4657" s="27"/>
      <c r="G4657" s="27"/>
      <c r="R4657" s="27"/>
      <c r="S4657" s="27"/>
    </row>
    <row r="4658" spans="3:19" x14ac:dyDescent="0.2">
      <c r="C4658" s="27"/>
      <c r="D4658" s="27"/>
      <c r="E4658" s="27"/>
      <c r="F4658" s="27"/>
      <c r="G4658" s="27"/>
      <c r="R4658" s="27"/>
      <c r="S4658" s="27"/>
    </row>
    <row r="4659" spans="3:19" x14ac:dyDescent="0.2">
      <c r="C4659" s="27"/>
      <c r="D4659" s="27"/>
      <c r="E4659" s="27"/>
      <c r="F4659" s="27"/>
      <c r="G4659" s="27"/>
      <c r="R4659" s="27"/>
      <c r="S4659" s="27"/>
    </row>
    <row r="4660" spans="3:19" x14ac:dyDescent="0.2">
      <c r="C4660" s="27"/>
      <c r="D4660" s="27"/>
      <c r="E4660" s="27"/>
      <c r="F4660" s="27"/>
      <c r="G4660" s="27"/>
      <c r="R4660" s="27"/>
      <c r="S4660" s="27"/>
    </row>
    <row r="4661" spans="3:19" x14ac:dyDescent="0.2">
      <c r="C4661" s="27"/>
      <c r="D4661" s="27"/>
      <c r="E4661" s="27"/>
      <c r="F4661" s="27"/>
      <c r="G4661" s="27"/>
      <c r="R4661" s="27"/>
      <c r="S4661" s="27"/>
    </row>
    <row r="4662" spans="3:19" x14ac:dyDescent="0.2">
      <c r="C4662" s="27"/>
      <c r="D4662" s="27"/>
      <c r="E4662" s="27"/>
      <c r="F4662" s="27"/>
      <c r="G4662" s="27"/>
      <c r="R4662" s="27"/>
      <c r="S4662" s="27"/>
    </row>
    <row r="4663" spans="3:19" x14ac:dyDescent="0.2">
      <c r="C4663" s="27"/>
      <c r="D4663" s="27"/>
      <c r="E4663" s="27"/>
      <c r="F4663" s="27"/>
      <c r="G4663" s="27"/>
      <c r="R4663" s="27"/>
      <c r="S4663" s="27"/>
    </row>
    <row r="4664" spans="3:19" x14ac:dyDescent="0.2">
      <c r="C4664" s="27"/>
      <c r="D4664" s="27"/>
      <c r="E4664" s="27"/>
      <c r="F4664" s="27"/>
      <c r="G4664" s="27"/>
      <c r="R4664" s="27"/>
      <c r="S4664" s="27"/>
    </row>
    <row r="4665" spans="3:19" x14ac:dyDescent="0.2">
      <c r="C4665" s="27"/>
      <c r="D4665" s="27"/>
      <c r="E4665" s="27"/>
      <c r="F4665" s="27"/>
      <c r="G4665" s="27"/>
      <c r="R4665" s="27"/>
      <c r="S4665" s="27"/>
    </row>
    <row r="4666" spans="3:19" x14ac:dyDescent="0.2">
      <c r="C4666" s="27"/>
      <c r="D4666" s="27"/>
      <c r="E4666" s="27"/>
      <c r="F4666" s="27"/>
      <c r="G4666" s="27"/>
      <c r="R4666" s="27"/>
      <c r="S4666" s="27"/>
    </row>
    <row r="4667" spans="3:19" x14ac:dyDescent="0.2">
      <c r="C4667" s="27"/>
      <c r="D4667" s="27"/>
      <c r="E4667" s="27"/>
      <c r="F4667" s="27"/>
      <c r="G4667" s="27"/>
      <c r="R4667" s="27"/>
      <c r="S4667" s="27"/>
    </row>
    <row r="4668" spans="3:19" x14ac:dyDescent="0.2">
      <c r="C4668" s="27"/>
      <c r="D4668" s="27"/>
      <c r="E4668" s="27"/>
      <c r="F4668" s="27"/>
      <c r="G4668" s="27"/>
      <c r="R4668" s="27"/>
      <c r="S4668" s="27"/>
    </row>
    <row r="4669" spans="3:19" x14ac:dyDescent="0.2">
      <c r="C4669" s="27"/>
      <c r="D4669" s="27"/>
      <c r="E4669" s="27"/>
      <c r="F4669" s="27"/>
      <c r="G4669" s="27"/>
      <c r="R4669" s="27"/>
      <c r="S4669" s="27"/>
    </row>
    <row r="4670" spans="3:19" x14ac:dyDescent="0.2">
      <c r="C4670" s="27"/>
      <c r="D4670" s="27"/>
      <c r="E4670" s="27"/>
      <c r="F4670" s="27"/>
      <c r="G4670" s="27"/>
      <c r="R4670" s="27"/>
      <c r="S4670" s="27"/>
    </row>
    <row r="4671" spans="3:19" x14ac:dyDescent="0.2">
      <c r="C4671" s="27"/>
      <c r="D4671" s="27"/>
      <c r="E4671" s="27"/>
      <c r="F4671" s="27"/>
      <c r="G4671" s="27"/>
      <c r="R4671" s="27"/>
      <c r="S4671" s="27"/>
    </row>
    <row r="4672" spans="3:19" x14ac:dyDescent="0.2">
      <c r="C4672" s="27"/>
      <c r="D4672" s="27"/>
      <c r="E4672" s="27"/>
      <c r="F4672" s="27"/>
      <c r="G4672" s="27"/>
      <c r="R4672" s="27"/>
      <c r="S4672" s="27"/>
    </row>
    <row r="4673" spans="3:19" x14ac:dyDescent="0.2">
      <c r="C4673" s="27"/>
      <c r="D4673" s="27"/>
      <c r="E4673" s="27"/>
      <c r="F4673" s="27"/>
      <c r="G4673" s="27"/>
      <c r="R4673" s="27"/>
      <c r="S4673" s="27"/>
    </row>
    <row r="4674" spans="3:19" x14ac:dyDescent="0.2">
      <c r="C4674" s="27"/>
      <c r="D4674" s="27"/>
      <c r="E4674" s="27"/>
      <c r="F4674" s="27"/>
      <c r="G4674" s="27"/>
      <c r="R4674" s="27"/>
      <c r="S4674" s="27"/>
    </row>
    <row r="4675" spans="3:19" x14ac:dyDescent="0.2">
      <c r="C4675" s="27"/>
      <c r="D4675" s="27"/>
      <c r="E4675" s="27"/>
      <c r="F4675" s="27"/>
      <c r="G4675" s="27"/>
      <c r="R4675" s="27"/>
      <c r="S4675" s="27"/>
    </row>
    <row r="4676" spans="3:19" x14ac:dyDescent="0.2">
      <c r="C4676" s="27"/>
      <c r="D4676" s="27"/>
      <c r="E4676" s="27"/>
      <c r="F4676" s="27"/>
      <c r="G4676" s="27"/>
      <c r="R4676" s="27"/>
      <c r="S4676" s="27"/>
    </row>
    <row r="4677" spans="3:19" x14ac:dyDescent="0.2">
      <c r="C4677" s="27"/>
      <c r="D4677" s="27"/>
      <c r="E4677" s="27"/>
      <c r="F4677" s="27"/>
      <c r="G4677" s="27"/>
      <c r="R4677" s="27"/>
      <c r="S4677" s="27"/>
    </row>
    <row r="4678" spans="3:19" x14ac:dyDescent="0.2">
      <c r="C4678" s="27"/>
      <c r="D4678" s="27"/>
      <c r="E4678" s="27"/>
      <c r="F4678" s="27"/>
      <c r="G4678" s="27"/>
      <c r="R4678" s="27"/>
      <c r="S4678" s="27"/>
    </row>
    <row r="4679" spans="3:19" x14ac:dyDescent="0.2">
      <c r="C4679" s="27"/>
      <c r="D4679" s="27"/>
      <c r="E4679" s="27"/>
      <c r="F4679" s="27"/>
      <c r="G4679" s="27"/>
      <c r="R4679" s="27"/>
      <c r="S4679" s="27"/>
    </row>
    <row r="4680" spans="3:19" x14ac:dyDescent="0.2">
      <c r="C4680" s="27"/>
      <c r="D4680" s="27"/>
      <c r="E4680" s="27"/>
      <c r="F4680" s="27"/>
      <c r="G4680" s="27"/>
      <c r="R4680" s="27"/>
      <c r="S4680" s="27"/>
    </row>
    <row r="4681" spans="3:19" x14ac:dyDescent="0.2">
      <c r="C4681" s="27"/>
      <c r="D4681" s="27"/>
      <c r="E4681" s="27"/>
      <c r="F4681" s="27"/>
      <c r="G4681" s="27"/>
      <c r="R4681" s="27"/>
      <c r="S4681" s="27"/>
    </row>
    <row r="4682" spans="3:19" x14ac:dyDescent="0.2">
      <c r="C4682" s="27"/>
      <c r="D4682" s="27"/>
      <c r="E4682" s="27"/>
      <c r="F4682" s="27"/>
      <c r="G4682" s="27"/>
      <c r="R4682" s="27"/>
      <c r="S4682" s="27"/>
    </row>
    <row r="4683" spans="3:19" x14ac:dyDescent="0.2">
      <c r="C4683" s="27"/>
      <c r="D4683" s="27"/>
      <c r="E4683" s="27"/>
      <c r="F4683" s="27"/>
      <c r="G4683" s="27"/>
      <c r="R4683" s="27"/>
      <c r="S4683" s="27"/>
    </row>
    <row r="4684" spans="3:19" x14ac:dyDescent="0.2">
      <c r="C4684" s="27"/>
      <c r="D4684" s="27"/>
      <c r="E4684" s="27"/>
      <c r="F4684" s="27"/>
      <c r="G4684" s="27"/>
      <c r="R4684" s="27"/>
      <c r="S4684" s="27"/>
    </row>
    <row r="4685" spans="3:19" x14ac:dyDescent="0.2">
      <c r="C4685" s="27"/>
      <c r="D4685" s="27"/>
      <c r="E4685" s="27"/>
      <c r="F4685" s="27"/>
      <c r="G4685" s="27"/>
      <c r="R4685" s="27"/>
      <c r="S4685" s="27"/>
    </row>
    <row r="4686" spans="3:19" x14ac:dyDescent="0.2">
      <c r="C4686" s="27"/>
      <c r="D4686" s="27"/>
      <c r="E4686" s="27"/>
      <c r="F4686" s="27"/>
      <c r="G4686" s="27"/>
      <c r="R4686" s="27"/>
      <c r="S4686" s="27"/>
    </row>
    <row r="4687" spans="3:19" x14ac:dyDescent="0.2">
      <c r="C4687" s="27"/>
      <c r="D4687" s="27"/>
      <c r="E4687" s="27"/>
      <c r="F4687" s="27"/>
      <c r="G4687" s="27"/>
      <c r="R4687" s="27"/>
      <c r="S4687" s="27"/>
    </row>
    <row r="4688" spans="3:19" x14ac:dyDescent="0.2">
      <c r="C4688" s="27"/>
      <c r="D4688" s="27"/>
      <c r="E4688" s="27"/>
      <c r="F4688" s="27"/>
      <c r="G4688" s="27"/>
      <c r="R4688" s="27"/>
      <c r="S4688" s="27"/>
    </row>
    <row r="4689" spans="3:19" x14ac:dyDescent="0.2">
      <c r="C4689" s="27"/>
      <c r="D4689" s="27"/>
      <c r="E4689" s="27"/>
      <c r="F4689" s="27"/>
      <c r="G4689" s="27"/>
      <c r="R4689" s="27"/>
      <c r="S4689" s="27"/>
    </row>
    <row r="4690" spans="3:19" x14ac:dyDescent="0.2">
      <c r="C4690" s="27"/>
      <c r="D4690" s="27"/>
      <c r="E4690" s="27"/>
      <c r="F4690" s="27"/>
      <c r="G4690" s="27"/>
      <c r="R4690" s="27"/>
      <c r="S4690" s="27"/>
    </row>
    <row r="4691" spans="3:19" x14ac:dyDescent="0.2">
      <c r="C4691" s="27"/>
      <c r="D4691" s="27"/>
      <c r="E4691" s="27"/>
      <c r="F4691" s="27"/>
      <c r="G4691" s="27"/>
      <c r="R4691" s="27"/>
      <c r="S4691" s="27"/>
    </row>
    <row r="4692" spans="3:19" x14ac:dyDescent="0.2">
      <c r="C4692" s="27"/>
      <c r="D4692" s="27"/>
      <c r="E4692" s="27"/>
      <c r="F4692" s="27"/>
      <c r="G4692" s="27"/>
      <c r="R4692" s="27"/>
      <c r="S4692" s="27"/>
    </row>
    <row r="4693" spans="3:19" x14ac:dyDescent="0.2">
      <c r="C4693" s="27"/>
      <c r="D4693" s="27"/>
      <c r="E4693" s="27"/>
      <c r="F4693" s="27"/>
      <c r="G4693" s="27"/>
      <c r="R4693" s="27"/>
      <c r="S4693" s="27"/>
    </row>
    <row r="4694" spans="3:19" x14ac:dyDescent="0.2">
      <c r="C4694" s="27"/>
      <c r="D4694" s="27"/>
      <c r="E4694" s="27"/>
      <c r="F4694" s="27"/>
      <c r="G4694" s="27"/>
      <c r="R4694" s="27"/>
      <c r="S4694" s="27"/>
    </row>
    <row r="4695" spans="3:19" x14ac:dyDescent="0.2">
      <c r="C4695" s="27"/>
      <c r="D4695" s="27"/>
      <c r="E4695" s="27"/>
      <c r="F4695" s="27"/>
      <c r="G4695" s="27"/>
      <c r="R4695" s="27"/>
      <c r="S4695" s="27"/>
    </row>
    <row r="4696" spans="3:19" x14ac:dyDescent="0.2">
      <c r="C4696" s="27"/>
      <c r="D4696" s="27"/>
      <c r="E4696" s="27"/>
      <c r="F4696" s="27"/>
      <c r="G4696" s="27"/>
      <c r="R4696" s="27"/>
      <c r="S4696" s="27"/>
    </row>
    <row r="4697" spans="3:19" x14ac:dyDescent="0.2">
      <c r="C4697" s="27"/>
      <c r="D4697" s="27"/>
      <c r="E4697" s="27"/>
      <c r="F4697" s="27"/>
      <c r="G4697" s="27"/>
      <c r="R4697" s="27"/>
      <c r="S4697" s="27"/>
    </row>
    <row r="4698" spans="3:19" x14ac:dyDescent="0.2">
      <c r="C4698" s="27"/>
      <c r="D4698" s="27"/>
      <c r="E4698" s="27"/>
      <c r="F4698" s="27"/>
      <c r="G4698" s="27"/>
      <c r="R4698" s="27"/>
      <c r="S4698" s="27"/>
    </row>
    <row r="4699" spans="3:19" x14ac:dyDescent="0.2">
      <c r="C4699" s="27"/>
      <c r="D4699" s="27"/>
      <c r="E4699" s="27"/>
      <c r="F4699" s="27"/>
      <c r="G4699" s="27"/>
      <c r="R4699" s="27"/>
      <c r="S4699" s="27"/>
    </row>
    <row r="4700" spans="3:19" x14ac:dyDescent="0.2">
      <c r="C4700" s="27"/>
      <c r="D4700" s="27"/>
      <c r="E4700" s="27"/>
      <c r="F4700" s="27"/>
      <c r="G4700" s="27"/>
      <c r="R4700" s="27"/>
      <c r="S4700" s="27"/>
    </row>
    <row r="4701" spans="3:19" x14ac:dyDescent="0.2">
      <c r="C4701" s="27"/>
      <c r="D4701" s="27"/>
      <c r="E4701" s="27"/>
      <c r="F4701" s="27"/>
      <c r="G4701" s="27"/>
      <c r="R4701" s="27"/>
      <c r="S4701" s="27"/>
    </row>
    <row r="4702" spans="3:19" x14ac:dyDescent="0.2">
      <c r="C4702" s="27"/>
      <c r="D4702" s="27"/>
      <c r="E4702" s="27"/>
      <c r="F4702" s="27"/>
      <c r="G4702" s="27"/>
      <c r="R4702" s="27"/>
      <c r="S4702" s="27"/>
    </row>
    <row r="4703" spans="3:19" x14ac:dyDescent="0.2">
      <c r="C4703" s="27"/>
      <c r="D4703" s="27"/>
      <c r="E4703" s="27"/>
      <c r="F4703" s="27"/>
      <c r="G4703" s="27"/>
      <c r="R4703" s="27"/>
      <c r="S4703" s="27"/>
    </row>
    <row r="4704" spans="3:19" x14ac:dyDescent="0.2">
      <c r="C4704" s="27"/>
      <c r="D4704" s="27"/>
      <c r="E4704" s="27"/>
      <c r="F4704" s="27"/>
      <c r="G4704" s="27"/>
      <c r="R4704" s="27"/>
      <c r="S4704" s="27"/>
    </row>
    <row r="4705" spans="3:19" x14ac:dyDescent="0.2">
      <c r="C4705" s="27"/>
      <c r="D4705" s="27"/>
      <c r="E4705" s="27"/>
      <c r="F4705" s="27"/>
      <c r="G4705" s="27"/>
      <c r="R4705" s="27"/>
      <c r="S4705" s="27"/>
    </row>
    <row r="4706" spans="3:19" x14ac:dyDescent="0.2">
      <c r="C4706" s="27"/>
      <c r="D4706" s="27"/>
      <c r="E4706" s="27"/>
      <c r="F4706" s="27"/>
      <c r="G4706" s="27"/>
      <c r="R4706" s="27"/>
      <c r="S4706" s="27"/>
    </row>
    <row r="4707" spans="3:19" x14ac:dyDescent="0.2">
      <c r="C4707" s="27"/>
      <c r="D4707" s="27"/>
      <c r="E4707" s="27"/>
      <c r="F4707" s="27"/>
      <c r="G4707" s="27"/>
      <c r="R4707" s="27"/>
      <c r="S4707" s="27"/>
    </row>
    <row r="4708" spans="3:19" x14ac:dyDescent="0.2">
      <c r="C4708" s="27"/>
      <c r="D4708" s="27"/>
      <c r="E4708" s="27"/>
      <c r="F4708" s="27"/>
      <c r="G4708" s="27"/>
      <c r="R4708" s="27"/>
      <c r="S4708" s="27"/>
    </row>
    <row r="4709" spans="3:19" x14ac:dyDescent="0.2">
      <c r="C4709" s="27"/>
      <c r="D4709" s="27"/>
      <c r="E4709" s="27"/>
      <c r="F4709" s="27"/>
      <c r="G4709" s="27"/>
      <c r="R4709" s="27"/>
      <c r="S4709" s="27"/>
    </row>
    <row r="4710" spans="3:19" x14ac:dyDescent="0.2">
      <c r="C4710" s="27"/>
      <c r="D4710" s="27"/>
      <c r="E4710" s="27"/>
      <c r="F4710" s="27"/>
      <c r="G4710" s="27"/>
      <c r="R4710" s="27"/>
      <c r="S4710" s="27"/>
    </row>
    <row r="4711" spans="3:19" x14ac:dyDescent="0.2">
      <c r="C4711" s="27"/>
      <c r="D4711" s="27"/>
      <c r="E4711" s="27"/>
      <c r="F4711" s="27"/>
      <c r="G4711" s="27"/>
      <c r="R4711" s="27"/>
      <c r="S4711" s="27"/>
    </row>
    <row r="4712" spans="3:19" x14ac:dyDescent="0.2">
      <c r="C4712" s="27"/>
      <c r="D4712" s="27"/>
      <c r="E4712" s="27"/>
      <c r="F4712" s="27"/>
      <c r="G4712" s="27"/>
      <c r="R4712" s="27"/>
      <c r="S4712" s="27"/>
    </row>
    <row r="4713" spans="3:19" x14ac:dyDescent="0.2">
      <c r="C4713" s="27"/>
      <c r="D4713" s="27"/>
      <c r="E4713" s="27"/>
      <c r="F4713" s="27"/>
      <c r="G4713" s="27"/>
      <c r="R4713" s="27"/>
      <c r="S4713" s="27"/>
    </row>
    <row r="4714" spans="3:19" x14ac:dyDescent="0.2">
      <c r="C4714" s="27"/>
      <c r="D4714" s="27"/>
      <c r="E4714" s="27"/>
      <c r="F4714" s="27"/>
      <c r="G4714" s="27"/>
      <c r="R4714" s="27"/>
      <c r="S4714" s="27"/>
    </row>
    <row r="4715" spans="3:19" x14ac:dyDescent="0.2">
      <c r="C4715" s="27"/>
      <c r="D4715" s="27"/>
      <c r="E4715" s="27"/>
      <c r="F4715" s="27"/>
      <c r="G4715" s="27"/>
      <c r="R4715" s="27"/>
      <c r="S4715" s="27"/>
    </row>
    <row r="4716" spans="3:19" x14ac:dyDescent="0.2">
      <c r="C4716" s="27"/>
      <c r="D4716" s="27"/>
      <c r="E4716" s="27"/>
      <c r="F4716" s="27"/>
      <c r="G4716" s="27"/>
      <c r="R4716" s="27"/>
      <c r="S4716" s="27"/>
    </row>
    <row r="4717" spans="3:19" x14ac:dyDescent="0.2">
      <c r="C4717" s="27"/>
      <c r="D4717" s="27"/>
      <c r="E4717" s="27"/>
      <c r="F4717" s="27"/>
      <c r="G4717" s="27"/>
      <c r="R4717" s="27"/>
      <c r="S4717" s="27"/>
    </row>
    <row r="4718" spans="3:19" x14ac:dyDescent="0.2">
      <c r="C4718" s="27"/>
      <c r="D4718" s="27"/>
      <c r="E4718" s="27"/>
      <c r="F4718" s="27"/>
      <c r="G4718" s="27"/>
      <c r="R4718" s="27"/>
      <c r="S4718" s="27"/>
    </row>
    <row r="4719" spans="3:19" x14ac:dyDescent="0.2">
      <c r="C4719" s="27"/>
      <c r="D4719" s="27"/>
      <c r="E4719" s="27"/>
      <c r="F4719" s="27"/>
      <c r="G4719" s="27"/>
      <c r="R4719" s="27"/>
      <c r="S4719" s="27"/>
    </row>
    <row r="4720" spans="3:19" x14ac:dyDescent="0.2">
      <c r="C4720" s="27"/>
      <c r="D4720" s="27"/>
      <c r="E4720" s="27"/>
      <c r="F4720" s="27"/>
      <c r="G4720" s="27"/>
      <c r="R4720" s="27"/>
      <c r="S4720" s="27"/>
    </row>
    <row r="4721" spans="3:19" x14ac:dyDescent="0.2">
      <c r="C4721" s="27"/>
      <c r="D4721" s="27"/>
      <c r="E4721" s="27"/>
      <c r="F4721" s="27"/>
      <c r="G4721" s="27"/>
      <c r="R4721" s="27"/>
      <c r="S4721" s="27"/>
    </row>
    <row r="4722" spans="3:19" x14ac:dyDescent="0.2">
      <c r="C4722" s="27"/>
      <c r="D4722" s="27"/>
      <c r="E4722" s="27"/>
      <c r="F4722" s="27"/>
      <c r="G4722" s="27"/>
      <c r="R4722" s="27"/>
      <c r="S4722" s="27"/>
    </row>
    <row r="4723" spans="3:19" x14ac:dyDescent="0.2">
      <c r="C4723" s="27"/>
      <c r="D4723" s="27"/>
      <c r="E4723" s="27"/>
      <c r="F4723" s="27"/>
      <c r="G4723" s="27"/>
      <c r="R4723" s="27"/>
      <c r="S4723" s="27"/>
    </row>
    <row r="4724" spans="3:19" x14ac:dyDescent="0.2">
      <c r="C4724" s="27"/>
      <c r="D4724" s="27"/>
      <c r="E4724" s="27"/>
      <c r="F4724" s="27"/>
      <c r="G4724" s="27"/>
      <c r="R4724" s="27"/>
      <c r="S4724" s="27"/>
    </row>
    <row r="4725" spans="3:19" x14ac:dyDescent="0.2">
      <c r="C4725" s="27"/>
      <c r="D4725" s="27"/>
      <c r="E4725" s="27"/>
      <c r="F4725" s="27"/>
      <c r="G4725" s="27"/>
      <c r="R4725" s="27"/>
      <c r="S4725" s="27"/>
    </row>
    <row r="4726" spans="3:19" x14ac:dyDescent="0.2">
      <c r="C4726" s="27"/>
      <c r="D4726" s="27"/>
      <c r="E4726" s="27"/>
      <c r="F4726" s="27"/>
      <c r="G4726" s="27"/>
      <c r="R4726" s="27"/>
      <c r="S4726" s="27"/>
    </row>
    <row r="4727" spans="3:19" x14ac:dyDescent="0.2">
      <c r="C4727" s="27"/>
      <c r="D4727" s="27"/>
      <c r="E4727" s="27"/>
      <c r="F4727" s="27"/>
      <c r="G4727" s="27"/>
      <c r="R4727" s="27"/>
      <c r="S4727" s="27"/>
    </row>
    <row r="4728" spans="3:19" x14ac:dyDescent="0.2">
      <c r="C4728" s="27"/>
      <c r="D4728" s="27"/>
      <c r="E4728" s="27"/>
      <c r="F4728" s="27"/>
      <c r="G4728" s="27"/>
      <c r="R4728" s="27"/>
      <c r="S4728" s="27"/>
    </row>
    <row r="4729" spans="3:19" x14ac:dyDescent="0.2">
      <c r="C4729" s="27"/>
      <c r="D4729" s="27"/>
      <c r="E4729" s="27"/>
      <c r="F4729" s="27"/>
      <c r="G4729" s="27"/>
      <c r="R4729" s="27"/>
      <c r="S4729" s="27"/>
    </row>
    <row r="4730" spans="3:19" x14ac:dyDescent="0.2">
      <c r="C4730" s="27"/>
      <c r="D4730" s="27"/>
      <c r="E4730" s="27"/>
      <c r="F4730" s="27"/>
      <c r="G4730" s="27"/>
      <c r="R4730" s="27"/>
      <c r="S4730" s="27"/>
    </row>
    <row r="4731" spans="3:19" x14ac:dyDescent="0.2">
      <c r="C4731" s="27"/>
      <c r="D4731" s="27"/>
      <c r="E4731" s="27"/>
      <c r="F4731" s="27"/>
      <c r="G4731" s="27"/>
      <c r="R4731" s="27"/>
      <c r="S4731" s="27"/>
    </row>
    <row r="4732" spans="3:19" x14ac:dyDescent="0.2">
      <c r="C4732" s="27"/>
      <c r="D4732" s="27"/>
      <c r="E4732" s="27"/>
      <c r="F4732" s="27"/>
      <c r="G4732" s="27"/>
      <c r="R4732" s="27"/>
      <c r="S4732" s="27"/>
    </row>
    <row r="4733" spans="3:19" x14ac:dyDescent="0.2">
      <c r="C4733" s="27"/>
      <c r="D4733" s="27"/>
      <c r="E4733" s="27"/>
      <c r="F4733" s="27"/>
      <c r="G4733" s="27"/>
      <c r="R4733" s="27"/>
      <c r="S4733" s="27"/>
    </row>
    <row r="4734" spans="3:19" x14ac:dyDescent="0.2">
      <c r="C4734" s="27"/>
      <c r="D4734" s="27"/>
      <c r="E4734" s="27"/>
      <c r="F4734" s="27"/>
      <c r="G4734" s="27"/>
      <c r="R4734" s="27"/>
      <c r="S4734" s="27"/>
    </row>
    <row r="4735" spans="3:19" x14ac:dyDescent="0.2">
      <c r="C4735" s="27"/>
      <c r="D4735" s="27"/>
      <c r="E4735" s="27"/>
      <c r="F4735" s="27"/>
      <c r="G4735" s="27"/>
      <c r="R4735" s="27"/>
      <c r="S4735" s="27"/>
    </row>
    <row r="4736" spans="3:19" x14ac:dyDescent="0.2">
      <c r="C4736" s="27"/>
      <c r="D4736" s="27"/>
      <c r="E4736" s="27"/>
      <c r="F4736" s="27"/>
      <c r="G4736" s="27"/>
      <c r="R4736" s="27"/>
      <c r="S4736" s="27"/>
    </row>
    <row r="4737" spans="3:19" x14ac:dyDescent="0.2">
      <c r="C4737" s="27"/>
      <c r="D4737" s="27"/>
      <c r="E4737" s="27"/>
      <c r="F4737" s="27"/>
      <c r="G4737" s="27"/>
      <c r="R4737" s="27"/>
      <c r="S4737" s="27"/>
    </row>
    <row r="4738" spans="3:19" x14ac:dyDescent="0.2">
      <c r="C4738" s="27"/>
      <c r="D4738" s="27"/>
      <c r="E4738" s="27"/>
      <c r="F4738" s="27"/>
      <c r="G4738" s="27"/>
      <c r="R4738" s="27"/>
      <c r="S4738" s="27"/>
    </row>
    <row r="4739" spans="3:19" x14ac:dyDescent="0.2">
      <c r="C4739" s="27"/>
      <c r="D4739" s="27"/>
      <c r="E4739" s="27"/>
      <c r="F4739" s="27"/>
      <c r="G4739" s="27"/>
      <c r="R4739" s="27"/>
      <c r="S4739" s="27"/>
    </row>
    <row r="4740" spans="3:19" x14ac:dyDescent="0.2">
      <c r="C4740" s="27"/>
      <c r="D4740" s="27"/>
      <c r="E4740" s="27"/>
      <c r="F4740" s="27"/>
      <c r="G4740" s="27"/>
      <c r="R4740" s="27"/>
      <c r="S4740" s="27"/>
    </row>
    <row r="4741" spans="3:19" x14ac:dyDescent="0.2">
      <c r="C4741" s="27"/>
      <c r="D4741" s="27"/>
      <c r="E4741" s="27"/>
      <c r="F4741" s="27"/>
      <c r="G4741" s="27"/>
      <c r="R4741" s="27"/>
      <c r="S4741" s="27"/>
    </row>
    <row r="4742" spans="3:19" x14ac:dyDescent="0.2">
      <c r="C4742" s="27"/>
      <c r="D4742" s="27"/>
      <c r="E4742" s="27"/>
      <c r="F4742" s="27"/>
      <c r="G4742" s="27"/>
      <c r="R4742" s="27"/>
      <c r="S4742" s="27"/>
    </row>
    <row r="4743" spans="3:19" x14ac:dyDescent="0.2">
      <c r="C4743" s="27"/>
      <c r="D4743" s="27"/>
      <c r="E4743" s="27"/>
      <c r="F4743" s="27"/>
      <c r="G4743" s="27"/>
      <c r="R4743" s="27"/>
      <c r="S4743" s="27"/>
    </row>
    <row r="4744" spans="3:19" x14ac:dyDescent="0.2">
      <c r="C4744" s="27"/>
      <c r="D4744" s="27"/>
      <c r="E4744" s="27"/>
      <c r="F4744" s="27"/>
      <c r="G4744" s="27"/>
      <c r="R4744" s="27"/>
      <c r="S4744" s="27"/>
    </row>
    <row r="4745" spans="3:19" x14ac:dyDescent="0.2">
      <c r="C4745" s="27"/>
      <c r="D4745" s="27"/>
      <c r="E4745" s="27"/>
      <c r="F4745" s="27"/>
      <c r="G4745" s="27"/>
      <c r="R4745" s="27"/>
      <c r="S4745" s="27"/>
    </row>
    <row r="4746" spans="3:19" x14ac:dyDescent="0.2">
      <c r="C4746" s="27"/>
      <c r="D4746" s="27"/>
      <c r="E4746" s="27"/>
      <c r="F4746" s="27"/>
      <c r="G4746" s="27"/>
      <c r="R4746" s="27"/>
      <c r="S4746" s="27"/>
    </row>
    <row r="4747" spans="3:19" x14ac:dyDescent="0.2">
      <c r="C4747" s="27"/>
      <c r="D4747" s="27"/>
      <c r="E4747" s="27"/>
      <c r="F4747" s="27"/>
      <c r="G4747" s="27"/>
      <c r="R4747" s="27"/>
      <c r="S4747" s="27"/>
    </row>
    <row r="4748" spans="3:19" x14ac:dyDescent="0.2">
      <c r="C4748" s="27"/>
      <c r="D4748" s="27"/>
      <c r="E4748" s="27"/>
      <c r="F4748" s="27"/>
      <c r="G4748" s="27"/>
      <c r="R4748" s="27"/>
      <c r="S4748" s="27"/>
    </row>
    <row r="4749" spans="3:19" x14ac:dyDescent="0.2">
      <c r="C4749" s="27"/>
      <c r="D4749" s="27"/>
      <c r="E4749" s="27"/>
      <c r="F4749" s="27"/>
      <c r="G4749" s="27"/>
      <c r="R4749" s="27"/>
      <c r="S4749" s="27"/>
    </row>
    <row r="4750" spans="3:19" x14ac:dyDescent="0.2">
      <c r="C4750" s="27"/>
      <c r="D4750" s="27"/>
      <c r="E4750" s="27"/>
      <c r="F4750" s="27"/>
      <c r="G4750" s="27"/>
      <c r="R4750" s="27"/>
      <c r="S4750" s="27"/>
    </row>
    <row r="4751" spans="3:19" x14ac:dyDescent="0.2">
      <c r="C4751" s="27"/>
      <c r="D4751" s="27"/>
      <c r="E4751" s="27"/>
      <c r="F4751" s="27"/>
      <c r="G4751" s="27"/>
      <c r="R4751" s="27"/>
      <c r="S4751" s="27"/>
    </row>
    <row r="4752" spans="3:19" x14ac:dyDescent="0.2">
      <c r="C4752" s="27"/>
      <c r="D4752" s="27"/>
      <c r="E4752" s="27"/>
      <c r="F4752" s="27"/>
      <c r="G4752" s="27"/>
      <c r="R4752" s="27"/>
      <c r="S4752" s="27"/>
    </row>
    <row r="4753" spans="3:19" x14ac:dyDescent="0.2">
      <c r="C4753" s="27"/>
      <c r="D4753" s="27"/>
      <c r="E4753" s="27"/>
      <c r="F4753" s="27"/>
      <c r="G4753" s="27"/>
      <c r="R4753" s="27"/>
      <c r="S4753" s="27"/>
    </row>
    <row r="4754" spans="3:19" x14ac:dyDescent="0.2">
      <c r="C4754" s="27"/>
      <c r="D4754" s="27"/>
      <c r="E4754" s="27"/>
      <c r="F4754" s="27"/>
      <c r="G4754" s="27"/>
      <c r="R4754" s="27"/>
      <c r="S4754" s="27"/>
    </row>
    <row r="4755" spans="3:19" x14ac:dyDescent="0.2">
      <c r="C4755" s="27"/>
      <c r="D4755" s="27"/>
      <c r="E4755" s="27"/>
      <c r="F4755" s="27"/>
      <c r="G4755" s="27"/>
      <c r="R4755" s="27"/>
      <c r="S4755" s="27"/>
    </row>
    <row r="4756" spans="3:19" x14ac:dyDescent="0.2">
      <c r="C4756" s="27"/>
      <c r="D4756" s="27"/>
      <c r="E4756" s="27"/>
      <c r="F4756" s="27"/>
      <c r="G4756" s="27"/>
      <c r="R4756" s="27"/>
      <c r="S4756" s="27"/>
    </row>
    <row r="4757" spans="3:19" x14ac:dyDescent="0.2">
      <c r="C4757" s="27"/>
      <c r="D4757" s="27"/>
      <c r="E4757" s="27"/>
      <c r="F4757" s="27"/>
      <c r="G4757" s="27"/>
      <c r="R4757" s="27"/>
      <c r="S4757" s="27"/>
    </row>
    <row r="4758" spans="3:19" x14ac:dyDescent="0.2">
      <c r="C4758" s="27"/>
      <c r="D4758" s="27"/>
      <c r="E4758" s="27"/>
      <c r="F4758" s="27"/>
      <c r="G4758" s="27"/>
      <c r="R4758" s="27"/>
      <c r="S4758" s="27"/>
    </row>
    <row r="4759" spans="3:19" x14ac:dyDescent="0.2">
      <c r="C4759" s="27"/>
      <c r="D4759" s="27"/>
      <c r="E4759" s="27"/>
      <c r="F4759" s="27"/>
      <c r="G4759" s="27"/>
      <c r="R4759" s="27"/>
      <c r="S4759" s="27"/>
    </row>
    <row r="4760" spans="3:19" x14ac:dyDescent="0.2">
      <c r="C4760" s="27"/>
      <c r="D4760" s="27"/>
      <c r="E4760" s="27"/>
      <c r="F4760" s="27"/>
      <c r="G4760" s="27"/>
      <c r="R4760" s="27"/>
      <c r="S4760" s="27"/>
    </row>
    <row r="4761" spans="3:19" x14ac:dyDescent="0.2">
      <c r="C4761" s="27"/>
      <c r="D4761" s="27"/>
      <c r="E4761" s="27"/>
      <c r="F4761" s="27"/>
      <c r="G4761" s="27"/>
      <c r="R4761" s="27"/>
      <c r="S4761" s="27"/>
    </row>
    <row r="4762" spans="3:19" x14ac:dyDescent="0.2">
      <c r="C4762" s="27"/>
      <c r="D4762" s="27"/>
      <c r="E4762" s="27"/>
      <c r="F4762" s="27"/>
      <c r="G4762" s="27"/>
      <c r="R4762" s="27"/>
      <c r="S4762" s="27"/>
    </row>
    <row r="4763" spans="3:19" x14ac:dyDescent="0.2">
      <c r="C4763" s="27"/>
      <c r="D4763" s="27"/>
      <c r="E4763" s="27"/>
      <c r="F4763" s="27"/>
      <c r="G4763" s="27"/>
      <c r="R4763" s="27"/>
      <c r="S4763" s="27"/>
    </row>
    <row r="4764" spans="3:19" x14ac:dyDescent="0.2">
      <c r="C4764" s="27"/>
      <c r="D4764" s="27"/>
      <c r="E4764" s="27"/>
      <c r="F4764" s="27"/>
      <c r="G4764" s="27"/>
      <c r="R4764" s="27"/>
      <c r="S4764" s="27"/>
    </row>
    <row r="4765" spans="3:19" x14ac:dyDescent="0.2">
      <c r="C4765" s="27"/>
      <c r="D4765" s="27"/>
      <c r="E4765" s="27"/>
      <c r="F4765" s="27"/>
      <c r="G4765" s="27"/>
      <c r="R4765" s="27"/>
      <c r="S4765" s="27"/>
    </row>
    <row r="4766" spans="3:19" x14ac:dyDescent="0.2">
      <c r="C4766" s="27"/>
      <c r="D4766" s="27"/>
      <c r="E4766" s="27"/>
      <c r="F4766" s="27"/>
      <c r="G4766" s="27"/>
      <c r="R4766" s="27"/>
      <c r="S4766" s="27"/>
    </row>
    <row r="4767" spans="3:19" x14ac:dyDescent="0.2">
      <c r="C4767" s="27"/>
      <c r="D4767" s="27"/>
      <c r="E4767" s="27"/>
      <c r="F4767" s="27"/>
      <c r="G4767" s="27"/>
      <c r="R4767" s="27"/>
      <c r="S4767" s="27"/>
    </row>
    <row r="4768" spans="3:19" x14ac:dyDescent="0.2">
      <c r="C4768" s="27"/>
      <c r="D4768" s="27"/>
      <c r="E4768" s="27"/>
      <c r="F4768" s="27"/>
      <c r="G4768" s="27"/>
      <c r="R4768" s="27"/>
      <c r="S4768" s="27"/>
    </row>
    <row r="4769" spans="3:19" x14ac:dyDescent="0.2">
      <c r="C4769" s="27"/>
      <c r="D4769" s="27"/>
      <c r="E4769" s="27"/>
      <c r="F4769" s="27"/>
      <c r="G4769" s="27"/>
      <c r="R4769" s="27"/>
      <c r="S4769" s="27"/>
    </row>
    <row r="4770" spans="3:19" x14ac:dyDescent="0.2">
      <c r="C4770" s="27"/>
      <c r="D4770" s="27"/>
      <c r="E4770" s="27"/>
      <c r="F4770" s="27"/>
      <c r="G4770" s="27"/>
      <c r="R4770" s="27"/>
      <c r="S4770" s="27"/>
    </row>
    <row r="4771" spans="3:19" x14ac:dyDescent="0.2">
      <c r="C4771" s="27"/>
      <c r="D4771" s="27"/>
      <c r="E4771" s="27"/>
      <c r="F4771" s="27"/>
      <c r="G4771" s="27"/>
      <c r="R4771" s="27"/>
      <c r="S4771" s="27"/>
    </row>
    <row r="4772" spans="3:19" x14ac:dyDescent="0.2">
      <c r="C4772" s="27"/>
      <c r="D4772" s="27"/>
      <c r="E4772" s="27"/>
      <c r="F4772" s="27"/>
      <c r="G4772" s="27"/>
      <c r="R4772" s="27"/>
      <c r="S4772" s="27"/>
    </row>
    <row r="4773" spans="3:19" x14ac:dyDescent="0.2">
      <c r="C4773" s="27"/>
      <c r="D4773" s="27"/>
      <c r="E4773" s="27"/>
      <c r="F4773" s="27"/>
      <c r="G4773" s="27"/>
      <c r="R4773" s="27"/>
      <c r="S4773" s="27"/>
    </row>
    <row r="4774" spans="3:19" x14ac:dyDescent="0.2">
      <c r="C4774" s="27"/>
      <c r="D4774" s="27"/>
      <c r="E4774" s="27"/>
      <c r="F4774" s="27"/>
      <c r="G4774" s="27"/>
      <c r="R4774" s="27"/>
      <c r="S4774" s="27"/>
    </row>
    <row r="4775" spans="3:19" x14ac:dyDescent="0.2">
      <c r="C4775" s="27"/>
      <c r="D4775" s="27"/>
      <c r="E4775" s="27"/>
      <c r="F4775" s="27"/>
      <c r="G4775" s="27"/>
      <c r="R4775" s="27"/>
      <c r="S4775" s="27"/>
    </row>
    <row r="4776" spans="3:19" x14ac:dyDescent="0.2">
      <c r="C4776" s="27"/>
      <c r="D4776" s="27"/>
      <c r="E4776" s="27"/>
      <c r="F4776" s="27"/>
      <c r="G4776" s="27"/>
      <c r="R4776" s="27"/>
      <c r="S4776" s="27"/>
    </row>
    <row r="4777" spans="3:19" x14ac:dyDescent="0.2">
      <c r="C4777" s="27"/>
      <c r="D4777" s="27"/>
      <c r="E4777" s="27"/>
      <c r="F4777" s="27"/>
      <c r="G4777" s="27"/>
      <c r="R4777" s="27"/>
      <c r="S4777" s="27"/>
    </row>
    <row r="4778" spans="3:19" x14ac:dyDescent="0.2">
      <c r="C4778" s="27"/>
      <c r="D4778" s="27"/>
      <c r="E4778" s="27"/>
      <c r="F4778" s="27"/>
      <c r="G4778" s="27"/>
      <c r="R4778" s="27"/>
      <c r="S4778" s="27"/>
    </row>
    <row r="4779" spans="3:19" x14ac:dyDescent="0.2">
      <c r="C4779" s="27"/>
      <c r="D4779" s="27"/>
      <c r="E4779" s="27"/>
      <c r="F4779" s="27"/>
      <c r="G4779" s="27"/>
      <c r="R4779" s="27"/>
      <c r="S4779" s="27"/>
    </row>
    <row r="4780" spans="3:19" x14ac:dyDescent="0.2">
      <c r="C4780" s="27"/>
      <c r="D4780" s="27"/>
      <c r="E4780" s="27"/>
      <c r="F4780" s="27"/>
      <c r="G4780" s="27"/>
      <c r="R4780" s="27"/>
      <c r="S4780" s="27"/>
    </row>
    <row r="4781" spans="3:19" x14ac:dyDescent="0.2">
      <c r="C4781" s="27"/>
      <c r="D4781" s="27"/>
      <c r="E4781" s="27"/>
      <c r="F4781" s="27"/>
      <c r="G4781" s="27"/>
      <c r="R4781" s="27"/>
      <c r="S4781" s="27"/>
    </row>
    <row r="4782" spans="3:19" x14ac:dyDescent="0.2">
      <c r="C4782" s="27"/>
      <c r="D4782" s="27"/>
      <c r="E4782" s="27"/>
      <c r="F4782" s="27"/>
      <c r="G4782" s="27"/>
      <c r="R4782" s="27"/>
      <c r="S4782" s="27"/>
    </row>
    <row r="4783" spans="3:19" x14ac:dyDescent="0.2">
      <c r="C4783" s="27"/>
      <c r="D4783" s="27"/>
      <c r="E4783" s="27"/>
      <c r="F4783" s="27"/>
      <c r="G4783" s="27"/>
      <c r="R4783" s="27"/>
      <c r="S4783" s="27"/>
    </row>
    <row r="4784" spans="3:19" x14ac:dyDescent="0.2">
      <c r="C4784" s="27"/>
      <c r="D4784" s="27"/>
      <c r="E4784" s="27"/>
      <c r="F4784" s="27"/>
      <c r="G4784" s="27"/>
      <c r="R4784" s="27"/>
      <c r="S4784" s="27"/>
    </row>
    <row r="4785" spans="3:19" x14ac:dyDescent="0.2">
      <c r="C4785" s="27"/>
      <c r="D4785" s="27"/>
      <c r="E4785" s="27"/>
      <c r="F4785" s="27"/>
      <c r="G4785" s="27"/>
      <c r="R4785" s="27"/>
      <c r="S4785" s="27"/>
    </row>
    <row r="4786" spans="3:19" x14ac:dyDescent="0.2">
      <c r="C4786" s="27"/>
      <c r="D4786" s="27"/>
      <c r="E4786" s="27"/>
      <c r="F4786" s="27"/>
      <c r="G4786" s="27"/>
      <c r="R4786" s="27"/>
      <c r="S4786" s="27"/>
    </row>
    <row r="4787" spans="3:19" x14ac:dyDescent="0.2">
      <c r="C4787" s="27"/>
      <c r="D4787" s="27"/>
      <c r="E4787" s="27"/>
      <c r="F4787" s="27"/>
      <c r="G4787" s="27"/>
      <c r="R4787" s="27"/>
      <c r="S4787" s="27"/>
    </row>
    <row r="4788" spans="3:19" x14ac:dyDescent="0.2">
      <c r="C4788" s="27"/>
      <c r="D4788" s="27"/>
      <c r="E4788" s="27"/>
      <c r="F4788" s="27"/>
      <c r="G4788" s="27"/>
      <c r="R4788" s="27"/>
      <c r="S4788" s="27"/>
    </row>
    <row r="4789" spans="3:19" x14ac:dyDescent="0.2">
      <c r="C4789" s="27"/>
      <c r="D4789" s="27"/>
      <c r="E4789" s="27"/>
      <c r="F4789" s="27"/>
      <c r="G4789" s="27"/>
      <c r="R4789" s="27"/>
      <c r="S4789" s="27"/>
    </row>
    <row r="4790" spans="3:19" x14ac:dyDescent="0.2">
      <c r="C4790" s="27"/>
      <c r="D4790" s="27"/>
      <c r="E4790" s="27"/>
      <c r="F4790" s="27"/>
      <c r="G4790" s="27"/>
      <c r="R4790" s="27"/>
      <c r="S4790" s="27"/>
    </row>
    <row r="4791" spans="3:19" x14ac:dyDescent="0.2">
      <c r="C4791" s="27"/>
      <c r="D4791" s="27"/>
      <c r="E4791" s="27"/>
      <c r="F4791" s="27"/>
      <c r="G4791" s="27"/>
      <c r="R4791" s="27"/>
      <c r="S4791" s="27"/>
    </row>
    <row r="4792" spans="3:19" x14ac:dyDescent="0.2">
      <c r="C4792" s="27"/>
      <c r="D4792" s="27"/>
      <c r="E4792" s="27"/>
      <c r="F4792" s="27"/>
      <c r="G4792" s="27"/>
      <c r="R4792" s="27"/>
      <c r="S4792" s="27"/>
    </row>
    <row r="4793" spans="3:19" x14ac:dyDescent="0.2">
      <c r="C4793" s="27"/>
      <c r="D4793" s="27"/>
      <c r="E4793" s="27"/>
      <c r="F4793" s="27"/>
      <c r="G4793" s="27"/>
      <c r="R4793" s="27"/>
      <c r="S4793" s="27"/>
    </row>
    <row r="4794" spans="3:19" x14ac:dyDescent="0.2">
      <c r="C4794" s="27"/>
      <c r="D4794" s="27"/>
      <c r="E4794" s="27"/>
      <c r="F4794" s="27"/>
      <c r="G4794" s="27"/>
      <c r="R4794" s="27"/>
      <c r="S4794" s="27"/>
    </row>
    <row r="4795" spans="3:19" x14ac:dyDescent="0.2">
      <c r="C4795" s="27"/>
      <c r="D4795" s="27"/>
      <c r="E4795" s="27"/>
      <c r="F4795" s="27"/>
      <c r="G4795" s="27"/>
      <c r="R4795" s="27"/>
      <c r="S4795" s="27"/>
    </row>
    <row r="4796" spans="3:19" x14ac:dyDescent="0.2">
      <c r="C4796" s="27"/>
      <c r="D4796" s="27"/>
      <c r="E4796" s="27"/>
      <c r="F4796" s="27"/>
      <c r="G4796" s="27"/>
      <c r="R4796" s="27"/>
      <c r="S4796" s="27"/>
    </row>
    <row r="4797" spans="3:19" x14ac:dyDescent="0.2">
      <c r="C4797" s="27"/>
      <c r="D4797" s="27"/>
      <c r="E4797" s="27"/>
      <c r="F4797" s="27"/>
      <c r="G4797" s="27"/>
      <c r="R4797" s="27"/>
      <c r="S4797" s="27"/>
    </row>
    <row r="4798" spans="3:19" x14ac:dyDescent="0.2">
      <c r="C4798" s="27"/>
      <c r="D4798" s="27"/>
      <c r="E4798" s="27"/>
      <c r="F4798" s="27"/>
      <c r="G4798" s="27"/>
      <c r="R4798" s="27"/>
      <c r="S4798" s="27"/>
    </row>
    <row r="4799" spans="3:19" x14ac:dyDescent="0.2">
      <c r="C4799" s="27"/>
      <c r="D4799" s="27"/>
      <c r="E4799" s="27"/>
      <c r="F4799" s="27"/>
      <c r="G4799" s="27"/>
      <c r="R4799" s="27"/>
      <c r="S4799" s="27"/>
    </row>
    <row r="4800" spans="3:19" x14ac:dyDescent="0.2">
      <c r="C4800" s="27"/>
      <c r="D4800" s="27"/>
      <c r="E4800" s="27"/>
      <c r="F4800" s="27"/>
      <c r="G4800" s="27"/>
      <c r="R4800" s="27"/>
      <c r="S4800" s="27"/>
    </row>
    <row r="4801" spans="3:19" x14ac:dyDescent="0.2">
      <c r="C4801" s="27"/>
      <c r="D4801" s="27"/>
      <c r="E4801" s="27"/>
      <c r="F4801" s="27"/>
      <c r="G4801" s="27"/>
      <c r="R4801" s="27"/>
      <c r="S4801" s="27"/>
    </row>
    <row r="4802" spans="3:19" x14ac:dyDescent="0.2">
      <c r="C4802" s="27"/>
      <c r="D4802" s="27"/>
      <c r="E4802" s="27"/>
      <c r="F4802" s="27"/>
      <c r="G4802" s="27"/>
      <c r="R4802" s="27"/>
      <c r="S4802" s="27"/>
    </row>
    <row r="4803" spans="3:19" x14ac:dyDescent="0.2">
      <c r="C4803" s="27"/>
      <c r="D4803" s="27"/>
      <c r="E4803" s="27"/>
      <c r="F4803" s="27"/>
      <c r="G4803" s="27"/>
      <c r="R4803" s="27"/>
      <c r="S4803" s="27"/>
    </row>
    <row r="4804" spans="3:19" x14ac:dyDescent="0.2">
      <c r="C4804" s="27"/>
      <c r="D4804" s="27"/>
      <c r="E4804" s="27"/>
      <c r="F4804" s="27"/>
      <c r="G4804" s="27"/>
      <c r="R4804" s="27"/>
      <c r="S4804" s="27"/>
    </row>
    <row r="4805" spans="3:19" x14ac:dyDescent="0.2">
      <c r="C4805" s="27"/>
      <c r="D4805" s="27"/>
      <c r="E4805" s="27"/>
      <c r="F4805" s="27"/>
      <c r="G4805" s="27"/>
      <c r="R4805" s="27"/>
      <c r="S4805" s="27"/>
    </row>
    <row r="4806" spans="3:19" x14ac:dyDescent="0.2">
      <c r="C4806" s="27"/>
      <c r="D4806" s="27"/>
      <c r="E4806" s="27"/>
      <c r="F4806" s="27"/>
      <c r="G4806" s="27"/>
      <c r="R4806" s="27"/>
      <c r="S4806" s="27"/>
    </row>
    <row r="4807" spans="3:19" x14ac:dyDescent="0.2">
      <c r="C4807" s="27"/>
      <c r="D4807" s="27"/>
      <c r="E4807" s="27"/>
      <c r="F4807" s="27"/>
      <c r="G4807" s="27"/>
      <c r="R4807" s="27"/>
      <c r="S4807" s="27"/>
    </row>
    <row r="4808" spans="3:19" x14ac:dyDescent="0.2">
      <c r="C4808" s="27"/>
      <c r="D4808" s="27"/>
      <c r="E4808" s="27"/>
      <c r="F4808" s="27"/>
      <c r="G4808" s="27"/>
      <c r="R4808" s="27"/>
      <c r="S4808" s="27"/>
    </row>
    <row r="4809" spans="3:19" x14ac:dyDescent="0.2">
      <c r="C4809" s="27"/>
      <c r="D4809" s="27"/>
      <c r="E4809" s="27"/>
      <c r="F4809" s="27"/>
      <c r="G4809" s="27"/>
      <c r="R4809" s="27"/>
      <c r="S4809" s="27"/>
    </row>
    <row r="4810" spans="3:19" x14ac:dyDescent="0.2">
      <c r="C4810" s="27"/>
      <c r="D4810" s="27"/>
      <c r="E4810" s="27"/>
      <c r="F4810" s="27"/>
      <c r="G4810" s="27"/>
      <c r="R4810" s="27"/>
      <c r="S4810" s="27"/>
    </row>
    <row r="4811" spans="3:19" x14ac:dyDescent="0.2">
      <c r="C4811" s="27"/>
      <c r="D4811" s="27"/>
      <c r="E4811" s="27"/>
      <c r="F4811" s="27"/>
      <c r="G4811" s="27"/>
      <c r="R4811" s="27"/>
      <c r="S4811" s="27"/>
    </row>
    <row r="4812" spans="3:19" x14ac:dyDescent="0.2">
      <c r="C4812" s="27"/>
      <c r="D4812" s="27"/>
      <c r="E4812" s="27"/>
      <c r="F4812" s="27"/>
      <c r="G4812" s="27"/>
      <c r="R4812" s="27"/>
      <c r="S4812" s="27"/>
    </row>
    <row r="4813" spans="3:19" x14ac:dyDescent="0.2">
      <c r="C4813" s="27"/>
      <c r="D4813" s="27"/>
      <c r="E4813" s="27"/>
      <c r="F4813" s="27"/>
      <c r="G4813" s="27"/>
      <c r="R4813" s="27"/>
      <c r="S4813" s="27"/>
    </row>
    <row r="4814" spans="3:19" x14ac:dyDescent="0.2">
      <c r="C4814" s="27"/>
      <c r="D4814" s="27"/>
      <c r="E4814" s="27"/>
      <c r="F4814" s="27"/>
      <c r="G4814" s="27"/>
      <c r="R4814" s="27"/>
      <c r="S4814" s="27"/>
    </row>
    <row r="4815" spans="3:19" x14ac:dyDescent="0.2">
      <c r="C4815" s="27"/>
      <c r="D4815" s="27"/>
      <c r="E4815" s="27"/>
      <c r="F4815" s="27"/>
      <c r="G4815" s="27"/>
      <c r="R4815" s="27"/>
      <c r="S4815" s="27"/>
    </row>
    <row r="4816" spans="3:19" x14ac:dyDescent="0.2">
      <c r="C4816" s="27"/>
      <c r="D4816" s="27"/>
      <c r="E4816" s="27"/>
      <c r="F4816" s="27"/>
      <c r="G4816" s="27"/>
      <c r="R4816" s="27"/>
      <c r="S4816" s="27"/>
    </row>
    <row r="4817" spans="3:19" x14ac:dyDescent="0.2">
      <c r="C4817" s="27"/>
      <c r="D4817" s="27"/>
      <c r="E4817" s="27"/>
      <c r="F4817" s="27"/>
      <c r="G4817" s="27"/>
      <c r="R4817" s="27"/>
      <c r="S4817" s="27"/>
    </row>
    <row r="4818" spans="3:19" x14ac:dyDescent="0.2">
      <c r="C4818" s="27"/>
      <c r="D4818" s="27"/>
      <c r="E4818" s="27"/>
      <c r="F4818" s="27"/>
      <c r="G4818" s="27"/>
      <c r="R4818" s="27"/>
      <c r="S4818" s="27"/>
    </row>
    <row r="4819" spans="3:19" x14ac:dyDescent="0.2">
      <c r="C4819" s="27"/>
      <c r="D4819" s="27"/>
      <c r="E4819" s="27"/>
      <c r="F4819" s="27"/>
      <c r="G4819" s="27"/>
      <c r="R4819" s="27"/>
      <c r="S4819" s="27"/>
    </row>
    <row r="4820" spans="3:19" x14ac:dyDescent="0.2">
      <c r="C4820" s="27"/>
      <c r="D4820" s="27"/>
      <c r="E4820" s="27"/>
      <c r="F4820" s="27"/>
      <c r="G4820" s="27"/>
      <c r="R4820" s="27"/>
      <c r="S4820" s="27"/>
    </row>
    <row r="4821" spans="3:19" x14ac:dyDescent="0.2">
      <c r="C4821" s="27"/>
      <c r="D4821" s="27"/>
      <c r="E4821" s="27"/>
      <c r="F4821" s="27"/>
      <c r="G4821" s="27"/>
      <c r="R4821" s="27"/>
      <c r="S4821" s="27"/>
    </row>
    <row r="4822" spans="3:19" x14ac:dyDescent="0.2">
      <c r="C4822" s="27"/>
      <c r="D4822" s="27"/>
      <c r="E4822" s="27"/>
      <c r="F4822" s="27"/>
      <c r="G4822" s="27"/>
      <c r="R4822" s="27"/>
      <c r="S4822" s="27"/>
    </row>
    <row r="4823" spans="3:19" x14ac:dyDescent="0.2">
      <c r="C4823" s="27"/>
      <c r="D4823" s="27"/>
      <c r="E4823" s="27"/>
      <c r="F4823" s="27"/>
      <c r="G4823" s="27"/>
      <c r="R4823" s="27"/>
      <c r="S4823" s="27"/>
    </row>
    <row r="4824" spans="3:19" x14ac:dyDescent="0.2">
      <c r="C4824" s="27"/>
      <c r="D4824" s="27"/>
      <c r="E4824" s="27"/>
      <c r="F4824" s="27"/>
      <c r="G4824" s="27"/>
      <c r="R4824" s="27"/>
      <c r="S4824" s="27"/>
    </row>
    <row r="4825" spans="3:19" x14ac:dyDescent="0.2">
      <c r="C4825" s="27"/>
      <c r="D4825" s="27"/>
      <c r="E4825" s="27"/>
      <c r="F4825" s="27"/>
      <c r="G4825" s="27"/>
      <c r="R4825" s="27"/>
      <c r="S4825" s="27"/>
    </row>
    <row r="4826" spans="3:19" x14ac:dyDescent="0.2">
      <c r="C4826" s="27"/>
      <c r="D4826" s="27"/>
      <c r="E4826" s="27"/>
      <c r="F4826" s="27"/>
      <c r="G4826" s="27"/>
      <c r="R4826" s="27"/>
      <c r="S4826" s="27"/>
    </row>
    <row r="4827" spans="3:19" x14ac:dyDescent="0.2">
      <c r="C4827" s="27"/>
      <c r="D4827" s="27"/>
      <c r="E4827" s="27"/>
      <c r="F4827" s="27"/>
      <c r="G4827" s="27"/>
      <c r="R4827" s="27"/>
      <c r="S4827" s="27"/>
    </row>
    <row r="4828" spans="3:19" x14ac:dyDescent="0.2">
      <c r="C4828" s="27"/>
      <c r="D4828" s="27"/>
      <c r="E4828" s="27"/>
      <c r="F4828" s="27"/>
      <c r="G4828" s="27"/>
      <c r="R4828" s="27"/>
      <c r="S4828" s="27"/>
    </row>
    <row r="4829" spans="3:19" x14ac:dyDescent="0.2">
      <c r="C4829" s="27"/>
      <c r="D4829" s="27"/>
      <c r="E4829" s="27"/>
      <c r="F4829" s="27"/>
      <c r="G4829" s="27"/>
      <c r="R4829" s="27"/>
      <c r="S4829" s="27"/>
    </row>
    <row r="4830" spans="3:19" x14ac:dyDescent="0.2">
      <c r="C4830" s="27"/>
      <c r="D4830" s="27"/>
      <c r="E4830" s="27"/>
      <c r="F4830" s="27"/>
      <c r="G4830" s="27"/>
      <c r="R4830" s="27"/>
      <c r="S4830" s="27"/>
    </row>
    <row r="4831" spans="3:19" x14ac:dyDescent="0.2">
      <c r="C4831" s="27"/>
      <c r="D4831" s="27"/>
      <c r="E4831" s="27"/>
      <c r="F4831" s="27"/>
      <c r="G4831" s="27"/>
      <c r="R4831" s="27"/>
      <c r="S4831" s="27"/>
    </row>
    <row r="4832" spans="3:19" x14ac:dyDescent="0.2">
      <c r="C4832" s="27"/>
      <c r="D4832" s="27"/>
      <c r="E4832" s="27"/>
      <c r="F4832" s="27"/>
      <c r="G4832" s="27"/>
      <c r="R4832" s="27"/>
      <c r="S4832" s="27"/>
    </row>
    <row r="4833" spans="3:19" x14ac:dyDescent="0.2">
      <c r="C4833" s="27"/>
      <c r="D4833" s="27"/>
      <c r="E4833" s="27"/>
      <c r="F4833" s="27"/>
      <c r="G4833" s="27"/>
      <c r="R4833" s="27"/>
      <c r="S4833" s="27"/>
    </row>
    <row r="4834" spans="3:19" x14ac:dyDescent="0.2">
      <c r="C4834" s="27"/>
      <c r="D4834" s="27"/>
      <c r="E4834" s="27"/>
      <c r="F4834" s="27"/>
      <c r="G4834" s="27"/>
      <c r="R4834" s="27"/>
      <c r="S4834" s="27"/>
    </row>
    <row r="4835" spans="3:19" x14ac:dyDescent="0.2">
      <c r="C4835" s="27"/>
      <c r="D4835" s="27"/>
      <c r="E4835" s="27"/>
      <c r="F4835" s="27"/>
      <c r="G4835" s="27"/>
      <c r="R4835" s="27"/>
      <c r="S4835" s="27"/>
    </row>
    <row r="4836" spans="3:19" x14ac:dyDescent="0.2">
      <c r="C4836" s="27"/>
      <c r="D4836" s="27"/>
      <c r="E4836" s="27"/>
      <c r="F4836" s="27"/>
      <c r="G4836" s="27"/>
      <c r="R4836" s="27"/>
      <c r="S4836" s="27"/>
    </row>
    <row r="4837" spans="3:19" x14ac:dyDescent="0.2">
      <c r="C4837" s="27"/>
      <c r="D4837" s="27"/>
      <c r="E4837" s="27"/>
      <c r="F4837" s="27"/>
      <c r="G4837" s="27"/>
      <c r="R4837" s="27"/>
      <c r="S4837" s="27"/>
    </row>
    <row r="4838" spans="3:19" x14ac:dyDescent="0.2">
      <c r="C4838" s="27"/>
      <c r="D4838" s="27"/>
      <c r="E4838" s="27"/>
      <c r="F4838" s="27"/>
      <c r="G4838" s="27"/>
      <c r="R4838" s="27"/>
      <c r="S4838" s="27"/>
    </row>
    <row r="4839" spans="3:19" x14ac:dyDescent="0.2">
      <c r="C4839" s="27"/>
      <c r="D4839" s="27"/>
      <c r="E4839" s="27"/>
      <c r="F4839" s="27"/>
      <c r="G4839" s="27"/>
      <c r="R4839" s="27"/>
      <c r="S4839" s="27"/>
    </row>
    <row r="4840" spans="3:19" x14ac:dyDescent="0.2">
      <c r="C4840" s="27"/>
      <c r="D4840" s="27"/>
      <c r="E4840" s="27"/>
      <c r="F4840" s="27"/>
      <c r="G4840" s="27"/>
      <c r="R4840" s="27"/>
      <c r="S4840" s="27"/>
    </row>
    <row r="4841" spans="3:19" x14ac:dyDescent="0.2">
      <c r="C4841" s="27"/>
      <c r="D4841" s="27"/>
      <c r="E4841" s="27"/>
      <c r="F4841" s="27"/>
      <c r="G4841" s="27"/>
      <c r="R4841" s="27"/>
      <c r="S4841" s="27"/>
    </row>
    <row r="4842" spans="3:19" x14ac:dyDescent="0.2">
      <c r="C4842" s="27"/>
      <c r="D4842" s="27"/>
      <c r="E4842" s="27"/>
      <c r="F4842" s="27"/>
      <c r="G4842" s="27"/>
      <c r="R4842" s="27"/>
      <c r="S4842" s="27"/>
    </row>
    <row r="4843" spans="3:19" x14ac:dyDescent="0.2">
      <c r="C4843" s="27"/>
      <c r="D4843" s="27"/>
      <c r="E4843" s="27"/>
      <c r="F4843" s="27"/>
      <c r="G4843" s="27"/>
      <c r="R4843" s="27"/>
      <c r="S4843" s="27"/>
    </row>
    <row r="4844" spans="3:19" x14ac:dyDescent="0.2">
      <c r="C4844" s="27"/>
      <c r="D4844" s="27"/>
      <c r="E4844" s="27"/>
      <c r="F4844" s="27"/>
      <c r="G4844" s="27"/>
      <c r="R4844" s="27"/>
      <c r="S4844" s="27"/>
    </row>
    <row r="4845" spans="3:19" x14ac:dyDescent="0.2">
      <c r="C4845" s="27"/>
      <c r="D4845" s="27"/>
      <c r="E4845" s="27"/>
      <c r="F4845" s="27"/>
      <c r="G4845" s="27"/>
      <c r="R4845" s="27"/>
      <c r="S4845" s="27"/>
    </row>
    <row r="4846" spans="3:19" x14ac:dyDescent="0.2">
      <c r="C4846" s="27"/>
      <c r="D4846" s="27"/>
      <c r="E4846" s="27"/>
      <c r="F4846" s="27"/>
      <c r="G4846" s="27"/>
      <c r="R4846" s="27"/>
      <c r="S4846" s="27"/>
    </row>
    <row r="4847" spans="3:19" x14ac:dyDescent="0.2">
      <c r="C4847" s="27"/>
      <c r="D4847" s="27"/>
      <c r="E4847" s="27"/>
      <c r="F4847" s="27"/>
      <c r="G4847" s="27"/>
      <c r="R4847" s="27"/>
      <c r="S4847" s="27"/>
    </row>
    <row r="4848" spans="3:19" x14ac:dyDescent="0.2">
      <c r="C4848" s="27"/>
      <c r="D4848" s="27"/>
      <c r="E4848" s="27"/>
      <c r="F4848" s="27"/>
      <c r="G4848" s="27"/>
      <c r="R4848" s="27"/>
      <c r="S4848" s="27"/>
    </row>
    <row r="4849" spans="3:19" x14ac:dyDescent="0.2">
      <c r="C4849" s="27"/>
      <c r="D4849" s="27"/>
      <c r="E4849" s="27"/>
      <c r="F4849" s="27"/>
      <c r="G4849" s="27"/>
      <c r="R4849" s="27"/>
      <c r="S4849" s="27"/>
    </row>
    <row r="4850" spans="3:19" x14ac:dyDescent="0.2">
      <c r="C4850" s="27"/>
      <c r="D4850" s="27"/>
      <c r="E4850" s="27"/>
      <c r="F4850" s="27"/>
      <c r="G4850" s="27"/>
      <c r="R4850" s="27"/>
      <c r="S4850" s="27"/>
    </row>
    <row r="4851" spans="3:19" x14ac:dyDescent="0.2">
      <c r="C4851" s="27"/>
      <c r="D4851" s="27"/>
      <c r="E4851" s="27"/>
      <c r="F4851" s="27"/>
      <c r="G4851" s="27"/>
      <c r="R4851" s="27"/>
      <c r="S4851" s="27"/>
    </row>
    <row r="4852" spans="3:19" x14ac:dyDescent="0.2">
      <c r="C4852" s="27"/>
      <c r="D4852" s="27"/>
      <c r="E4852" s="27"/>
      <c r="F4852" s="27"/>
      <c r="G4852" s="27"/>
      <c r="R4852" s="27"/>
      <c r="S4852" s="27"/>
    </row>
    <row r="4853" spans="3:19" x14ac:dyDescent="0.2">
      <c r="C4853" s="27"/>
      <c r="D4853" s="27"/>
      <c r="E4853" s="27"/>
      <c r="F4853" s="27"/>
      <c r="G4853" s="27"/>
      <c r="R4853" s="27"/>
      <c r="S4853" s="27"/>
    </row>
    <row r="4854" spans="3:19" x14ac:dyDescent="0.2">
      <c r="C4854" s="27"/>
      <c r="D4854" s="27"/>
      <c r="E4854" s="27"/>
      <c r="F4854" s="27"/>
      <c r="G4854" s="27"/>
      <c r="R4854" s="27"/>
      <c r="S4854" s="27"/>
    </row>
    <row r="4855" spans="3:19" x14ac:dyDescent="0.2">
      <c r="C4855" s="27"/>
      <c r="D4855" s="27"/>
      <c r="E4855" s="27"/>
      <c r="F4855" s="27"/>
      <c r="G4855" s="27"/>
      <c r="R4855" s="27"/>
      <c r="S4855" s="27"/>
    </row>
    <row r="4856" spans="3:19" x14ac:dyDescent="0.2">
      <c r="C4856" s="27"/>
      <c r="D4856" s="27"/>
      <c r="E4856" s="27"/>
      <c r="F4856" s="27"/>
      <c r="G4856" s="27"/>
      <c r="R4856" s="27"/>
      <c r="S4856" s="27"/>
    </row>
    <row r="4857" spans="3:19" x14ac:dyDescent="0.2">
      <c r="C4857" s="27"/>
      <c r="D4857" s="27"/>
      <c r="E4857" s="27"/>
      <c r="F4857" s="27"/>
      <c r="G4857" s="27"/>
      <c r="R4857" s="27"/>
      <c r="S4857" s="27"/>
    </row>
    <row r="4858" spans="3:19" x14ac:dyDescent="0.2">
      <c r="C4858" s="27"/>
      <c r="D4858" s="27"/>
      <c r="E4858" s="27"/>
      <c r="F4858" s="27"/>
      <c r="G4858" s="27"/>
      <c r="R4858" s="27"/>
      <c r="S4858" s="27"/>
    </row>
    <row r="4859" spans="3:19" x14ac:dyDescent="0.2">
      <c r="C4859" s="27"/>
      <c r="D4859" s="27"/>
      <c r="E4859" s="27"/>
      <c r="F4859" s="27"/>
      <c r="G4859" s="27"/>
      <c r="R4859" s="27"/>
      <c r="S4859" s="27"/>
    </row>
    <row r="4860" spans="3:19" x14ac:dyDescent="0.2">
      <c r="C4860" s="27"/>
      <c r="D4860" s="27"/>
      <c r="E4860" s="27"/>
      <c r="F4860" s="27"/>
      <c r="G4860" s="27"/>
      <c r="R4860" s="27"/>
      <c r="S4860" s="27"/>
    </row>
    <row r="4861" spans="3:19" x14ac:dyDescent="0.2">
      <c r="C4861" s="27"/>
      <c r="D4861" s="27"/>
      <c r="E4861" s="27"/>
      <c r="F4861" s="27"/>
      <c r="G4861" s="27"/>
      <c r="R4861" s="27"/>
      <c r="S4861" s="27"/>
    </row>
    <row r="4862" spans="3:19" x14ac:dyDescent="0.2">
      <c r="C4862" s="27"/>
      <c r="D4862" s="27"/>
      <c r="E4862" s="27"/>
      <c r="F4862" s="27"/>
      <c r="G4862" s="27"/>
      <c r="R4862" s="27"/>
      <c r="S4862" s="27"/>
    </row>
    <row r="4863" spans="3:19" x14ac:dyDescent="0.2">
      <c r="C4863" s="27"/>
      <c r="D4863" s="27"/>
      <c r="E4863" s="27"/>
      <c r="F4863" s="27"/>
      <c r="G4863" s="27"/>
      <c r="R4863" s="27"/>
      <c r="S4863" s="27"/>
    </row>
    <row r="4864" spans="3:19" x14ac:dyDescent="0.2">
      <c r="C4864" s="27"/>
      <c r="D4864" s="27"/>
      <c r="E4864" s="27"/>
      <c r="F4864" s="27"/>
      <c r="G4864" s="27"/>
      <c r="R4864" s="27"/>
      <c r="S4864" s="27"/>
    </row>
    <row r="4865" spans="3:19" x14ac:dyDescent="0.2">
      <c r="C4865" s="27"/>
      <c r="D4865" s="27"/>
      <c r="E4865" s="27"/>
      <c r="F4865" s="27"/>
      <c r="G4865" s="27"/>
      <c r="R4865" s="27"/>
      <c r="S4865" s="27"/>
    </row>
    <row r="4866" spans="3:19" x14ac:dyDescent="0.2">
      <c r="C4866" s="27"/>
      <c r="D4866" s="27"/>
      <c r="E4866" s="27"/>
      <c r="F4866" s="27"/>
      <c r="G4866" s="27"/>
      <c r="R4866" s="27"/>
      <c r="S4866" s="27"/>
    </row>
    <row r="4867" spans="3:19" x14ac:dyDescent="0.2">
      <c r="C4867" s="27"/>
      <c r="D4867" s="27"/>
      <c r="E4867" s="27"/>
      <c r="F4867" s="27"/>
      <c r="G4867" s="27"/>
      <c r="R4867" s="27"/>
      <c r="S4867" s="27"/>
    </row>
    <row r="4868" spans="3:19" x14ac:dyDescent="0.2">
      <c r="C4868" s="27"/>
      <c r="D4868" s="27"/>
      <c r="E4868" s="27"/>
      <c r="F4868" s="27"/>
      <c r="G4868" s="27"/>
      <c r="R4868" s="27"/>
      <c r="S4868" s="27"/>
    </row>
    <row r="4869" spans="3:19" x14ac:dyDescent="0.2">
      <c r="C4869" s="27"/>
      <c r="D4869" s="27"/>
      <c r="E4869" s="27"/>
      <c r="F4869" s="27"/>
      <c r="G4869" s="27"/>
      <c r="R4869" s="27"/>
      <c r="S4869" s="27"/>
    </row>
    <row r="4870" spans="3:19" x14ac:dyDescent="0.2">
      <c r="C4870" s="27"/>
      <c r="D4870" s="27"/>
      <c r="E4870" s="27"/>
      <c r="F4870" s="27"/>
      <c r="G4870" s="27"/>
      <c r="R4870" s="27"/>
      <c r="S4870" s="27"/>
    </row>
    <row r="4871" spans="3:19" x14ac:dyDescent="0.2">
      <c r="C4871" s="27"/>
      <c r="D4871" s="27"/>
      <c r="E4871" s="27"/>
      <c r="F4871" s="27"/>
      <c r="G4871" s="27"/>
      <c r="R4871" s="27"/>
      <c r="S4871" s="27"/>
    </row>
    <row r="4872" spans="3:19" x14ac:dyDescent="0.2">
      <c r="C4872" s="27"/>
      <c r="D4872" s="27"/>
      <c r="E4872" s="27"/>
      <c r="F4872" s="27"/>
      <c r="G4872" s="27"/>
      <c r="R4872" s="27"/>
      <c r="S4872" s="27"/>
    </row>
    <row r="4873" spans="3:19" x14ac:dyDescent="0.2">
      <c r="C4873" s="27"/>
      <c r="D4873" s="27"/>
      <c r="E4873" s="27"/>
      <c r="F4873" s="27"/>
      <c r="G4873" s="27"/>
      <c r="R4873" s="27"/>
      <c r="S4873" s="27"/>
    </row>
    <row r="4874" spans="3:19" x14ac:dyDescent="0.2">
      <c r="C4874" s="27"/>
      <c r="D4874" s="27"/>
      <c r="E4874" s="27"/>
      <c r="F4874" s="27"/>
      <c r="G4874" s="27"/>
      <c r="R4874" s="27"/>
      <c r="S4874" s="27"/>
    </row>
    <row r="4875" spans="3:19" x14ac:dyDescent="0.2">
      <c r="C4875" s="27"/>
      <c r="D4875" s="27"/>
      <c r="E4875" s="27"/>
      <c r="F4875" s="27"/>
      <c r="G4875" s="27"/>
      <c r="R4875" s="27"/>
      <c r="S4875" s="27"/>
    </row>
    <row r="4876" spans="3:19" x14ac:dyDescent="0.2">
      <c r="C4876" s="27"/>
      <c r="D4876" s="27"/>
      <c r="E4876" s="27"/>
      <c r="F4876" s="27"/>
      <c r="G4876" s="27"/>
      <c r="R4876" s="27"/>
      <c r="S4876" s="27"/>
    </row>
    <row r="4877" spans="3:19" x14ac:dyDescent="0.2">
      <c r="C4877" s="27"/>
      <c r="D4877" s="27"/>
      <c r="E4877" s="27"/>
      <c r="F4877" s="27"/>
      <c r="G4877" s="27"/>
      <c r="R4877" s="27"/>
      <c r="S4877" s="27"/>
    </row>
    <row r="4878" spans="3:19" x14ac:dyDescent="0.2">
      <c r="C4878" s="27"/>
      <c r="D4878" s="27"/>
      <c r="E4878" s="27"/>
      <c r="F4878" s="27"/>
      <c r="G4878" s="27"/>
      <c r="R4878" s="27"/>
      <c r="S4878" s="27"/>
    </row>
    <row r="4879" spans="3:19" x14ac:dyDescent="0.2">
      <c r="C4879" s="27"/>
      <c r="D4879" s="27"/>
      <c r="E4879" s="27"/>
      <c r="F4879" s="27"/>
      <c r="G4879" s="27"/>
      <c r="R4879" s="27"/>
      <c r="S4879" s="27"/>
    </row>
    <row r="4880" spans="3:19" x14ac:dyDescent="0.2">
      <c r="C4880" s="27"/>
      <c r="D4880" s="27"/>
      <c r="E4880" s="27"/>
      <c r="F4880" s="27"/>
      <c r="G4880" s="27"/>
      <c r="R4880" s="27"/>
      <c r="S4880" s="27"/>
    </row>
    <row r="4881" spans="3:19" x14ac:dyDescent="0.2">
      <c r="C4881" s="27"/>
      <c r="D4881" s="27"/>
      <c r="E4881" s="27"/>
      <c r="F4881" s="27"/>
      <c r="G4881" s="27"/>
      <c r="R4881" s="27"/>
      <c r="S4881" s="27"/>
    </row>
    <row r="4882" spans="3:19" x14ac:dyDescent="0.2">
      <c r="C4882" s="27"/>
      <c r="D4882" s="27"/>
      <c r="E4882" s="27"/>
      <c r="F4882" s="27"/>
      <c r="G4882" s="27"/>
      <c r="R4882" s="27"/>
      <c r="S4882" s="27"/>
    </row>
    <row r="4883" spans="3:19" x14ac:dyDescent="0.2">
      <c r="C4883" s="27"/>
      <c r="D4883" s="27"/>
      <c r="E4883" s="27"/>
      <c r="F4883" s="27"/>
      <c r="G4883" s="27"/>
      <c r="R4883" s="27"/>
      <c r="S4883" s="27"/>
    </row>
    <row r="4884" spans="3:19" x14ac:dyDescent="0.2">
      <c r="C4884" s="27"/>
      <c r="D4884" s="27"/>
      <c r="E4884" s="27"/>
      <c r="F4884" s="27"/>
      <c r="G4884" s="27"/>
      <c r="R4884" s="27"/>
      <c r="S4884" s="27"/>
    </row>
    <row r="4885" spans="3:19" x14ac:dyDescent="0.2">
      <c r="C4885" s="27"/>
      <c r="D4885" s="27"/>
      <c r="E4885" s="27"/>
      <c r="F4885" s="27"/>
      <c r="G4885" s="27"/>
      <c r="R4885" s="27"/>
      <c r="S4885" s="27"/>
    </row>
    <row r="4886" spans="3:19" x14ac:dyDescent="0.2">
      <c r="C4886" s="27"/>
      <c r="D4886" s="27"/>
      <c r="E4886" s="27"/>
      <c r="F4886" s="27"/>
      <c r="G4886" s="27"/>
      <c r="R4886" s="27"/>
      <c r="S4886" s="27"/>
    </row>
    <row r="4887" spans="3:19" x14ac:dyDescent="0.2">
      <c r="C4887" s="27"/>
      <c r="D4887" s="27"/>
      <c r="E4887" s="27"/>
      <c r="F4887" s="27"/>
      <c r="G4887" s="27"/>
      <c r="R4887" s="27"/>
      <c r="S4887" s="27"/>
    </row>
    <row r="4888" spans="3:19" x14ac:dyDescent="0.2">
      <c r="C4888" s="27"/>
      <c r="D4888" s="27"/>
      <c r="E4888" s="27"/>
      <c r="F4888" s="27"/>
      <c r="G4888" s="27"/>
      <c r="R4888" s="27"/>
      <c r="S4888" s="27"/>
    </row>
    <row r="4889" spans="3:19" x14ac:dyDescent="0.2">
      <c r="C4889" s="27"/>
      <c r="D4889" s="27"/>
      <c r="E4889" s="27"/>
      <c r="F4889" s="27"/>
      <c r="G4889" s="27"/>
      <c r="R4889" s="27"/>
      <c r="S4889" s="27"/>
    </row>
    <row r="4890" spans="3:19" x14ac:dyDescent="0.2">
      <c r="C4890" s="27"/>
      <c r="D4890" s="27"/>
      <c r="E4890" s="27"/>
      <c r="F4890" s="27"/>
      <c r="G4890" s="27"/>
      <c r="R4890" s="27"/>
      <c r="S4890" s="27"/>
    </row>
    <row r="4891" spans="3:19" x14ac:dyDescent="0.2">
      <c r="C4891" s="27"/>
      <c r="D4891" s="27"/>
      <c r="E4891" s="27"/>
      <c r="F4891" s="27"/>
      <c r="G4891" s="27"/>
      <c r="R4891" s="27"/>
      <c r="S4891" s="27"/>
    </row>
    <row r="4892" spans="3:19" x14ac:dyDescent="0.2">
      <c r="C4892" s="27"/>
      <c r="D4892" s="27"/>
      <c r="E4892" s="27"/>
      <c r="F4892" s="27"/>
      <c r="G4892" s="27"/>
      <c r="R4892" s="27"/>
      <c r="S4892" s="27"/>
    </row>
    <row r="4893" spans="3:19" x14ac:dyDescent="0.2">
      <c r="C4893" s="27"/>
      <c r="D4893" s="27"/>
      <c r="E4893" s="27"/>
      <c r="F4893" s="27"/>
      <c r="G4893" s="27"/>
      <c r="R4893" s="27"/>
      <c r="S4893" s="27"/>
    </row>
    <row r="4894" spans="3:19" x14ac:dyDescent="0.2">
      <c r="C4894" s="27"/>
      <c r="D4894" s="27"/>
      <c r="E4894" s="27"/>
      <c r="F4894" s="27"/>
      <c r="G4894" s="27"/>
      <c r="R4894" s="27"/>
      <c r="S4894" s="27"/>
    </row>
    <row r="4895" spans="3:19" x14ac:dyDescent="0.2">
      <c r="C4895" s="27"/>
      <c r="D4895" s="27"/>
      <c r="E4895" s="27"/>
      <c r="F4895" s="27"/>
      <c r="G4895" s="27"/>
      <c r="R4895" s="27"/>
      <c r="S4895" s="27"/>
    </row>
    <row r="4896" spans="3:19" x14ac:dyDescent="0.2">
      <c r="C4896" s="27"/>
      <c r="D4896" s="27"/>
      <c r="E4896" s="27"/>
      <c r="F4896" s="27"/>
      <c r="G4896" s="27"/>
      <c r="R4896" s="27"/>
      <c r="S4896" s="27"/>
    </row>
    <row r="4897" spans="3:19" x14ac:dyDescent="0.2">
      <c r="C4897" s="27"/>
      <c r="D4897" s="27"/>
      <c r="E4897" s="27"/>
      <c r="F4897" s="27"/>
      <c r="G4897" s="27"/>
      <c r="R4897" s="27"/>
      <c r="S4897" s="27"/>
    </row>
    <row r="4898" spans="3:19" x14ac:dyDescent="0.2">
      <c r="C4898" s="27"/>
      <c r="D4898" s="27"/>
      <c r="E4898" s="27"/>
      <c r="F4898" s="27"/>
      <c r="G4898" s="27"/>
      <c r="R4898" s="27"/>
      <c r="S4898" s="27"/>
    </row>
    <row r="4899" spans="3:19" x14ac:dyDescent="0.2">
      <c r="C4899" s="27"/>
      <c r="D4899" s="27"/>
      <c r="E4899" s="27"/>
      <c r="F4899" s="27"/>
      <c r="G4899" s="27"/>
      <c r="R4899" s="27"/>
      <c r="S4899" s="27"/>
    </row>
    <row r="4900" spans="3:19" x14ac:dyDescent="0.2">
      <c r="C4900" s="27"/>
      <c r="D4900" s="27"/>
      <c r="E4900" s="27"/>
      <c r="F4900" s="27"/>
      <c r="G4900" s="27"/>
      <c r="R4900" s="27"/>
      <c r="S4900" s="27"/>
    </row>
    <row r="4901" spans="3:19" x14ac:dyDescent="0.2">
      <c r="C4901" s="27"/>
      <c r="D4901" s="27"/>
      <c r="E4901" s="27"/>
      <c r="F4901" s="27"/>
      <c r="G4901" s="27"/>
      <c r="R4901" s="27"/>
      <c r="S4901" s="27"/>
    </row>
    <row r="4902" spans="3:19" x14ac:dyDescent="0.2">
      <c r="C4902" s="27"/>
      <c r="D4902" s="27"/>
      <c r="E4902" s="27"/>
      <c r="F4902" s="27"/>
      <c r="G4902" s="27"/>
      <c r="R4902" s="27"/>
      <c r="S4902" s="27"/>
    </row>
    <row r="4903" spans="3:19" x14ac:dyDescent="0.2">
      <c r="C4903" s="27"/>
      <c r="D4903" s="27"/>
      <c r="E4903" s="27"/>
      <c r="F4903" s="27"/>
      <c r="G4903" s="27"/>
      <c r="R4903" s="27"/>
      <c r="S4903" s="27"/>
    </row>
    <row r="4904" spans="3:19" x14ac:dyDescent="0.2">
      <c r="C4904" s="27"/>
      <c r="D4904" s="27"/>
      <c r="E4904" s="27"/>
      <c r="F4904" s="27"/>
      <c r="G4904" s="27"/>
      <c r="R4904" s="27"/>
      <c r="S4904" s="27"/>
    </row>
    <row r="4905" spans="3:19" x14ac:dyDescent="0.2">
      <c r="C4905" s="27"/>
      <c r="D4905" s="27"/>
      <c r="E4905" s="27"/>
      <c r="F4905" s="27"/>
      <c r="G4905" s="27"/>
      <c r="R4905" s="27"/>
      <c r="S4905" s="27"/>
    </row>
    <row r="4906" spans="3:19" x14ac:dyDescent="0.2">
      <c r="C4906" s="27"/>
      <c r="D4906" s="27"/>
      <c r="E4906" s="27"/>
      <c r="F4906" s="27"/>
      <c r="G4906" s="27"/>
      <c r="R4906" s="27"/>
      <c r="S4906" s="27"/>
    </row>
    <row r="4907" spans="3:19" x14ac:dyDescent="0.2">
      <c r="C4907" s="27"/>
      <c r="D4907" s="27"/>
      <c r="E4907" s="27"/>
      <c r="F4907" s="27"/>
      <c r="G4907" s="27"/>
      <c r="R4907" s="27"/>
      <c r="S4907" s="27"/>
    </row>
    <row r="4908" spans="3:19" x14ac:dyDescent="0.2">
      <c r="C4908" s="27"/>
      <c r="D4908" s="27"/>
      <c r="E4908" s="27"/>
      <c r="F4908" s="27"/>
      <c r="G4908" s="27"/>
      <c r="R4908" s="27"/>
      <c r="S4908" s="27"/>
    </row>
    <row r="4909" spans="3:19" x14ac:dyDescent="0.2">
      <c r="C4909" s="27"/>
      <c r="D4909" s="27"/>
      <c r="E4909" s="27"/>
      <c r="F4909" s="27"/>
      <c r="G4909" s="27"/>
      <c r="R4909" s="27"/>
      <c r="S4909" s="27"/>
    </row>
    <row r="4910" spans="3:19" x14ac:dyDescent="0.2">
      <c r="C4910" s="27"/>
      <c r="D4910" s="27"/>
      <c r="E4910" s="27"/>
      <c r="F4910" s="27"/>
      <c r="G4910" s="27"/>
      <c r="R4910" s="27"/>
      <c r="S4910" s="27"/>
    </row>
    <row r="4911" spans="3:19" x14ac:dyDescent="0.2">
      <c r="C4911" s="27"/>
      <c r="D4911" s="27"/>
      <c r="E4911" s="27"/>
      <c r="F4911" s="27"/>
      <c r="G4911" s="27"/>
      <c r="R4911" s="27"/>
      <c r="S4911" s="27"/>
    </row>
    <row r="4912" spans="3:19" x14ac:dyDescent="0.2">
      <c r="C4912" s="27"/>
      <c r="D4912" s="27"/>
      <c r="E4912" s="27"/>
      <c r="F4912" s="27"/>
      <c r="G4912" s="27"/>
      <c r="R4912" s="27"/>
      <c r="S4912" s="27"/>
    </row>
    <row r="4913" spans="3:19" x14ac:dyDescent="0.2">
      <c r="C4913" s="27"/>
      <c r="D4913" s="27"/>
      <c r="E4913" s="27"/>
      <c r="F4913" s="27"/>
      <c r="G4913" s="27"/>
      <c r="R4913" s="27"/>
      <c r="S4913" s="27"/>
    </row>
    <row r="4914" spans="3:19" x14ac:dyDescent="0.2">
      <c r="C4914" s="27"/>
      <c r="D4914" s="27"/>
      <c r="E4914" s="27"/>
      <c r="F4914" s="27"/>
      <c r="G4914" s="27"/>
      <c r="R4914" s="27"/>
      <c r="S4914" s="27"/>
    </row>
    <row r="4915" spans="3:19" x14ac:dyDescent="0.2">
      <c r="C4915" s="27"/>
      <c r="D4915" s="27"/>
      <c r="E4915" s="27"/>
      <c r="F4915" s="27"/>
      <c r="G4915" s="27"/>
      <c r="R4915" s="27"/>
      <c r="S4915" s="27"/>
    </row>
    <row r="4916" spans="3:19" x14ac:dyDescent="0.2">
      <c r="C4916" s="27"/>
      <c r="D4916" s="27"/>
      <c r="E4916" s="27"/>
      <c r="F4916" s="27"/>
      <c r="G4916" s="27"/>
      <c r="R4916" s="27"/>
      <c r="S4916" s="27"/>
    </row>
    <row r="4917" spans="3:19" x14ac:dyDescent="0.2">
      <c r="C4917" s="27"/>
      <c r="D4917" s="27"/>
      <c r="E4917" s="27"/>
      <c r="F4917" s="27"/>
      <c r="G4917" s="27"/>
      <c r="R4917" s="27"/>
      <c r="S4917" s="27"/>
    </row>
    <row r="4918" spans="3:19" x14ac:dyDescent="0.2">
      <c r="C4918" s="27"/>
      <c r="D4918" s="27"/>
      <c r="E4918" s="27"/>
      <c r="F4918" s="27"/>
      <c r="G4918" s="27"/>
      <c r="R4918" s="27"/>
      <c r="S4918" s="27"/>
    </row>
    <row r="4919" spans="3:19" x14ac:dyDescent="0.2">
      <c r="C4919" s="27"/>
      <c r="D4919" s="27"/>
      <c r="E4919" s="27"/>
      <c r="F4919" s="27"/>
      <c r="G4919" s="27"/>
      <c r="R4919" s="27"/>
      <c r="S4919" s="27"/>
    </row>
    <row r="4920" spans="3:19" x14ac:dyDescent="0.2">
      <c r="C4920" s="27"/>
      <c r="D4920" s="27"/>
      <c r="E4920" s="27"/>
      <c r="F4920" s="27"/>
      <c r="G4920" s="27"/>
      <c r="R4920" s="27"/>
      <c r="S4920" s="27"/>
    </row>
    <row r="4921" spans="3:19" x14ac:dyDescent="0.2">
      <c r="C4921" s="27"/>
      <c r="D4921" s="27"/>
      <c r="E4921" s="27"/>
      <c r="F4921" s="27"/>
      <c r="G4921" s="27"/>
      <c r="R4921" s="27"/>
      <c r="S4921" s="27"/>
    </row>
    <row r="4922" spans="3:19" x14ac:dyDescent="0.2">
      <c r="C4922" s="27"/>
      <c r="D4922" s="27"/>
      <c r="E4922" s="27"/>
      <c r="F4922" s="27"/>
      <c r="G4922" s="27"/>
      <c r="R4922" s="27"/>
      <c r="S4922" s="27"/>
    </row>
    <row r="4923" spans="3:19" x14ac:dyDescent="0.2">
      <c r="C4923" s="27"/>
      <c r="D4923" s="27"/>
      <c r="E4923" s="27"/>
      <c r="F4923" s="27"/>
      <c r="G4923" s="27"/>
      <c r="R4923" s="27"/>
      <c r="S4923" s="27"/>
    </row>
    <row r="4924" spans="3:19" x14ac:dyDescent="0.2">
      <c r="C4924" s="27"/>
      <c r="D4924" s="27"/>
      <c r="E4924" s="27"/>
      <c r="F4924" s="27"/>
      <c r="G4924" s="27"/>
      <c r="R4924" s="27"/>
      <c r="S4924" s="27"/>
    </row>
    <row r="4925" spans="3:19" x14ac:dyDescent="0.2">
      <c r="C4925" s="27"/>
      <c r="D4925" s="27"/>
      <c r="E4925" s="27"/>
      <c r="F4925" s="27"/>
      <c r="G4925" s="27"/>
      <c r="R4925" s="27"/>
      <c r="S4925" s="27"/>
    </row>
    <row r="4926" spans="3:19" x14ac:dyDescent="0.2">
      <c r="C4926" s="27"/>
      <c r="D4926" s="27"/>
      <c r="E4926" s="27"/>
      <c r="F4926" s="27"/>
      <c r="G4926" s="27"/>
      <c r="R4926" s="27"/>
      <c r="S4926" s="27"/>
    </row>
    <row r="4927" spans="3:19" x14ac:dyDescent="0.2">
      <c r="C4927" s="27"/>
      <c r="D4927" s="27"/>
      <c r="E4927" s="27"/>
      <c r="F4927" s="27"/>
      <c r="G4927" s="27"/>
      <c r="R4927" s="27"/>
      <c r="S4927" s="27"/>
    </row>
    <row r="4928" spans="3:19" x14ac:dyDescent="0.2">
      <c r="C4928" s="27"/>
      <c r="D4928" s="27"/>
      <c r="E4928" s="27"/>
      <c r="F4928" s="27"/>
      <c r="G4928" s="27"/>
      <c r="R4928" s="27"/>
      <c r="S4928" s="27"/>
    </row>
    <row r="4929" spans="3:19" x14ac:dyDescent="0.2">
      <c r="C4929" s="27"/>
      <c r="D4929" s="27"/>
      <c r="E4929" s="27"/>
      <c r="F4929" s="27"/>
      <c r="G4929" s="27"/>
      <c r="R4929" s="27"/>
      <c r="S4929" s="27"/>
    </row>
    <row r="4930" spans="3:19" x14ac:dyDescent="0.2">
      <c r="C4930" s="27"/>
      <c r="D4930" s="27"/>
      <c r="E4930" s="27"/>
      <c r="F4930" s="27"/>
      <c r="G4930" s="27"/>
      <c r="R4930" s="27"/>
      <c r="S4930" s="27"/>
    </row>
    <row r="4931" spans="3:19" x14ac:dyDescent="0.2">
      <c r="C4931" s="27"/>
      <c r="D4931" s="27"/>
      <c r="E4931" s="27"/>
      <c r="F4931" s="27"/>
      <c r="G4931" s="27"/>
      <c r="R4931" s="27"/>
      <c r="S4931" s="27"/>
    </row>
    <row r="4932" spans="3:19" x14ac:dyDescent="0.2">
      <c r="C4932" s="27"/>
      <c r="D4932" s="27"/>
      <c r="E4932" s="27"/>
      <c r="F4932" s="27"/>
      <c r="G4932" s="27"/>
      <c r="R4932" s="27"/>
      <c r="S4932" s="27"/>
    </row>
    <row r="4933" spans="3:19" x14ac:dyDescent="0.2">
      <c r="C4933" s="27"/>
      <c r="D4933" s="27"/>
      <c r="E4933" s="27"/>
      <c r="F4933" s="27"/>
      <c r="G4933" s="27"/>
      <c r="R4933" s="27"/>
      <c r="S4933" s="27"/>
    </row>
    <row r="4934" spans="3:19" x14ac:dyDescent="0.2">
      <c r="C4934" s="27"/>
      <c r="D4934" s="27"/>
      <c r="E4934" s="27"/>
      <c r="F4934" s="27"/>
      <c r="G4934" s="27"/>
      <c r="R4934" s="27"/>
      <c r="S4934" s="27"/>
    </row>
    <row r="4935" spans="3:19" x14ac:dyDescent="0.2">
      <c r="C4935" s="27"/>
      <c r="D4935" s="27"/>
      <c r="E4935" s="27"/>
      <c r="F4935" s="27"/>
      <c r="G4935" s="27"/>
      <c r="R4935" s="27"/>
      <c r="S4935" s="27"/>
    </row>
    <row r="4936" spans="3:19" x14ac:dyDescent="0.2">
      <c r="C4936" s="27"/>
      <c r="D4936" s="27"/>
      <c r="E4936" s="27"/>
      <c r="F4936" s="27"/>
      <c r="G4936" s="27"/>
      <c r="R4936" s="27"/>
      <c r="S4936" s="27"/>
    </row>
    <row r="4937" spans="3:19" x14ac:dyDescent="0.2">
      <c r="C4937" s="27"/>
      <c r="D4937" s="27"/>
      <c r="E4937" s="27"/>
      <c r="F4937" s="27"/>
      <c r="G4937" s="27"/>
      <c r="R4937" s="27"/>
      <c r="S4937" s="27"/>
    </row>
    <row r="4938" spans="3:19" x14ac:dyDescent="0.2">
      <c r="C4938" s="27"/>
      <c r="D4938" s="27"/>
      <c r="E4938" s="27"/>
      <c r="F4938" s="27"/>
      <c r="G4938" s="27"/>
      <c r="R4938" s="27"/>
      <c r="S4938" s="27"/>
    </row>
    <row r="4939" spans="3:19" x14ac:dyDescent="0.2">
      <c r="C4939" s="27"/>
      <c r="D4939" s="27"/>
      <c r="E4939" s="27"/>
      <c r="F4939" s="27"/>
      <c r="G4939" s="27"/>
      <c r="R4939" s="27"/>
      <c r="S4939" s="27"/>
    </row>
    <row r="4940" spans="3:19" x14ac:dyDescent="0.2">
      <c r="C4940" s="27"/>
      <c r="D4940" s="27"/>
      <c r="E4940" s="27"/>
      <c r="F4940" s="27"/>
      <c r="G4940" s="27"/>
      <c r="R4940" s="27"/>
      <c r="S4940" s="27"/>
    </row>
    <row r="4941" spans="3:19" x14ac:dyDescent="0.2">
      <c r="C4941" s="27"/>
      <c r="D4941" s="27"/>
      <c r="E4941" s="27"/>
      <c r="F4941" s="27"/>
      <c r="G4941" s="27"/>
      <c r="R4941" s="27"/>
      <c r="S4941" s="27"/>
    </row>
    <row r="4942" spans="3:19" x14ac:dyDescent="0.2">
      <c r="C4942" s="27"/>
      <c r="D4942" s="27"/>
      <c r="E4942" s="27"/>
      <c r="F4942" s="27"/>
      <c r="G4942" s="27"/>
      <c r="R4942" s="27"/>
      <c r="S4942" s="27"/>
    </row>
    <row r="4943" spans="3:19" x14ac:dyDescent="0.2">
      <c r="C4943" s="27"/>
      <c r="D4943" s="27"/>
      <c r="E4943" s="27"/>
      <c r="F4943" s="27"/>
      <c r="G4943" s="27"/>
      <c r="R4943" s="27"/>
      <c r="S4943" s="27"/>
    </row>
    <row r="4944" spans="3:19" x14ac:dyDescent="0.2">
      <c r="C4944" s="27"/>
      <c r="D4944" s="27"/>
      <c r="E4944" s="27"/>
      <c r="F4944" s="27"/>
      <c r="G4944" s="27"/>
      <c r="R4944" s="27"/>
      <c r="S4944" s="27"/>
    </row>
    <row r="4945" spans="3:19" x14ac:dyDescent="0.2">
      <c r="C4945" s="27"/>
      <c r="D4945" s="27"/>
      <c r="E4945" s="27"/>
      <c r="F4945" s="27"/>
      <c r="G4945" s="27"/>
      <c r="R4945" s="27"/>
      <c r="S4945" s="27"/>
    </row>
    <row r="4946" spans="3:19" x14ac:dyDescent="0.2">
      <c r="C4946" s="27"/>
      <c r="D4946" s="27"/>
      <c r="E4946" s="27"/>
      <c r="F4946" s="27"/>
      <c r="G4946" s="27"/>
      <c r="R4946" s="27"/>
      <c r="S4946" s="27"/>
    </row>
    <row r="4947" spans="3:19" x14ac:dyDescent="0.2">
      <c r="C4947" s="27"/>
      <c r="D4947" s="27"/>
      <c r="E4947" s="27"/>
      <c r="F4947" s="27"/>
      <c r="G4947" s="27"/>
      <c r="R4947" s="27"/>
      <c r="S4947" s="27"/>
    </row>
    <row r="4948" spans="3:19" x14ac:dyDescent="0.2">
      <c r="C4948" s="27"/>
      <c r="D4948" s="27"/>
      <c r="E4948" s="27"/>
      <c r="F4948" s="27"/>
      <c r="G4948" s="27"/>
      <c r="R4948" s="27"/>
      <c r="S4948" s="27"/>
    </row>
    <row r="4949" spans="3:19" x14ac:dyDescent="0.2">
      <c r="C4949" s="27"/>
      <c r="D4949" s="27"/>
      <c r="E4949" s="27"/>
      <c r="F4949" s="27"/>
      <c r="G4949" s="27"/>
      <c r="R4949" s="27"/>
      <c r="S4949" s="27"/>
    </row>
    <row r="4950" spans="3:19" x14ac:dyDescent="0.2">
      <c r="C4950" s="27"/>
      <c r="D4950" s="27"/>
      <c r="E4950" s="27"/>
      <c r="F4950" s="27"/>
      <c r="G4950" s="27"/>
      <c r="R4950" s="27"/>
      <c r="S4950" s="27"/>
    </row>
    <row r="4951" spans="3:19" x14ac:dyDescent="0.2">
      <c r="C4951" s="27"/>
      <c r="D4951" s="27"/>
      <c r="E4951" s="27"/>
      <c r="F4951" s="27"/>
      <c r="G4951" s="27"/>
      <c r="R4951" s="27"/>
      <c r="S4951" s="27"/>
    </row>
    <row r="4952" spans="3:19" x14ac:dyDescent="0.2">
      <c r="C4952" s="27"/>
      <c r="D4952" s="27"/>
      <c r="E4952" s="27"/>
      <c r="F4952" s="27"/>
      <c r="G4952" s="27"/>
      <c r="R4952" s="27"/>
      <c r="S4952" s="27"/>
    </row>
    <row r="4953" spans="3:19" x14ac:dyDescent="0.2">
      <c r="C4953" s="27"/>
      <c r="D4953" s="27"/>
      <c r="E4953" s="27"/>
      <c r="F4953" s="27"/>
      <c r="G4953" s="27"/>
      <c r="R4953" s="27"/>
      <c r="S4953" s="27"/>
    </row>
    <row r="4954" spans="3:19" x14ac:dyDescent="0.2">
      <c r="C4954" s="27"/>
      <c r="D4954" s="27"/>
      <c r="E4954" s="27"/>
      <c r="F4954" s="27"/>
      <c r="G4954" s="27"/>
      <c r="R4954" s="27"/>
      <c r="S4954" s="27"/>
    </row>
    <row r="4955" spans="3:19" x14ac:dyDescent="0.2">
      <c r="C4955" s="27"/>
      <c r="D4955" s="27"/>
      <c r="E4955" s="27"/>
      <c r="F4955" s="27"/>
      <c r="G4955" s="27"/>
      <c r="R4955" s="27"/>
      <c r="S4955" s="27"/>
    </row>
    <row r="4956" spans="3:19" x14ac:dyDescent="0.2">
      <c r="C4956" s="27"/>
      <c r="D4956" s="27"/>
      <c r="E4956" s="27"/>
      <c r="F4956" s="27"/>
      <c r="G4956" s="27"/>
      <c r="R4956" s="27"/>
      <c r="S4956" s="27"/>
    </row>
    <row r="4957" spans="3:19" x14ac:dyDescent="0.2">
      <c r="C4957" s="27"/>
      <c r="D4957" s="27"/>
      <c r="E4957" s="27"/>
      <c r="F4957" s="27"/>
      <c r="G4957" s="27"/>
      <c r="R4957" s="27"/>
      <c r="S4957" s="27"/>
    </row>
    <row r="4958" spans="3:19" x14ac:dyDescent="0.2">
      <c r="C4958" s="27"/>
      <c r="D4958" s="27"/>
      <c r="E4958" s="27"/>
      <c r="F4958" s="27"/>
      <c r="G4958" s="27"/>
      <c r="R4958" s="27"/>
      <c r="S4958" s="27"/>
    </row>
    <row r="4959" spans="3:19" x14ac:dyDescent="0.2">
      <c r="C4959" s="27"/>
      <c r="D4959" s="27"/>
      <c r="E4959" s="27"/>
      <c r="F4959" s="27"/>
      <c r="G4959" s="27"/>
      <c r="R4959" s="27"/>
      <c r="S4959" s="27"/>
    </row>
    <row r="4960" spans="3:19" x14ac:dyDescent="0.2">
      <c r="C4960" s="27"/>
      <c r="D4960" s="27"/>
      <c r="E4960" s="27"/>
      <c r="F4960" s="27"/>
      <c r="G4960" s="27"/>
      <c r="R4960" s="27"/>
      <c r="S4960" s="27"/>
    </row>
    <row r="4961" spans="3:19" x14ac:dyDescent="0.2">
      <c r="C4961" s="27"/>
      <c r="D4961" s="27"/>
      <c r="E4961" s="27"/>
      <c r="F4961" s="27"/>
      <c r="G4961" s="27"/>
      <c r="R4961" s="27"/>
      <c r="S4961" s="27"/>
    </row>
    <row r="4962" spans="3:19" x14ac:dyDescent="0.2">
      <c r="C4962" s="27"/>
      <c r="D4962" s="27"/>
      <c r="E4962" s="27"/>
      <c r="F4962" s="27"/>
      <c r="G4962" s="27"/>
      <c r="R4962" s="27"/>
      <c r="S4962" s="27"/>
    </row>
    <row r="4963" spans="3:19" x14ac:dyDescent="0.2">
      <c r="C4963" s="27"/>
      <c r="D4963" s="27"/>
      <c r="E4963" s="27"/>
      <c r="F4963" s="27"/>
      <c r="G4963" s="27"/>
      <c r="R4963" s="27"/>
      <c r="S4963" s="27"/>
    </row>
    <row r="4964" spans="3:19" x14ac:dyDescent="0.2">
      <c r="C4964" s="27"/>
      <c r="D4964" s="27"/>
      <c r="E4964" s="27"/>
      <c r="F4964" s="27"/>
      <c r="G4964" s="27"/>
      <c r="R4964" s="27"/>
      <c r="S4964" s="27"/>
    </row>
    <row r="4965" spans="3:19" x14ac:dyDescent="0.2">
      <c r="C4965" s="27"/>
      <c r="D4965" s="27"/>
      <c r="E4965" s="27"/>
      <c r="F4965" s="27"/>
      <c r="G4965" s="27"/>
      <c r="R4965" s="27"/>
      <c r="S4965" s="27"/>
    </row>
    <row r="4966" spans="3:19" x14ac:dyDescent="0.2">
      <c r="C4966" s="27"/>
      <c r="D4966" s="27"/>
      <c r="E4966" s="27"/>
      <c r="F4966" s="27"/>
      <c r="G4966" s="27"/>
      <c r="R4966" s="27"/>
      <c r="S4966" s="27"/>
    </row>
    <row r="4967" spans="3:19" x14ac:dyDescent="0.2">
      <c r="C4967" s="27"/>
      <c r="D4967" s="27"/>
      <c r="E4967" s="27"/>
      <c r="F4967" s="27"/>
      <c r="G4967" s="27"/>
      <c r="R4967" s="27"/>
      <c r="S4967" s="27"/>
    </row>
    <row r="4968" spans="3:19" x14ac:dyDescent="0.2">
      <c r="C4968" s="27"/>
      <c r="D4968" s="27"/>
      <c r="E4968" s="27"/>
      <c r="F4968" s="27"/>
      <c r="G4968" s="27"/>
      <c r="R4968" s="27"/>
      <c r="S4968" s="27"/>
    </row>
    <row r="4969" spans="3:19" x14ac:dyDescent="0.2">
      <c r="C4969" s="27"/>
      <c r="D4969" s="27"/>
      <c r="E4969" s="27"/>
      <c r="F4969" s="27"/>
      <c r="G4969" s="27"/>
      <c r="R4969" s="27"/>
      <c r="S4969" s="27"/>
    </row>
    <row r="4970" spans="3:19" x14ac:dyDescent="0.2">
      <c r="C4970" s="27"/>
      <c r="D4970" s="27"/>
      <c r="E4970" s="27"/>
      <c r="F4970" s="27"/>
      <c r="G4970" s="27"/>
      <c r="R4970" s="27"/>
      <c r="S4970" s="27"/>
    </row>
    <row r="4971" spans="3:19" x14ac:dyDescent="0.2">
      <c r="C4971" s="27"/>
      <c r="D4971" s="27"/>
      <c r="E4971" s="27"/>
      <c r="F4971" s="27"/>
      <c r="G4971" s="27"/>
      <c r="R4971" s="27"/>
      <c r="S4971" s="27"/>
    </row>
    <row r="4972" spans="3:19" x14ac:dyDescent="0.2">
      <c r="C4972" s="27"/>
      <c r="D4972" s="27"/>
      <c r="E4972" s="27"/>
      <c r="F4972" s="27"/>
      <c r="G4972" s="27"/>
      <c r="R4972" s="27"/>
      <c r="S4972" s="27"/>
    </row>
    <row r="4973" spans="3:19" x14ac:dyDescent="0.2">
      <c r="C4973" s="27"/>
      <c r="D4973" s="27"/>
      <c r="E4973" s="27"/>
      <c r="F4973" s="27"/>
      <c r="G4973" s="27"/>
      <c r="R4973" s="27"/>
      <c r="S4973" s="27"/>
    </row>
    <row r="4974" spans="3:19" x14ac:dyDescent="0.2">
      <c r="C4974" s="27"/>
      <c r="D4974" s="27"/>
      <c r="E4974" s="27"/>
      <c r="F4974" s="27"/>
      <c r="G4974" s="27"/>
      <c r="R4974" s="27"/>
      <c r="S4974" s="27"/>
    </row>
    <row r="4975" spans="3:19" x14ac:dyDescent="0.2">
      <c r="C4975" s="27"/>
      <c r="D4975" s="27"/>
      <c r="E4975" s="27"/>
      <c r="F4975" s="27"/>
      <c r="G4975" s="27"/>
      <c r="R4975" s="27"/>
      <c r="S4975" s="27"/>
    </row>
    <row r="4976" spans="3:19" x14ac:dyDescent="0.2">
      <c r="C4976" s="27"/>
      <c r="D4976" s="27"/>
      <c r="E4976" s="27"/>
      <c r="F4976" s="27"/>
      <c r="G4976" s="27"/>
      <c r="R4976" s="27"/>
      <c r="S4976" s="27"/>
    </row>
    <row r="4977" spans="3:19" x14ac:dyDescent="0.2">
      <c r="C4977" s="27"/>
      <c r="D4977" s="27"/>
      <c r="E4977" s="27"/>
      <c r="F4977" s="27"/>
      <c r="G4977" s="27"/>
      <c r="R4977" s="27"/>
      <c r="S4977" s="27"/>
    </row>
    <row r="4978" spans="3:19" x14ac:dyDescent="0.2">
      <c r="C4978" s="27"/>
      <c r="D4978" s="27"/>
      <c r="E4978" s="27"/>
      <c r="F4978" s="27"/>
      <c r="G4978" s="27"/>
      <c r="R4978" s="27"/>
      <c r="S4978" s="27"/>
    </row>
    <row r="4979" spans="3:19" x14ac:dyDescent="0.2">
      <c r="C4979" s="27"/>
      <c r="D4979" s="27"/>
      <c r="E4979" s="27"/>
      <c r="F4979" s="27"/>
      <c r="G4979" s="27"/>
      <c r="R4979" s="27"/>
      <c r="S4979" s="27"/>
    </row>
    <row r="4980" spans="3:19" x14ac:dyDescent="0.2">
      <c r="C4980" s="27"/>
      <c r="D4980" s="27"/>
      <c r="E4980" s="27"/>
      <c r="F4980" s="27"/>
      <c r="G4980" s="27"/>
      <c r="R4980" s="27"/>
      <c r="S4980" s="27"/>
    </row>
    <row r="4981" spans="3:19" x14ac:dyDescent="0.2">
      <c r="C4981" s="27"/>
      <c r="D4981" s="27"/>
      <c r="E4981" s="27"/>
      <c r="F4981" s="27"/>
      <c r="G4981" s="27"/>
      <c r="R4981" s="27"/>
      <c r="S4981" s="27"/>
    </row>
    <row r="4982" spans="3:19" x14ac:dyDescent="0.2">
      <c r="C4982" s="27"/>
      <c r="D4982" s="27"/>
      <c r="E4982" s="27"/>
      <c r="F4982" s="27"/>
      <c r="G4982" s="27"/>
      <c r="R4982" s="27"/>
      <c r="S4982" s="27"/>
    </row>
    <row r="4983" spans="3:19" x14ac:dyDescent="0.2">
      <c r="C4983" s="27"/>
      <c r="D4983" s="27"/>
      <c r="E4983" s="27"/>
      <c r="F4983" s="27"/>
      <c r="G4983" s="27"/>
      <c r="R4983" s="27"/>
      <c r="S4983" s="27"/>
    </row>
    <row r="4984" spans="3:19" x14ac:dyDescent="0.2">
      <c r="C4984" s="27"/>
      <c r="D4984" s="27"/>
      <c r="E4984" s="27"/>
      <c r="F4984" s="27"/>
      <c r="G4984" s="27"/>
      <c r="R4984" s="27"/>
      <c r="S4984" s="27"/>
    </row>
    <row r="4985" spans="3:19" x14ac:dyDescent="0.2">
      <c r="C4985" s="27"/>
      <c r="D4985" s="27"/>
      <c r="E4985" s="27"/>
      <c r="F4985" s="27"/>
      <c r="G4985" s="27"/>
      <c r="R4985" s="27"/>
      <c r="S4985" s="27"/>
    </row>
    <row r="4986" spans="3:19" x14ac:dyDescent="0.2">
      <c r="C4986" s="27"/>
      <c r="D4986" s="27"/>
      <c r="E4986" s="27"/>
      <c r="F4986" s="27"/>
      <c r="G4986" s="27"/>
      <c r="R4986" s="27"/>
      <c r="S4986" s="27"/>
    </row>
    <row r="4987" spans="3:19" x14ac:dyDescent="0.2">
      <c r="C4987" s="27"/>
      <c r="D4987" s="27"/>
      <c r="E4987" s="27"/>
      <c r="F4987" s="27"/>
      <c r="G4987" s="27"/>
      <c r="R4987" s="27"/>
      <c r="S4987" s="27"/>
    </row>
    <row r="4988" spans="3:19" x14ac:dyDescent="0.2">
      <c r="C4988" s="27"/>
      <c r="D4988" s="27"/>
      <c r="E4988" s="27"/>
      <c r="F4988" s="27"/>
      <c r="G4988" s="27"/>
      <c r="R4988" s="27"/>
      <c r="S4988" s="27"/>
    </row>
    <row r="4989" spans="3:19" x14ac:dyDescent="0.2">
      <c r="C4989" s="27"/>
      <c r="D4989" s="27"/>
      <c r="E4989" s="27"/>
      <c r="F4989" s="27"/>
      <c r="G4989" s="27"/>
      <c r="R4989" s="27"/>
      <c r="S4989" s="27"/>
    </row>
    <row r="4990" spans="3:19" x14ac:dyDescent="0.2">
      <c r="C4990" s="27"/>
      <c r="D4990" s="27"/>
      <c r="E4990" s="27"/>
      <c r="F4990" s="27"/>
      <c r="G4990" s="27"/>
      <c r="R4990" s="27"/>
      <c r="S4990" s="27"/>
    </row>
    <row r="4991" spans="3:19" x14ac:dyDescent="0.2">
      <c r="C4991" s="27"/>
      <c r="D4991" s="27"/>
      <c r="E4991" s="27"/>
      <c r="F4991" s="27"/>
      <c r="G4991" s="27"/>
      <c r="R4991" s="27"/>
      <c r="S4991" s="27"/>
    </row>
    <row r="4992" spans="3:19" x14ac:dyDescent="0.2">
      <c r="C4992" s="27"/>
      <c r="D4992" s="27"/>
      <c r="E4992" s="27"/>
      <c r="F4992" s="27"/>
      <c r="G4992" s="27"/>
      <c r="R4992" s="27"/>
      <c r="S4992" s="27"/>
    </row>
    <row r="4993" spans="3:19" x14ac:dyDescent="0.2">
      <c r="C4993" s="27"/>
      <c r="D4993" s="27"/>
      <c r="E4993" s="27"/>
      <c r="F4993" s="27"/>
      <c r="G4993" s="27"/>
      <c r="R4993" s="27"/>
      <c r="S4993" s="27"/>
    </row>
    <row r="4994" spans="3:19" x14ac:dyDescent="0.2">
      <c r="C4994" s="27"/>
      <c r="D4994" s="27"/>
      <c r="E4994" s="27"/>
      <c r="F4994" s="27"/>
      <c r="G4994" s="27"/>
      <c r="R4994" s="27"/>
      <c r="S4994" s="27"/>
    </row>
    <row r="4995" spans="3:19" x14ac:dyDescent="0.2">
      <c r="C4995" s="27"/>
      <c r="D4995" s="27"/>
      <c r="E4995" s="27"/>
      <c r="F4995" s="27"/>
      <c r="G4995" s="27"/>
      <c r="R4995" s="27"/>
      <c r="S4995" s="27"/>
    </row>
    <row r="4996" spans="3:19" x14ac:dyDescent="0.2">
      <c r="C4996" s="27"/>
      <c r="D4996" s="27"/>
      <c r="E4996" s="27"/>
      <c r="F4996" s="27"/>
      <c r="G4996" s="27"/>
      <c r="R4996" s="27"/>
      <c r="S4996" s="27"/>
    </row>
    <row r="4997" spans="3:19" x14ac:dyDescent="0.2">
      <c r="C4997" s="27"/>
      <c r="D4997" s="27"/>
      <c r="E4997" s="27"/>
      <c r="F4997" s="27"/>
      <c r="G4997" s="27"/>
      <c r="R4997" s="27"/>
      <c r="S4997" s="27"/>
    </row>
    <row r="4998" spans="3:19" x14ac:dyDescent="0.2">
      <c r="C4998" s="27"/>
      <c r="D4998" s="27"/>
      <c r="E4998" s="27"/>
      <c r="F4998" s="27"/>
      <c r="G4998" s="27"/>
      <c r="R4998" s="27"/>
      <c r="S4998" s="27"/>
    </row>
    <row r="4999" spans="3:19" x14ac:dyDescent="0.2">
      <c r="C4999" s="27"/>
      <c r="D4999" s="27"/>
      <c r="E4999" s="27"/>
      <c r="F4999" s="27"/>
      <c r="G4999" s="27"/>
      <c r="R4999" s="27"/>
      <c r="S4999" s="27"/>
    </row>
    <row r="5000" spans="3:19" x14ac:dyDescent="0.2">
      <c r="C5000" s="27"/>
      <c r="D5000" s="27"/>
      <c r="E5000" s="27"/>
      <c r="F5000" s="27"/>
      <c r="G5000" s="27"/>
      <c r="R5000" s="27"/>
      <c r="S5000" s="27"/>
    </row>
    <row r="5001" spans="3:19" x14ac:dyDescent="0.2">
      <c r="C5001" s="27"/>
      <c r="D5001" s="27"/>
      <c r="E5001" s="27"/>
      <c r="F5001" s="27"/>
      <c r="G5001" s="27"/>
      <c r="R5001" s="27"/>
      <c r="S5001" s="27"/>
    </row>
    <row r="5002" spans="3:19" x14ac:dyDescent="0.2">
      <c r="C5002" s="27"/>
      <c r="D5002" s="27"/>
      <c r="E5002" s="27"/>
      <c r="F5002" s="27"/>
      <c r="G5002" s="27"/>
      <c r="R5002" s="27"/>
      <c r="S5002" s="27"/>
    </row>
    <row r="5003" spans="3:19" x14ac:dyDescent="0.2">
      <c r="C5003" s="27"/>
      <c r="D5003" s="27"/>
      <c r="E5003" s="27"/>
      <c r="F5003" s="27"/>
      <c r="G5003" s="27"/>
      <c r="R5003" s="27"/>
      <c r="S5003" s="27"/>
    </row>
    <row r="5004" spans="3:19" x14ac:dyDescent="0.2">
      <c r="C5004" s="27"/>
      <c r="D5004" s="27"/>
      <c r="E5004" s="27"/>
      <c r="F5004" s="27"/>
      <c r="G5004" s="27"/>
      <c r="R5004" s="27"/>
      <c r="S5004" s="27"/>
    </row>
    <row r="5005" spans="3:19" x14ac:dyDescent="0.2">
      <c r="C5005" s="27"/>
      <c r="D5005" s="27"/>
      <c r="E5005" s="27"/>
      <c r="F5005" s="27"/>
      <c r="G5005" s="27"/>
      <c r="R5005" s="27"/>
      <c r="S5005" s="27"/>
    </row>
    <row r="5006" spans="3:19" x14ac:dyDescent="0.2">
      <c r="C5006" s="27"/>
      <c r="D5006" s="27"/>
      <c r="E5006" s="27"/>
      <c r="F5006" s="27"/>
      <c r="G5006" s="27"/>
      <c r="R5006" s="27"/>
      <c r="S5006" s="27"/>
    </row>
    <row r="5007" spans="3:19" x14ac:dyDescent="0.2">
      <c r="C5007" s="27"/>
      <c r="D5007" s="27"/>
      <c r="E5007" s="27"/>
      <c r="F5007" s="27"/>
      <c r="G5007" s="27"/>
      <c r="R5007" s="27"/>
      <c r="S5007" s="27"/>
    </row>
    <row r="5008" spans="3:19" x14ac:dyDescent="0.2">
      <c r="C5008" s="27"/>
      <c r="D5008" s="27"/>
      <c r="E5008" s="27"/>
      <c r="F5008" s="27"/>
      <c r="G5008" s="27"/>
      <c r="R5008" s="27"/>
      <c r="S5008" s="27"/>
    </row>
    <row r="5009" spans="3:19" x14ac:dyDescent="0.2">
      <c r="C5009" s="27"/>
      <c r="D5009" s="27"/>
      <c r="E5009" s="27"/>
      <c r="F5009" s="27"/>
      <c r="G5009" s="27"/>
      <c r="R5009" s="27"/>
      <c r="S5009" s="27"/>
    </row>
    <row r="5010" spans="3:19" x14ac:dyDescent="0.2">
      <c r="C5010" s="27"/>
      <c r="D5010" s="27"/>
      <c r="E5010" s="27"/>
      <c r="F5010" s="27"/>
      <c r="G5010" s="27"/>
      <c r="R5010" s="27"/>
      <c r="S5010" s="27"/>
    </row>
    <row r="5011" spans="3:19" x14ac:dyDescent="0.2">
      <c r="C5011" s="27"/>
      <c r="D5011" s="27"/>
      <c r="E5011" s="27"/>
      <c r="F5011" s="27"/>
      <c r="G5011" s="27"/>
      <c r="R5011" s="27"/>
      <c r="S5011" s="27"/>
    </row>
    <row r="5012" spans="3:19" x14ac:dyDescent="0.2">
      <c r="C5012" s="27"/>
      <c r="D5012" s="27"/>
      <c r="E5012" s="27"/>
      <c r="F5012" s="27"/>
      <c r="G5012" s="27"/>
      <c r="R5012" s="27"/>
      <c r="S5012" s="27"/>
    </row>
    <row r="5013" spans="3:19" x14ac:dyDescent="0.2">
      <c r="C5013" s="27"/>
      <c r="D5013" s="27"/>
      <c r="E5013" s="27"/>
      <c r="F5013" s="27"/>
      <c r="G5013" s="27"/>
      <c r="R5013" s="27"/>
      <c r="S5013" s="27"/>
    </row>
    <row r="5014" spans="3:19" x14ac:dyDescent="0.2">
      <c r="C5014" s="27"/>
      <c r="D5014" s="27"/>
      <c r="E5014" s="27"/>
      <c r="F5014" s="27"/>
      <c r="G5014" s="27"/>
      <c r="R5014" s="27"/>
      <c r="S5014" s="27"/>
    </row>
    <row r="5015" spans="3:19" x14ac:dyDescent="0.2">
      <c r="C5015" s="27"/>
      <c r="D5015" s="27"/>
      <c r="E5015" s="27"/>
      <c r="F5015" s="27"/>
      <c r="G5015" s="27"/>
      <c r="R5015" s="27"/>
      <c r="S5015" s="27"/>
    </row>
    <row r="5016" spans="3:19" x14ac:dyDescent="0.2">
      <c r="C5016" s="27"/>
      <c r="D5016" s="27"/>
      <c r="E5016" s="27"/>
      <c r="F5016" s="27"/>
      <c r="G5016" s="27"/>
      <c r="R5016" s="27"/>
      <c r="S5016" s="27"/>
    </row>
    <row r="5017" spans="3:19" x14ac:dyDescent="0.2">
      <c r="C5017" s="27"/>
      <c r="D5017" s="27"/>
      <c r="E5017" s="27"/>
      <c r="F5017" s="27"/>
      <c r="G5017" s="27"/>
      <c r="R5017" s="27"/>
      <c r="S5017" s="27"/>
    </row>
    <row r="5018" spans="3:19" x14ac:dyDescent="0.2">
      <c r="C5018" s="27"/>
      <c r="D5018" s="27"/>
      <c r="E5018" s="27"/>
      <c r="F5018" s="27"/>
      <c r="G5018" s="27"/>
      <c r="R5018" s="27"/>
      <c r="S5018" s="27"/>
    </row>
    <row r="5019" spans="3:19" x14ac:dyDescent="0.2">
      <c r="C5019" s="27"/>
      <c r="D5019" s="27"/>
      <c r="E5019" s="27"/>
      <c r="F5019" s="27"/>
      <c r="G5019" s="27"/>
      <c r="R5019" s="27"/>
      <c r="S5019" s="27"/>
    </row>
    <row r="5020" spans="3:19" x14ac:dyDescent="0.2">
      <c r="C5020" s="27"/>
      <c r="D5020" s="27"/>
      <c r="E5020" s="27"/>
      <c r="F5020" s="27"/>
      <c r="G5020" s="27"/>
      <c r="R5020" s="27"/>
      <c r="S5020" s="27"/>
    </row>
    <row r="5021" spans="3:19" x14ac:dyDescent="0.2">
      <c r="C5021" s="27"/>
      <c r="D5021" s="27"/>
      <c r="E5021" s="27"/>
      <c r="F5021" s="27"/>
      <c r="G5021" s="27"/>
      <c r="R5021" s="27"/>
      <c r="S5021" s="27"/>
    </row>
    <row r="5022" spans="3:19" x14ac:dyDescent="0.2">
      <c r="C5022" s="27"/>
      <c r="D5022" s="27"/>
      <c r="E5022" s="27"/>
      <c r="F5022" s="27"/>
      <c r="G5022" s="27"/>
      <c r="R5022" s="27"/>
      <c r="S5022" s="27"/>
    </row>
    <row r="5023" spans="3:19" x14ac:dyDescent="0.2">
      <c r="C5023" s="27"/>
      <c r="D5023" s="27"/>
      <c r="E5023" s="27"/>
      <c r="F5023" s="27"/>
      <c r="G5023" s="27"/>
      <c r="R5023" s="27"/>
      <c r="S5023" s="27"/>
    </row>
    <row r="5024" spans="3:19" x14ac:dyDescent="0.2">
      <c r="C5024" s="27"/>
      <c r="D5024" s="27"/>
      <c r="E5024" s="27"/>
      <c r="F5024" s="27"/>
      <c r="G5024" s="27"/>
      <c r="R5024" s="27"/>
      <c r="S5024" s="27"/>
    </row>
    <row r="5025" spans="3:19" x14ac:dyDescent="0.2">
      <c r="C5025" s="27"/>
      <c r="D5025" s="27"/>
      <c r="E5025" s="27"/>
      <c r="F5025" s="27"/>
      <c r="G5025" s="27"/>
      <c r="R5025" s="27"/>
      <c r="S5025" s="27"/>
    </row>
    <row r="5026" spans="3:19" x14ac:dyDescent="0.2">
      <c r="C5026" s="27"/>
      <c r="D5026" s="27"/>
      <c r="E5026" s="27"/>
      <c r="F5026" s="27"/>
      <c r="G5026" s="27"/>
      <c r="R5026" s="27"/>
      <c r="S5026" s="27"/>
    </row>
    <row r="5027" spans="3:19" x14ac:dyDescent="0.2">
      <c r="C5027" s="27"/>
      <c r="D5027" s="27"/>
      <c r="E5027" s="27"/>
      <c r="F5027" s="27"/>
      <c r="G5027" s="27"/>
      <c r="R5027" s="27"/>
      <c r="S5027" s="27"/>
    </row>
    <row r="5028" spans="3:19" x14ac:dyDescent="0.2">
      <c r="C5028" s="27"/>
      <c r="D5028" s="27"/>
      <c r="E5028" s="27"/>
      <c r="F5028" s="27"/>
      <c r="G5028" s="27"/>
      <c r="R5028" s="27"/>
      <c r="S5028" s="27"/>
    </row>
    <row r="5029" spans="3:19" x14ac:dyDescent="0.2">
      <c r="C5029" s="27"/>
      <c r="D5029" s="27"/>
      <c r="E5029" s="27"/>
      <c r="F5029" s="27"/>
      <c r="G5029" s="27"/>
      <c r="R5029" s="27"/>
      <c r="S5029" s="27"/>
    </row>
    <row r="5030" spans="3:19" x14ac:dyDescent="0.2">
      <c r="C5030" s="27"/>
      <c r="D5030" s="27"/>
      <c r="E5030" s="27"/>
      <c r="F5030" s="27"/>
      <c r="G5030" s="27"/>
      <c r="R5030" s="27"/>
      <c r="S5030" s="27"/>
    </row>
    <row r="5031" spans="3:19" x14ac:dyDescent="0.2">
      <c r="C5031" s="27"/>
      <c r="D5031" s="27"/>
      <c r="E5031" s="27"/>
      <c r="F5031" s="27"/>
      <c r="G5031" s="27"/>
      <c r="R5031" s="27"/>
      <c r="S5031" s="27"/>
    </row>
    <row r="5032" spans="3:19" x14ac:dyDescent="0.2">
      <c r="C5032" s="27"/>
      <c r="D5032" s="27"/>
      <c r="E5032" s="27"/>
      <c r="F5032" s="27"/>
      <c r="G5032" s="27"/>
      <c r="R5032" s="27"/>
      <c r="S5032" s="27"/>
    </row>
    <row r="5033" spans="3:19" x14ac:dyDescent="0.2">
      <c r="C5033" s="27"/>
      <c r="D5033" s="27"/>
      <c r="E5033" s="27"/>
      <c r="F5033" s="27"/>
      <c r="G5033" s="27"/>
      <c r="R5033" s="27"/>
      <c r="S5033" s="27"/>
    </row>
    <row r="5034" spans="3:19" x14ac:dyDescent="0.2">
      <c r="C5034" s="27"/>
      <c r="D5034" s="27"/>
      <c r="E5034" s="27"/>
      <c r="F5034" s="27"/>
      <c r="G5034" s="27"/>
      <c r="R5034" s="27"/>
      <c r="S5034" s="27"/>
    </row>
    <row r="5035" spans="3:19" x14ac:dyDescent="0.2">
      <c r="C5035" s="27"/>
      <c r="D5035" s="27"/>
      <c r="E5035" s="27"/>
      <c r="F5035" s="27"/>
      <c r="G5035" s="27"/>
      <c r="R5035" s="27"/>
      <c r="S5035" s="27"/>
    </row>
    <row r="5036" spans="3:19" x14ac:dyDescent="0.2">
      <c r="C5036" s="27"/>
      <c r="D5036" s="27"/>
      <c r="E5036" s="27"/>
      <c r="F5036" s="27"/>
      <c r="G5036" s="27"/>
      <c r="R5036" s="27"/>
      <c r="S5036" s="27"/>
    </row>
    <row r="5037" spans="3:19" x14ac:dyDescent="0.2">
      <c r="C5037" s="27"/>
      <c r="D5037" s="27"/>
      <c r="E5037" s="27"/>
      <c r="F5037" s="27"/>
      <c r="G5037" s="27"/>
      <c r="R5037" s="27"/>
      <c r="S5037" s="27"/>
    </row>
    <row r="5038" spans="3:19" x14ac:dyDescent="0.2">
      <c r="C5038" s="27"/>
      <c r="D5038" s="27"/>
      <c r="E5038" s="27"/>
      <c r="F5038" s="27"/>
      <c r="G5038" s="27"/>
      <c r="R5038" s="27"/>
      <c r="S5038" s="27"/>
    </row>
    <row r="5039" spans="3:19" x14ac:dyDescent="0.2">
      <c r="C5039" s="27"/>
      <c r="D5039" s="27"/>
      <c r="E5039" s="27"/>
      <c r="F5039" s="27"/>
      <c r="G5039" s="27"/>
      <c r="R5039" s="27"/>
      <c r="S5039" s="27"/>
    </row>
    <row r="5040" spans="3:19" x14ac:dyDescent="0.2">
      <c r="C5040" s="27"/>
      <c r="D5040" s="27"/>
      <c r="E5040" s="27"/>
      <c r="F5040" s="27"/>
      <c r="G5040" s="27"/>
      <c r="R5040" s="27"/>
      <c r="S5040" s="27"/>
    </row>
    <row r="5041" spans="3:19" x14ac:dyDescent="0.2">
      <c r="C5041" s="27"/>
      <c r="D5041" s="27"/>
      <c r="E5041" s="27"/>
      <c r="F5041" s="27"/>
      <c r="G5041" s="27"/>
      <c r="R5041" s="27"/>
      <c r="S5041" s="27"/>
    </row>
    <row r="5042" spans="3:19" x14ac:dyDescent="0.2">
      <c r="C5042" s="27"/>
      <c r="D5042" s="27"/>
      <c r="E5042" s="27"/>
      <c r="F5042" s="27"/>
      <c r="G5042" s="27"/>
      <c r="R5042" s="27"/>
      <c r="S5042" s="27"/>
    </row>
    <row r="5043" spans="3:19" x14ac:dyDescent="0.2">
      <c r="C5043" s="27"/>
      <c r="D5043" s="27"/>
      <c r="E5043" s="27"/>
      <c r="F5043" s="27"/>
      <c r="G5043" s="27"/>
      <c r="R5043" s="27"/>
      <c r="S5043" s="27"/>
    </row>
    <row r="5044" spans="3:19" x14ac:dyDescent="0.2">
      <c r="C5044" s="27"/>
      <c r="D5044" s="27"/>
      <c r="E5044" s="27"/>
      <c r="F5044" s="27"/>
      <c r="G5044" s="27"/>
      <c r="R5044" s="27"/>
      <c r="S5044" s="27"/>
    </row>
    <row r="5045" spans="3:19" x14ac:dyDescent="0.2">
      <c r="C5045" s="27"/>
      <c r="D5045" s="27"/>
      <c r="E5045" s="27"/>
      <c r="F5045" s="27"/>
      <c r="G5045" s="27"/>
      <c r="R5045" s="27"/>
      <c r="S5045" s="27"/>
    </row>
    <row r="5046" spans="3:19" x14ac:dyDescent="0.2">
      <c r="C5046" s="27"/>
      <c r="D5046" s="27"/>
      <c r="E5046" s="27"/>
      <c r="F5046" s="27"/>
      <c r="G5046" s="27"/>
      <c r="R5046" s="27"/>
      <c r="S5046" s="27"/>
    </row>
    <row r="5047" spans="3:19" x14ac:dyDescent="0.2">
      <c r="C5047" s="27"/>
      <c r="D5047" s="27"/>
      <c r="E5047" s="27"/>
      <c r="F5047" s="27"/>
      <c r="G5047" s="27"/>
      <c r="R5047" s="27"/>
      <c r="S5047" s="27"/>
    </row>
    <row r="5048" spans="3:19" x14ac:dyDescent="0.2">
      <c r="C5048" s="27"/>
      <c r="D5048" s="27"/>
      <c r="E5048" s="27"/>
      <c r="F5048" s="27"/>
      <c r="G5048" s="27"/>
      <c r="R5048" s="27"/>
      <c r="S5048" s="27"/>
    </row>
    <row r="5049" spans="3:19" x14ac:dyDescent="0.2">
      <c r="C5049" s="27"/>
      <c r="D5049" s="27"/>
      <c r="E5049" s="27"/>
      <c r="F5049" s="27"/>
      <c r="G5049" s="27"/>
      <c r="R5049" s="27"/>
      <c r="S5049" s="27"/>
    </row>
    <row r="5050" spans="3:19" x14ac:dyDescent="0.2">
      <c r="C5050" s="27"/>
      <c r="D5050" s="27"/>
      <c r="E5050" s="27"/>
      <c r="F5050" s="27"/>
      <c r="G5050" s="27"/>
      <c r="R5050" s="27"/>
      <c r="S5050" s="27"/>
    </row>
    <row r="5051" spans="3:19" x14ac:dyDescent="0.2">
      <c r="C5051" s="27"/>
      <c r="D5051" s="27"/>
      <c r="E5051" s="27"/>
      <c r="F5051" s="27"/>
      <c r="G5051" s="27"/>
      <c r="R5051" s="27"/>
      <c r="S5051" s="27"/>
    </row>
    <row r="5052" spans="3:19" x14ac:dyDescent="0.2">
      <c r="C5052" s="27"/>
      <c r="D5052" s="27"/>
      <c r="E5052" s="27"/>
      <c r="F5052" s="27"/>
      <c r="G5052" s="27"/>
      <c r="R5052" s="27"/>
      <c r="S5052" s="27"/>
    </row>
    <row r="5053" spans="3:19" x14ac:dyDescent="0.2">
      <c r="C5053" s="27"/>
      <c r="D5053" s="27"/>
      <c r="E5053" s="27"/>
      <c r="F5053" s="27"/>
      <c r="G5053" s="27"/>
      <c r="R5053" s="27"/>
      <c r="S5053" s="27"/>
    </row>
    <row r="5054" spans="3:19" x14ac:dyDescent="0.2">
      <c r="C5054" s="27"/>
      <c r="D5054" s="27"/>
      <c r="E5054" s="27"/>
      <c r="F5054" s="27"/>
      <c r="G5054" s="27"/>
      <c r="R5054" s="27"/>
      <c r="S5054" s="27"/>
    </row>
    <row r="5055" spans="3:19" x14ac:dyDescent="0.2">
      <c r="C5055" s="27"/>
      <c r="D5055" s="27"/>
      <c r="E5055" s="27"/>
      <c r="F5055" s="27"/>
      <c r="G5055" s="27"/>
      <c r="R5055" s="27"/>
      <c r="S5055" s="27"/>
    </row>
    <row r="5056" spans="3:19" x14ac:dyDescent="0.2">
      <c r="C5056" s="27"/>
      <c r="D5056" s="27"/>
      <c r="E5056" s="27"/>
      <c r="F5056" s="27"/>
      <c r="G5056" s="27"/>
      <c r="R5056" s="27"/>
      <c r="S5056" s="27"/>
    </row>
    <row r="5057" spans="3:19" x14ac:dyDescent="0.2">
      <c r="C5057" s="27"/>
      <c r="D5057" s="27"/>
      <c r="E5057" s="27"/>
      <c r="F5057" s="27"/>
      <c r="G5057" s="27"/>
      <c r="R5057" s="27"/>
      <c r="S5057" s="27"/>
    </row>
    <row r="5058" spans="3:19" x14ac:dyDescent="0.2">
      <c r="C5058" s="27"/>
      <c r="D5058" s="27"/>
      <c r="E5058" s="27"/>
      <c r="F5058" s="27"/>
      <c r="G5058" s="27"/>
      <c r="R5058" s="27"/>
      <c r="S5058" s="27"/>
    </row>
    <row r="5059" spans="3:19" x14ac:dyDescent="0.2">
      <c r="C5059" s="27"/>
      <c r="D5059" s="27"/>
      <c r="E5059" s="27"/>
      <c r="F5059" s="27"/>
      <c r="G5059" s="27"/>
      <c r="R5059" s="27"/>
      <c r="S5059" s="27"/>
    </row>
    <row r="5060" spans="3:19" x14ac:dyDescent="0.2">
      <c r="C5060" s="27"/>
      <c r="D5060" s="27"/>
      <c r="E5060" s="27"/>
      <c r="F5060" s="27"/>
      <c r="G5060" s="27"/>
      <c r="R5060" s="27"/>
      <c r="S5060" s="27"/>
    </row>
    <row r="5061" spans="3:19" x14ac:dyDescent="0.2">
      <c r="C5061" s="27"/>
      <c r="D5061" s="27"/>
      <c r="E5061" s="27"/>
      <c r="F5061" s="27"/>
      <c r="G5061" s="27"/>
      <c r="R5061" s="27"/>
      <c r="S5061" s="27"/>
    </row>
    <row r="5062" spans="3:19" x14ac:dyDescent="0.2">
      <c r="C5062" s="27"/>
      <c r="D5062" s="27"/>
      <c r="E5062" s="27"/>
      <c r="F5062" s="27"/>
      <c r="G5062" s="27"/>
      <c r="R5062" s="27"/>
      <c r="S5062" s="27"/>
    </row>
    <row r="5063" spans="3:19" x14ac:dyDescent="0.2">
      <c r="C5063" s="27"/>
      <c r="D5063" s="27"/>
      <c r="E5063" s="27"/>
      <c r="F5063" s="27"/>
      <c r="G5063" s="27"/>
      <c r="R5063" s="27"/>
      <c r="S5063" s="27"/>
    </row>
    <row r="5064" spans="3:19" x14ac:dyDescent="0.2">
      <c r="C5064" s="27"/>
      <c r="D5064" s="27"/>
      <c r="E5064" s="27"/>
      <c r="F5064" s="27"/>
      <c r="G5064" s="27"/>
      <c r="R5064" s="27"/>
      <c r="S5064" s="27"/>
    </row>
    <row r="5065" spans="3:19" x14ac:dyDescent="0.2">
      <c r="C5065" s="27"/>
      <c r="D5065" s="27"/>
      <c r="E5065" s="27"/>
      <c r="F5065" s="27"/>
      <c r="G5065" s="27"/>
      <c r="R5065" s="27"/>
      <c r="S5065" s="27"/>
    </row>
    <row r="5066" spans="3:19" x14ac:dyDescent="0.2">
      <c r="C5066" s="27"/>
      <c r="D5066" s="27"/>
      <c r="E5066" s="27"/>
      <c r="F5066" s="27"/>
      <c r="G5066" s="27"/>
      <c r="R5066" s="27"/>
      <c r="S5066" s="27"/>
    </row>
    <row r="5067" spans="3:19" x14ac:dyDescent="0.2">
      <c r="C5067" s="27"/>
      <c r="D5067" s="27"/>
      <c r="E5067" s="27"/>
      <c r="F5067" s="27"/>
      <c r="G5067" s="27"/>
      <c r="R5067" s="27"/>
      <c r="S5067" s="27"/>
    </row>
    <row r="5068" spans="3:19" x14ac:dyDescent="0.2">
      <c r="C5068" s="27"/>
      <c r="D5068" s="27"/>
      <c r="E5068" s="27"/>
      <c r="F5068" s="27"/>
      <c r="G5068" s="27"/>
      <c r="R5068" s="27"/>
      <c r="S5068" s="27"/>
    </row>
    <row r="5069" spans="3:19" x14ac:dyDescent="0.2">
      <c r="C5069" s="27"/>
      <c r="D5069" s="27"/>
      <c r="E5069" s="27"/>
      <c r="F5069" s="27"/>
      <c r="G5069" s="27"/>
      <c r="R5069" s="27"/>
      <c r="S5069" s="27"/>
    </row>
    <row r="5070" spans="3:19" x14ac:dyDescent="0.2">
      <c r="C5070" s="27"/>
      <c r="D5070" s="27"/>
      <c r="E5070" s="27"/>
      <c r="F5070" s="27"/>
      <c r="G5070" s="27"/>
      <c r="R5070" s="27"/>
      <c r="S5070" s="27"/>
    </row>
    <row r="5071" spans="3:19" x14ac:dyDescent="0.2">
      <c r="C5071" s="27"/>
      <c r="D5071" s="27"/>
      <c r="E5071" s="27"/>
      <c r="F5071" s="27"/>
      <c r="G5071" s="27"/>
      <c r="R5071" s="27"/>
      <c r="S5071" s="27"/>
    </row>
    <row r="5072" spans="3:19" x14ac:dyDescent="0.2">
      <c r="C5072" s="27"/>
      <c r="D5072" s="27"/>
      <c r="E5072" s="27"/>
      <c r="F5072" s="27"/>
      <c r="G5072" s="27"/>
      <c r="R5072" s="27"/>
      <c r="S5072" s="27"/>
    </row>
    <row r="5073" spans="3:19" x14ac:dyDescent="0.2">
      <c r="C5073" s="27"/>
      <c r="D5073" s="27"/>
      <c r="E5073" s="27"/>
      <c r="F5073" s="27"/>
      <c r="G5073" s="27"/>
      <c r="R5073" s="27"/>
      <c r="S5073" s="27"/>
    </row>
    <row r="5074" spans="3:19" x14ac:dyDescent="0.2">
      <c r="C5074" s="27"/>
      <c r="D5074" s="27"/>
      <c r="E5074" s="27"/>
      <c r="F5074" s="27"/>
      <c r="G5074" s="27"/>
      <c r="R5074" s="27"/>
      <c r="S5074" s="27"/>
    </row>
    <row r="5075" spans="3:19" x14ac:dyDescent="0.2">
      <c r="C5075" s="27"/>
      <c r="D5075" s="27"/>
      <c r="E5075" s="27"/>
      <c r="F5075" s="27"/>
      <c r="G5075" s="27"/>
      <c r="R5075" s="27"/>
      <c r="S5075" s="27"/>
    </row>
    <row r="5076" spans="3:19" x14ac:dyDescent="0.2">
      <c r="C5076" s="27"/>
      <c r="D5076" s="27"/>
      <c r="E5076" s="27"/>
      <c r="F5076" s="27"/>
      <c r="G5076" s="27"/>
      <c r="R5076" s="27"/>
      <c r="S5076" s="27"/>
    </row>
    <row r="5077" spans="3:19" x14ac:dyDescent="0.2">
      <c r="C5077" s="27"/>
      <c r="D5077" s="27"/>
      <c r="E5077" s="27"/>
      <c r="F5077" s="27"/>
      <c r="G5077" s="27"/>
      <c r="R5077" s="27"/>
      <c r="S5077" s="27"/>
    </row>
    <row r="5078" spans="3:19" x14ac:dyDescent="0.2">
      <c r="C5078" s="27"/>
      <c r="D5078" s="27"/>
      <c r="E5078" s="27"/>
      <c r="F5078" s="27"/>
      <c r="G5078" s="27"/>
      <c r="R5078" s="27"/>
      <c r="S5078" s="27"/>
    </row>
    <row r="5079" spans="3:19" x14ac:dyDescent="0.2">
      <c r="C5079" s="27"/>
      <c r="D5079" s="27"/>
      <c r="E5079" s="27"/>
      <c r="F5079" s="27"/>
      <c r="G5079" s="27"/>
      <c r="R5079" s="27"/>
      <c r="S5079" s="27"/>
    </row>
    <row r="5080" spans="3:19" x14ac:dyDescent="0.2">
      <c r="C5080" s="27"/>
      <c r="D5080" s="27"/>
      <c r="E5080" s="27"/>
      <c r="F5080" s="27"/>
      <c r="G5080" s="27"/>
      <c r="R5080" s="27"/>
      <c r="S5080" s="27"/>
    </row>
    <row r="5081" spans="3:19" x14ac:dyDescent="0.2">
      <c r="C5081" s="27"/>
      <c r="D5081" s="27"/>
      <c r="E5081" s="27"/>
      <c r="F5081" s="27"/>
      <c r="G5081" s="27"/>
      <c r="R5081" s="27"/>
      <c r="S5081" s="27"/>
    </row>
    <row r="5082" spans="3:19" x14ac:dyDescent="0.2">
      <c r="C5082" s="27"/>
      <c r="D5082" s="27"/>
      <c r="E5082" s="27"/>
      <c r="F5082" s="27"/>
      <c r="G5082" s="27"/>
      <c r="R5082" s="27"/>
      <c r="S5082" s="27"/>
    </row>
    <row r="5083" spans="3:19" x14ac:dyDescent="0.2">
      <c r="C5083" s="27"/>
      <c r="D5083" s="27"/>
      <c r="E5083" s="27"/>
      <c r="F5083" s="27"/>
      <c r="G5083" s="27"/>
      <c r="R5083" s="27"/>
      <c r="S5083" s="27"/>
    </row>
    <row r="5084" spans="3:19" x14ac:dyDescent="0.2">
      <c r="C5084" s="27"/>
      <c r="D5084" s="27"/>
      <c r="E5084" s="27"/>
      <c r="F5084" s="27"/>
      <c r="G5084" s="27"/>
      <c r="R5084" s="27"/>
      <c r="S5084" s="27"/>
    </row>
    <row r="5085" spans="3:19" x14ac:dyDescent="0.2">
      <c r="C5085" s="27"/>
      <c r="D5085" s="27"/>
      <c r="E5085" s="27"/>
      <c r="F5085" s="27"/>
      <c r="G5085" s="27"/>
      <c r="R5085" s="27"/>
      <c r="S5085" s="27"/>
    </row>
    <row r="5086" spans="3:19" x14ac:dyDescent="0.2">
      <c r="C5086" s="27"/>
      <c r="D5086" s="27"/>
      <c r="E5086" s="27"/>
      <c r="F5086" s="27"/>
      <c r="G5086" s="27"/>
      <c r="R5086" s="27"/>
      <c r="S5086" s="27"/>
    </row>
    <row r="5087" spans="3:19" x14ac:dyDescent="0.2">
      <c r="C5087" s="27"/>
      <c r="D5087" s="27"/>
      <c r="E5087" s="27"/>
      <c r="F5087" s="27"/>
      <c r="G5087" s="27"/>
      <c r="R5087" s="27"/>
      <c r="S5087" s="27"/>
    </row>
    <row r="5088" spans="3:19" x14ac:dyDescent="0.2">
      <c r="C5088" s="27"/>
      <c r="D5088" s="27"/>
      <c r="E5088" s="27"/>
      <c r="F5088" s="27"/>
      <c r="G5088" s="27"/>
      <c r="R5088" s="27"/>
      <c r="S5088" s="27"/>
    </row>
    <row r="5089" spans="3:19" x14ac:dyDescent="0.2">
      <c r="C5089" s="27"/>
      <c r="D5089" s="27"/>
      <c r="E5089" s="27"/>
      <c r="F5089" s="27"/>
      <c r="G5089" s="27"/>
      <c r="R5089" s="27"/>
      <c r="S5089" s="27"/>
    </row>
    <row r="5090" spans="3:19" x14ac:dyDescent="0.2">
      <c r="C5090" s="27"/>
      <c r="D5090" s="27"/>
      <c r="E5090" s="27"/>
      <c r="F5090" s="27"/>
      <c r="G5090" s="27"/>
      <c r="R5090" s="27"/>
      <c r="S5090" s="27"/>
    </row>
    <row r="5091" spans="3:19" x14ac:dyDescent="0.2">
      <c r="C5091" s="27"/>
      <c r="D5091" s="27"/>
      <c r="E5091" s="27"/>
      <c r="F5091" s="27"/>
      <c r="G5091" s="27"/>
      <c r="R5091" s="27"/>
      <c r="S5091" s="27"/>
    </row>
    <row r="5092" spans="3:19" x14ac:dyDescent="0.2">
      <c r="C5092" s="27"/>
      <c r="D5092" s="27"/>
      <c r="E5092" s="27"/>
      <c r="F5092" s="27"/>
      <c r="G5092" s="27"/>
      <c r="R5092" s="27"/>
      <c r="S5092" s="27"/>
    </row>
    <row r="5093" spans="3:19" x14ac:dyDescent="0.2">
      <c r="C5093" s="27"/>
      <c r="D5093" s="27"/>
      <c r="E5093" s="27"/>
      <c r="F5093" s="27"/>
      <c r="G5093" s="27"/>
      <c r="R5093" s="27"/>
      <c r="S5093" s="27"/>
    </row>
    <row r="5094" spans="3:19" x14ac:dyDescent="0.2">
      <c r="C5094" s="27"/>
      <c r="D5094" s="27"/>
      <c r="E5094" s="27"/>
      <c r="F5094" s="27"/>
      <c r="G5094" s="27"/>
      <c r="R5094" s="27"/>
      <c r="S5094" s="27"/>
    </row>
    <row r="5095" spans="3:19" x14ac:dyDescent="0.2">
      <c r="C5095" s="27"/>
      <c r="D5095" s="27"/>
      <c r="E5095" s="27"/>
      <c r="F5095" s="27"/>
      <c r="G5095" s="27"/>
      <c r="R5095" s="27"/>
      <c r="S5095" s="27"/>
    </row>
    <row r="5096" spans="3:19" x14ac:dyDescent="0.2">
      <c r="C5096" s="27"/>
      <c r="D5096" s="27"/>
      <c r="E5096" s="27"/>
      <c r="F5096" s="27"/>
      <c r="G5096" s="27"/>
      <c r="R5096" s="27"/>
      <c r="S5096" s="27"/>
    </row>
    <row r="5097" spans="3:19" x14ac:dyDescent="0.2">
      <c r="C5097" s="27"/>
      <c r="D5097" s="27"/>
      <c r="E5097" s="27"/>
      <c r="F5097" s="27"/>
      <c r="G5097" s="27"/>
      <c r="R5097" s="27"/>
      <c r="S5097" s="27"/>
    </row>
    <row r="5098" spans="3:19" x14ac:dyDescent="0.2">
      <c r="C5098" s="27"/>
      <c r="D5098" s="27"/>
      <c r="E5098" s="27"/>
      <c r="F5098" s="27"/>
      <c r="G5098" s="27"/>
      <c r="R5098" s="27"/>
      <c r="S5098" s="27"/>
    </row>
    <row r="5099" spans="3:19" x14ac:dyDescent="0.2">
      <c r="C5099" s="27"/>
      <c r="D5099" s="27"/>
      <c r="E5099" s="27"/>
      <c r="F5099" s="27"/>
      <c r="G5099" s="27"/>
      <c r="R5099" s="27"/>
      <c r="S5099" s="27"/>
    </row>
    <row r="5100" spans="3:19" x14ac:dyDescent="0.2">
      <c r="C5100" s="27"/>
      <c r="D5100" s="27"/>
      <c r="E5100" s="27"/>
      <c r="F5100" s="27"/>
      <c r="G5100" s="27"/>
      <c r="R5100" s="27"/>
      <c r="S5100" s="27"/>
    </row>
    <row r="5101" spans="3:19" x14ac:dyDescent="0.2">
      <c r="C5101" s="27"/>
      <c r="D5101" s="27"/>
      <c r="E5101" s="27"/>
      <c r="F5101" s="27"/>
      <c r="G5101" s="27"/>
      <c r="R5101" s="27"/>
      <c r="S5101" s="27"/>
    </row>
    <row r="5102" spans="3:19" x14ac:dyDescent="0.2">
      <c r="C5102" s="27"/>
      <c r="D5102" s="27"/>
      <c r="E5102" s="27"/>
      <c r="F5102" s="27"/>
      <c r="G5102" s="27"/>
      <c r="R5102" s="27"/>
      <c r="S5102" s="27"/>
    </row>
    <row r="5103" spans="3:19" x14ac:dyDescent="0.2">
      <c r="C5103" s="27"/>
      <c r="D5103" s="27"/>
      <c r="E5103" s="27"/>
      <c r="F5103" s="27"/>
      <c r="G5103" s="27"/>
      <c r="R5103" s="27"/>
      <c r="S5103" s="27"/>
    </row>
    <row r="5104" spans="3:19" x14ac:dyDescent="0.2">
      <c r="C5104" s="27"/>
      <c r="D5104" s="27"/>
      <c r="E5104" s="27"/>
      <c r="F5104" s="27"/>
      <c r="G5104" s="27"/>
      <c r="R5104" s="27"/>
      <c r="S5104" s="27"/>
    </row>
    <row r="5105" spans="3:19" x14ac:dyDescent="0.2">
      <c r="C5105" s="27"/>
      <c r="D5105" s="27"/>
      <c r="E5105" s="27"/>
      <c r="F5105" s="27"/>
      <c r="G5105" s="27"/>
      <c r="R5105" s="27"/>
      <c r="S5105" s="27"/>
    </row>
    <row r="5106" spans="3:19" x14ac:dyDescent="0.2">
      <c r="C5106" s="27"/>
      <c r="D5106" s="27"/>
      <c r="E5106" s="27"/>
      <c r="F5106" s="27"/>
      <c r="G5106" s="27"/>
      <c r="R5106" s="27"/>
      <c r="S5106" s="27"/>
    </row>
    <row r="5107" spans="3:19" x14ac:dyDescent="0.2">
      <c r="C5107" s="27"/>
      <c r="D5107" s="27"/>
      <c r="E5107" s="27"/>
      <c r="F5107" s="27"/>
      <c r="G5107" s="27"/>
      <c r="R5107" s="27"/>
      <c r="S5107" s="27"/>
    </row>
    <row r="5108" spans="3:19" x14ac:dyDescent="0.2">
      <c r="C5108" s="27"/>
      <c r="D5108" s="27"/>
      <c r="E5108" s="27"/>
      <c r="F5108" s="27"/>
      <c r="G5108" s="27"/>
      <c r="R5108" s="27"/>
      <c r="S5108" s="27"/>
    </row>
    <row r="5109" spans="3:19" x14ac:dyDescent="0.2">
      <c r="C5109" s="27"/>
      <c r="D5109" s="27"/>
      <c r="E5109" s="27"/>
      <c r="F5109" s="27"/>
      <c r="G5109" s="27"/>
      <c r="R5109" s="27"/>
      <c r="S5109" s="27"/>
    </row>
    <row r="5110" spans="3:19" x14ac:dyDescent="0.2">
      <c r="C5110" s="27"/>
      <c r="D5110" s="27"/>
      <c r="E5110" s="27"/>
      <c r="F5110" s="27"/>
      <c r="G5110" s="27"/>
      <c r="R5110" s="27"/>
      <c r="S5110" s="27"/>
    </row>
    <row r="5111" spans="3:19" x14ac:dyDescent="0.2">
      <c r="C5111" s="27"/>
      <c r="D5111" s="27"/>
      <c r="E5111" s="27"/>
      <c r="F5111" s="27"/>
      <c r="G5111" s="27"/>
      <c r="R5111" s="27"/>
      <c r="S5111" s="27"/>
    </row>
    <row r="5112" spans="3:19" x14ac:dyDescent="0.2">
      <c r="C5112" s="27"/>
      <c r="D5112" s="27"/>
      <c r="E5112" s="27"/>
      <c r="F5112" s="27"/>
      <c r="G5112" s="27"/>
      <c r="R5112" s="27"/>
      <c r="S5112" s="27"/>
    </row>
    <row r="5113" spans="3:19" x14ac:dyDescent="0.2">
      <c r="C5113" s="27"/>
      <c r="D5113" s="27"/>
      <c r="E5113" s="27"/>
      <c r="F5113" s="27"/>
      <c r="G5113" s="27"/>
      <c r="R5113" s="27"/>
      <c r="S5113" s="27"/>
    </row>
    <row r="5114" spans="3:19" x14ac:dyDescent="0.2">
      <c r="C5114" s="27"/>
      <c r="D5114" s="27"/>
      <c r="E5114" s="27"/>
      <c r="F5114" s="27"/>
      <c r="G5114" s="27"/>
      <c r="R5114" s="27"/>
      <c r="S5114" s="27"/>
    </row>
    <row r="5115" spans="3:19" x14ac:dyDescent="0.2">
      <c r="C5115" s="27"/>
      <c r="D5115" s="27"/>
      <c r="E5115" s="27"/>
      <c r="F5115" s="27"/>
      <c r="G5115" s="27"/>
      <c r="R5115" s="27"/>
      <c r="S5115" s="27"/>
    </row>
    <row r="5116" spans="3:19" x14ac:dyDescent="0.2">
      <c r="C5116" s="27"/>
      <c r="D5116" s="27"/>
      <c r="E5116" s="27"/>
      <c r="F5116" s="27"/>
      <c r="G5116" s="27"/>
      <c r="R5116" s="27"/>
      <c r="S5116" s="27"/>
    </row>
    <row r="5117" spans="3:19" x14ac:dyDescent="0.2">
      <c r="C5117" s="27"/>
      <c r="D5117" s="27"/>
      <c r="E5117" s="27"/>
      <c r="F5117" s="27"/>
      <c r="G5117" s="27"/>
      <c r="R5117" s="27"/>
      <c r="S5117" s="27"/>
    </row>
    <row r="5118" spans="3:19" x14ac:dyDescent="0.2">
      <c r="C5118" s="27"/>
      <c r="D5118" s="27"/>
      <c r="E5118" s="27"/>
      <c r="F5118" s="27"/>
      <c r="G5118" s="27"/>
      <c r="R5118" s="27"/>
      <c r="S5118" s="27"/>
    </row>
    <row r="5119" spans="3:19" x14ac:dyDescent="0.2">
      <c r="C5119" s="27"/>
      <c r="D5119" s="27"/>
      <c r="E5119" s="27"/>
      <c r="F5119" s="27"/>
      <c r="G5119" s="27"/>
      <c r="R5119" s="27"/>
      <c r="S5119" s="27"/>
    </row>
    <row r="5120" spans="3:19" x14ac:dyDescent="0.2">
      <c r="C5120" s="27"/>
      <c r="D5120" s="27"/>
      <c r="E5120" s="27"/>
      <c r="F5120" s="27"/>
      <c r="G5120" s="27"/>
      <c r="R5120" s="27"/>
      <c r="S5120" s="27"/>
    </row>
    <row r="5121" spans="3:19" x14ac:dyDescent="0.2">
      <c r="C5121" s="27"/>
      <c r="D5121" s="27"/>
      <c r="E5121" s="27"/>
      <c r="F5121" s="27"/>
      <c r="G5121" s="27"/>
      <c r="R5121" s="27"/>
      <c r="S5121" s="27"/>
    </row>
    <row r="5122" spans="3:19" x14ac:dyDescent="0.2">
      <c r="C5122" s="27"/>
      <c r="D5122" s="27"/>
      <c r="E5122" s="27"/>
      <c r="F5122" s="27"/>
      <c r="G5122" s="27"/>
      <c r="R5122" s="27"/>
      <c r="S5122" s="27"/>
    </row>
    <row r="5123" spans="3:19" x14ac:dyDescent="0.2">
      <c r="C5123" s="27"/>
      <c r="D5123" s="27"/>
      <c r="E5123" s="27"/>
      <c r="F5123" s="27"/>
      <c r="G5123" s="27"/>
      <c r="R5123" s="27"/>
      <c r="S5123" s="27"/>
    </row>
    <row r="5124" spans="3:19" x14ac:dyDescent="0.2">
      <c r="C5124" s="27"/>
      <c r="D5124" s="27"/>
      <c r="E5124" s="27"/>
      <c r="F5124" s="27"/>
      <c r="G5124" s="27"/>
      <c r="R5124" s="27"/>
      <c r="S5124" s="27"/>
    </row>
    <row r="5125" spans="3:19" x14ac:dyDescent="0.2">
      <c r="C5125" s="27"/>
      <c r="D5125" s="27"/>
      <c r="E5125" s="27"/>
      <c r="F5125" s="27"/>
      <c r="G5125" s="27"/>
      <c r="R5125" s="27"/>
      <c r="S5125" s="27"/>
    </row>
    <row r="5126" spans="3:19" x14ac:dyDescent="0.2">
      <c r="C5126" s="27"/>
      <c r="D5126" s="27"/>
      <c r="E5126" s="27"/>
      <c r="F5126" s="27"/>
      <c r="G5126" s="27"/>
      <c r="R5126" s="27"/>
      <c r="S5126" s="27"/>
    </row>
    <row r="5127" spans="3:19" x14ac:dyDescent="0.2">
      <c r="C5127" s="27"/>
      <c r="D5127" s="27"/>
      <c r="E5127" s="27"/>
      <c r="F5127" s="27"/>
      <c r="G5127" s="27"/>
      <c r="R5127" s="27"/>
      <c r="S5127" s="27"/>
    </row>
    <row r="5128" spans="3:19" x14ac:dyDescent="0.2">
      <c r="C5128" s="27"/>
      <c r="D5128" s="27"/>
      <c r="E5128" s="27"/>
      <c r="F5128" s="27"/>
      <c r="G5128" s="27"/>
      <c r="R5128" s="27"/>
      <c r="S5128" s="27"/>
    </row>
    <row r="5129" spans="3:19" x14ac:dyDescent="0.2">
      <c r="C5129" s="27"/>
      <c r="D5129" s="27"/>
      <c r="E5129" s="27"/>
      <c r="F5129" s="27"/>
      <c r="G5129" s="27"/>
      <c r="R5129" s="27"/>
      <c r="S5129" s="27"/>
    </row>
    <row r="5130" spans="3:19" x14ac:dyDescent="0.2">
      <c r="C5130" s="27"/>
      <c r="D5130" s="27"/>
      <c r="E5130" s="27"/>
      <c r="F5130" s="27"/>
      <c r="G5130" s="27"/>
      <c r="R5130" s="27"/>
      <c r="S5130" s="27"/>
    </row>
    <row r="5131" spans="3:19" x14ac:dyDescent="0.2">
      <c r="C5131" s="27"/>
      <c r="D5131" s="27"/>
      <c r="E5131" s="27"/>
      <c r="F5131" s="27"/>
      <c r="G5131" s="27"/>
      <c r="R5131" s="27"/>
      <c r="S5131" s="27"/>
    </row>
    <row r="5132" spans="3:19" x14ac:dyDescent="0.2">
      <c r="C5132" s="27"/>
      <c r="D5132" s="27"/>
      <c r="E5132" s="27"/>
      <c r="F5132" s="27"/>
      <c r="G5132" s="27"/>
      <c r="R5132" s="27"/>
      <c r="S5132" s="27"/>
    </row>
    <row r="5133" spans="3:19" x14ac:dyDescent="0.2">
      <c r="C5133" s="27"/>
      <c r="D5133" s="27"/>
      <c r="E5133" s="27"/>
      <c r="F5133" s="27"/>
      <c r="G5133" s="27"/>
      <c r="R5133" s="27"/>
      <c r="S5133" s="27"/>
    </row>
    <row r="5134" spans="3:19" x14ac:dyDescent="0.2">
      <c r="C5134" s="27"/>
      <c r="D5134" s="27"/>
      <c r="E5134" s="27"/>
      <c r="F5134" s="27"/>
      <c r="G5134" s="27"/>
      <c r="R5134" s="27"/>
      <c r="S5134" s="27"/>
    </row>
    <row r="5135" spans="3:19" x14ac:dyDescent="0.2">
      <c r="C5135" s="27"/>
      <c r="D5135" s="27"/>
      <c r="E5135" s="27"/>
      <c r="F5135" s="27"/>
      <c r="G5135" s="27"/>
      <c r="R5135" s="27"/>
      <c r="S5135" s="27"/>
    </row>
    <row r="5136" spans="3:19" x14ac:dyDescent="0.2">
      <c r="C5136" s="27"/>
      <c r="D5136" s="27"/>
      <c r="E5136" s="27"/>
      <c r="F5136" s="27"/>
      <c r="G5136" s="27"/>
      <c r="R5136" s="27"/>
      <c r="S5136" s="27"/>
    </row>
    <row r="5137" spans="3:19" x14ac:dyDescent="0.2">
      <c r="C5137" s="27"/>
      <c r="D5137" s="27"/>
      <c r="E5137" s="27"/>
      <c r="F5137" s="27"/>
      <c r="G5137" s="27"/>
      <c r="R5137" s="27"/>
      <c r="S5137" s="27"/>
    </row>
    <row r="5138" spans="3:19" x14ac:dyDescent="0.2">
      <c r="C5138" s="27"/>
      <c r="D5138" s="27"/>
      <c r="E5138" s="27"/>
      <c r="F5138" s="27"/>
      <c r="G5138" s="27"/>
      <c r="R5138" s="27"/>
      <c r="S5138" s="27"/>
    </row>
    <row r="5139" spans="3:19" x14ac:dyDescent="0.2">
      <c r="C5139" s="27"/>
      <c r="D5139" s="27"/>
      <c r="E5139" s="27"/>
      <c r="F5139" s="27"/>
      <c r="G5139" s="27"/>
      <c r="R5139" s="27"/>
      <c r="S5139" s="27"/>
    </row>
    <row r="5140" spans="3:19" x14ac:dyDescent="0.2">
      <c r="C5140" s="27"/>
      <c r="D5140" s="27"/>
      <c r="E5140" s="27"/>
      <c r="F5140" s="27"/>
      <c r="G5140" s="27"/>
      <c r="R5140" s="27"/>
      <c r="S5140" s="27"/>
    </row>
    <row r="5141" spans="3:19" x14ac:dyDescent="0.2">
      <c r="C5141" s="27"/>
      <c r="D5141" s="27"/>
      <c r="E5141" s="27"/>
      <c r="F5141" s="27"/>
      <c r="G5141" s="27"/>
      <c r="R5141" s="27"/>
      <c r="S5141" s="27"/>
    </row>
    <row r="5142" spans="3:19" x14ac:dyDescent="0.2">
      <c r="C5142" s="27"/>
      <c r="D5142" s="27"/>
      <c r="E5142" s="27"/>
      <c r="F5142" s="27"/>
      <c r="G5142" s="27"/>
      <c r="R5142" s="27"/>
      <c r="S5142" s="27"/>
    </row>
    <row r="5143" spans="3:19" x14ac:dyDescent="0.2">
      <c r="C5143" s="27"/>
      <c r="D5143" s="27"/>
      <c r="E5143" s="27"/>
      <c r="F5143" s="27"/>
      <c r="G5143" s="27"/>
      <c r="R5143" s="27"/>
      <c r="S5143" s="27"/>
    </row>
    <row r="5144" spans="3:19" x14ac:dyDescent="0.2">
      <c r="C5144" s="27"/>
      <c r="D5144" s="27"/>
      <c r="E5144" s="27"/>
      <c r="F5144" s="27"/>
      <c r="G5144" s="27"/>
      <c r="R5144" s="27"/>
      <c r="S5144" s="27"/>
    </row>
    <row r="5145" spans="3:19" x14ac:dyDescent="0.2">
      <c r="C5145" s="27"/>
      <c r="D5145" s="27"/>
      <c r="E5145" s="27"/>
      <c r="F5145" s="27"/>
      <c r="G5145" s="27"/>
      <c r="R5145" s="27"/>
      <c r="S5145" s="27"/>
    </row>
    <row r="5146" spans="3:19" x14ac:dyDescent="0.2">
      <c r="C5146" s="27"/>
      <c r="D5146" s="27"/>
      <c r="E5146" s="27"/>
      <c r="F5146" s="27"/>
      <c r="G5146" s="27"/>
      <c r="R5146" s="27"/>
      <c r="S5146" s="27"/>
    </row>
    <row r="5147" spans="3:19" x14ac:dyDescent="0.2">
      <c r="C5147" s="27"/>
      <c r="D5147" s="27"/>
      <c r="E5147" s="27"/>
      <c r="F5147" s="27"/>
      <c r="G5147" s="27"/>
      <c r="R5147" s="27"/>
      <c r="S5147" s="27"/>
    </row>
    <row r="5148" spans="3:19" x14ac:dyDescent="0.2">
      <c r="C5148" s="27"/>
      <c r="D5148" s="27"/>
      <c r="E5148" s="27"/>
      <c r="F5148" s="27"/>
      <c r="G5148" s="27"/>
      <c r="R5148" s="27"/>
      <c r="S5148" s="27"/>
    </row>
    <row r="5149" spans="3:19" x14ac:dyDescent="0.2">
      <c r="C5149" s="27"/>
      <c r="D5149" s="27"/>
      <c r="E5149" s="27"/>
      <c r="F5149" s="27"/>
      <c r="G5149" s="27"/>
      <c r="R5149" s="27"/>
      <c r="S5149" s="27"/>
    </row>
    <row r="5150" spans="3:19" x14ac:dyDescent="0.2">
      <c r="C5150" s="27"/>
      <c r="D5150" s="27"/>
      <c r="E5150" s="27"/>
      <c r="F5150" s="27"/>
      <c r="G5150" s="27"/>
      <c r="R5150" s="27"/>
      <c r="S5150" s="27"/>
    </row>
    <row r="5151" spans="3:19" x14ac:dyDescent="0.2">
      <c r="C5151" s="27"/>
      <c r="D5151" s="27"/>
      <c r="E5151" s="27"/>
      <c r="F5151" s="27"/>
      <c r="G5151" s="27"/>
      <c r="R5151" s="27"/>
      <c r="S5151" s="27"/>
    </row>
    <row r="5152" spans="3:19" x14ac:dyDescent="0.2">
      <c r="C5152" s="27"/>
      <c r="D5152" s="27"/>
      <c r="E5152" s="27"/>
      <c r="F5152" s="27"/>
      <c r="G5152" s="27"/>
      <c r="R5152" s="27"/>
      <c r="S5152" s="27"/>
    </row>
    <row r="5153" spans="3:19" x14ac:dyDescent="0.2">
      <c r="C5153" s="27"/>
      <c r="D5153" s="27"/>
      <c r="E5153" s="27"/>
      <c r="F5153" s="27"/>
      <c r="G5153" s="27"/>
      <c r="R5153" s="27"/>
      <c r="S5153" s="27"/>
    </row>
    <row r="5154" spans="3:19" x14ac:dyDescent="0.2">
      <c r="C5154" s="27"/>
      <c r="D5154" s="27"/>
      <c r="E5154" s="27"/>
      <c r="F5154" s="27"/>
      <c r="G5154" s="27"/>
      <c r="R5154" s="27"/>
      <c r="S5154" s="27"/>
    </row>
    <row r="5155" spans="3:19" x14ac:dyDescent="0.2">
      <c r="C5155" s="27"/>
      <c r="D5155" s="27"/>
      <c r="E5155" s="27"/>
      <c r="F5155" s="27"/>
      <c r="G5155" s="27"/>
      <c r="R5155" s="27"/>
      <c r="S5155" s="27"/>
    </row>
    <row r="5156" spans="3:19" x14ac:dyDescent="0.2">
      <c r="C5156" s="27"/>
      <c r="D5156" s="27"/>
      <c r="E5156" s="27"/>
      <c r="F5156" s="27"/>
      <c r="G5156" s="27"/>
      <c r="R5156" s="27"/>
      <c r="S5156" s="27"/>
    </row>
    <row r="5157" spans="3:19" x14ac:dyDescent="0.2">
      <c r="C5157" s="27"/>
      <c r="D5157" s="27"/>
      <c r="E5157" s="27"/>
      <c r="F5157" s="27"/>
      <c r="G5157" s="27"/>
      <c r="R5157" s="27"/>
      <c r="S5157" s="27"/>
    </row>
    <row r="5158" spans="3:19" x14ac:dyDescent="0.2">
      <c r="C5158" s="27"/>
      <c r="D5158" s="27"/>
      <c r="E5158" s="27"/>
      <c r="F5158" s="27"/>
      <c r="G5158" s="27"/>
      <c r="R5158" s="27"/>
      <c r="S5158" s="27"/>
    </row>
    <row r="5159" spans="3:19" x14ac:dyDescent="0.2">
      <c r="C5159" s="27"/>
      <c r="D5159" s="27"/>
      <c r="E5159" s="27"/>
      <c r="F5159" s="27"/>
      <c r="G5159" s="27"/>
      <c r="R5159" s="27"/>
      <c r="S5159" s="27"/>
    </row>
    <row r="5160" spans="3:19" x14ac:dyDescent="0.2">
      <c r="C5160" s="27"/>
      <c r="D5160" s="27"/>
      <c r="E5160" s="27"/>
      <c r="F5160" s="27"/>
      <c r="G5160" s="27"/>
      <c r="R5160" s="27"/>
      <c r="S5160" s="27"/>
    </row>
    <row r="5161" spans="3:19" x14ac:dyDescent="0.2">
      <c r="C5161" s="27"/>
      <c r="D5161" s="27"/>
      <c r="E5161" s="27"/>
      <c r="F5161" s="27"/>
      <c r="G5161" s="27"/>
      <c r="R5161" s="27"/>
      <c r="S5161" s="27"/>
    </row>
    <row r="5162" spans="3:19" x14ac:dyDescent="0.2">
      <c r="C5162" s="27"/>
      <c r="D5162" s="27"/>
      <c r="E5162" s="27"/>
      <c r="F5162" s="27"/>
      <c r="G5162" s="27"/>
      <c r="R5162" s="27"/>
      <c r="S5162" s="27"/>
    </row>
    <row r="5163" spans="3:19" x14ac:dyDescent="0.2">
      <c r="C5163" s="27"/>
      <c r="D5163" s="27"/>
      <c r="E5163" s="27"/>
      <c r="F5163" s="27"/>
      <c r="G5163" s="27"/>
      <c r="R5163" s="27"/>
      <c r="S5163" s="27"/>
    </row>
    <row r="5164" spans="3:19" x14ac:dyDescent="0.2">
      <c r="C5164" s="27"/>
      <c r="D5164" s="27"/>
      <c r="E5164" s="27"/>
      <c r="F5164" s="27"/>
      <c r="G5164" s="27"/>
      <c r="R5164" s="27"/>
      <c r="S5164" s="27"/>
    </row>
    <row r="5165" spans="3:19" x14ac:dyDescent="0.2">
      <c r="C5165" s="27"/>
      <c r="D5165" s="27"/>
      <c r="E5165" s="27"/>
      <c r="F5165" s="27"/>
      <c r="G5165" s="27"/>
      <c r="R5165" s="27"/>
      <c r="S5165" s="27"/>
    </row>
    <row r="5166" spans="3:19" x14ac:dyDescent="0.2">
      <c r="C5166" s="27"/>
      <c r="D5166" s="27"/>
      <c r="E5166" s="27"/>
      <c r="F5166" s="27"/>
      <c r="G5166" s="27"/>
      <c r="R5166" s="27"/>
      <c r="S5166" s="27"/>
    </row>
    <row r="5167" spans="3:19" x14ac:dyDescent="0.2">
      <c r="C5167" s="27"/>
      <c r="D5167" s="27"/>
      <c r="E5167" s="27"/>
      <c r="F5167" s="27"/>
      <c r="G5167" s="27"/>
      <c r="R5167" s="27"/>
      <c r="S5167" s="27"/>
    </row>
    <row r="5168" spans="3:19" x14ac:dyDescent="0.2">
      <c r="C5168" s="27"/>
      <c r="D5168" s="27"/>
      <c r="E5168" s="27"/>
      <c r="F5168" s="27"/>
      <c r="G5168" s="27"/>
      <c r="R5168" s="27"/>
      <c r="S5168" s="27"/>
    </row>
    <row r="5169" spans="3:19" x14ac:dyDescent="0.2">
      <c r="C5169" s="27"/>
      <c r="D5169" s="27"/>
      <c r="E5169" s="27"/>
      <c r="F5169" s="27"/>
      <c r="G5169" s="27"/>
      <c r="R5169" s="27"/>
      <c r="S5169" s="27"/>
    </row>
    <row r="5170" spans="3:19" x14ac:dyDescent="0.2">
      <c r="C5170" s="27"/>
      <c r="D5170" s="27"/>
      <c r="E5170" s="27"/>
      <c r="F5170" s="27"/>
      <c r="G5170" s="27"/>
      <c r="R5170" s="27"/>
      <c r="S5170" s="27"/>
    </row>
    <row r="5171" spans="3:19" x14ac:dyDescent="0.2">
      <c r="C5171" s="27"/>
      <c r="D5171" s="27"/>
      <c r="E5171" s="27"/>
      <c r="F5171" s="27"/>
      <c r="G5171" s="27"/>
      <c r="R5171" s="27"/>
      <c r="S5171" s="27"/>
    </row>
    <row r="5172" spans="3:19" x14ac:dyDescent="0.2">
      <c r="C5172" s="27"/>
      <c r="D5172" s="27"/>
      <c r="E5172" s="27"/>
      <c r="F5172" s="27"/>
      <c r="G5172" s="27"/>
      <c r="R5172" s="27"/>
      <c r="S5172" s="27"/>
    </row>
    <row r="5173" spans="3:19" x14ac:dyDescent="0.2">
      <c r="C5173" s="27"/>
      <c r="D5173" s="27"/>
      <c r="E5173" s="27"/>
      <c r="F5173" s="27"/>
      <c r="G5173" s="27"/>
      <c r="R5173" s="27"/>
      <c r="S5173" s="27"/>
    </row>
    <row r="5174" spans="3:19" x14ac:dyDescent="0.2">
      <c r="C5174" s="27"/>
      <c r="D5174" s="27"/>
      <c r="E5174" s="27"/>
      <c r="F5174" s="27"/>
      <c r="G5174" s="27"/>
      <c r="R5174" s="27"/>
      <c r="S5174" s="27"/>
    </row>
    <row r="5175" spans="3:19" x14ac:dyDescent="0.2">
      <c r="C5175" s="27"/>
      <c r="D5175" s="27"/>
      <c r="E5175" s="27"/>
      <c r="F5175" s="27"/>
      <c r="G5175" s="27"/>
      <c r="R5175" s="27"/>
      <c r="S5175" s="27"/>
    </row>
    <row r="5176" spans="3:19" x14ac:dyDescent="0.2">
      <c r="C5176" s="27"/>
      <c r="D5176" s="27"/>
      <c r="E5176" s="27"/>
      <c r="F5176" s="27"/>
      <c r="G5176" s="27"/>
      <c r="R5176" s="27"/>
      <c r="S5176" s="27"/>
    </row>
    <row r="5177" spans="3:19" x14ac:dyDescent="0.2">
      <c r="C5177" s="27"/>
      <c r="D5177" s="27"/>
      <c r="E5177" s="27"/>
      <c r="F5177" s="27"/>
      <c r="G5177" s="27"/>
      <c r="R5177" s="27"/>
      <c r="S5177" s="27"/>
    </row>
    <row r="5178" spans="3:19" x14ac:dyDescent="0.2">
      <c r="C5178" s="27"/>
      <c r="D5178" s="27"/>
      <c r="E5178" s="27"/>
      <c r="F5178" s="27"/>
      <c r="G5178" s="27"/>
      <c r="R5178" s="27"/>
      <c r="S5178" s="27"/>
    </row>
    <row r="5179" spans="3:19" x14ac:dyDescent="0.2">
      <c r="C5179" s="27"/>
      <c r="D5179" s="27"/>
      <c r="E5179" s="27"/>
      <c r="F5179" s="27"/>
      <c r="G5179" s="27"/>
      <c r="R5179" s="27"/>
      <c r="S5179" s="27"/>
    </row>
    <row r="5180" spans="3:19" x14ac:dyDescent="0.2">
      <c r="C5180" s="27"/>
      <c r="D5180" s="27"/>
      <c r="E5180" s="27"/>
      <c r="F5180" s="27"/>
      <c r="G5180" s="27"/>
      <c r="R5180" s="27"/>
      <c r="S5180" s="27"/>
    </row>
    <row r="5181" spans="3:19" x14ac:dyDescent="0.2">
      <c r="C5181" s="27"/>
      <c r="D5181" s="27"/>
      <c r="E5181" s="27"/>
      <c r="F5181" s="27"/>
      <c r="G5181" s="27"/>
      <c r="R5181" s="27"/>
      <c r="S5181" s="27"/>
    </row>
    <row r="5182" spans="3:19" x14ac:dyDescent="0.2">
      <c r="C5182" s="27"/>
      <c r="D5182" s="27"/>
      <c r="E5182" s="27"/>
      <c r="F5182" s="27"/>
      <c r="G5182" s="27"/>
      <c r="R5182" s="27"/>
      <c r="S5182" s="27"/>
    </row>
    <row r="5183" spans="3:19" x14ac:dyDescent="0.2">
      <c r="C5183" s="27"/>
      <c r="D5183" s="27"/>
      <c r="E5183" s="27"/>
      <c r="F5183" s="27"/>
      <c r="G5183" s="27"/>
      <c r="R5183" s="27"/>
      <c r="S5183" s="27"/>
    </row>
    <row r="5184" spans="3:19" x14ac:dyDescent="0.2">
      <c r="C5184" s="27"/>
      <c r="D5184" s="27"/>
      <c r="E5184" s="27"/>
      <c r="F5184" s="27"/>
      <c r="G5184" s="27"/>
      <c r="R5184" s="27"/>
      <c r="S5184" s="27"/>
    </row>
    <row r="5185" spans="3:19" x14ac:dyDescent="0.2">
      <c r="C5185" s="27"/>
      <c r="D5185" s="27"/>
      <c r="E5185" s="27"/>
      <c r="F5185" s="27"/>
      <c r="G5185" s="27"/>
      <c r="R5185" s="27"/>
      <c r="S5185" s="27"/>
    </row>
    <row r="5186" spans="3:19" x14ac:dyDescent="0.2">
      <c r="C5186" s="27"/>
      <c r="D5186" s="27"/>
      <c r="E5186" s="27"/>
      <c r="F5186" s="27"/>
      <c r="G5186" s="27"/>
      <c r="R5186" s="27"/>
      <c r="S5186" s="27"/>
    </row>
    <row r="5187" spans="3:19" x14ac:dyDescent="0.2">
      <c r="C5187" s="27"/>
      <c r="D5187" s="27"/>
      <c r="E5187" s="27"/>
      <c r="F5187" s="27"/>
      <c r="G5187" s="27"/>
      <c r="R5187" s="27"/>
      <c r="S5187" s="27"/>
    </row>
    <row r="5188" spans="3:19" x14ac:dyDescent="0.2">
      <c r="C5188" s="27"/>
      <c r="D5188" s="27"/>
      <c r="E5188" s="27"/>
      <c r="F5188" s="27"/>
      <c r="G5188" s="27"/>
      <c r="R5188" s="27"/>
      <c r="S5188" s="27"/>
    </row>
    <row r="5189" spans="3:19" x14ac:dyDescent="0.2">
      <c r="C5189" s="27"/>
      <c r="D5189" s="27"/>
      <c r="E5189" s="27"/>
      <c r="F5189" s="27"/>
      <c r="G5189" s="27"/>
      <c r="R5189" s="27"/>
      <c r="S5189" s="27"/>
    </row>
    <row r="5190" spans="3:19" x14ac:dyDescent="0.2">
      <c r="C5190" s="27"/>
      <c r="D5190" s="27"/>
      <c r="E5190" s="27"/>
      <c r="F5190" s="27"/>
      <c r="G5190" s="27"/>
      <c r="R5190" s="27"/>
      <c r="S5190" s="27"/>
    </row>
    <row r="5191" spans="3:19" x14ac:dyDescent="0.2">
      <c r="C5191" s="27"/>
      <c r="D5191" s="27"/>
      <c r="E5191" s="27"/>
      <c r="F5191" s="27"/>
      <c r="G5191" s="27"/>
      <c r="R5191" s="27"/>
      <c r="S5191" s="27"/>
    </row>
    <row r="5192" spans="3:19" x14ac:dyDescent="0.2">
      <c r="C5192" s="27"/>
      <c r="D5192" s="27"/>
      <c r="E5192" s="27"/>
      <c r="F5192" s="27"/>
      <c r="G5192" s="27"/>
      <c r="R5192" s="27"/>
      <c r="S5192" s="27"/>
    </row>
    <row r="5193" spans="3:19" x14ac:dyDescent="0.2">
      <c r="C5193" s="27"/>
      <c r="D5193" s="27"/>
      <c r="E5193" s="27"/>
      <c r="F5193" s="27"/>
      <c r="G5193" s="27"/>
      <c r="R5193" s="27"/>
      <c r="S5193" s="27"/>
    </row>
    <row r="5194" spans="3:19" x14ac:dyDescent="0.2">
      <c r="C5194" s="27"/>
      <c r="D5194" s="27"/>
      <c r="E5194" s="27"/>
      <c r="F5194" s="27"/>
      <c r="G5194" s="27"/>
      <c r="R5194" s="27"/>
      <c r="S5194" s="27"/>
    </row>
    <row r="5195" spans="3:19" x14ac:dyDescent="0.2">
      <c r="C5195" s="27"/>
      <c r="D5195" s="27"/>
      <c r="E5195" s="27"/>
      <c r="F5195" s="27"/>
      <c r="G5195" s="27"/>
      <c r="R5195" s="27"/>
      <c r="S5195" s="27"/>
    </row>
    <row r="5196" spans="3:19" x14ac:dyDescent="0.2">
      <c r="C5196" s="27"/>
      <c r="D5196" s="27"/>
      <c r="E5196" s="27"/>
      <c r="F5196" s="27"/>
      <c r="G5196" s="27"/>
      <c r="R5196" s="27"/>
      <c r="S5196" s="27"/>
    </row>
    <row r="5197" spans="3:19" x14ac:dyDescent="0.2">
      <c r="C5197" s="27"/>
      <c r="D5197" s="27"/>
      <c r="E5197" s="27"/>
      <c r="F5197" s="27"/>
      <c r="G5197" s="27"/>
      <c r="R5197" s="27"/>
      <c r="S5197" s="27"/>
    </row>
    <row r="5198" spans="3:19" x14ac:dyDescent="0.2">
      <c r="C5198" s="27"/>
      <c r="D5198" s="27"/>
      <c r="E5198" s="27"/>
      <c r="F5198" s="27"/>
      <c r="G5198" s="27"/>
      <c r="R5198" s="27"/>
      <c r="S5198" s="27"/>
    </row>
    <row r="5199" spans="3:19" x14ac:dyDescent="0.2">
      <c r="C5199" s="27"/>
      <c r="D5199" s="27"/>
      <c r="E5199" s="27"/>
      <c r="F5199" s="27"/>
      <c r="G5199" s="27"/>
      <c r="R5199" s="27"/>
      <c r="S5199" s="27"/>
    </row>
    <row r="5200" spans="3:19" x14ac:dyDescent="0.2">
      <c r="C5200" s="27"/>
      <c r="D5200" s="27"/>
      <c r="E5200" s="27"/>
      <c r="F5200" s="27"/>
      <c r="G5200" s="27"/>
      <c r="R5200" s="27"/>
      <c r="S5200" s="27"/>
    </row>
    <row r="5201" spans="3:19" x14ac:dyDescent="0.2">
      <c r="C5201" s="27"/>
      <c r="D5201" s="27"/>
      <c r="E5201" s="27"/>
      <c r="F5201" s="27"/>
      <c r="G5201" s="27"/>
      <c r="R5201" s="27"/>
      <c r="S5201" s="27"/>
    </row>
    <row r="5202" spans="3:19" x14ac:dyDescent="0.2">
      <c r="C5202" s="27"/>
      <c r="D5202" s="27"/>
      <c r="E5202" s="27"/>
      <c r="F5202" s="27"/>
      <c r="G5202" s="27"/>
      <c r="R5202" s="27"/>
      <c r="S5202" s="27"/>
    </row>
    <row r="5203" spans="3:19" x14ac:dyDescent="0.2">
      <c r="C5203" s="27"/>
      <c r="D5203" s="27"/>
      <c r="E5203" s="27"/>
      <c r="F5203" s="27"/>
      <c r="G5203" s="27"/>
      <c r="R5203" s="27"/>
      <c r="S5203" s="27"/>
    </row>
    <row r="5204" spans="3:19" x14ac:dyDescent="0.2">
      <c r="C5204" s="27"/>
      <c r="D5204" s="27"/>
      <c r="E5204" s="27"/>
      <c r="F5204" s="27"/>
      <c r="G5204" s="27"/>
      <c r="R5204" s="27"/>
      <c r="S5204" s="27"/>
    </row>
    <row r="5205" spans="3:19" x14ac:dyDescent="0.2">
      <c r="C5205" s="27"/>
      <c r="D5205" s="27"/>
      <c r="E5205" s="27"/>
      <c r="F5205" s="27"/>
      <c r="G5205" s="27"/>
      <c r="R5205" s="27"/>
      <c r="S5205" s="27"/>
    </row>
    <row r="5206" spans="3:19" x14ac:dyDescent="0.2">
      <c r="C5206" s="27"/>
      <c r="D5206" s="27"/>
      <c r="E5206" s="27"/>
      <c r="F5206" s="27"/>
      <c r="G5206" s="27"/>
      <c r="R5206" s="27"/>
      <c r="S5206" s="27"/>
    </row>
    <row r="5207" spans="3:19" x14ac:dyDescent="0.2">
      <c r="C5207" s="27"/>
      <c r="D5207" s="27"/>
      <c r="E5207" s="27"/>
      <c r="F5207" s="27"/>
      <c r="G5207" s="27"/>
      <c r="R5207" s="27"/>
      <c r="S5207" s="27"/>
    </row>
    <row r="5208" spans="3:19" x14ac:dyDescent="0.2">
      <c r="C5208" s="27"/>
      <c r="D5208" s="27"/>
      <c r="E5208" s="27"/>
      <c r="F5208" s="27"/>
      <c r="G5208" s="27"/>
      <c r="R5208" s="27"/>
      <c r="S5208" s="27"/>
    </row>
    <row r="5209" spans="3:19" x14ac:dyDescent="0.2">
      <c r="C5209" s="27"/>
      <c r="D5209" s="27"/>
      <c r="E5209" s="27"/>
      <c r="F5209" s="27"/>
      <c r="G5209" s="27"/>
      <c r="R5209" s="27"/>
      <c r="S5209" s="27"/>
    </row>
    <row r="5210" spans="3:19" x14ac:dyDescent="0.2">
      <c r="C5210" s="27"/>
      <c r="D5210" s="27"/>
      <c r="E5210" s="27"/>
      <c r="F5210" s="27"/>
      <c r="G5210" s="27"/>
      <c r="R5210" s="27"/>
      <c r="S5210" s="27"/>
    </row>
    <row r="5211" spans="3:19" x14ac:dyDescent="0.2">
      <c r="C5211" s="27"/>
      <c r="D5211" s="27"/>
      <c r="E5211" s="27"/>
      <c r="F5211" s="27"/>
      <c r="G5211" s="27"/>
      <c r="R5211" s="27"/>
      <c r="S5211" s="27"/>
    </row>
    <row r="5212" spans="3:19" x14ac:dyDescent="0.2">
      <c r="C5212" s="27"/>
      <c r="D5212" s="27"/>
      <c r="E5212" s="27"/>
      <c r="F5212" s="27"/>
      <c r="G5212" s="27"/>
      <c r="R5212" s="27"/>
      <c r="S5212" s="27"/>
    </row>
    <row r="5213" spans="3:19" x14ac:dyDescent="0.2">
      <c r="C5213" s="27"/>
      <c r="D5213" s="27"/>
      <c r="E5213" s="27"/>
      <c r="F5213" s="27"/>
      <c r="G5213" s="27"/>
      <c r="R5213" s="27"/>
      <c r="S5213" s="27"/>
    </row>
    <row r="5214" spans="3:19" x14ac:dyDescent="0.2">
      <c r="C5214" s="27"/>
      <c r="D5214" s="27"/>
      <c r="E5214" s="27"/>
      <c r="F5214" s="27"/>
      <c r="G5214" s="27"/>
      <c r="R5214" s="27"/>
      <c r="S5214" s="27"/>
    </row>
    <row r="5215" spans="3:19" x14ac:dyDescent="0.2">
      <c r="C5215" s="27"/>
      <c r="D5215" s="27"/>
      <c r="E5215" s="27"/>
      <c r="F5215" s="27"/>
      <c r="G5215" s="27"/>
      <c r="R5215" s="27"/>
      <c r="S5215" s="27"/>
    </row>
    <row r="5216" spans="3:19" x14ac:dyDescent="0.2">
      <c r="C5216" s="27"/>
      <c r="D5216" s="27"/>
      <c r="E5216" s="27"/>
      <c r="F5216" s="27"/>
      <c r="G5216" s="27"/>
      <c r="R5216" s="27"/>
      <c r="S5216" s="27"/>
    </row>
    <row r="5217" spans="3:19" x14ac:dyDescent="0.2">
      <c r="C5217" s="27"/>
      <c r="D5217" s="27"/>
      <c r="E5217" s="27"/>
      <c r="F5217" s="27"/>
      <c r="G5217" s="27"/>
      <c r="R5217" s="27"/>
      <c r="S5217" s="27"/>
    </row>
    <row r="5218" spans="3:19" x14ac:dyDescent="0.2">
      <c r="C5218" s="27"/>
      <c r="D5218" s="27"/>
      <c r="E5218" s="27"/>
      <c r="F5218" s="27"/>
      <c r="G5218" s="27"/>
      <c r="R5218" s="27"/>
      <c r="S5218" s="27"/>
    </row>
    <row r="5219" spans="3:19" x14ac:dyDescent="0.2">
      <c r="C5219" s="27"/>
      <c r="D5219" s="27"/>
      <c r="E5219" s="27"/>
      <c r="F5219" s="27"/>
      <c r="G5219" s="27"/>
      <c r="R5219" s="27"/>
      <c r="S5219" s="27"/>
    </row>
    <row r="5220" spans="3:19" x14ac:dyDescent="0.2">
      <c r="C5220" s="27"/>
      <c r="D5220" s="27"/>
      <c r="E5220" s="27"/>
      <c r="F5220" s="27"/>
      <c r="G5220" s="27"/>
      <c r="R5220" s="27"/>
      <c r="S5220" s="27"/>
    </row>
    <row r="5221" spans="3:19" x14ac:dyDescent="0.2">
      <c r="C5221" s="27"/>
      <c r="D5221" s="27"/>
      <c r="E5221" s="27"/>
      <c r="F5221" s="27"/>
      <c r="G5221" s="27"/>
      <c r="R5221" s="27"/>
      <c r="S5221" s="27"/>
    </row>
    <row r="5222" spans="3:19" x14ac:dyDescent="0.2">
      <c r="C5222" s="27"/>
      <c r="D5222" s="27"/>
      <c r="E5222" s="27"/>
      <c r="F5222" s="27"/>
      <c r="G5222" s="27"/>
      <c r="R5222" s="27"/>
      <c r="S5222" s="27"/>
    </row>
    <row r="5223" spans="3:19" x14ac:dyDescent="0.2">
      <c r="C5223" s="27"/>
      <c r="D5223" s="27"/>
      <c r="E5223" s="27"/>
      <c r="F5223" s="27"/>
      <c r="G5223" s="27"/>
      <c r="R5223" s="27"/>
      <c r="S5223" s="27"/>
    </row>
    <row r="5224" spans="3:19" x14ac:dyDescent="0.2">
      <c r="C5224" s="27"/>
      <c r="D5224" s="27"/>
      <c r="E5224" s="27"/>
      <c r="F5224" s="27"/>
      <c r="G5224" s="27"/>
      <c r="R5224" s="27"/>
      <c r="S5224" s="27"/>
    </row>
    <row r="5225" spans="3:19" x14ac:dyDescent="0.2">
      <c r="C5225" s="27"/>
      <c r="D5225" s="27"/>
      <c r="E5225" s="27"/>
      <c r="F5225" s="27"/>
      <c r="G5225" s="27"/>
      <c r="R5225" s="27"/>
      <c r="S5225" s="27"/>
    </row>
    <row r="5226" spans="3:19" x14ac:dyDescent="0.2">
      <c r="C5226" s="27"/>
      <c r="D5226" s="27"/>
      <c r="E5226" s="27"/>
      <c r="F5226" s="27"/>
      <c r="G5226" s="27"/>
      <c r="R5226" s="27"/>
      <c r="S5226" s="27"/>
    </row>
    <row r="5227" spans="3:19" x14ac:dyDescent="0.2">
      <c r="C5227" s="27"/>
      <c r="D5227" s="27"/>
      <c r="E5227" s="27"/>
      <c r="F5227" s="27"/>
      <c r="G5227" s="27"/>
      <c r="R5227" s="27"/>
      <c r="S5227" s="27"/>
    </row>
    <row r="5228" spans="3:19" x14ac:dyDescent="0.2">
      <c r="C5228" s="27"/>
      <c r="D5228" s="27"/>
      <c r="E5228" s="27"/>
      <c r="F5228" s="27"/>
      <c r="G5228" s="27"/>
      <c r="R5228" s="27"/>
      <c r="S5228" s="27"/>
    </row>
    <row r="5229" spans="3:19" x14ac:dyDescent="0.2">
      <c r="C5229" s="27"/>
      <c r="D5229" s="27"/>
      <c r="E5229" s="27"/>
      <c r="F5229" s="27"/>
      <c r="G5229" s="27"/>
      <c r="R5229" s="27"/>
      <c r="S5229" s="27"/>
    </row>
    <row r="5230" spans="3:19" x14ac:dyDescent="0.2">
      <c r="C5230" s="27"/>
      <c r="D5230" s="27"/>
      <c r="E5230" s="27"/>
      <c r="F5230" s="27"/>
      <c r="G5230" s="27"/>
      <c r="R5230" s="27"/>
      <c r="S5230" s="27"/>
    </row>
    <row r="5231" spans="3:19" x14ac:dyDescent="0.2">
      <c r="C5231" s="27"/>
      <c r="D5231" s="27"/>
      <c r="E5231" s="27"/>
      <c r="F5231" s="27"/>
      <c r="G5231" s="27"/>
      <c r="R5231" s="27"/>
      <c r="S5231" s="27"/>
    </row>
    <row r="5232" spans="3:19" x14ac:dyDescent="0.2">
      <c r="C5232" s="27"/>
      <c r="D5232" s="27"/>
      <c r="E5232" s="27"/>
      <c r="F5232" s="27"/>
      <c r="G5232" s="27"/>
      <c r="R5232" s="27"/>
      <c r="S5232" s="27"/>
    </row>
    <row r="5233" spans="3:19" x14ac:dyDescent="0.2">
      <c r="C5233" s="27"/>
      <c r="D5233" s="27"/>
      <c r="E5233" s="27"/>
      <c r="F5233" s="27"/>
      <c r="G5233" s="27"/>
      <c r="R5233" s="27"/>
      <c r="S5233" s="27"/>
    </row>
    <row r="5234" spans="3:19" x14ac:dyDescent="0.2">
      <c r="C5234" s="27"/>
      <c r="D5234" s="27"/>
      <c r="E5234" s="27"/>
      <c r="F5234" s="27"/>
      <c r="G5234" s="27"/>
      <c r="R5234" s="27"/>
      <c r="S5234" s="27"/>
    </row>
    <row r="5235" spans="3:19" x14ac:dyDescent="0.2">
      <c r="C5235" s="27"/>
      <c r="D5235" s="27"/>
      <c r="E5235" s="27"/>
      <c r="F5235" s="27"/>
      <c r="G5235" s="27"/>
      <c r="R5235" s="27"/>
      <c r="S5235" s="27"/>
    </row>
    <row r="5236" spans="3:19" x14ac:dyDescent="0.2">
      <c r="C5236" s="27"/>
      <c r="D5236" s="27"/>
      <c r="E5236" s="27"/>
      <c r="F5236" s="27"/>
      <c r="G5236" s="27"/>
      <c r="R5236" s="27"/>
      <c r="S5236" s="27"/>
    </row>
    <row r="5237" spans="3:19" x14ac:dyDescent="0.2">
      <c r="C5237" s="27"/>
      <c r="D5237" s="27"/>
      <c r="E5237" s="27"/>
      <c r="F5237" s="27"/>
      <c r="G5237" s="27"/>
      <c r="R5237" s="27"/>
      <c r="S5237" s="27"/>
    </row>
    <row r="5238" spans="3:19" x14ac:dyDescent="0.2">
      <c r="C5238" s="27"/>
      <c r="D5238" s="27"/>
      <c r="E5238" s="27"/>
      <c r="F5238" s="27"/>
      <c r="G5238" s="27"/>
      <c r="R5238" s="27"/>
      <c r="S5238" s="27"/>
    </row>
    <row r="5239" spans="3:19" x14ac:dyDescent="0.2">
      <c r="C5239" s="27"/>
      <c r="D5239" s="27"/>
      <c r="E5239" s="27"/>
      <c r="F5239" s="27"/>
      <c r="G5239" s="27"/>
      <c r="R5239" s="27"/>
      <c r="S5239" s="27"/>
    </row>
    <row r="5240" spans="3:19" x14ac:dyDescent="0.2">
      <c r="C5240" s="27"/>
      <c r="D5240" s="27"/>
      <c r="E5240" s="27"/>
      <c r="F5240" s="27"/>
      <c r="G5240" s="27"/>
      <c r="R5240" s="27"/>
      <c r="S5240" s="27"/>
    </row>
    <row r="5241" spans="3:19" x14ac:dyDescent="0.2">
      <c r="C5241" s="27"/>
      <c r="D5241" s="27"/>
      <c r="E5241" s="27"/>
      <c r="F5241" s="27"/>
      <c r="G5241" s="27"/>
      <c r="R5241" s="27"/>
      <c r="S5241" s="27"/>
    </row>
    <row r="5242" spans="3:19" x14ac:dyDescent="0.2">
      <c r="C5242" s="27"/>
      <c r="D5242" s="27"/>
      <c r="E5242" s="27"/>
      <c r="F5242" s="27"/>
      <c r="G5242" s="27"/>
      <c r="R5242" s="27"/>
      <c r="S5242" s="27"/>
    </row>
    <row r="5243" spans="3:19" x14ac:dyDescent="0.2">
      <c r="C5243" s="27"/>
      <c r="D5243" s="27"/>
      <c r="E5243" s="27"/>
      <c r="F5243" s="27"/>
      <c r="G5243" s="27"/>
      <c r="R5243" s="27"/>
      <c r="S5243" s="27"/>
    </row>
    <row r="5244" spans="3:19" x14ac:dyDescent="0.2">
      <c r="C5244" s="27"/>
      <c r="D5244" s="27"/>
      <c r="E5244" s="27"/>
      <c r="F5244" s="27"/>
      <c r="G5244" s="27"/>
      <c r="R5244" s="27"/>
      <c r="S5244" s="27"/>
    </row>
    <row r="5245" spans="3:19" x14ac:dyDescent="0.2">
      <c r="C5245" s="27"/>
      <c r="D5245" s="27"/>
      <c r="E5245" s="27"/>
      <c r="F5245" s="27"/>
      <c r="G5245" s="27"/>
      <c r="R5245" s="27"/>
      <c r="S5245" s="27"/>
    </row>
    <row r="5246" spans="3:19" x14ac:dyDescent="0.2">
      <c r="C5246" s="27"/>
      <c r="D5246" s="27"/>
      <c r="E5246" s="27"/>
      <c r="F5246" s="27"/>
      <c r="G5246" s="27"/>
      <c r="R5246" s="27"/>
      <c r="S5246" s="27"/>
    </row>
    <row r="5247" spans="3:19" x14ac:dyDescent="0.2">
      <c r="C5247" s="27"/>
      <c r="D5247" s="27"/>
      <c r="E5247" s="27"/>
      <c r="F5247" s="27"/>
      <c r="G5247" s="27"/>
      <c r="R5247" s="27"/>
      <c r="S5247" s="27"/>
    </row>
    <row r="5248" spans="3:19" x14ac:dyDescent="0.2">
      <c r="C5248" s="27"/>
      <c r="D5248" s="27"/>
      <c r="E5248" s="27"/>
      <c r="F5248" s="27"/>
      <c r="G5248" s="27"/>
      <c r="R5248" s="27"/>
      <c r="S5248" s="27"/>
    </row>
    <row r="5249" spans="3:19" x14ac:dyDescent="0.2">
      <c r="C5249" s="27"/>
      <c r="D5249" s="27"/>
      <c r="E5249" s="27"/>
      <c r="F5249" s="27"/>
      <c r="G5249" s="27"/>
      <c r="R5249" s="27"/>
      <c r="S5249" s="27"/>
    </row>
    <row r="5250" spans="3:19" x14ac:dyDescent="0.2">
      <c r="C5250" s="27"/>
      <c r="D5250" s="27"/>
      <c r="E5250" s="27"/>
      <c r="F5250" s="27"/>
      <c r="G5250" s="27"/>
      <c r="R5250" s="27"/>
      <c r="S5250" s="27"/>
    </row>
    <row r="5251" spans="3:19" x14ac:dyDescent="0.2">
      <c r="C5251" s="27"/>
      <c r="D5251" s="27"/>
      <c r="E5251" s="27"/>
      <c r="F5251" s="27"/>
      <c r="G5251" s="27"/>
      <c r="R5251" s="27"/>
      <c r="S5251" s="27"/>
    </row>
    <row r="5252" spans="3:19" x14ac:dyDescent="0.2">
      <c r="C5252" s="27"/>
      <c r="D5252" s="27"/>
      <c r="E5252" s="27"/>
      <c r="F5252" s="27"/>
      <c r="G5252" s="27"/>
      <c r="R5252" s="27"/>
      <c r="S5252" s="27"/>
    </row>
    <row r="5253" spans="3:19" x14ac:dyDescent="0.2">
      <c r="C5253" s="27"/>
      <c r="D5253" s="27"/>
      <c r="E5253" s="27"/>
      <c r="F5253" s="27"/>
      <c r="G5253" s="27"/>
      <c r="R5253" s="27"/>
      <c r="S5253" s="27"/>
    </row>
    <row r="5254" spans="3:19" x14ac:dyDescent="0.2">
      <c r="C5254" s="27"/>
      <c r="D5254" s="27"/>
      <c r="E5254" s="27"/>
      <c r="F5254" s="27"/>
      <c r="G5254" s="27"/>
      <c r="R5254" s="27"/>
      <c r="S5254" s="27"/>
    </row>
    <row r="5255" spans="3:19" x14ac:dyDescent="0.2">
      <c r="C5255" s="27"/>
      <c r="D5255" s="27"/>
      <c r="E5255" s="27"/>
      <c r="F5255" s="27"/>
      <c r="G5255" s="27"/>
      <c r="R5255" s="27"/>
      <c r="S5255" s="27"/>
    </row>
    <row r="5256" spans="3:19" x14ac:dyDescent="0.2">
      <c r="C5256" s="27"/>
      <c r="D5256" s="27"/>
      <c r="E5256" s="27"/>
      <c r="F5256" s="27"/>
      <c r="G5256" s="27"/>
      <c r="R5256" s="27"/>
      <c r="S5256" s="27"/>
    </row>
    <row r="5257" spans="3:19" x14ac:dyDescent="0.2">
      <c r="C5257" s="27"/>
      <c r="D5257" s="27"/>
      <c r="E5257" s="27"/>
      <c r="F5257" s="27"/>
      <c r="G5257" s="27"/>
      <c r="R5257" s="27"/>
      <c r="S5257" s="27"/>
    </row>
    <row r="5258" spans="3:19" x14ac:dyDescent="0.2">
      <c r="C5258" s="27"/>
      <c r="D5258" s="27"/>
      <c r="E5258" s="27"/>
      <c r="F5258" s="27"/>
      <c r="G5258" s="27"/>
      <c r="R5258" s="27"/>
      <c r="S5258" s="27"/>
    </row>
    <row r="5259" spans="3:19" x14ac:dyDescent="0.2">
      <c r="C5259" s="27"/>
      <c r="D5259" s="27"/>
      <c r="E5259" s="27"/>
      <c r="F5259" s="27"/>
      <c r="G5259" s="27"/>
      <c r="R5259" s="27"/>
      <c r="S5259" s="27"/>
    </row>
    <row r="5260" spans="3:19" x14ac:dyDescent="0.2">
      <c r="C5260" s="27"/>
      <c r="D5260" s="27"/>
      <c r="E5260" s="27"/>
      <c r="F5260" s="27"/>
      <c r="G5260" s="27"/>
      <c r="R5260" s="27"/>
      <c r="S5260" s="27"/>
    </row>
    <row r="5261" spans="3:19" x14ac:dyDescent="0.2">
      <c r="C5261" s="27"/>
      <c r="D5261" s="27"/>
      <c r="E5261" s="27"/>
      <c r="F5261" s="27"/>
      <c r="G5261" s="27"/>
      <c r="R5261" s="27"/>
      <c r="S5261" s="27"/>
    </row>
    <row r="5262" spans="3:19" x14ac:dyDescent="0.2">
      <c r="C5262" s="27"/>
      <c r="D5262" s="27"/>
      <c r="E5262" s="27"/>
      <c r="F5262" s="27"/>
      <c r="G5262" s="27"/>
      <c r="R5262" s="27"/>
      <c r="S5262" s="27"/>
    </row>
    <row r="5263" spans="3:19" x14ac:dyDescent="0.2">
      <c r="C5263" s="27"/>
      <c r="D5263" s="27"/>
      <c r="E5263" s="27"/>
      <c r="F5263" s="27"/>
      <c r="G5263" s="27"/>
      <c r="R5263" s="27"/>
      <c r="S5263" s="27"/>
    </row>
    <row r="5264" spans="3:19" x14ac:dyDescent="0.2">
      <c r="C5264" s="27"/>
      <c r="D5264" s="27"/>
      <c r="E5264" s="27"/>
      <c r="F5264" s="27"/>
      <c r="G5264" s="27"/>
      <c r="R5264" s="27"/>
      <c r="S5264" s="27"/>
    </row>
    <row r="5265" spans="3:19" x14ac:dyDescent="0.2">
      <c r="C5265" s="27"/>
      <c r="D5265" s="27"/>
      <c r="E5265" s="27"/>
      <c r="F5265" s="27"/>
      <c r="G5265" s="27"/>
      <c r="R5265" s="27"/>
      <c r="S5265" s="27"/>
    </row>
    <row r="5266" spans="3:19" x14ac:dyDescent="0.2">
      <c r="C5266" s="27"/>
      <c r="D5266" s="27"/>
      <c r="E5266" s="27"/>
      <c r="F5266" s="27"/>
      <c r="G5266" s="27"/>
      <c r="R5266" s="27"/>
      <c r="S5266" s="27"/>
    </row>
    <row r="5267" spans="3:19" x14ac:dyDescent="0.2">
      <c r="C5267" s="27"/>
      <c r="D5267" s="27"/>
      <c r="E5267" s="27"/>
      <c r="F5267" s="27"/>
      <c r="G5267" s="27"/>
      <c r="R5267" s="27"/>
      <c r="S5267" s="27"/>
    </row>
    <row r="5268" spans="3:19" x14ac:dyDescent="0.2">
      <c r="C5268" s="27"/>
      <c r="D5268" s="27"/>
      <c r="E5268" s="27"/>
      <c r="F5268" s="27"/>
      <c r="G5268" s="27"/>
      <c r="R5268" s="27"/>
      <c r="S5268" s="27"/>
    </row>
    <row r="5269" spans="3:19" x14ac:dyDescent="0.2">
      <c r="C5269" s="27"/>
      <c r="D5269" s="27"/>
      <c r="E5269" s="27"/>
      <c r="F5269" s="27"/>
      <c r="G5269" s="27"/>
      <c r="R5269" s="27"/>
      <c r="S5269" s="27"/>
    </row>
    <row r="5270" spans="3:19" x14ac:dyDescent="0.2">
      <c r="C5270" s="27"/>
      <c r="D5270" s="27"/>
      <c r="E5270" s="27"/>
      <c r="F5270" s="27"/>
      <c r="G5270" s="27"/>
      <c r="R5270" s="27"/>
      <c r="S5270" s="27"/>
    </row>
    <row r="5271" spans="3:19" x14ac:dyDescent="0.2">
      <c r="C5271" s="27"/>
      <c r="D5271" s="27"/>
      <c r="E5271" s="27"/>
      <c r="F5271" s="27"/>
      <c r="G5271" s="27"/>
      <c r="R5271" s="27"/>
      <c r="S5271" s="27"/>
    </row>
    <row r="5272" spans="3:19" x14ac:dyDescent="0.2">
      <c r="C5272" s="27"/>
      <c r="D5272" s="27"/>
      <c r="E5272" s="27"/>
      <c r="F5272" s="27"/>
      <c r="G5272" s="27"/>
      <c r="R5272" s="27"/>
      <c r="S5272" s="27"/>
    </row>
    <row r="5273" spans="3:19" x14ac:dyDescent="0.2">
      <c r="C5273" s="27"/>
      <c r="D5273" s="27"/>
      <c r="E5273" s="27"/>
      <c r="F5273" s="27"/>
      <c r="G5273" s="27"/>
      <c r="R5273" s="27"/>
      <c r="S5273" s="27"/>
    </row>
    <row r="5274" spans="3:19" x14ac:dyDescent="0.2">
      <c r="C5274" s="27"/>
      <c r="D5274" s="27"/>
      <c r="E5274" s="27"/>
      <c r="F5274" s="27"/>
      <c r="G5274" s="27"/>
      <c r="R5274" s="27"/>
      <c r="S5274" s="27"/>
    </row>
    <row r="5275" spans="3:19" x14ac:dyDescent="0.2">
      <c r="C5275" s="27"/>
      <c r="D5275" s="27"/>
      <c r="E5275" s="27"/>
      <c r="F5275" s="27"/>
      <c r="G5275" s="27"/>
      <c r="R5275" s="27"/>
      <c r="S5275" s="27"/>
    </row>
    <row r="5276" spans="3:19" x14ac:dyDescent="0.2">
      <c r="C5276" s="27"/>
      <c r="D5276" s="27"/>
      <c r="E5276" s="27"/>
      <c r="F5276" s="27"/>
      <c r="G5276" s="27"/>
      <c r="R5276" s="27"/>
      <c r="S5276" s="27"/>
    </row>
    <row r="5277" spans="3:19" x14ac:dyDescent="0.2">
      <c r="C5277" s="27"/>
      <c r="D5277" s="27"/>
      <c r="E5277" s="27"/>
      <c r="F5277" s="27"/>
      <c r="G5277" s="27"/>
      <c r="R5277" s="27"/>
      <c r="S5277" s="27"/>
    </row>
    <row r="5278" spans="3:19" x14ac:dyDescent="0.2">
      <c r="C5278" s="27"/>
      <c r="D5278" s="27"/>
      <c r="E5278" s="27"/>
      <c r="F5278" s="27"/>
      <c r="G5278" s="27"/>
      <c r="R5278" s="27"/>
      <c r="S5278" s="27"/>
    </row>
    <row r="5279" spans="3:19" x14ac:dyDescent="0.2">
      <c r="C5279" s="27"/>
      <c r="D5279" s="27"/>
      <c r="E5279" s="27"/>
      <c r="F5279" s="27"/>
      <c r="G5279" s="27"/>
      <c r="R5279" s="27"/>
      <c r="S5279" s="27"/>
    </row>
    <row r="5280" spans="3:19" x14ac:dyDescent="0.2">
      <c r="C5280" s="27"/>
      <c r="D5280" s="27"/>
      <c r="E5280" s="27"/>
      <c r="F5280" s="27"/>
      <c r="G5280" s="27"/>
      <c r="R5280" s="27"/>
      <c r="S5280" s="27"/>
    </row>
    <row r="5281" spans="3:19" x14ac:dyDescent="0.2">
      <c r="C5281" s="27"/>
      <c r="D5281" s="27"/>
      <c r="E5281" s="27"/>
      <c r="F5281" s="27"/>
      <c r="G5281" s="27"/>
      <c r="R5281" s="27"/>
      <c r="S5281" s="27"/>
    </row>
    <row r="5282" spans="3:19" x14ac:dyDescent="0.2">
      <c r="C5282" s="27"/>
      <c r="D5282" s="27"/>
      <c r="E5282" s="27"/>
      <c r="F5282" s="27"/>
      <c r="G5282" s="27"/>
      <c r="R5282" s="27"/>
      <c r="S5282" s="27"/>
    </row>
    <row r="5283" spans="3:19" x14ac:dyDescent="0.2">
      <c r="C5283" s="27"/>
      <c r="D5283" s="27"/>
      <c r="E5283" s="27"/>
      <c r="F5283" s="27"/>
      <c r="G5283" s="27"/>
      <c r="R5283" s="27"/>
      <c r="S5283" s="27"/>
    </row>
    <row r="5284" spans="3:19" x14ac:dyDescent="0.2">
      <c r="C5284" s="27"/>
      <c r="D5284" s="27"/>
      <c r="E5284" s="27"/>
      <c r="F5284" s="27"/>
      <c r="G5284" s="27"/>
      <c r="R5284" s="27"/>
      <c r="S5284" s="27"/>
    </row>
    <row r="5285" spans="3:19" x14ac:dyDescent="0.2">
      <c r="C5285" s="27"/>
      <c r="D5285" s="27"/>
      <c r="E5285" s="27"/>
      <c r="F5285" s="27"/>
      <c r="G5285" s="27"/>
      <c r="R5285" s="27"/>
      <c r="S5285" s="27"/>
    </row>
    <row r="5286" spans="3:19" x14ac:dyDescent="0.2">
      <c r="C5286" s="27"/>
      <c r="D5286" s="27"/>
      <c r="E5286" s="27"/>
      <c r="F5286" s="27"/>
      <c r="G5286" s="27"/>
      <c r="R5286" s="27"/>
      <c r="S5286" s="27"/>
    </row>
    <row r="5287" spans="3:19" x14ac:dyDescent="0.2">
      <c r="C5287" s="27"/>
      <c r="D5287" s="27"/>
      <c r="E5287" s="27"/>
      <c r="F5287" s="27"/>
      <c r="G5287" s="27"/>
      <c r="R5287" s="27"/>
      <c r="S5287" s="27"/>
    </row>
    <row r="5288" spans="3:19" x14ac:dyDescent="0.2">
      <c r="C5288" s="27"/>
      <c r="D5288" s="27"/>
      <c r="E5288" s="27"/>
      <c r="F5288" s="27"/>
      <c r="G5288" s="27"/>
      <c r="R5288" s="27"/>
      <c r="S5288" s="27"/>
    </row>
    <row r="5289" spans="3:19" x14ac:dyDescent="0.2">
      <c r="C5289" s="27"/>
      <c r="D5289" s="27"/>
      <c r="E5289" s="27"/>
      <c r="F5289" s="27"/>
      <c r="G5289" s="27"/>
      <c r="R5289" s="27"/>
      <c r="S5289" s="27"/>
    </row>
    <row r="5290" spans="3:19" x14ac:dyDescent="0.2">
      <c r="C5290" s="27"/>
      <c r="D5290" s="27"/>
      <c r="E5290" s="27"/>
      <c r="F5290" s="27"/>
      <c r="G5290" s="27"/>
      <c r="R5290" s="27"/>
      <c r="S5290" s="27"/>
    </row>
    <row r="5291" spans="3:19" x14ac:dyDescent="0.2">
      <c r="C5291" s="27"/>
      <c r="D5291" s="27"/>
      <c r="E5291" s="27"/>
      <c r="F5291" s="27"/>
      <c r="G5291" s="27"/>
      <c r="R5291" s="27"/>
      <c r="S5291" s="27"/>
    </row>
    <row r="5292" spans="3:19" x14ac:dyDescent="0.2">
      <c r="C5292" s="27"/>
      <c r="D5292" s="27"/>
      <c r="E5292" s="27"/>
      <c r="F5292" s="27"/>
      <c r="G5292" s="27"/>
      <c r="R5292" s="27"/>
      <c r="S5292" s="27"/>
    </row>
    <row r="5293" spans="3:19" x14ac:dyDescent="0.2">
      <c r="C5293" s="27"/>
      <c r="D5293" s="27"/>
      <c r="E5293" s="27"/>
      <c r="F5293" s="27"/>
      <c r="G5293" s="27"/>
      <c r="R5293" s="27"/>
      <c r="S5293" s="27"/>
    </row>
    <row r="5294" spans="3:19" x14ac:dyDescent="0.2">
      <c r="C5294" s="27"/>
      <c r="D5294" s="27"/>
      <c r="E5294" s="27"/>
      <c r="F5294" s="27"/>
      <c r="G5294" s="27"/>
      <c r="R5294" s="27"/>
      <c r="S5294" s="27"/>
    </row>
    <row r="5295" spans="3:19" x14ac:dyDescent="0.2">
      <c r="C5295" s="27"/>
      <c r="D5295" s="27"/>
      <c r="E5295" s="27"/>
      <c r="F5295" s="27"/>
      <c r="G5295" s="27"/>
      <c r="R5295" s="27"/>
      <c r="S5295" s="27"/>
    </row>
    <row r="5296" spans="3:19" x14ac:dyDescent="0.2">
      <c r="C5296" s="27"/>
      <c r="D5296" s="27"/>
      <c r="E5296" s="27"/>
      <c r="F5296" s="27"/>
      <c r="G5296" s="27"/>
      <c r="R5296" s="27"/>
      <c r="S5296" s="27"/>
    </row>
    <row r="5297" spans="3:19" x14ac:dyDescent="0.2">
      <c r="C5297" s="27"/>
      <c r="D5297" s="27"/>
      <c r="E5297" s="27"/>
      <c r="F5297" s="27"/>
      <c r="G5297" s="27"/>
      <c r="R5297" s="27"/>
      <c r="S5297" s="27"/>
    </row>
    <row r="5298" spans="3:19" x14ac:dyDescent="0.2">
      <c r="C5298" s="27"/>
      <c r="D5298" s="27"/>
      <c r="E5298" s="27"/>
      <c r="F5298" s="27"/>
      <c r="G5298" s="27"/>
      <c r="R5298" s="27"/>
      <c r="S5298" s="27"/>
    </row>
    <row r="5299" spans="3:19" x14ac:dyDescent="0.2">
      <c r="C5299" s="27"/>
      <c r="D5299" s="27"/>
      <c r="E5299" s="27"/>
      <c r="F5299" s="27"/>
      <c r="G5299" s="27"/>
      <c r="R5299" s="27"/>
      <c r="S5299" s="27"/>
    </row>
    <row r="5300" spans="3:19" x14ac:dyDescent="0.2">
      <c r="C5300" s="27"/>
      <c r="D5300" s="27"/>
      <c r="E5300" s="27"/>
      <c r="F5300" s="27"/>
      <c r="G5300" s="27"/>
      <c r="R5300" s="27"/>
      <c r="S5300" s="27"/>
    </row>
    <row r="5301" spans="3:19" x14ac:dyDescent="0.2">
      <c r="C5301" s="27"/>
      <c r="D5301" s="27"/>
      <c r="E5301" s="27"/>
      <c r="F5301" s="27"/>
      <c r="G5301" s="27"/>
      <c r="R5301" s="27"/>
      <c r="S5301" s="27"/>
    </row>
    <row r="5302" spans="3:19" x14ac:dyDescent="0.2">
      <c r="C5302" s="27"/>
      <c r="D5302" s="27"/>
      <c r="E5302" s="27"/>
      <c r="F5302" s="27"/>
      <c r="G5302" s="27"/>
      <c r="R5302" s="27"/>
      <c r="S5302" s="27"/>
    </row>
    <row r="5303" spans="3:19" x14ac:dyDescent="0.2">
      <c r="C5303" s="27"/>
      <c r="D5303" s="27"/>
      <c r="E5303" s="27"/>
      <c r="F5303" s="27"/>
      <c r="G5303" s="27"/>
      <c r="R5303" s="27"/>
      <c r="S5303" s="27"/>
    </row>
    <row r="5304" spans="3:19" x14ac:dyDescent="0.2">
      <c r="C5304" s="27"/>
      <c r="D5304" s="27"/>
      <c r="E5304" s="27"/>
      <c r="F5304" s="27"/>
      <c r="G5304" s="27"/>
      <c r="R5304" s="27"/>
      <c r="S5304" s="27"/>
    </row>
    <row r="5305" spans="3:19" x14ac:dyDescent="0.2">
      <c r="C5305" s="27"/>
      <c r="D5305" s="27"/>
      <c r="E5305" s="27"/>
      <c r="F5305" s="27"/>
      <c r="G5305" s="27"/>
      <c r="R5305" s="27"/>
      <c r="S5305" s="27"/>
    </row>
    <row r="5306" spans="3:19" x14ac:dyDescent="0.2">
      <c r="C5306" s="27"/>
      <c r="D5306" s="27"/>
      <c r="E5306" s="27"/>
      <c r="F5306" s="27"/>
      <c r="G5306" s="27"/>
      <c r="R5306" s="27"/>
      <c r="S5306" s="27"/>
    </row>
    <row r="5307" spans="3:19" x14ac:dyDescent="0.2">
      <c r="C5307" s="27"/>
      <c r="D5307" s="27"/>
      <c r="E5307" s="27"/>
      <c r="F5307" s="27"/>
      <c r="G5307" s="27"/>
      <c r="R5307" s="27"/>
      <c r="S5307" s="27"/>
    </row>
    <row r="5308" spans="3:19" x14ac:dyDescent="0.2">
      <c r="C5308" s="27"/>
      <c r="D5308" s="27"/>
      <c r="E5308" s="27"/>
      <c r="F5308" s="27"/>
      <c r="G5308" s="27"/>
      <c r="R5308" s="27"/>
      <c r="S5308" s="27"/>
    </row>
    <row r="5309" spans="3:19" x14ac:dyDescent="0.2">
      <c r="C5309" s="27"/>
      <c r="D5309" s="27"/>
      <c r="E5309" s="27"/>
      <c r="F5309" s="27"/>
      <c r="G5309" s="27"/>
      <c r="R5309" s="27"/>
      <c r="S5309" s="27"/>
    </row>
    <row r="5310" spans="3:19" x14ac:dyDescent="0.2">
      <c r="C5310" s="27"/>
      <c r="D5310" s="27"/>
      <c r="E5310" s="27"/>
      <c r="F5310" s="27"/>
      <c r="G5310" s="27"/>
      <c r="R5310" s="27"/>
      <c r="S5310" s="27"/>
    </row>
    <row r="5311" spans="3:19" x14ac:dyDescent="0.2">
      <c r="C5311" s="27"/>
      <c r="D5311" s="27"/>
      <c r="E5311" s="27"/>
      <c r="F5311" s="27"/>
      <c r="G5311" s="27"/>
      <c r="R5311" s="27"/>
      <c r="S5311" s="27"/>
    </row>
    <row r="5312" spans="3:19" x14ac:dyDescent="0.2">
      <c r="C5312" s="27"/>
      <c r="D5312" s="27"/>
      <c r="E5312" s="27"/>
      <c r="F5312" s="27"/>
      <c r="G5312" s="27"/>
      <c r="R5312" s="27"/>
      <c r="S5312" s="27"/>
    </row>
    <row r="5313" spans="3:19" x14ac:dyDescent="0.2">
      <c r="C5313" s="27"/>
      <c r="D5313" s="27"/>
      <c r="E5313" s="27"/>
      <c r="F5313" s="27"/>
      <c r="G5313" s="27"/>
      <c r="R5313" s="27"/>
      <c r="S5313" s="27"/>
    </row>
    <row r="5314" spans="3:19" x14ac:dyDescent="0.2">
      <c r="C5314" s="27"/>
      <c r="D5314" s="27"/>
      <c r="E5314" s="27"/>
      <c r="F5314" s="27"/>
      <c r="G5314" s="27"/>
      <c r="R5314" s="27"/>
      <c r="S5314" s="27"/>
    </row>
    <row r="5315" spans="3:19" x14ac:dyDescent="0.2">
      <c r="C5315" s="27"/>
      <c r="D5315" s="27"/>
      <c r="E5315" s="27"/>
      <c r="F5315" s="27"/>
      <c r="G5315" s="27"/>
      <c r="R5315" s="27"/>
      <c r="S5315" s="27"/>
    </row>
    <row r="5316" spans="3:19" x14ac:dyDescent="0.2">
      <c r="C5316" s="27"/>
      <c r="D5316" s="27"/>
      <c r="E5316" s="27"/>
      <c r="F5316" s="27"/>
      <c r="G5316" s="27"/>
      <c r="R5316" s="27"/>
      <c r="S5316" s="27"/>
    </row>
    <row r="5317" spans="3:19" x14ac:dyDescent="0.2">
      <c r="C5317" s="27"/>
      <c r="D5317" s="27"/>
      <c r="E5317" s="27"/>
      <c r="F5317" s="27"/>
      <c r="G5317" s="27"/>
      <c r="R5317" s="27"/>
      <c r="S5317" s="27"/>
    </row>
    <row r="5318" spans="3:19" x14ac:dyDescent="0.2">
      <c r="C5318" s="27"/>
      <c r="D5318" s="27"/>
      <c r="E5318" s="27"/>
      <c r="F5318" s="27"/>
      <c r="G5318" s="27"/>
      <c r="R5318" s="27"/>
      <c r="S5318" s="27"/>
    </row>
    <row r="5319" spans="3:19" x14ac:dyDescent="0.2">
      <c r="C5319" s="27"/>
      <c r="D5319" s="27"/>
      <c r="E5319" s="27"/>
      <c r="F5319" s="27"/>
      <c r="G5319" s="27"/>
      <c r="R5319" s="27"/>
      <c r="S5319" s="27"/>
    </row>
    <row r="5320" spans="3:19" x14ac:dyDescent="0.2">
      <c r="C5320" s="27"/>
      <c r="D5320" s="27"/>
      <c r="E5320" s="27"/>
      <c r="F5320" s="27"/>
      <c r="G5320" s="27"/>
      <c r="R5320" s="27"/>
      <c r="S5320" s="27"/>
    </row>
    <row r="5321" spans="3:19" x14ac:dyDescent="0.2">
      <c r="C5321" s="27"/>
      <c r="D5321" s="27"/>
      <c r="E5321" s="27"/>
      <c r="F5321" s="27"/>
      <c r="G5321" s="27"/>
      <c r="R5321" s="27"/>
      <c r="S5321" s="27"/>
    </row>
    <row r="5322" spans="3:19" x14ac:dyDescent="0.2">
      <c r="C5322" s="27"/>
      <c r="D5322" s="27"/>
      <c r="E5322" s="27"/>
      <c r="F5322" s="27"/>
      <c r="G5322" s="27"/>
      <c r="R5322" s="27"/>
      <c r="S5322" s="27"/>
    </row>
    <row r="5323" spans="3:19" x14ac:dyDescent="0.2">
      <c r="C5323" s="27"/>
      <c r="D5323" s="27"/>
      <c r="E5323" s="27"/>
      <c r="F5323" s="27"/>
      <c r="G5323" s="27"/>
      <c r="R5323" s="27"/>
      <c r="S5323" s="27"/>
    </row>
    <row r="5324" spans="3:19" x14ac:dyDescent="0.2">
      <c r="C5324" s="27"/>
      <c r="D5324" s="27"/>
      <c r="E5324" s="27"/>
      <c r="F5324" s="27"/>
      <c r="G5324" s="27"/>
      <c r="R5324" s="27"/>
      <c r="S5324" s="27"/>
    </row>
    <row r="5325" spans="3:19" x14ac:dyDescent="0.2">
      <c r="C5325" s="27"/>
      <c r="D5325" s="27"/>
      <c r="E5325" s="27"/>
      <c r="F5325" s="27"/>
      <c r="G5325" s="27"/>
      <c r="R5325" s="27"/>
      <c r="S5325" s="27"/>
    </row>
    <row r="5326" spans="3:19" x14ac:dyDescent="0.2">
      <c r="C5326" s="27"/>
      <c r="D5326" s="27"/>
      <c r="E5326" s="27"/>
      <c r="F5326" s="27"/>
      <c r="G5326" s="27"/>
      <c r="R5326" s="27"/>
      <c r="S5326" s="27"/>
    </row>
    <row r="5327" spans="3:19" x14ac:dyDescent="0.2">
      <c r="C5327" s="27"/>
      <c r="D5327" s="27"/>
      <c r="E5327" s="27"/>
      <c r="F5327" s="27"/>
      <c r="G5327" s="27"/>
      <c r="R5327" s="27"/>
      <c r="S5327" s="27"/>
    </row>
    <row r="5328" spans="3:19" x14ac:dyDescent="0.2">
      <c r="C5328" s="27"/>
      <c r="D5328" s="27"/>
      <c r="E5328" s="27"/>
      <c r="F5328" s="27"/>
      <c r="G5328" s="27"/>
      <c r="R5328" s="27"/>
      <c r="S5328" s="27"/>
    </row>
    <row r="5329" spans="3:19" x14ac:dyDescent="0.2">
      <c r="C5329" s="27"/>
      <c r="D5329" s="27"/>
      <c r="E5329" s="27"/>
      <c r="F5329" s="27"/>
      <c r="G5329" s="27"/>
      <c r="R5329" s="27"/>
      <c r="S5329" s="27"/>
    </row>
    <row r="5330" spans="3:19" x14ac:dyDescent="0.2">
      <c r="C5330" s="27"/>
      <c r="D5330" s="27"/>
      <c r="E5330" s="27"/>
      <c r="F5330" s="27"/>
      <c r="G5330" s="27"/>
      <c r="R5330" s="27"/>
      <c r="S5330" s="27"/>
    </row>
    <row r="5331" spans="3:19" x14ac:dyDescent="0.2">
      <c r="C5331" s="27"/>
      <c r="D5331" s="27"/>
      <c r="E5331" s="27"/>
      <c r="F5331" s="27"/>
      <c r="G5331" s="27"/>
      <c r="R5331" s="27"/>
      <c r="S5331" s="27"/>
    </row>
    <row r="5332" spans="3:19" x14ac:dyDescent="0.2">
      <c r="C5332" s="27"/>
      <c r="D5332" s="27"/>
      <c r="E5332" s="27"/>
      <c r="F5332" s="27"/>
      <c r="G5332" s="27"/>
      <c r="R5332" s="27"/>
      <c r="S5332" s="27"/>
    </row>
    <row r="5333" spans="3:19" x14ac:dyDescent="0.2">
      <c r="C5333" s="27"/>
      <c r="D5333" s="27"/>
      <c r="E5333" s="27"/>
      <c r="F5333" s="27"/>
      <c r="G5333" s="27"/>
      <c r="R5333" s="27"/>
      <c r="S5333" s="27"/>
    </row>
    <row r="5334" spans="3:19" x14ac:dyDescent="0.2">
      <c r="C5334" s="27"/>
      <c r="D5334" s="27"/>
      <c r="E5334" s="27"/>
      <c r="F5334" s="27"/>
      <c r="G5334" s="27"/>
      <c r="R5334" s="27"/>
      <c r="S5334" s="27"/>
    </row>
    <row r="5335" spans="3:19" x14ac:dyDescent="0.2">
      <c r="C5335" s="27"/>
      <c r="D5335" s="27"/>
      <c r="E5335" s="27"/>
      <c r="F5335" s="27"/>
      <c r="G5335" s="27"/>
      <c r="R5335" s="27"/>
      <c r="S5335" s="27"/>
    </row>
    <row r="5336" spans="3:19" x14ac:dyDescent="0.2">
      <c r="C5336" s="27"/>
      <c r="D5336" s="27"/>
      <c r="E5336" s="27"/>
      <c r="F5336" s="27"/>
      <c r="G5336" s="27"/>
      <c r="R5336" s="27"/>
      <c r="S5336" s="27"/>
    </row>
    <row r="5337" spans="3:19" x14ac:dyDescent="0.2">
      <c r="C5337" s="27"/>
      <c r="D5337" s="27"/>
      <c r="E5337" s="27"/>
      <c r="F5337" s="27"/>
      <c r="G5337" s="27"/>
      <c r="R5337" s="27"/>
      <c r="S5337" s="27"/>
    </row>
    <row r="5338" spans="3:19" x14ac:dyDescent="0.2">
      <c r="C5338" s="27"/>
      <c r="D5338" s="27"/>
      <c r="E5338" s="27"/>
      <c r="F5338" s="27"/>
      <c r="G5338" s="27"/>
      <c r="R5338" s="27"/>
      <c r="S5338" s="27"/>
    </row>
    <row r="5339" spans="3:19" x14ac:dyDescent="0.2">
      <c r="C5339" s="27"/>
      <c r="D5339" s="27"/>
      <c r="E5339" s="27"/>
      <c r="F5339" s="27"/>
      <c r="G5339" s="27"/>
      <c r="R5339" s="27"/>
      <c r="S5339" s="27"/>
    </row>
    <row r="5340" spans="3:19" x14ac:dyDescent="0.2">
      <c r="C5340" s="27"/>
      <c r="D5340" s="27"/>
      <c r="E5340" s="27"/>
      <c r="F5340" s="27"/>
      <c r="G5340" s="27"/>
      <c r="R5340" s="27"/>
      <c r="S5340" s="27"/>
    </row>
    <row r="5341" spans="3:19" x14ac:dyDescent="0.2">
      <c r="C5341" s="27"/>
      <c r="D5341" s="27"/>
      <c r="E5341" s="27"/>
      <c r="F5341" s="27"/>
      <c r="G5341" s="27"/>
      <c r="R5341" s="27"/>
      <c r="S5341" s="27"/>
    </row>
    <row r="5342" spans="3:19" x14ac:dyDescent="0.2">
      <c r="C5342" s="27"/>
      <c r="D5342" s="27"/>
      <c r="E5342" s="27"/>
      <c r="F5342" s="27"/>
      <c r="G5342" s="27"/>
      <c r="R5342" s="27"/>
      <c r="S5342" s="27"/>
    </row>
    <row r="5343" spans="3:19" x14ac:dyDescent="0.2">
      <c r="C5343" s="27"/>
      <c r="D5343" s="27"/>
      <c r="E5343" s="27"/>
      <c r="F5343" s="27"/>
      <c r="G5343" s="27"/>
      <c r="R5343" s="27"/>
      <c r="S5343" s="27"/>
    </row>
    <row r="5344" spans="3:19" x14ac:dyDescent="0.2">
      <c r="C5344" s="27"/>
      <c r="D5344" s="27"/>
      <c r="E5344" s="27"/>
      <c r="F5344" s="27"/>
      <c r="G5344" s="27"/>
      <c r="R5344" s="27"/>
      <c r="S5344" s="27"/>
    </row>
    <row r="5345" spans="3:19" x14ac:dyDescent="0.2">
      <c r="C5345" s="27"/>
      <c r="D5345" s="27"/>
      <c r="E5345" s="27"/>
      <c r="F5345" s="27"/>
      <c r="G5345" s="27"/>
      <c r="R5345" s="27"/>
      <c r="S5345" s="27"/>
    </row>
    <row r="5346" spans="3:19" x14ac:dyDescent="0.2">
      <c r="C5346" s="27"/>
      <c r="D5346" s="27"/>
      <c r="E5346" s="27"/>
      <c r="F5346" s="27"/>
      <c r="G5346" s="27"/>
      <c r="R5346" s="27"/>
      <c r="S5346" s="27"/>
    </row>
    <row r="5347" spans="3:19" x14ac:dyDescent="0.2">
      <c r="C5347" s="27"/>
      <c r="D5347" s="27"/>
      <c r="E5347" s="27"/>
      <c r="F5347" s="27"/>
      <c r="G5347" s="27"/>
      <c r="R5347" s="27"/>
      <c r="S5347" s="27"/>
    </row>
    <row r="5348" spans="3:19" x14ac:dyDescent="0.2">
      <c r="C5348" s="27"/>
      <c r="D5348" s="27"/>
      <c r="E5348" s="27"/>
      <c r="F5348" s="27"/>
      <c r="G5348" s="27"/>
      <c r="R5348" s="27"/>
      <c r="S5348" s="27"/>
    </row>
    <row r="5349" spans="3:19" x14ac:dyDescent="0.2">
      <c r="C5349" s="27"/>
      <c r="D5349" s="27"/>
      <c r="E5349" s="27"/>
      <c r="F5349" s="27"/>
      <c r="G5349" s="27"/>
      <c r="R5349" s="27"/>
      <c r="S5349" s="27"/>
    </row>
    <row r="5350" spans="3:19" x14ac:dyDescent="0.2">
      <c r="C5350" s="27"/>
      <c r="D5350" s="27"/>
      <c r="E5350" s="27"/>
      <c r="F5350" s="27"/>
      <c r="G5350" s="27"/>
      <c r="R5350" s="27"/>
      <c r="S5350" s="27"/>
    </row>
    <row r="5351" spans="3:19" x14ac:dyDescent="0.2">
      <c r="C5351" s="27"/>
      <c r="D5351" s="27"/>
      <c r="E5351" s="27"/>
      <c r="F5351" s="27"/>
      <c r="G5351" s="27"/>
      <c r="R5351" s="27"/>
      <c r="S5351" s="27"/>
    </row>
    <row r="5352" spans="3:19" x14ac:dyDescent="0.2">
      <c r="C5352" s="27"/>
      <c r="D5352" s="27"/>
      <c r="E5352" s="27"/>
      <c r="F5352" s="27"/>
      <c r="G5352" s="27"/>
      <c r="R5352" s="27"/>
      <c r="S5352" s="27"/>
    </row>
    <row r="5353" spans="3:19" x14ac:dyDescent="0.2">
      <c r="C5353" s="27"/>
      <c r="D5353" s="27"/>
      <c r="E5353" s="27"/>
      <c r="F5353" s="27"/>
      <c r="G5353" s="27"/>
      <c r="R5353" s="27"/>
      <c r="S5353" s="27"/>
    </row>
    <row r="5354" spans="3:19" x14ac:dyDescent="0.2">
      <c r="C5354" s="27"/>
      <c r="D5354" s="27"/>
      <c r="E5354" s="27"/>
      <c r="F5354" s="27"/>
      <c r="G5354" s="27"/>
      <c r="R5354" s="27"/>
      <c r="S5354" s="27"/>
    </row>
    <row r="5355" spans="3:19" x14ac:dyDescent="0.2">
      <c r="C5355" s="27"/>
      <c r="D5355" s="27"/>
      <c r="E5355" s="27"/>
      <c r="F5355" s="27"/>
      <c r="G5355" s="27"/>
      <c r="R5355" s="27"/>
      <c r="S5355" s="27"/>
    </row>
    <row r="5356" spans="3:19" x14ac:dyDescent="0.2">
      <c r="C5356" s="27"/>
      <c r="D5356" s="27"/>
      <c r="E5356" s="27"/>
      <c r="F5356" s="27"/>
      <c r="G5356" s="27"/>
      <c r="R5356" s="27"/>
      <c r="S5356" s="27"/>
    </row>
    <row r="5357" spans="3:19" x14ac:dyDescent="0.2">
      <c r="C5357" s="27"/>
      <c r="D5357" s="27"/>
      <c r="E5357" s="27"/>
      <c r="F5357" s="27"/>
      <c r="G5357" s="27"/>
      <c r="R5357" s="27"/>
      <c r="S5357" s="27"/>
    </row>
    <row r="5358" spans="3:19" x14ac:dyDescent="0.2">
      <c r="C5358" s="27"/>
      <c r="D5358" s="27"/>
      <c r="E5358" s="27"/>
      <c r="F5358" s="27"/>
      <c r="G5358" s="27"/>
      <c r="R5358" s="27"/>
      <c r="S5358" s="27"/>
    </row>
    <row r="5359" spans="3:19" x14ac:dyDescent="0.2">
      <c r="C5359" s="27"/>
      <c r="D5359" s="27"/>
      <c r="E5359" s="27"/>
      <c r="F5359" s="27"/>
      <c r="G5359" s="27"/>
      <c r="R5359" s="27"/>
      <c r="S5359" s="27"/>
    </row>
    <row r="5360" spans="3:19" x14ac:dyDescent="0.2">
      <c r="C5360" s="27"/>
      <c r="D5360" s="27"/>
      <c r="E5360" s="27"/>
      <c r="F5360" s="27"/>
      <c r="G5360" s="27"/>
      <c r="R5360" s="27"/>
      <c r="S5360" s="27"/>
    </row>
    <row r="5361" spans="3:19" x14ac:dyDescent="0.2">
      <c r="C5361" s="27"/>
      <c r="D5361" s="27"/>
      <c r="E5361" s="27"/>
      <c r="F5361" s="27"/>
      <c r="G5361" s="27"/>
      <c r="R5361" s="27"/>
      <c r="S5361" s="27"/>
    </row>
    <row r="5362" spans="3:19" x14ac:dyDescent="0.2">
      <c r="C5362" s="27"/>
      <c r="D5362" s="27"/>
      <c r="E5362" s="27"/>
      <c r="F5362" s="27"/>
      <c r="G5362" s="27"/>
      <c r="R5362" s="27"/>
      <c r="S5362" s="27"/>
    </row>
    <row r="5363" spans="3:19" x14ac:dyDescent="0.2">
      <c r="C5363" s="27"/>
      <c r="D5363" s="27"/>
      <c r="E5363" s="27"/>
      <c r="F5363" s="27"/>
      <c r="G5363" s="27"/>
      <c r="R5363" s="27"/>
      <c r="S5363" s="27"/>
    </row>
    <row r="5364" spans="3:19" x14ac:dyDescent="0.2">
      <c r="C5364" s="27"/>
      <c r="D5364" s="27"/>
      <c r="E5364" s="27"/>
      <c r="F5364" s="27"/>
      <c r="G5364" s="27"/>
      <c r="R5364" s="27"/>
      <c r="S5364" s="27"/>
    </row>
    <row r="5365" spans="3:19" x14ac:dyDescent="0.2">
      <c r="C5365" s="27"/>
      <c r="D5365" s="27"/>
      <c r="E5365" s="27"/>
      <c r="F5365" s="27"/>
      <c r="G5365" s="27"/>
      <c r="R5365" s="27"/>
      <c r="S5365" s="27"/>
    </row>
    <row r="5366" spans="3:19" x14ac:dyDescent="0.2">
      <c r="C5366" s="27"/>
      <c r="D5366" s="27"/>
      <c r="E5366" s="27"/>
      <c r="F5366" s="27"/>
      <c r="G5366" s="27"/>
      <c r="R5366" s="27"/>
      <c r="S5366" s="27"/>
    </row>
    <row r="5367" spans="3:19" x14ac:dyDescent="0.2">
      <c r="C5367" s="27"/>
      <c r="D5367" s="27"/>
      <c r="E5367" s="27"/>
      <c r="F5367" s="27"/>
      <c r="G5367" s="27"/>
      <c r="R5367" s="27"/>
      <c r="S5367" s="27"/>
    </row>
    <row r="5368" spans="3:19" x14ac:dyDescent="0.2">
      <c r="C5368" s="27"/>
      <c r="D5368" s="27"/>
      <c r="E5368" s="27"/>
      <c r="F5368" s="27"/>
      <c r="G5368" s="27"/>
      <c r="R5368" s="27"/>
      <c r="S5368" s="27"/>
    </row>
    <row r="5369" spans="3:19" x14ac:dyDescent="0.2">
      <c r="C5369" s="27"/>
      <c r="D5369" s="27"/>
      <c r="E5369" s="27"/>
      <c r="F5369" s="27"/>
      <c r="G5369" s="27"/>
      <c r="R5369" s="27"/>
      <c r="S5369" s="27"/>
    </row>
    <row r="5370" spans="3:19" x14ac:dyDescent="0.2">
      <c r="C5370" s="27"/>
      <c r="D5370" s="27"/>
      <c r="E5370" s="27"/>
      <c r="F5370" s="27"/>
      <c r="G5370" s="27"/>
      <c r="R5370" s="27"/>
      <c r="S5370" s="27"/>
    </row>
    <row r="5371" spans="3:19" x14ac:dyDescent="0.2">
      <c r="C5371" s="27"/>
      <c r="D5371" s="27"/>
      <c r="E5371" s="27"/>
      <c r="F5371" s="27"/>
      <c r="G5371" s="27"/>
      <c r="R5371" s="27"/>
      <c r="S5371" s="27"/>
    </row>
    <row r="5372" spans="3:19" x14ac:dyDescent="0.2">
      <c r="C5372" s="27"/>
      <c r="D5372" s="27"/>
      <c r="E5372" s="27"/>
      <c r="F5372" s="27"/>
      <c r="G5372" s="27"/>
      <c r="R5372" s="27"/>
      <c r="S5372" s="27"/>
    </row>
    <row r="5373" spans="3:19" x14ac:dyDescent="0.2">
      <c r="C5373" s="27"/>
      <c r="D5373" s="27"/>
      <c r="E5373" s="27"/>
      <c r="F5373" s="27"/>
      <c r="G5373" s="27"/>
      <c r="R5373" s="27"/>
      <c r="S5373" s="27"/>
    </row>
    <row r="5374" spans="3:19" x14ac:dyDescent="0.2">
      <c r="C5374" s="27"/>
      <c r="D5374" s="27"/>
      <c r="E5374" s="27"/>
      <c r="F5374" s="27"/>
      <c r="G5374" s="27"/>
      <c r="R5374" s="27"/>
      <c r="S5374" s="27"/>
    </row>
    <row r="5375" spans="3:19" x14ac:dyDescent="0.2">
      <c r="C5375" s="27"/>
      <c r="D5375" s="27"/>
      <c r="E5375" s="27"/>
      <c r="F5375" s="27"/>
      <c r="G5375" s="27"/>
      <c r="R5375" s="27"/>
      <c r="S5375" s="27"/>
    </row>
    <row r="5376" spans="3:19" x14ac:dyDescent="0.2">
      <c r="C5376" s="27"/>
      <c r="D5376" s="27"/>
      <c r="E5376" s="27"/>
      <c r="F5376" s="27"/>
      <c r="G5376" s="27"/>
      <c r="R5376" s="27"/>
      <c r="S5376" s="27"/>
    </row>
    <row r="5377" spans="3:19" x14ac:dyDescent="0.2">
      <c r="C5377" s="27"/>
      <c r="D5377" s="27"/>
      <c r="E5377" s="27"/>
      <c r="F5377" s="27"/>
      <c r="G5377" s="27"/>
      <c r="R5377" s="27"/>
      <c r="S5377" s="27"/>
    </row>
    <row r="5378" spans="3:19" x14ac:dyDescent="0.2">
      <c r="C5378" s="27"/>
      <c r="D5378" s="27"/>
      <c r="E5378" s="27"/>
      <c r="F5378" s="27"/>
      <c r="G5378" s="27"/>
      <c r="R5378" s="27"/>
      <c r="S5378" s="27"/>
    </row>
    <row r="5379" spans="3:19" x14ac:dyDescent="0.2">
      <c r="C5379" s="27"/>
      <c r="D5379" s="27"/>
      <c r="E5379" s="27"/>
      <c r="F5379" s="27"/>
      <c r="G5379" s="27"/>
      <c r="R5379" s="27"/>
      <c r="S5379" s="27"/>
    </row>
    <row r="5380" spans="3:19" x14ac:dyDescent="0.2">
      <c r="C5380" s="27"/>
      <c r="D5380" s="27"/>
      <c r="E5380" s="27"/>
      <c r="F5380" s="27"/>
      <c r="G5380" s="27"/>
      <c r="R5380" s="27"/>
      <c r="S5380" s="27"/>
    </row>
    <row r="5381" spans="3:19" x14ac:dyDescent="0.2">
      <c r="C5381" s="27"/>
      <c r="D5381" s="27"/>
      <c r="E5381" s="27"/>
      <c r="F5381" s="27"/>
      <c r="G5381" s="27"/>
      <c r="R5381" s="27"/>
      <c r="S5381" s="27"/>
    </row>
    <row r="5382" spans="3:19" x14ac:dyDescent="0.2">
      <c r="C5382" s="27"/>
      <c r="D5382" s="27"/>
      <c r="E5382" s="27"/>
      <c r="F5382" s="27"/>
      <c r="G5382" s="27"/>
      <c r="R5382" s="27"/>
      <c r="S5382" s="27"/>
    </row>
    <row r="5383" spans="3:19" x14ac:dyDescent="0.2">
      <c r="C5383" s="27"/>
      <c r="D5383" s="27"/>
      <c r="E5383" s="27"/>
      <c r="F5383" s="27"/>
      <c r="G5383" s="27"/>
      <c r="R5383" s="27"/>
      <c r="S5383" s="27"/>
    </row>
    <row r="5384" spans="3:19" x14ac:dyDescent="0.2">
      <c r="C5384" s="27"/>
      <c r="D5384" s="27"/>
      <c r="E5384" s="27"/>
      <c r="F5384" s="27"/>
      <c r="G5384" s="27"/>
      <c r="R5384" s="27"/>
      <c r="S5384" s="27"/>
    </row>
    <row r="5385" spans="3:19" x14ac:dyDescent="0.2">
      <c r="C5385" s="27"/>
      <c r="D5385" s="27"/>
      <c r="E5385" s="27"/>
      <c r="F5385" s="27"/>
      <c r="G5385" s="27"/>
      <c r="R5385" s="27"/>
      <c r="S5385" s="27"/>
    </row>
    <row r="5386" spans="3:19" x14ac:dyDescent="0.2">
      <c r="C5386" s="27"/>
      <c r="D5386" s="27"/>
      <c r="E5386" s="27"/>
      <c r="F5386" s="27"/>
      <c r="G5386" s="27"/>
      <c r="R5386" s="27"/>
      <c r="S5386" s="27"/>
    </row>
    <row r="5387" spans="3:19" x14ac:dyDescent="0.2">
      <c r="C5387" s="27"/>
      <c r="D5387" s="27"/>
      <c r="E5387" s="27"/>
      <c r="F5387" s="27"/>
      <c r="G5387" s="27"/>
      <c r="R5387" s="27"/>
      <c r="S5387" s="27"/>
    </row>
    <row r="5388" spans="3:19" x14ac:dyDescent="0.2">
      <c r="C5388" s="27"/>
      <c r="D5388" s="27"/>
      <c r="E5388" s="27"/>
      <c r="F5388" s="27"/>
      <c r="G5388" s="27"/>
      <c r="R5388" s="27"/>
      <c r="S5388" s="27"/>
    </row>
    <row r="5389" spans="3:19" x14ac:dyDescent="0.2">
      <c r="C5389" s="27"/>
      <c r="D5389" s="27"/>
      <c r="E5389" s="27"/>
      <c r="F5389" s="27"/>
      <c r="G5389" s="27"/>
      <c r="R5389" s="27"/>
      <c r="S5389" s="27"/>
    </row>
    <row r="5390" spans="3:19" x14ac:dyDescent="0.2">
      <c r="C5390" s="27"/>
      <c r="D5390" s="27"/>
      <c r="E5390" s="27"/>
      <c r="F5390" s="27"/>
      <c r="G5390" s="27"/>
      <c r="R5390" s="27"/>
      <c r="S5390" s="27"/>
    </row>
    <row r="5391" spans="3:19" x14ac:dyDescent="0.2">
      <c r="C5391" s="27"/>
      <c r="D5391" s="27"/>
      <c r="E5391" s="27"/>
      <c r="F5391" s="27"/>
      <c r="G5391" s="27"/>
      <c r="R5391" s="27"/>
      <c r="S5391" s="27"/>
    </row>
    <row r="5392" spans="3:19" x14ac:dyDescent="0.2">
      <c r="C5392" s="27"/>
      <c r="D5392" s="27"/>
      <c r="E5392" s="27"/>
      <c r="F5392" s="27"/>
      <c r="G5392" s="27"/>
      <c r="R5392" s="27"/>
      <c r="S5392" s="27"/>
    </row>
    <row r="5393" spans="3:19" x14ac:dyDescent="0.2">
      <c r="C5393" s="27"/>
      <c r="D5393" s="27"/>
      <c r="E5393" s="27"/>
      <c r="F5393" s="27"/>
      <c r="G5393" s="27"/>
      <c r="R5393" s="27"/>
      <c r="S5393" s="27"/>
    </row>
    <row r="5394" spans="3:19" x14ac:dyDescent="0.2">
      <c r="C5394" s="27"/>
      <c r="D5394" s="27"/>
      <c r="E5394" s="27"/>
      <c r="F5394" s="27"/>
      <c r="G5394" s="27"/>
      <c r="R5394" s="27"/>
      <c r="S5394" s="27"/>
    </row>
    <row r="5395" spans="3:19" x14ac:dyDescent="0.2">
      <c r="C5395" s="27"/>
      <c r="D5395" s="27"/>
      <c r="E5395" s="27"/>
      <c r="F5395" s="27"/>
      <c r="G5395" s="27"/>
      <c r="R5395" s="27"/>
      <c r="S5395" s="27"/>
    </row>
    <row r="5396" spans="3:19" x14ac:dyDescent="0.2">
      <c r="C5396" s="27"/>
      <c r="D5396" s="27"/>
      <c r="E5396" s="27"/>
      <c r="F5396" s="27"/>
      <c r="G5396" s="27"/>
      <c r="R5396" s="27"/>
      <c r="S5396" s="27"/>
    </row>
    <row r="5397" spans="3:19" x14ac:dyDescent="0.2">
      <c r="C5397" s="27"/>
      <c r="D5397" s="27"/>
      <c r="E5397" s="27"/>
      <c r="F5397" s="27"/>
      <c r="G5397" s="27"/>
      <c r="R5397" s="27"/>
      <c r="S5397" s="27"/>
    </row>
    <row r="5398" spans="3:19" x14ac:dyDescent="0.2">
      <c r="C5398" s="27"/>
      <c r="D5398" s="27"/>
      <c r="E5398" s="27"/>
      <c r="F5398" s="27"/>
      <c r="G5398" s="27"/>
      <c r="R5398" s="27"/>
      <c r="S5398" s="27"/>
    </row>
    <row r="5399" spans="3:19" x14ac:dyDescent="0.2">
      <c r="C5399" s="27"/>
      <c r="D5399" s="27"/>
      <c r="E5399" s="27"/>
      <c r="F5399" s="27"/>
      <c r="G5399" s="27"/>
      <c r="R5399" s="27"/>
      <c r="S5399" s="27"/>
    </row>
    <row r="5400" spans="3:19" x14ac:dyDescent="0.2">
      <c r="C5400" s="27"/>
      <c r="D5400" s="27"/>
      <c r="E5400" s="27"/>
      <c r="F5400" s="27"/>
      <c r="G5400" s="27"/>
      <c r="R5400" s="27"/>
      <c r="S5400" s="27"/>
    </row>
    <row r="5401" spans="3:19" x14ac:dyDescent="0.2">
      <c r="C5401" s="27"/>
      <c r="D5401" s="27"/>
      <c r="E5401" s="27"/>
      <c r="F5401" s="27"/>
      <c r="G5401" s="27"/>
      <c r="R5401" s="27"/>
      <c r="S5401" s="27"/>
    </row>
    <row r="5402" spans="3:19" x14ac:dyDescent="0.2">
      <c r="C5402" s="27"/>
      <c r="D5402" s="27"/>
      <c r="E5402" s="27"/>
      <c r="F5402" s="27"/>
      <c r="G5402" s="27"/>
      <c r="R5402" s="27"/>
      <c r="S5402" s="27"/>
    </row>
    <row r="5403" spans="3:19" x14ac:dyDescent="0.2">
      <c r="C5403" s="27"/>
      <c r="D5403" s="27"/>
      <c r="E5403" s="27"/>
      <c r="F5403" s="27"/>
      <c r="G5403" s="27"/>
      <c r="R5403" s="27"/>
      <c r="S5403" s="27"/>
    </row>
    <row r="5404" spans="3:19" x14ac:dyDescent="0.2">
      <c r="C5404" s="27"/>
      <c r="D5404" s="27"/>
      <c r="E5404" s="27"/>
      <c r="F5404" s="27"/>
      <c r="G5404" s="27"/>
      <c r="R5404" s="27"/>
      <c r="S5404" s="27"/>
    </row>
    <row r="5405" spans="3:19" x14ac:dyDescent="0.2">
      <c r="C5405" s="27"/>
      <c r="D5405" s="27"/>
      <c r="E5405" s="27"/>
      <c r="F5405" s="27"/>
      <c r="G5405" s="27"/>
      <c r="R5405" s="27"/>
      <c r="S5405" s="27"/>
    </row>
    <row r="5406" spans="3:19" x14ac:dyDescent="0.2">
      <c r="C5406" s="27"/>
      <c r="D5406" s="27"/>
      <c r="E5406" s="27"/>
      <c r="F5406" s="27"/>
      <c r="G5406" s="27"/>
      <c r="R5406" s="27"/>
      <c r="S5406" s="27"/>
    </row>
    <row r="5407" spans="3:19" x14ac:dyDescent="0.2">
      <c r="C5407" s="27"/>
      <c r="D5407" s="27"/>
      <c r="E5407" s="27"/>
      <c r="F5407" s="27"/>
      <c r="G5407" s="27"/>
      <c r="R5407" s="27"/>
      <c r="S5407" s="27"/>
    </row>
    <row r="5408" spans="3:19" x14ac:dyDescent="0.2">
      <c r="C5408" s="27"/>
      <c r="D5408" s="27"/>
      <c r="E5408" s="27"/>
      <c r="F5408" s="27"/>
      <c r="G5408" s="27"/>
      <c r="R5408" s="27"/>
      <c r="S5408" s="27"/>
    </row>
    <row r="5409" spans="3:19" x14ac:dyDescent="0.2">
      <c r="C5409" s="27"/>
      <c r="D5409" s="27"/>
      <c r="E5409" s="27"/>
      <c r="F5409" s="27"/>
      <c r="G5409" s="27"/>
      <c r="R5409" s="27"/>
      <c r="S5409" s="27"/>
    </row>
    <row r="5410" spans="3:19" x14ac:dyDescent="0.2">
      <c r="C5410" s="27"/>
      <c r="D5410" s="27"/>
      <c r="E5410" s="27"/>
      <c r="F5410" s="27"/>
      <c r="G5410" s="27"/>
      <c r="R5410" s="27"/>
      <c r="S5410" s="27"/>
    </row>
    <row r="5411" spans="3:19" x14ac:dyDescent="0.2">
      <c r="C5411" s="27"/>
      <c r="D5411" s="27"/>
      <c r="E5411" s="27"/>
      <c r="F5411" s="27"/>
      <c r="G5411" s="27"/>
      <c r="R5411" s="27"/>
      <c r="S5411" s="27"/>
    </row>
    <row r="5412" spans="3:19" x14ac:dyDescent="0.2">
      <c r="C5412" s="27"/>
      <c r="D5412" s="27"/>
      <c r="E5412" s="27"/>
      <c r="F5412" s="27"/>
      <c r="G5412" s="27"/>
      <c r="R5412" s="27"/>
      <c r="S5412" s="27"/>
    </row>
    <row r="5413" spans="3:19" x14ac:dyDescent="0.2">
      <c r="C5413" s="27"/>
      <c r="D5413" s="27"/>
      <c r="E5413" s="27"/>
      <c r="F5413" s="27"/>
      <c r="G5413" s="27"/>
      <c r="R5413" s="27"/>
      <c r="S5413" s="27"/>
    </row>
    <row r="5414" spans="3:19" x14ac:dyDescent="0.2">
      <c r="C5414" s="27"/>
      <c r="D5414" s="27"/>
      <c r="E5414" s="27"/>
      <c r="F5414" s="27"/>
      <c r="G5414" s="27"/>
      <c r="R5414" s="27"/>
      <c r="S5414" s="27"/>
    </row>
    <row r="5415" spans="3:19" x14ac:dyDescent="0.2">
      <c r="C5415" s="27"/>
      <c r="D5415" s="27"/>
      <c r="E5415" s="27"/>
      <c r="F5415" s="27"/>
      <c r="G5415" s="27"/>
      <c r="R5415" s="27"/>
      <c r="S5415" s="27"/>
    </row>
    <row r="5416" spans="3:19" x14ac:dyDescent="0.2">
      <c r="C5416" s="27"/>
      <c r="D5416" s="27"/>
      <c r="E5416" s="27"/>
      <c r="F5416" s="27"/>
      <c r="G5416" s="27"/>
      <c r="R5416" s="27"/>
      <c r="S5416" s="27"/>
    </row>
    <row r="5417" spans="3:19" x14ac:dyDescent="0.2">
      <c r="C5417" s="27"/>
      <c r="D5417" s="27"/>
      <c r="E5417" s="27"/>
      <c r="F5417" s="27"/>
      <c r="G5417" s="27"/>
      <c r="R5417" s="27"/>
      <c r="S5417" s="27"/>
    </row>
    <row r="5418" spans="3:19" x14ac:dyDescent="0.2">
      <c r="C5418" s="27"/>
      <c r="D5418" s="27"/>
      <c r="E5418" s="27"/>
      <c r="F5418" s="27"/>
      <c r="G5418" s="27"/>
      <c r="R5418" s="27"/>
      <c r="S5418" s="27"/>
    </row>
    <row r="5419" spans="3:19" x14ac:dyDescent="0.2">
      <c r="C5419" s="27"/>
      <c r="D5419" s="27"/>
      <c r="E5419" s="27"/>
      <c r="F5419" s="27"/>
      <c r="G5419" s="27"/>
      <c r="R5419" s="27"/>
      <c r="S5419" s="27"/>
    </row>
    <row r="5420" spans="3:19" x14ac:dyDescent="0.2">
      <c r="C5420" s="27"/>
      <c r="D5420" s="27"/>
      <c r="E5420" s="27"/>
      <c r="F5420" s="27"/>
      <c r="G5420" s="27"/>
      <c r="R5420" s="27"/>
      <c r="S5420" s="27"/>
    </row>
    <row r="5421" spans="3:19" x14ac:dyDescent="0.2">
      <c r="C5421" s="27"/>
      <c r="D5421" s="27"/>
      <c r="E5421" s="27"/>
      <c r="F5421" s="27"/>
      <c r="G5421" s="27"/>
      <c r="R5421" s="27"/>
      <c r="S5421" s="27"/>
    </row>
    <row r="5422" spans="3:19" x14ac:dyDescent="0.2">
      <c r="C5422" s="27"/>
      <c r="D5422" s="27"/>
      <c r="E5422" s="27"/>
      <c r="F5422" s="27"/>
      <c r="G5422" s="27"/>
      <c r="R5422" s="27"/>
      <c r="S5422" s="27"/>
    </row>
    <row r="5423" spans="3:19" x14ac:dyDescent="0.2">
      <c r="C5423" s="27"/>
      <c r="D5423" s="27"/>
      <c r="E5423" s="27"/>
      <c r="F5423" s="27"/>
      <c r="G5423" s="27"/>
      <c r="R5423" s="27"/>
      <c r="S5423" s="27"/>
    </row>
    <row r="5424" spans="3:19" x14ac:dyDescent="0.2">
      <c r="C5424" s="27"/>
      <c r="D5424" s="27"/>
      <c r="E5424" s="27"/>
      <c r="F5424" s="27"/>
      <c r="G5424" s="27"/>
      <c r="R5424" s="27"/>
      <c r="S5424" s="27"/>
    </row>
    <row r="5425" spans="3:19" x14ac:dyDescent="0.2">
      <c r="C5425" s="27"/>
      <c r="D5425" s="27"/>
      <c r="E5425" s="27"/>
      <c r="F5425" s="27"/>
      <c r="G5425" s="27"/>
      <c r="R5425" s="27"/>
      <c r="S5425" s="27"/>
    </row>
    <row r="5426" spans="3:19" x14ac:dyDescent="0.2">
      <c r="C5426" s="27"/>
      <c r="D5426" s="27"/>
      <c r="E5426" s="27"/>
      <c r="F5426" s="27"/>
      <c r="G5426" s="27"/>
      <c r="R5426" s="27"/>
      <c r="S5426" s="27"/>
    </row>
    <row r="5427" spans="3:19" x14ac:dyDescent="0.2">
      <c r="C5427" s="27"/>
      <c r="D5427" s="27"/>
      <c r="E5427" s="27"/>
      <c r="F5427" s="27"/>
      <c r="G5427" s="27"/>
      <c r="R5427" s="27"/>
      <c r="S5427" s="27"/>
    </row>
    <row r="5428" spans="3:19" x14ac:dyDescent="0.2">
      <c r="C5428" s="27"/>
      <c r="D5428" s="27"/>
      <c r="E5428" s="27"/>
      <c r="F5428" s="27"/>
      <c r="G5428" s="27"/>
      <c r="R5428" s="27"/>
      <c r="S5428" s="27"/>
    </row>
    <row r="5429" spans="3:19" x14ac:dyDescent="0.2">
      <c r="C5429" s="27"/>
      <c r="D5429" s="27"/>
      <c r="E5429" s="27"/>
      <c r="F5429" s="27"/>
      <c r="G5429" s="27"/>
      <c r="R5429" s="27"/>
      <c r="S5429" s="27"/>
    </row>
    <row r="5430" spans="3:19" x14ac:dyDescent="0.2">
      <c r="C5430" s="27"/>
      <c r="D5430" s="27"/>
      <c r="E5430" s="27"/>
      <c r="F5430" s="27"/>
      <c r="G5430" s="27"/>
      <c r="R5430" s="27"/>
      <c r="S5430" s="27"/>
    </row>
    <row r="5431" spans="3:19" x14ac:dyDescent="0.2">
      <c r="C5431" s="27"/>
      <c r="D5431" s="27"/>
      <c r="E5431" s="27"/>
      <c r="F5431" s="27"/>
      <c r="G5431" s="27"/>
      <c r="R5431" s="27"/>
      <c r="S5431" s="27"/>
    </row>
    <row r="5432" spans="3:19" x14ac:dyDescent="0.2">
      <c r="C5432" s="27"/>
      <c r="D5432" s="27"/>
      <c r="E5432" s="27"/>
      <c r="F5432" s="27"/>
      <c r="G5432" s="27"/>
      <c r="R5432" s="27"/>
      <c r="S5432" s="27"/>
    </row>
    <row r="5433" spans="3:19" x14ac:dyDescent="0.2">
      <c r="C5433" s="27"/>
      <c r="D5433" s="27"/>
      <c r="E5433" s="27"/>
      <c r="F5433" s="27"/>
      <c r="G5433" s="27"/>
      <c r="R5433" s="27"/>
      <c r="S5433" s="27"/>
    </row>
    <row r="5434" spans="3:19" x14ac:dyDescent="0.2">
      <c r="C5434" s="27"/>
      <c r="D5434" s="27"/>
      <c r="E5434" s="27"/>
      <c r="F5434" s="27"/>
      <c r="G5434" s="27"/>
      <c r="R5434" s="27"/>
      <c r="S5434" s="27"/>
    </row>
    <row r="5435" spans="3:19" x14ac:dyDescent="0.2">
      <c r="C5435" s="27"/>
      <c r="D5435" s="27"/>
      <c r="E5435" s="27"/>
      <c r="F5435" s="27"/>
      <c r="G5435" s="27"/>
      <c r="R5435" s="27"/>
      <c r="S5435" s="27"/>
    </row>
    <row r="5436" spans="3:19" x14ac:dyDescent="0.2">
      <c r="C5436" s="27"/>
      <c r="D5436" s="27"/>
      <c r="E5436" s="27"/>
      <c r="F5436" s="27"/>
      <c r="G5436" s="27"/>
      <c r="R5436" s="27"/>
      <c r="S5436" s="27"/>
    </row>
    <row r="5437" spans="3:19" x14ac:dyDescent="0.2">
      <c r="C5437" s="27"/>
      <c r="D5437" s="27"/>
      <c r="E5437" s="27"/>
      <c r="F5437" s="27"/>
      <c r="G5437" s="27"/>
      <c r="R5437" s="27"/>
      <c r="S5437" s="27"/>
    </row>
    <row r="5438" spans="3:19" x14ac:dyDescent="0.2">
      <c r="C5438" s="27"/>
      <c r="D5438" s="27"/>
      <c r="E5438" s="27"/>
      <c r="F5438" s="27"/>
      <c r="G5438" s="27"/>
      <c r="R5438" s="27"/>
      <c r="S5438" s="27"/>
    </row>
    <row r="5439" spans="3:19" x14ac:dyDescent="0.2">
      <c r="C5439" s="27"/>
      <c r="D5439" s="27"/>
      <c r="E5439" s="27"/>
      <c r="F5439" s="27"/>
      <c r="G5439" s="27"/>
      <c r="R5439" s="27"/>
      <c r="S5439" s="27"/>
    </row>
    <row r="5440" spans="3:19" x14ac:dyDescent="0.2">
      <c r="C5440" s="27"/>
      <c r="D5440" s="27"/>
      <c r="E5440" s="27"/>
      <c r="F5440" s="27"/>
      <c r="G5440" s="27"/>
      <c r="R5440" s="27"/>
      <c r="S5440" s="27"/>
    </row>
    <row r="5441" spans="3:19" x14ac:dyDescent="0.2">
      <c r="C5441" s="27"/>
      <c r="D5441" s="27"/>
      <c r="E5441" s="27"/>
      <c r="F5441" s="27"/>
      <c r="G5441" s="27"/>
      <c r="R5441" s="27"/>
      <c r="S5441" s="27"/>
    </row>
    <row r="5442" spans="3:19" x14ac:dyDescent="0.2">
      <c r="C5442" s="27"/>
      <c r="D5442" s="27"/>
      <c r="E5442" s="27"/>
      <c r="F5442" s="27"/>
      <c r="G5442" s="27"/>
      <c r="R5442" s="27"/>
      <c r="S5442" s="27"/>
    </row>
    <row r="5443" spans="3:19" x14ac:dyDescent="0.2">
      <c r="C5443" s="27"/>
      <c r="D5443" s="27"/>
      <c r="E5443" s="27"/>
      <c r="F5443" s="27"/>
      <c r="G5443" s="27"/>
      <c r="R5443" s="27"/>
      <c r="S5443" s="27"/>
    </row>
    <row r="5444" spans="3:19" x14ac:dyDescent="0.2">
      <c r="C5444" s="27"/>
      <c r="D5444" s="27"/>
      <c r="E5444" s="27"/>
      <c r="F5444" s="27"/>
      <c r="G5444" s="27"/>
      <c r="R5444" s="27"/>
      <c r="S5444" s="27"/>
    </row>
    <row r="5445" spans="3:19" x14ac:dyDescent="0.2">
      <c r="C5445" s="27"/>
      <c r="D5445" s="27"/>
      <c r="E5445" s="27"/>
      <c r="F5445" s="27"/>
      <c r="G5445" s="27"/>
      <c r="R5445" s="27"/>
      <c r="S5445" s="27"/>
    </row>
    <row r="5446" spans="3:19" x14ac:dyDescent="0.2">
      <c r="C5446" s="27"/>
      <c r="D5446" s="27"/>
      <c r="E5446" s="27"/>
      <c r="F5446" s="27"/>
      <c r="G5446" s="27"/>
      <c r="R5446" s="27"/>
      <c r="S5446" s="27"/>
    </row>
    <row r="5447" spans="3:19" x14ac:dyDescent="0.2">
      <c r="C5447" s="27"/>
      <c r="D5447" s="27"/>
      <c r="E5447" s="27"/>
      <c r="F5447" s="27"/>
      <c r="G5447" s="27"/>
      <c r="R5447" s="27"/>
      <c r="S5447" s="27"/>
    </row>
    <row r="5448" spans="3:19" x14ac:dyDescent="0.2">
      <c r="C5448" s="27"/>
      <c r="D5448" s="27"/>
      <c r="E5448" s="27"/>
      <c r="F5448" s="27"/>
      <c r="G5448" s="27"/>
      <c r="R5448" s="27"/>
      <c r="S5448" s="27"/>
    </row>
    <row r="5449" spans="3:19" x14ac:dyDescent="0.2">
      <c r="C5449" s="27"/>
      <c r="D5449" s="27"/>
      <c r="E5449" s="27"/>
      <c r="F5449" s="27"/>
      <c r="G5449" s="27"/>
      <c r="R5449" s="27"/>
      <c r="S5449" s="27"/>
    </row>
    <row r="5450" spans="3:19" x14ac:dyDescent="0.2">
      <c r="C5450" s="27"/>
      <c r="D5450" s="27"/>
      <c r="E5450" s="27"/>
      <c r="F5450" s="27"/>
      <c r="G5450" s="27"/>
      <c r="R5450" s="27"/>
      <c r="S5450" s="27"/>
    </row>
    <row r="5451" spans="3:19" x14ac:dyDescent="0.2">
      <c r="C5451" s="27"/>
      <c r="D5451" s="27"/>
      <c r="E5451" s="27"/>
      <c r="F5451" s="27"/>
      <c r="G5451" s="27"/>
      <c r="R5451" s="27"/>
      <c r="S5451" s="27"/>
    </row>
    <row r="5452" spans="3:19" x14ac:dyDescent="0.2">
      <c r="C5452" s="27"/>
      <c r="D5452" s="27"/>
      <c r="E5452" s="27"/>
      <c r="F5452" s="27"/>
      <c r="G5452" s="27"/>
      <c r="R5452" s="27"/>
      <c r="S5452" s="27"/>
    </row>
    <row r="5453" spans="3:19" x14ac:dyDescent="0.2">
      <c r="C5453" s="27"/>
      <c r="D5453" s="27"/>
      <c r="E5453" s="27"/>
      <c r="F5453" s="27"/>
      <c r="G5453" s="27"/>
      <c r="R5453" s="27"/>
      <c r="S5453" s="27"/>
    </row>
    <row r="5454" spans="3:19" x14ac:dyDescent="0.2">
      <c r="C5454" s="27"/>
      <c r="D5454" s="27"/>
      <c r="E5454" s="27"/>
      <c r="F5454" s="27"/>
      <c r="G5454" s="27"/>
      <c r="R5454" s="27"/>
      <c r="S5454" s="27"/>
    </row>
    <row r="5455" spans="3:19" x14ac:dyDescent="0.2">
      <c r="C5455" s="27"/>
      <c r="D5455" s="27"/>
      <c r="E5455" s="27"/>
      <c r="F5455" s="27"/>
      <c r="G5455" s="27"/>
      <c r="R5455" s="27"/>
      <c r="S5455" s="27"/>
    </row>
    <row r="5456" spans="3:19" x14ac:dyDescent="0.2">
      <c r="C5456" s="27"/>
      <c r="D5456" s="27"/>
      <c r="E5456" s="27"/>
      <c r="F5456" s="27"/>
      <c r="G5456" s="27"/>
      <c r="R5456" s="27"/>
      <c r="S5456" s="27"/>
    </row>
    <row r="5457" spans="3:19" x14ac:dyDescent="0.2">
      <c r="C5457" s="27"/>
      <c r="D5457" s="27"/>
      <c r="E5457" s="27"/>
      <c r="F5457" s="27"/>
      <c r="G5457" s="27"/>
      <c r="R5457" s="27"/>
      <c r="S5457" s="27"/>
    </row>
    <row r="5458" spans="3:19" x14ac:dyDescent="0.2">
      <c r="C5458" s="27"/>
      <c r="D5458" s="27"/>
      <c r="E5458" s="27"/>
      <c r="F5458" s="27"/>
      <c r="G5458" s="27"/>
      <c r="R5458" s="27"/>
      <c r="S5458" s="27"/>
    </row>
    <row r="5459" spans="3:19" x14ac:dyDescent="0.2">
      <c r="C5459" s="27"/>
      <c r="D5459" s="27"/>
      <c r="E5459" s="27"/>
      <c r="F5459" s="27"/>
      <c r="G5459" s="27"/>
      <c r="R5459" s="27"/>
      <c r="S5459" s="27"/>
    </row>
    <row r="5460" spans="3:19" x14ac:dyDescent="0.2">
      <c r="C5460" s="27"/>
      <c r="D5460" s="27"/>
      <c r="E5460" s="27"/>
      <c r="F5460" s="27"/>
      <c r="G5460" s="27"/>
      <c r="R5460" s="27"/>
      <c r="S5460" s="27"/>
    </row>
    <row r="5461" spans="3:19" x14ac:dyDescent="0.2">
      <c r="C5461" s="27"/>
      <c r="D5461" s="27"/>
      <c r="E5461" s="27"/>
      <c r="F5461" s="27"/>
      <c r="G5461" s="27"/>
      <c r="R5461" s="27"/>
      <c r="S5461" s="27"/>
    </row>
    <row r="5462" spans="3:19" x14ac:dyDescent="0.2">
      <c r="C5462" s="27"/>
      <c r="D5462" s="27"/>
      <c r="E5462" s="27"/>
      <c r="F5462" s="27"/>
      <c r="G5462" s="27"/>
      <c r="R5462" s="27"/>
      <c r="S5462" s="27"/>
    </row>
    <row r="5463" spans="3:19" x14ac:dyDescent="0.2">
      <c r="C5463" s="27"/>
      <c r="D5463" s="27"/>
      <c r="E5463" s="27"/>
      <c r="F5463" s="27"/>
      <c r="G5463" s="27"/>
      <c r="R5463" s="27"/>
      <c r="S5463" s="27"/>
    </row>
    <row r="5464" spans="3:19" x14ac:dyDescent="0.2">
      <c r="C5464" s="27"/>
      <c r="D5464" s="27"/>
      <c r="E5464" s="27"/>
      <c r="F5464" s="27"/>
      <c r="G5464" s="27"/>
      <c r="R5464" s="27"/>
      <c r="S5464" s="27"/>
    </row>
    <row r="5465" spans="3:19" x14ac:dyDescent="0.2">
      <c r="C5465" s="27"/>
      <c r="D5465" s="27"/>
      <c r="E5465" s="27"/>
      <c r="F5465" s="27"/>
      <c r="G5465" s="27"/>
      <c r="R5465" s="27"/>
      <c r="S5465" s="27"/>
    </row>
    <row r="5466" spans="3:19" x14ac:dyDescent="0.2">
      <c r="C5466" s="27"/>
      <c r="D5466" s="27"/>
      <c r="E5466" s="27"/>
      <c r="F5466" s="27"/>
      <c r="G5466" s="27"/>
      <c r="R5466" s="27"/>
      <c r="S5466" s="27"/>
    </row>
    <row r="5467" spans="3:19" x14ac:dyDescent="0.2">
      <c r="C5467" s="27"/>
      <c r="D5467" s="27"/>
      <c r="E5467" s="27"/>
      <c r="F5467" s="27"/>
      <c r="G5467" s="27"/>
      <c r="R5467" s="27"/>
      <c r="S5467" s="27"/>
    </row>
    <row r="5468" spans="3:19" x14ac:dyDescent="0.2">
      <c r="C5468" s="27"/>
      <c r="D5468" s="27"/>
      <c r="E5468" s="27"/>
      <c r="F5468" s="27"/>
      <c r="G5468" s="27"/>
      <c r="R5468" s="27"/>
      <c r="S5468" s="27"/>
    </row>
    <row r="5469" spans="3:19" x14ac:dyDescent="0.2">
      <c r="C5469" s="27"/>
      <c r="D5469" s="27"/>
      <c r="E5469" s="27"/>
      <c r="F5469" s="27"/>
      <c r="G5469" s="27"/>
      <c r="R5469" s="27"/>
      <c r="S5469" s="27"/>
    </row>
    <row r="5470" spans="3:19" x14ac:dyDescent="0.2">
      <c r="C5470" s="27"/>
      <c r="D5470" s="27"/>
      <c r="E5470" s="27"/>
      <c r="F5470" s="27"/>
      <c r="G5470" s="27"/>
      <c r="R5470" s="27"/>
      <c r="S5470" s="27"/>
    </row>
    <row r="5471" spans="3:19" x14ac:dyDescent="0.2">
      <c r="C5471" s="27"/>
      <c r="D5471" s="27"/>
      <c r="E5471" s="27"/>
      <c r="F5471" s="27"/>
      <c r="G5471" s="27"/>
      <c r="R5471" s="27"/>
      <c r="S5471" s="27"/>
    </row>
    <row r="5472" spans="3:19" x14ac:dyDescent="0.2">
      <c r="C5472" s="27"/>
      <c r="D5472" s="27"/>
      <c r="E5472" s="27"/>
      <c r="F5472" s="27"/>
      <c r="G5472" s="27"/>
      <c r="R5472" s="27"/>
      <c r="S5472" s="27"/>
    </row>
    <row r="5473" spans="3:19" x14ac:dyDescent="0.2">
      <c r="C5473" s="27"/>
      <c r="D5473" s="27"/>
      <c r="E5473" s="27"/>
      <c r="F5473" s="27"/>
      <c r="G5473" s="27"/>
      <c r="R5473" s="27"/>
      <c r="S5473" s="27"/>
    </row>
    <row r="5474" spans="3:19" x14ac:dyDescent="0.2">
      <c r="C5474" s="27"/>
      <c r="D5474" s="27"/>
      <c r="E5474" s="27"/>
      <c r="F5474" s="27"/>
      <c r="G5474" s="27"/>
      <c r="R5474" s="27"/>
      <c r="S5474" s="27"/>
    </row>
    <row r="5475" spans="3:19" x14ac:dyDescent="0.2">
      <c r="C5475" s="27"/>
      <c r="D5475" s="27"/>
      <c r="E5475" s="27"/>
      <c r="F5475" s="27"/>
      <c r="G5475" s="27"/>
      <c r="R5475" s="27"/>
      <c r="S5475" s="27"/>
    </row>
    <row r="5476" spans="3:19" x14ac:dyDescent="0.2">
      <c r="C5476" s="27"/>
      <c r="D5476" s="27"/>
      <c r="E5476" s="27"/>
      <c r="F5476" s="27"/>
      <c r="G5476" s="27"/>
      <c r="R5476" s="27"/>
      <c r="S5476" s="27"/>
    </row>
    <row r="5477" spans="3:19" x14ac:dyDescent="0.2">
      <c r="C5477" s="27"/>
      <c r="D5477" s="27"/>
      <c r="E5477" s="27"/>
      <c r="F5477" s="27"/>
      <c r="G5477" s="27"/>
      <c r="R5477" s="27"/>
      <c r="S5477" s="27"/>
    </row>
    <row r="5478" spans="3:19" x14ac:dyDescent="0.2">
      <c r="C5478" s="27"/>
      <c r="D5478" s="27"/>
      <c r="E5478" s="27"/>
      <c r="F5478" s="27"/>
      <c r="G5478" s="27"/>
      <c r="R5478" s="27"/>
      <c r="S5478" s="27"/>
    </row>
    <row r="5479" spans="3:19" x14ac:dyDescent="0.2">
      <c r="C5479" s="27"/>
      <c r="D5479" s="27"/>
      <c r="E5479" s="27"/>
      <c r="F5479" s="27"/>
      <c r="G5479" s="27"/>
      <c r="R5479" s="27"/>
      <c r="S5479" s="27"/>
    </row>
    <row r="5480" spans="3:19" x14ac:dyDescent="0.2">
      <c r="C5480" s="27"/>
      <c r="D5480" s="27"/>
      <c r="E5480" s="27"/>
      <c r="F5480" s="27"/>
      <c r="G5480" s="27"/>
      <c r="R5480" s="27"/>
      <c r="S5480" s="27"/>
    </row>
    <row r="5481" spans="3:19" x14ac:dyDescent="0.2">
      <c r="C5481" s="27"/>
      <c r="D5481" s="27"/>
      <c r="E5481" s="27"/>
      <c r="F5481" s="27"/>
      <c r="G5481" s="27"/>
      <c r="R5481" s="27"/>
      <c r="S5481" s="27"/>
    </row>
    <row r="5482" spans="3:19" x14ac:dyDescent="0.2">
      <c r="C5482" s="27"/>
      <c r="D5482" s="27"/>
      <c r="E5482" s="27"/>
      <c r="F5482" s="27"/>
      <c r="G5482" s="27"/>
      <c r="R5482" s="27"/>
      <c r="S5482" s="27"/>
    </row>
    <row r="5483" spans="3:19" x14ac:dyDescent="0.2">
      <c r="C5483" s="27"/>
      <c r="D5483" s="27"/>
      <c r="E5483" s="27"/>
      <c r="F5483" s="27"/>
      <c r="G5483" s="27"/>
      <c r="R5483" s="27"/>
      <c r="S5483" s="27"/>
    </row>
    <row r="5484" spans="3:19" x14ac:dyDescent="0.2">
      <c r="C5484" s="27"/>
      <c r="D5484" s="27"/>
      <c r="E5484" s="27"/>
      <c r="F5484" s="27"/>
      <c r="G5484" s="27"/>
      <c r="R5484" s="27"/>
      <c r="S5484" s="27"/>
    </row>
    <row r="5485" spans="3:19" x14ac:dyDescent="0.2">
      <c r="C5485" s="27"/>
      <c r="D5485" s="27"/>
      <c r="E5485" s="27"/>
      <c r="F5485" s="27"/>
      <c r="G5485" s="27"/>
      <c r="R5485" s="27"/>
      <c r="S5485" s="27"/>
    </row>
    <row r="5486" spans="3:19" x14ac:dyDescent="0.2">
      <c r="C5486" s="27"/>
      <c r="D5486" s="27"/>
      <c r="E5486" s="27"/>
      <c r="F5486" s="27"/>
      <c r="G5486" s="27"/>
      <c r="R5486" s="27"/>
      <c r="S5486" s="27"/>
    </row>
    <row r="5487" spans="3:19" x14ac:dyDescent="0.2">
      <c r="C5487" s="27"/>
      <c r="D5487" s="27"/>
      <c r="E5487" s="27"/>
      <c r="F5487" s="27"/>
      <c r="G5487" s="27"/>
      <c r="R5487" s="27"/>
      <c r="S5487" s="27"/>
    </row>
    <row r="5488" spans="3:19" x14ac:dyDescent="0.2">
      <c r="C5488" s="27"/>
      <c r="D5488" s="27"/>
      <c r="E5488" s="27"/>
      <c r="F5488" s="27"/>
      <c r="G5488" s="27"/>
      <c r="R5488" s="27"/>
      <c r="S5488" s="27"/>
    </row>
    <row r="5489" spans="3:19" x14ac:dyDescent="0.2">
      <c r="C5489" s="27"/>
      <c r="D5489" s="27"/>
      <c r="E5489" s="27"/>
      <c r="F5489" s="27"/>
      <c r="G5489" s="27"/>
      <c r="R5489" s="27"/>
      <c r="S5489" s="27"/>
    </row>
    <row r="5490" spans="3:19" x14ac:dyDescent="0.2">
      <c r="C5490" s="27"/>
      <c r="D5490" s="27"/>
      <c r="E5490" s="27"/>
      <c r="F5490" s="27"/>
      <c r="G5490" s="27"/>
      <c r="R5490" s="27"/>
      <c r="S5490" s="27"/>
    </row>
    <row r="5491" spans="3:19" x14ac:dyDescent="0.2">
      <c r="C5491" s="27"/>
      <c r="D5491" s="27"/>
      <c r="E5491" s="27"/>
      <c r="F5491" s="27"/>
      <c r="G5491" s="27"/>
      <c r="R5491" s="27"/>
      <c r="S5491" s="27"/>
    </row>
    <row r="5492" spans="3:19" x14ac:dyDescent="0.2">
      <c r="C5492" s="27"/>
      <c r="D5492" s="27"/>
      <c r="E5492" s="27"/>
      <c r="F5492" s="27"/>
      <c r="G5492" s="27"/>
      <c r="R5492" s="27"/>
      <c r="S5492" s="27"/>
    </row>
    <row r="5493" spans="3:19" x14ac:dyDescent="0.2">
      <c r="C5493" s="27"/>
      <c r="D5493" s="27"/>
      <c r="E5493" s="27"/>
      <c r="F5493" s="27"/>
      <c r="G5493" s="27"/>
      <c r="R5493" s="27"/>
      <c r="S5493" s="27"/>
    </row>
    <row r="5494" spans="3:19" x14ac:dyDescent="0.2">
      <c r="C5494" s="27"/>
      <c r="D5494" s="27"/>
      <c r="E5494" s="27"/>
      <c r="F5494" s="27"/>
      <c r="G5494" s="27"/>
      <c r="R5494" s="27"/>
      <c r="S5494" s="27"/>
    </row>
    <row r="5495" spans="3:19" x14ac:dyDescent="0.2">
      <c r="C5495" s="27"/>
      <c r="D5495" s="27"/>
      <c r="E5495" s="27"/>
      <c r="F5495" s="27"/>
      <c r="G5495" s="27"/>
      <c r="R5495" s="27"/>
      <c r="S5495" s="27"/>
    </row>
    <row r="5496" spans="3:19" x14ac:dyDescent="0.2">
      <c r="C5496" s="27"/>
      <c r="D5496" s="27"/>
      <c r="E5496" s="27"/>
      <c r="F5496" s="27"/>
      <c r="G5496" s="27"/>
      <c r="R5496" s="27"/>
      <c r="S5496" s="27"/>
    </row>
    <row r="5497" spans="3:19" x14ac:dyDescent="0.2">
      <c r="C5497" s="27"/>
      <c r="D5497" s="27"/>
      <c r="E5497" s="27"/>
      <c r="F5497" s="27"/>
      <c r="G5497" s="27"/>
      <c r="R5497" s="27"/>
      <c r="S5497" s="27"/>
    </row>
    <row r="5498" spans="3:19" x14ac:dyDescent="0.2">
      <c r="C5498" s="27"/>
      <c r="D5498" s="27"/>
      <c r="E5498" s="27"/>
      <c r="F5498" s="27"/>
      <c r="G5498" s="27"/>
      <c r="R5498" s="27"/>
      <c r="S5498" s="27"/>
    </row>
    <row r="5499" spans="3:19" x14ac:dyDescent="0.2">
      <c r="C5499" s="27"/>
      <c r="D5499" s="27"/>
      <c r="E5499" s="27"/>
      <c r="F5499" s="27"/>
      <c r="G5499" s="27"/>
      <c r="R5499" s="27"/>
      <c r="S5499" s="27"/>
    </row>
    <row r="5500" spans="3:19" x14ac:dyDescent="0.2">
      <c r="C5500" s="27"/>
      <c r="D5500" s="27"/>
      <c r="E5500" s="27"/>
      <c r="F5500" s="27"/>
      <c r="G5500" s="27"/>
      <c r="R5500" s="27"/>
      <c r="S5500" s="27"/>
    </row>
    <row r="5501" spans="3:19" x14ac:dyDescent="0.2">
      <c r="C5501" s="27"/>
      <c r="D5501" s="27"/>
      <c r="E5501" s="27"/>
      <c r="F5501" s="27"/>
      <c r="G5501" s="27"/>
      <c r="R5501" s="27"/>
      <c r="S5501" s="27"/>
    </row>
    <row r="5502" spans="3:19" x14ac:dyDescent="0.2">
      <c r="C5502" s="27"/>
      <c r="D5502" s="27"/>
      <c r="E5502" s="27"/>
      <c r="F5502" s="27"/>
      <c r="G5502" s="27"/>
      <c r="R5502" s="27"/>
      <c r="S5502" s="27"/>
    </row>
    <row r="5503" spans="3:19" x14ac:dyDescent="0.2">
      <c r="C5503" s="27"/>
      <c r="D5503" s="27"/>
      <c r="E5503" s="27"/>
      <c r="F5503" s="27"/>
      <c r="G5503" s="27"/>
      <c r="R5503" s="27"/>
      <c r="S5503" s="27"/>
    </row>
    <row r="5504" spans="3:19" x14ac:dyDescent="0.2">
      <c r="C5504" s="27"/>
      <c r="D5504" s="27"/>
      <c r="E5504" s="27"/>
      <c r="F5504" s="27"/>
      <c r="G5504" s="27"/>
      <c r="R5504" s="27"/>
      <c r="S5504" s="27"/>
    </row>
    <row r="5505" spans="3:19" x14ac:dyDescent="0.2">
      <c r="C5505" s="27"/>
      <c r="D5505" s="27"/>
      <c r="E5505" s="27"/>
      <c r="F5505" s="27"/>
      <c r="G5505" s="27"/>
      <c r="R5505" s="27"/>
      <c r="S5505" s="27"/>
    </row>
    <row r="5506" spans="3:19" x14ac:dyDescent="0.2">
      <c r="C5506" s="27"/>
      <c r="D5506" s="27"/>
      <c r="E5506" s="27"/>
      <c r="F5506" s="27"/>
      <c r="G5506" s="27"/>
      <c r="R5506" s="27"/>
      <c r="S5506" s="27"/>
    </row>
    <row r="5507" spans="3:19" x14ac:dyDescent="0.2">
      <c r="C5507" s="27"/>
      <c r="D5507" s="27"/>
      <c r="E5507" s="27"/>
      <c r="F5507" s="27"/>
      <c r="G5507" s="27"/>
      <c r="R5507" s="27"/>
      <c r="S5507" s="27"/>
    </row>
    <row r="5508" spans="3:19" x14ac:dyDescent="0.2">
      <c r="C5508" s="27"/>
      <c r="D5508" s="27"/>
      <c r="E5508" s="27"/>
      <c r="F5508" s="27"/>
      <c r="G5508" s="27"/>
      <c r="R5508" s="27"/>
      <c r="S5508" s="27"/>
    </row>
    <row r="5509" spans="3:19" x14ac:dyDescent="0.2">
      <c r="C5509" s="27"/>
      <c r="D5509" s="27"/>
      <c r="E5509" s="27"/>
      <c r="F5509" s="27"/>
      <c r="G5509" s="27"/>
      <c r="R5509" s="27"/>
      <c r="S5509" s="27"/>
    </row>
    <row r="5510" spans="3:19" x14ac:dyDescent="0.2">
      <c r="C5510" s="27"/>
      <c r="D5510" s="27"/>
      <c r="E5510" s="27"/>
      <c r="F5510" s="27"/>
      <c r="G5510" s="27"/>
      <c r="R5510" s="27"/>
      <c r="S5510" s="27"/>
    </row>
    <row r="5511" spans="3:19" x14ac:dyDescent="0.2">
      <c r="C5511" s="27"/>
      <c r="D5511" s="27"/>
      <c r="E5511" s="27"/>
      <c r="F5511" s="27"/>
      <c r="G5511" s="27"/>
      <c r="R5511" s="27"/>
      <c r="S5511" s="27"/>
    </row>
    <row r="5512" spans="3:19" x14ac:dyDescent="0.2">
      <c r="C5512" s="27"/>
      <c r="D5512" s="27"/>
      <c r="E5512" s="27"/>
      <c r="F5512" s="27"/>
      <c r="G5512" s="27"/>
      <c r="R5512" s="27"/>
      <c r="S5512" s="27"/>
    </row>
    <row r="5513" spans="3:19" x14ac:dyDescent="0.2">
      <c r="C5513" s="27"/>
      <c r="D5513" s="27"/>
      <c r="E5513" s="27"/>
      <c r="F5513" s="27"/>
      <c r="G5513" s="27"/>
      <c r="R5513" s="27"/>
      <c r="S5513" s="27"/>
    </row>
    <row r="5514" spans="3:19" x14ac:dyDescent="0.2">
      <c r="C5514" s="27"/>
      <c r="D5514" s="27"/>
      <c r="E5514" s="27"/>
      <c r="F5514" s="27"/>
      <c r="G5514" s="27"/>
      <c r="R5514" s="27"/>
      <c r="S5514" s="27"/>
    </row>
    <row r="5515" spans="3:19" x14ac:dyDescent="0.2">
      <c r="C5515" s="27"/>
      <c r="D5515" s="27"/>
      <c r="E5515" s="27"/>
      <c r="F5515" s="27"/>
      <c r="G5515" s="27"/>
      <c r="R5515" s="27"/>
      <c r="S5515" s="27"/>
    </row>
    <row r="5516" spans="3:19" x14ac:dyDescent="0.2">
      <c r="C5516" s="27"/>
      <c r="D5516" s="27"/>
      <c r="E5516" s="27"/>
      <c r="F5516" s="27"/>
      <c r="G5516" s="27"/>
      <c r="R5516" s="27"/>
      <c r="S5516" s="27"/>
    </row>
    <row r="5517" spans="3:19" x14ac:dyDescent="0.2">
      <c r="C5517" s="27"/>
      <c r="D5517" s="27"/>
      <c r="E5517" s="27"/>
      <c r="F5517" s="27"/>
      <c r="G5517" s="27"/>
      <c r="R5517" s="27"/>
      <c r="S5517" s="27"/>
    </row>
    <row r="5518" spans="3:19" x14ac:dyDescent="0.2">
      <c r="C5518" s="27"/>
      <c r="D5518" s="27"/>
      <c r="E5518" s="27"/>
      <c r="F5518" s="27"/>
      <c r="G5518" s="27"/>
      <c r="R5518" s="27"/>
      <c r="S5518" s="27"/>
    </row>
    <row r="5519" spans="3:19" x14ac:dyDescent="0.2">
      <c r="C5519" s="27"/>
      <c r="D5519" s="27"/>
      <c r="E5519" s="27"/>
      <c r="F5519" s="27"/>
      <c r="G5519" s="27"/>
      <c r="R5519" s="27"/>
      <c r="S5519" s="27"/>
    </row>
    <row r="5520" spans="3:19" x14ac:dyDescent="0.2">
      <c r="C5520" s="27"/>
      <c r="D5520" s="27"/>
      <c r="E5520" s="27"/>
      <c r="F5520" s="27"/>
      <c r="G5520" s="27"/>
      <c r="R5520" s="27"/>
      <c r="S5520" s="27"/>
    </row>
    <row r="5521" spans="3:19" x14ac:dyDescent="0.2">
      <c r="C5521" s="27"/>
      <c r="D5521" s="27"/>
      <c r="E5521" s="27"/>
      <c r="F5521" s="27"/>
      <c r="G5521" s="27"/>
      <c r="R5521" s="27"/>
      <c r="S5521" s="27"/>
    </row>
    <row r="5522" spans="3:19" x14ac:dyDescent="0.2">
      <c r="C5522" s="27"/>
      <c r="D5522" s="27"/>
      <c r="E5522" s="27"/>
      <c r="F5522" s="27"/>
      <c r="G5522" s="27"/>
      <c r="R5522" s="27"/>
      <c r="S5522" s="27"/>
    </row>
    <row r="5523" spans="3:19" x14ac:dyDescent="0.2">
      <c r="C5523" s="27"/>
      <c r="D5523" s="27"/>
      <c r="E5523" s="27"/>
      <c r="F5523" s="27"/>
      <c r="G5523" s="27"/>
      <c r="R5523" s="27"/>
      <c r="S5523" s="27"/>
    </row>
    <row r="5524" spans="3:19" x14ac:dyDescent="0.2">
      <c r="C5524" s="27"/>
      <c r="D5524" s="27"/>
      <c r="E5524" s="27"/>
      <c r="F5524" s="27"/>
      <c r="G5524" s="27"/>
      <c r="R5524" s="27"/>
      <c r="S5524" s="27"/>
    </row>
    <row r="5525" spans="3:19" x14ac:dyDescent="0.2">
      <c r="C5525" s="27"/>
      <c r="D5525" s="27"/>
      <c r="E5525" s="27"/>
      <c r="F5525" s="27"/>
      <c r="G5525" s="27"/>
      <c r="R5525" s="27"/>
      <c r="S5525" s="27"/>
    </row>
    <row r="5526" spans="3:19" x14ac:dyDescent="0.2">
      <c r="C5526" s="27"/>
      <c r="D5526" s="27"/>
      <c r="E5526" s="27"/>
      <c r="F5526" s="27"/>
      <c r="G5526" s="27"/>
      <c r="R5526" s="27"/>
      <c r="S5526" s="27"/>
    </row>
    <row r="5527" spans="3:19" x14ac:dyDescent="0.2">
      <c r="C5527" s="27"/>
      <c r="D5527" s="27"/>
      <c r="E5527" s="27"/>
      <c r="F5527" s="27"/>
      <c r="G5527" s="27"/>
      <c r="R5527" s="27"/>
      <c r="S5527" s="27"/>
    </row>
    <row r="5528" spans="3:19" x14ac:dyDescent="0.2">
      <c r="C5528" s="27"/>
      <c r="D5528" s="27"/>
      <c r="E5528" s="27"/>
      <c r="F5528" s="27"/>
      <c r="G5528" s="27"/>
      <c r="R5528" s="27"/>
      <c r="S5528" s="27"/>
    </row>
    <row r="5529" spans="3:19" x14ac:dyDescent="0.2">
      <c r="C5529" s="27"/>
      <c r="D5529" s="27"/>
      <c r="E5529" s="27"/>
      <c r="F5529" s="27"/>
      <c r="G5529" s="27"/>
      <c r="R5529" s="27"/>
      <c r="S5529" s="27"/>
    </row>
    <row r="5530" spans="3:19" x14ac:dyDescent="0.2">
      <c r="C5530" s="27"/>
      <c r="D5530" s="27"/>
      <c r="E5530" s="27"/>
      <c r="F5530" s="27"/>
      <c r="G5530" s="27"/>
      <c r="R5530" s="27"/>
      <c r="S5530" s="27"/>
    </row>
    <row r="5531" spans="3:19" x14ac:dyDescent="0.2">
      <c r="C5531" s="27"/>
      <c r="D5531" s="27"/>
      <c r="E5531" s="27"/>
      <c r="F5531" s="27"/>
      <c r="G5531" s="27"/>
      <c r="R5531" s="27"/>
      <c r="S5531" s="27"/>
    </row>
    <row r="5532" spans="3:19" x14ac:dyDescent="0.2">
      <c r="C5532" s="27"/>
      <c r="D5532" s="27"/>
      <c r="E5532" s="27"/>
      <c r="F5532" s="27"/>
      <c r="G5532" s="27"/>
      <c r="R5532" s="27"/>
      <c r="S5532" s="27"/>
    </row>
    <row r="5533" spans="3:19" x14ac:dyDescent="0.2">
      <c r="C5533" s="27"/>
      <c r="D5533" s="27"/>
      <c r="E5533" s="27"/>
      <c r="F5533" s="27"/>
      <c r="G5533" s="27"/>
      <c r="R5533" s="27"/>
      <c r="S5533" s="27"/>
    </row>
    <row r="5534" spans="3:19" x14ac:dyDescent="0.2">
      <c r="C5534" s="27"/>
      <c r="D5534" s="27"/>
      <c r="E5534" s="27"/>
      <c r="F5534" s="27"/>
      <c r="G5534" s="27"/>
      <c r="R5534" s="27"/>
      <c r="S5534" s="27"/>
    </row>
    <row r="5535" spans="3:19" x14ac:dyDescent="0.2">
      <c r="C5535" s="27"/>
      <c r="D5535" s="27"/>
      <c r="E5535" s="27"/>
      <c r="F5535" s="27"/>
      <c r="G5535" s="27"/>
      <c r="R5535" s="27"/>
      <c r="S5535" s="27"/>
    </row>
    <row r="5536" spans="3:19" x14ac:dyDescent="0.2">
      <c r="C5536" s="27"/>
      <c r="D5536" s="27"/>
      <c r="E5536" s="27"/>
      <c r="F5536" s="27"/>
      <c r="G5536" s="27"/>
      <c r="R5536" s="27"/>
      <c r="S5536" s="27"/>
    </row>
    <row r="5537" spans="3:19" x14ac:dyDescent="0.2">
      <c r="C5537" s="27"/>
      <c r="D5537" s="27"/>
      <c r="E5537" s="27"/>
      <c r="F5537" s="27"/>
      <c r="G5537" s="27"/>
      <c r="R5537" s="27"/>
      <c r="S5537" s="27"/>
    </row>
    <row r="5538" spans="3:19" x14ac:dyDescent="0.2">
      <c r="C5538" s="27"/>
      <c r="D5538" s="27"/>
      <c r="E5538" s="27"/>
      <c r="F5538" s="27"/>
      <c r="G5538" s="27"/>
      <c r="R5538" s="27"/>
      <c r="S5538" s="27"/>
    </row>
    <row r="5539" spans="3:19" x14ac:dyDescent="0.2">
      <c r="C5539" s="27"/>
      <c r="D5539" s="27"/>
      <c r="E5539" s="27"/>
      <c r="F5539" s="27"/>
      <c r="G5539" s="27"/>
      <c r="R5539" s="27"/>
      <c r="S5539" s="27"/>
    </row>
    <row r="5540" spans="3:19" x14ac:dyDescent="0.2">
      <c r="C5540" s="27"/>
      <c r="D5540" s="27"/>
      <c r="E5540" s="27"/>
      <c r="F5540" s="27"/>
      <c r="G5540" s="27"/>
      <c r="R5540" s="27"/>
      <c r="S5540" s="27"/>
    </row>
    <row r="5541" spans="3:19" x14ac:dyDescent="0.2">
      <c r="C5541" s="27"/>
      <c r="D5541" s="27"/>
      <c r="E5541" s="27"/>
      <c r="F5541" s="27"/>
      <c r="G5541" s="27"/>
      <c r="R5541" s="27"/>
      <c r="S5541" s="27"/>
    </row>
    <row r="5542" spans="3:19" x14ac:dyDescent="0.2">
      <c r="C5542" s="27"/>
      <c r="D5542" s="27"/>
      <c r="E5542" s="27"/>
      <c r="F5542" s="27"/>
      <c r="G5542" s="27"/>
      <c r="R5542" s="27"/>
      <c r="S5542" s="27"/>
    </row>
    <row r="5543" spans="3:19" x14ac:dyDescent="0.2">
      <c r="C5543" s="27"/>
      <c r="D5543" s="27"/>
      <c r="E5543" s="27"/>
      <c r="F5543" s="27"/>
      <c r="G5543" s="27"/>
      <c r="R5543" s="27"/>
      <c r="S5543" s="27"/>
    </row>
    <row r="5544" spans="3:19" x14ac:dyDescent="0.2">
      <c r="C5544" s="27"/>
      <c r="D5544" s="27"/>
      <c r="E5544" s="27"/>
      <c r="F5544" s="27"/>
      <c r="G5544" s="27"/>
      <c r="R5544" s="27"/>
      <c r="S5544" s="27"/>
    </row>
    <row r="5545" spans="3:19" x14ac:dyDescent="0.2">
      <c r="C5545" s="27"/>
      <c r="D5545" s="27"/>
      <c r="E5545" s="27"/>
      <c r="F5545" s="27"/>
      <c r="G5545" s="27"/>
      <c r="R5545" s="27"/>
      <c r="S5545" s="27"/>
    </row>
    <row r="5546" spans="3:19" x14ac:dyDescent="0.2">
      <c r="C5546" s="27"/>
      <c r="D5546" s="27"/>
      <c r="E5546" s="27"/>
      <c r="F5546" s="27"/>
      <c r="G5546" s="27"/>
      <c r="R5546" s="27"/>
      <c r="S5546" s="27"/>
    </row>
    <row r="5547" spans="3:19" x14ac:dyDescent="0.2">
      <c r="C5547" s="27"/>
      <c r="D5547" s="27"/>
      <c r="E5547" s="27"/>
      <c r="F5547" s="27"/>
      <c r="G5547" s="27"/>
      <c r="R5547" s="27"/>
      <c r="S5547" s="27"/>
    </row>
    <row r="5548" spans="3:19" x14ac:dyDescent="0.2">
      <c r="C5548" s="27"/>
      <c r="D5548" s="27"/>
      <c r="E5548" s="27"/>
      <c r="F5548" s="27"/>
      <c r="G5548" s="27"/>
      <c r="R5548" s="27"/>
      <c r="S5548" s="27"/>
    </row>
    <row r="5549" spans="3:19" x14ac:dyDescent="0.2">
      <c r="C5549" s="27"/>
      <c r="D5549" s="27"/>
      <c r="E5549" s="27"/>
      <c r="F5549" s="27"/>
      <c r="G5549" s="27"/>
      <c r="R5549" s="27"/>
      <c r="S5549" s="27"/>
    </row>
    <row r="5550" spans="3:19" x14ac:dyDescent="0.2">
      <c r="C5550" s="27"/>
      <c r="D5550" s="27"/>
      <c r="E5550" s="27"/>
      <c r="F5550" s="27"/>
      <c r="G5550" s="27"/>
      <c r="R5550" s="27"/>
      <c r="S5550" s="27"/>
    </row>
    <row r="5551" spans="3:19" x14ac:dyDescent="0.2">
      <c r="C5551" s="27"/>
      <c r="D5551" s="27"/>
      <c r="E5551" s="27"/>
      <c r="F5551" s="27"/>
      <c r="G5551" s="27"/>
      <c r="R5551" s="27"/>
      <c r="S5551" s="27"/>
    </row>
    <row r="5552" spans="3:19" x14ac:dyDescent="0.2">
      <c r="C5552" s="27"/>
      <c r="D5552" s="27"/>
      <c r="E5552" s="27"/>
      <c r="F5552" s="27"/>
      <c r="G5552" s="27"/>
      <c r="R5552" s="27"/>
      <c r="S5552" s="27"/>
    </row>
    <row r="5553" spans="3:19" x14ac:dyDescent="0.2">
      <c r="C5553" s="27"/>
      <c r="D5553" s="27"/>
      <c r="E5553" s="27"/>
      <c r="F5553" s="27"/>
      <c r="G5553" s="27"/>
      <c r="R5553" s="27"/>
      <c r="S5553" s="27"/>
    </row>
    <row r="5554" spans="3:19" x14ac:dyDescent="0.2">
      <c r="C5554" s="27"/>
      <c r="D5554" s="27"/>
      <c r="E5554" s="27"/>
      <c r="F5554" s="27"/>
      <c r="G5554" s="27"/>
      <c r="R5554" s="27"/>
      <c r="S5554" s="27"/>
    </row>
    <row r="5555" spans="3:19" x14ac:dyDescent="0.2">
      <c r="C5555" s="27"/>
      <c r="D5555" s="27"/>
      <c r="E5555" s="27"/>
      <c r="F5555" s="27"/>
      <c r="G5555" s="27"/>
      <c r="R5555" s="27"/>
      <c r="S5555" s="27"/>
    </row>
    <row r="5556" spans="3:19" x14ac:dyDescent="0.2">
      <c r="C5556" s="27"/>
      <c r="D5556" s="27"/>
      <c r="E5556" s="27"/>
      <c r="F5556" s="27"/>
      <c r="G5556" s="27"/>
      <c r="R5556" s="27"/>
      <c r="S5556" s="27"/>
    </row>
    <row r="5557" spans="3:19" x14ac:dyDescent="0.2">
      <c r="C5557" s="27"/>
      <c r="D5557" s="27"/>
      <c r="E5557" s="27"/>
      <c r="F5557" s="27"/>
      <c r="G5557" s="27"/>
      <c r="R5557" s="27"/>
      <c r="S5557" s="27"/>
    </row>
    <row r="5558" spans="3:19" x14ac:dyDescent="0.2">
      <c r="C5558" s="27"/>
      <c r="D5558" s="27"/>
      <c r="E5558" s="27"/>
      <c r="F5558" s="27"/>
      <c r="G5558" s="27"/>
      <c r="R5558" s="27"/>
      <c r="S5558" s="27"/>
    </row>
    <row r="5559" spans="3:19" x14ac:dyDescent="0.2">
      <c r="C5559" s="27"/>
      <c r="D5559" s="27"/>
      <c r="E5559" s="27"/>
      <c r="F5559" s="27"/>
      <c r="G5559" s="27"/>
      <c r="R5559" s="27"/>
      <c r="S5559" s="27"/>
    </row>
    <row r="5560" spans="3:19" x14ac:dyDescent="0.2">
      <c r="C5560" s="27"/>
      <c r="D5560" s="27"/>
      <c r="E5560" s="27"/>
      <c r="F5560" s="27"/>
      <c r="G5560" s="27"/>
      <c r="R5560" s="27"/>
      <c r="S5560" s="27"/>
    </row>
    <row r="5561" spans="3:19" x14ac:dyDescent="0.2">
      <c r="C5561" s="27"/>
      <c r="D5561" s="27"/>
      <c r="E5561" s="27"/>
      <c r="F5561" s="27"/>
      <c r="G5561" s="27"/>
      <c r="R5561" s="27"/>
      <c r="S5561" s="27"/>
    </row>
    <row r="5562" spans="3:19" x14ac:dyDescent="0.2">
      <c r="C5562" s="27"/>
      <c r="D5562" s="27"/>
      <c r="E5562" s="27"/>
      <c r="F5562" s="27"/>
      <c r="G5562" s="27"/>
      <c r="R5562" s="27"/>
      <c r="S5562" s="27"/>
    </row>
    <row r="5563" spans="3:19" x14ac:dyDescent="0.2">
      <c r="C5563" s="27"/>
      <c r="D5563" s="27"/>
      <c r="E5563" s="27"/>
      <c r="F5563" s="27"/>
      <c r="G5563" s="27"/>
      <c r="R5563" s="27"/>
      <c r="S5563" s="27"/>
    </row>
    <row r="5564" spans="3:19" x14ac:dyDescent="0.2">
      <c r="C5564" s="27"/>
      <c r="D5564" s="27"/>
      <c r="E5564" s="27"/>
      <c r="F5564" s="27"/>
      <c r="G5564" s="27"/>
      <c r="R5564" s="27"/>
      <c r="S5564" s="27"/>
    </row>
    <row r="5565" spans="3:19" x14ac:dyDescent="0.2">
      <c r="C5565" s="27"/>
      <c r="D5565" s="27"/>
      <c r="E5565" s="27"/>
      <c r="F5565" s="27"/>
      <c r="G5565" s="27"/>
      <c r="R5565" s="27"/>
      <c r="S5565" s="27"/>
    </row>
    <row r="5566" spans="3:19" x14ac:dyDescent="0.2">
      <c r="C5566" s="27"/>
      <c r="D5566" s="27"/>
      <c r="E5566" s="27"/>
      <c r="F5566" s="27"/>
      <c r="G5566" s="27"/>
      <c r="R5566" s="27"/>
      <c r="S5566" s="27"/>
    </row>
    <row r="5567" spans="3:19" x14ac:dyDescent="0.2">
      <c r="C5567" s="27"/>
      <c r="D5567" s="27"/>
      <c r="E5567" s="27"/>
      <c r="F5567" s="27"/>
      <c r="G5567" s="27"/>
      <c r="R5567" s="27"/>
      <c r="S5567" s="27"/>
    </row>
    <row r="5568" spans="3:19" x14ac:dyDescent="0.2">
      <c r="C5568" s="27"/>
      <c r="D5568" s="27"/>
      <c r="E5568" s="27"/>
      <c r="F5568" s="27"/>
      <c r="G5568" s="27"/>
      <c r="R5568" s="27"/>
      <c r="S5568" s="27"/>
    </row>
    <row r="5569" spans="3:19" x14ac:dyDescent="0.2">
      <c r="C5569" s="27"/>
      <c r="D5569" s="27"/>
      <c r="E5569" s="27"/>
      <c r="F5569" s="27"/>
      <c r="G5569" s="27"/>
      <c r="R5569" s="27"/>
      <c r="S5569" s="27"/>
    </row>
    <row r="5570" spans="3:19" x14ac:dyDescent="0.2">
      <c r="C5570" s="27"/>
      <c r="D5570" s="27"/>
      <c r="E5570" s="27"/>
      <c r="F5570" s="27"/>
      <c r="G5570" s="27"/>
      <c r="R5570" s="27"/>
      <c r="S5570" s="27"/>
    </row>
    <row r="5571" spans="3:19" x14ac:dyDescent="0.2">
      <c r="C5571" s="27"/>
      <c r="D5571" s="27"/>
      <c r="E5571" s="27"/>
      <c r="F5571" s="27"/>
      <c r="G5571" s="27"/>
      <c r="R5571" s="27"/>
      <c r="S5571" s="27"/>
    </row>
    <row r="5572" spans="3:19" x14ac:dyDescent="0.2">
      <c r="C5572" s="27"/>
      <c r="D5572" s="27"/>
      <c r="E5572" s="27"/>
      <c r="F5572" s="27"/>
      <c r="G5572" s="27"/>
      <c r="R5572" s="27"/>
      <c r="S5572" s="27"/>
    </row>
    <row r="5573" spans="3:19" x14ac:dyDescent="0.2">
      <c r="C5573" s="27"/>
      <c r="D5573" s="27"/>
      <c r="E5573" s="27"/>
      <c r="F5573" s="27"/>
      <c r="G5573" s="27"/>
      <c r="R5573" s="27"/>
      <c r="S5573" s="27"/>
    </row>
    <row r="5574" spans="3:19" x14ac:dyDescent="0.2">
      <c r="C5574" s="27"/>
      <c r="D5574" s="27"/>
      <c r="E5574" s="27"/>
      <c r="F5574" s="27"/>
      <c r="G5574" s="27"/>
      <c r="R5574" s="27"/>
      <c r="S5574" s="27"/>
    </row>
    <row r="5575" spans="3:19" x14ac:dyDescent="0.2">
      <c r="C5575" s="27"/>
      <c r="D5575" s="27"/>
      <c r="E5575" s="27"/>
      <c r="F5575" s="27"/>
      <c r="G5575" s="27"/>
      <c r="R5575" s="27"/>
      <c r="S5575" s="27"/>
    </row>
    <row r="5576" spans="3:19" x14ac:dyDescent="0.2">
      <c r="C5576" s="27"/>
      <c r="D5576" s="27"/>
      <c r="E5576" s="27"/>
      <c r="F5576" s="27"/>
      <c r="G5576" s="27"/>
      <c r="R5576" s="27"/>
      <c r="S5576" s="27"/>
    </row>
    <row r="5577" spans="3:19" x14ac:dyDescent="0.2">
      <c r="C5577" s="27"/>
      <c r="D5577" s="27"/>
      <c r="E5577" s="27"/>
      <c r="F5577" s="27"/>
      <c r="G5577" s="27"/>
      <c r="R5577" s="27"/>
      <c r="S5577" s="27"/>
    </row>
    <row r="5578" spans="3:19" x14ac:dyDescent="0.2">
      <c r="C5578" s="27"/>
      <c r="D5578" s="27"/>
      <c r="E5578" s="27"/>
      <c r="F5578" s="27"/>
      <c r="G5578" s="27"/>
      <c r="R5578" s="27"/>
      <c r="S5578" s="27"/>
    </row>
    <row r="5579" spans="3:19" x14ac:dyDescent="0.2">
      <c r="C5579" s="27"/>
      <c r="D5579" s="27"/>
      <c r="E5579" s="27"/>
      <c r="F5579" s="27"/>
      <c r="G5579" s="27"/>
      <c r="R5579" s="27"/>
      <c r="S5579" s="27"/>
    </row>
    <row r="5580" spans="3:19" x14ac:dyDescent="0.2">
      <c r="C5580" s="27"/>
      <c r="D5580" s="27"/>
      <c r="E5580" s="27"/>
      <c r="F5580" s="27"/>
      <c r="G5580" s="27"/>
      <c r="R5580" s="27"/>
      <c r="S5580" s="27"/>
    </row>
    <row r="5581" spans="3:19" x14ac:dyDescent="0.2">
      <c r="C5581" s="27"/>
      <c r="D5581" s="27"/>
      <c r="E5581" s="27"/>
      <c r="F5581" s="27"/>
      <c r="G5581" s="27"/>
      <c r="R5581" s="27"/>
      <c r="S5581" s="27"/>
    </row>
    <row r="5582" spans="3:19" x14ac:dyDescent="0.2">
      <c r="C5582" s="27"/>
      <c r="D5582" s="27"/>
      <c r="E5582" s="27"/>
      <c r="F5582" s="27"/>
      <c r="G5582" s="27"/>
      <c r="R5582" s="27"/>
      <c r="S5582" s="27"/>
    </row>
    <row r="5583" spans="3:19" x14ac:dyDescent="0.2">
      <c r="C5583" s="27"/>
      <c r="D5583" s="27"/>
      <c r="E5583" s="27"/>
      <c r="F5583" s="27"/>
      <c r="G5583" s="27"/>
      <c r="R5583" s="27"/>
      <c r="S5583" s="27"/>
    </row>
    <row r="5584" spans="3:19" x14ac:dyDescent="0.2">
      <c r="C5584" s="27"/>
      <c r="D5584" s="27"/>
      <c r="E5584" s="27"/>
      <c r="F5584" s="27"/>
      <c r="G5584" s="27"/>
      <c r="R5584" s="27"/>
      <c r="S5584" s="27"/>
    </row>
    <row r="5585" spans="3:19" x14ac:dyDescent="0.2">
      <c r="C5585" s="27"/>
      <c r="D5585" s="27"/>
      <c r="E5585" s="27"/>
      <c r="F5585" s="27"/>
      <c r="G5585" s="27"/>
      <c r="R5585" s="27"/>
      <c r="S5585" s="27"/>
    </row>
    <row r="5586" spans="3:19" x14ac:dyDescent="0.2">
      <c r="C5586" s="27"/>
      <c r="D5586" s="27"/>
      <c r="E5586" s="27"/>
      <c r="F5586" s="27"/>
      <c r="G5586" s="27"/>
      <c r="R5586" s="27"/>
      <c r="S5586" s="27"/>
    </row>
    <row r="5587" spans="3:19" x14ac:dyDescent="0.2">
      <c r="C5587" s="27"/>
      <c r="D5587" s="27"/>
      <c r="E5587" s="27"/>
      <c r="F5587" s="27"/>
      <c r="G5587" s="27"/>
      <c r="R5587" s="27"/>
      <c r="S5587" s="27"/>
    </row>
    <row r="5588" spans="3:19" x14ac:dyDescent="0.2">
      <c r="C5588" s="27"/>
      <c r="D5588" s="27"/>
      <c r="E5588" s="27"/>
      <c r="F5588" s="27"/>
      <c r="G5588" s="27"/>
      <c r="R5588" s="27"/>
      <c r="S5588" s="27"/>
    </row>
    <row r="5589" spans="3:19" x14ac:dyDescent="0.2">
      <c r="C5589" s="27"/>
      <c r="D5589" s="27"/>
      <c r="E5589" s="27"/>
      <c r="F5589" s="27"/>
      <c r="G5589" s="27"/>
      <c r="R5589" s="27"/>
      <c r="S5589" s="27"/>
    </row>
    <row r="5590" spans="3:19" x14ac:dyDescent="0.2">
      <c r="C5590" s="27"/>
      <c r="D5590" s="27"/>
      <c r="E5590" s="27"/>
      <c r="F5590" s="27"/>
      <c r="G5590" s="27"/>
      <c r="R5590" s="27"/>
      <c r="S5590" s="27"/>
    </row>
    <row r="5591" spans="3:19" x14ac:dyDescent="0.2">
      <c r="C5591" s="27"/>
      <c r="D5591" s="27"/>
      <c r="E5591" s="27"/>
      <c r="F5591" s="27"/>
      <c r="G5591" s="27"/>
      <c r="R5591" s="27"/>
      <c r="S5591" s="27"/>
    </row>
    <row r="5592" spans="3:19" x14ac:dyDescent="0.2">
      <c r="C5592" s="27"/>
      <c r="D5592" s="27"/>
      <c r="E5592" s="27"/>
      <c r="F5592" s="27"/>
      <c r="G5592" s="27"/>
      <c r="R5592" s="27"/>
      <c r="S5592" s="27"/>
    </row>
    <row r="5593" spans="3:19" x14ac:dyDescent="0.2">
      <c r="C5593" s="27"/>
      <c r="D5593" s="27"/>
      <c r="E5593" s="27"/>
      <c r="F5593" s="27"/>
      <c r="G5593" s="27"/>
      <c r="R5593" s="27"/>
      <c r="S5593" s="27"/>
    </row>
    <row r="5594" spans="3:19" x14ac:dyDescent="0.2">
      <c r="C5594" s="27"/>
      <c r="D5594" s="27"/>
      <c r="E5594" s="27"/>
      <c r="F5594" s="27"/>
      <c r="G5594" s="27"/>
      <c r="R5594" s="27"/>
      <c r="S5594" s="27"/>
    </row>
    <row r="5595" spans="3:19" x14ac:dyDescent="0.2">
      <c r="C5595" s="27"/>
      <c r="D5595" s="27"/>
      <c r="E5595" s="27"/>
      <c r="F5595" s="27"/>
      <c r="G5595" s="27"/>
      <c r="R5595" s="27"/>
      <c r="S5595" s="27"/>
    </row>
    <row r="5596" spans="3:19" x14ac:dyDescent="0.2">
      <c r="C5596" s="27"/>
      <c r="D5596" s="27"/>
      <c r="E5596" s="27"/>
      <c r="F5596" s="27"/>
      <c r="G5596" s="27"/>
      <c r="R5596" s="27"/>
      <c r="S5596" s="27"/>
    </row>
    <row r="5597" spans="3:19" x14ac:dyDescent="0.2">
      <c r="C5597" s="27"/>
      <c r="D5597" s="27"/>
      <c r="E5597" s="27"/>
      <c r="F5597" s="27"/>
      <c r="G5597" s="27"/>
      <c r="R5597" s="27"/>
      <c r="S5597" s="27"/>
    </row>
    <row r="5598" spans="3:19" x14ac:dyDescent="0.2">
      <c r="C5598" s="27"/>
      <c r="D5598" s="27"/>
      <c r="E5598" s="27"/>
      <c r="F5598" s="27"/>
      <c r="G5598" s="27"/>
      <c r="R5598" s="27"/>
      <c r="S5598" s="27"/>
    </row>
    <row r="5599" spans="3:19" x14ac:dyDescent="0.2">
      <c r="C5599" s="27"/>
      <c r="D5599" s="27"/>
      <c r="E5599" s="27"/>
      <c r="F5599" s="27"/>
      <c r="G5599" s="27"/>
      <c r="R5599" s="27"/>
      <c r="S5599" s="27"/>
    </row>
    <row r="5600" spans="3:19" x14ac:dyDescent="0.2">
      <c r="C5600" s="27"/>
      <c r="D5600" s="27"/>
      <c r="E5600" s="27"/>
      <c r="F5600" s="27"/>
      <c r="G5600" s="27"/>
      <c r="R5600" s="27"/>
      <c r="S5600" s="27"/>
    </row>
    <row r="5601" spans="3:19" x14ac:dyDescent="0.2">
      <c r="C5601" s="27"/>
      <c r="D5601" s="27"/>
      <c r="E5601" s="27"/>
      <c r="F5601" s="27"/>
      <c r="G5601" s="27"/>
      <c r="R5601" s="27"/>
      <c r="S5601" s="27"/>
    </row>
    <row r="5602" spans="3:19" x14ac:dyDescent="0.2">
      <c r="C5602" s="27"/>
      <c r="D5602" s="27"/>
      <c r="E5602" s="27"/>
      <c r="F5602" s="27"/>
      <c r="G5602" s="27"/>
      <c r="R5602" s="27"/>
      <c r="S5602" s="27"/>
    </row>
    <row r="5603" spans="3:19" x14ac:dyDescent="0.2">
      <c r="C5603" s="27"/>
      <c r="D5603" s="27"/>
      <c r="E5603" s="27"/>
      <c r="F5603" s="27"/>
      <c r="G5603" s="27"/>
      <c r="R5603" s="27"/>
      <c r="S5603" s="27"/>
    </row>
    <row r="5604" spans="3:19" x14ac:dyDescent="0.2">
      <c r="C5604" s="27"/>
      <c r="D5604" s="27"/>
      <c r="E5604" s="27"/>
      <c r="F5604" s="27"/>
      <c r="G5604" s="27"/>
      <c r="R5604" s="27"/>
      <c r="S5604" s="27"/>
    </row>
    <row r="5605" spans="3:19" x14ac:dyDescent="0.2">
      <c r="C5605" s="27"/>
      <c r="D5605" s="27"/>
      <c r="E5605" s="27"/>
      <c r="F5605" s="27"/>
      <c r="G5605" s="27"/>
      <c r="R5605" s="27"/>
      <c r="S5605" s="27"/>
    </row>
    <row r="5606" spans="3:19" x14ac:dyDescent="0.2">
      <c r="C5606" s="27"/>
      <c r="D5606" s="27"/>
      <c r="E5606" s="27"/>
      <c r="F5606" s="27"/>
      <c r="G5606" s="27"/>
      <c r="R5606" s="27"/>
      <c r="S5606" s="27"/>
    </row>
    <row r="5607" spans="3:19" x14ac:dyDescent="0.2">
      <c r="C5607" s="27"/>
      <c r="D5607" s="27"/>
      <c r="E5607" s="27"/>
      <c r="F5607" s="27"/>
      <c r="G5607" s="27"/>
      <c r="R5607" s="27"/>
      <c r="S5607" s="27"/>
    </row>
    <row r="5608" spans="3:19" x14ac:dyDescent="0.2">
      <c r="C5608" s="27"/>
      <c r="D5608" s="27"/>
      <c r="E5608" s="27"/>
      <c r="F5608" s="27"/>
      <c r="G5608" s="27"/>
      <c r="R5608" s="27"/>
      <c r="S5608" s="27"/>
    </row>
    <row r="5609" spans="3:19" x14ac:dyDescent="0.2">
      <c r="C5609" s="27"/>
      <c r="D5609" s="27"/>
      <c r="E5609" s="27"/>
      <c r="F5609" s="27"/>
      <c r="G5609" s="27"/>
      <c r="R5609" s="27"/>
      <c r="S5609" s="27"/>
    </row>
    <row r="5610" spans="3:19" x14ac:dyDescent="0.2">
      <c r="C5610" s="27"/>
      <c r="D5610" s="27"/>
      <c r="E5610" s="27"/>
      <c r="F5610" s="27"/>
      <c r="G5610" s="27"/>
      <c r="R5610" s="27"/>
      <c r="S5610" s="27"/>
    </row>
    <row r="5611" spans="3:19" x14ac:dyDescent="0.2">
      <c r="C5611" s="27"/>
      <c r="D5611" s="27"/>
      <c r="E5611" s="27"/>
      <c r="F5611" s="27"/>
      <c r="G5611" s="27"/>
      <c r="R5611" s="27"/>
      <c r="S5611" s="27"/>
    </row>
    <row r="5612" spans="3:19" x14ac:dyDescent="0.2">
      <c r="C5612" s="27"/>
      <c r="D5612" s="27"/>
      <c r="E5612" s="27"/>
      <c r="F5612" s="27"/>
      <c r="G5612" s="27"/>
      <c r="R5612" s="27"/>
      <c r="S5612" s="27"/>
    </row>
    <row r="5613" spans="3:19" x14ac:dyDescent="0.2">
      <c r="C5613" s="27"/>
      <c r="D5613" s="27"/>
      <c r="E5613" s="27"/>
      <c r="F5613" s="27"/>
      <c r="G5613" s="27"/>
      <c r="R5613" s="27"/>
      <c r="S5613" s="27"/>
    </row>
    <row r="5614" spans="3:19" x14ac:dyDescent="0.2">
      <c r="C5614" s="27"/>
      <c r="D5614" s="27"/>
      <c r="E5614" s="27"/>
      <c r="F5614" s="27"/>
      <c r="G5614" s="27"/>
      <c r="R5614" s="27"/>
      <c r="S5614" s="27"/>
    </row>
    <row r="5615" spans="3:19" x14ac:dyDescent="0.2">
      <c r="C5615" s="27"/>
      <c r="D5615" s="27"/>
      <c r="E5615" s="27"/>
      <c r="F5615" s="27"/>
      <c r="G5615" s="27"/>
      <c r="R5615" s="27"/>
      <c r="S5615" s="27"/>
    </row>
    <row r="5616" spans="3:19" x14ac:dyDescent="0.2">
      <c r="C5616" s="27"/>
      <c r="D5616" s="27"/>
      <c r="E5616" s="27"/>
      <c r="F5616" s="27"/>
      <c r="G5616" s="27"/>
      <c r="R5616" s="27"/>
      <c r="S5616" s="27"/>
    </row>
    <row r="5617" spans="3:19" x14ac:dyDescent="0.2">
      <c r="C5617" s="27"/>
      <c r="D5617" s="27"/>
      <c r="E5617" s="27"/>
      <c r="F5617" s="27"/>
      <c r="G5617" s="27"/>
      <c r="R5617" s="27"/>
      <c r="S5617" s="27"/>
    </row>
    <row r="5618" spans="3:19" x14ac:dyDescent="0.2">
      <c r="C5618" s="27"/>
      <c r="D5618" s="27"/>
      <c r="E5618" s="27"/>
      <c r="F5618" s="27"/>
      <c r="G5618" s="27"/>
      <c r="R5618" s="27"/>
      <c r="S5618" s="27"/>
    </row>
    <row r="5619" spans="3:19" x14ac:dyDescent="0.2">
      <c r="C5619" s="27"/>
      <c r="D5619" s="27"/>
      <c r="E5619" s="27"/>
      <c r="F5619" s="27"/>
      <c r="G5619" s="27"/>
      <c r="R5619" s="27"/>
      <c r="S5619" s="27"/>
    </row>
    <row r="5620" spans="3:19" x14ac:dyDescent="0.2">
      <c r="C5620" s="27"/>
      <c r="D5620" s="27"/>
      <c r="E5620" s="27"/>
      <c r="F5620" s="27"/>
      <c r="G5620" s="27"/>
      <c r="R5620" s="27"/>
      <c r="S5620" s="27"/>
    </row>
    <row r="5621" spans="3:19" x14ac:dyDescent="0.2">
      <c r="C5621" s="27"/>
      <c r="D5621" s="27"/>
      <c r="E5621" s="27"/>
      <c r="F5621" s="27"/>
      <c r="G5621" s="27"/>
      <c r="R5621" s="27"/>
      <c r="S5621" s="27"/>
    </row>
    <row r="5622" spans="3:19" x14ac:dyDescent="0.2">
      <c r="C5622" s="27"/>
      <c r="D5622" s="27"/>
      <c r="E5622" s="27"/>
      <c r="F5622" s="27"/>
      <c r="G5622" s="27"/>
      <c r="R5622" s="27"/>
      <c r="S5622" s="27"/>
    </row>
    <row r="5623" spans="3:19" x14ac:dyDescent="0.2">
      <c r="C5623" s="27"/>
      <c r="D5623" s="27"/>
      <c r="E5623" s="27"/>
      <c r="F5623" s="27"/>
      <c r="G5623" s="27"/>
      <c r="R5623" s="27"/>
      <c r="S5623" s="27"/>
    </row>
    <row r="5624" spans="3:19" x14ac:dyDescent="0.2">
      <c r="C5624" s="27"/>
      <c r="D5624" s="27"/>
      <c r="E5624" s="27"/>
      <c r="F5624" s="27"/>
      <c r="G5624" s="27"/>
      <c r="R5624" s="27"/>
      <c r="S5624" s="27"/>
    </row>
    <row r="5625" spans="3:19" x14ac:dyDescent="0.2">
      <c r="C5625" s="27"/>
      <c r="D5625" s="27"/>
      <c r="E5625" s="27"/>
      <c r="F5625" s="27"/>
      <c r="G5625" s="27"/>
      <c r="R5625" s="27"/>
      <c r="S5625" s="27"/>
    </row>
    <row r="5626" spans="3:19" x14ac:dyDescent="0.2">
      <c r="C5626" s="27"/>
      <c r="D5626" s="27"/>
      <c r="E5626" s="27"/>
      <c r="F5626" s="27"/>
      <c r="G5626" s="27"/>
      <c r="R5626" s="27"/>
      <c r="S5626" s="27"/>
    </row>
    <row r="5627" spans="3:19" x14ac:dyDescent="0.2">
      <c r="C5627" s="27"/>
      <c r="D5627" s="27"/>
      <c r="E5627" s="27"/>
      <c r="F5627" s="27"/>
      <c r="G5627" s="27"/>
      <c r="R5627" s="27"/>
      <c r="S5627" s="27"/>
    </row>
    <row r="5628" spans="3:19" x14ac:dyDescent="0.2">
      <c r="C5628" s="27"/>
      <c r="D5628" s="27"/>
      <c r="E5628" s="27"/>
      <c r="F5628" s="27"/>
      <c r="G5628" s="27"/>
      <c r="R5628" s="27"/>
      <c r="S5628" s="27"/>
    </row>
    <row r="5629" spans="3:19" x14ac:dyDescent="0.2">
      <c r="C5629" s="27"/>
      <c r="D5629" s="27"/>
      <c r="E5629" s="27"/>
      <c r="F5629" s="27"/>
      <c r="G5629" s="27"/>
      <c r="R5629" s="27"/>
      <c r="S5629" s="27"/>
    </row>
    <row r="5630" spans="3:19" x14ac:dyDescent="0.2">
      <c r="C5630" s="27"/>
      <c r="D5630" s="27"/>
      <c r="E5630" s="27"/>
      <c r="F5630" s="27"/>
      <c r="G5630" s="27"/>
      <c r="R5630" s="27"/>
      <c r="S5630" s="27"/>
    </row>
    <row r="5631" spans="3:19" x14ac:dyDescent="0.2">
      <c r="C5631" s="27"/>
      <c r="D5631" s="27"/>
      <c r="E5631" s="27"/>
      <c r="F5631" s="27"/>
      <c r="G5631" s="27"/>
      <c r="R5631" s="27"/>
      <c r="S5631" s="27"/>
    </row>
    <row r="5632" spans="3:19" x14ac:dyDescent="0.2">
      <c r="C5632" s="27"/>
      <c r="D5632" s="27"/>
      <c r="E5632" s="27"/>
      <c r="F5632" s="27"/>
      <c r="G5632" s="27"/>
      <c r="R5632" s="27"/>
      <c r="S5632" s="27"/>
    </row>
    <row r="5633" spans="3:19" x14ac:dyDescent="0.2">
      <c r="C5633" s="27"/>
      <c r="D5633" s="27"/>
      <c r="E5633" s="27"/>
      <c r="F5633" s="27"/>
      <c r="G5633" s="27"/>
      <c r="R5633" s="27"/>
      <c r="S5633" s="27"/>
    </row>
    <row r="5634" spans="3:19" x14ac:dyDescent="0.2">
      <c r="C5634" s="27"/>
      <c r="D5634" s="27"/>
      <c r="E5634" s="27"/>
      <c r="F5634" s="27"/>
      <c r="G5634" s="27"/>
      <c r="R5634" s="27"/>
      <c r="S5634" s="27"/>
    </row>
    <row r="5635" spans="3:19" x14ac:dyDescent="0.2">
      <c r="C5635" s="27"/>
      <c r="D5635" s="27"/>
      <c r="E5635" s="27"/>
      <c r="F5635" s="27"/>
      <c r="G5635" s="27"/>
      <c r="R5635" s="27"/>
      <c r="S5635" s="27"/>
    </row>
    <row r="5636" spans="3:19" x14ac:dyDescent="0.2">
      <c r="C5636" s="27"/>
      <c r="D5636" s="27"/>
      <c r="E5636" s="27"/>
      <c r="F5636" s="27"/>
      <c r="G5636" s="27"/>
      <c r="R5636" s="27"/>
      <c r="S5636" s="27"/>
    </row>
    <row r="5637" spans="3:19" x14ac:dyDescent="0.2">
      <c r="C5637" s="27"/>
      <c r="D5637" s="27"/>
      <c r="E5637" s="27"/>
      <c r="F5637" s="27"/>
      <c r="G5637" s="27"/>
      <c r="R5637" s="27"/>
      <c r="S5637" s="27"/>
    </row>
    <row r="5638" spans="3:19" x14ac:dyDescent="0.2">
      <c r="C5638" s="27"/>
      <c r="D5638" s="27"/>
      <c r="E5638" s="27"/>
      <c r="F5638" s="27"/>
      <c r="G5638" s="27"/>
      <c r="R5638" s="27"/>
      <c r="S5638" s="27"/>
    </row>
    <row r="5639" spans="3:19" x14ac:dyDescent="0.2">
      <c r="C5639" s="27"/>
      <c r="D5639" s="27"/>
      <c r="E5639" s="27"/>
      <c r="F5639" s="27"/>
      <c r="G5639" s="27"/>
      <c r="R5639" s="27"/>
      <c r="S5639" s="27"/>
    </row>
    <row r="5640" spans="3:19" x14ac:dyDescent="0.2">
      <c r="C5640" s="27"/>
      <c r="D5640" s="27"/>
      <c r="E5640" s="27"/>
      <c r="F5640" s="27"/>
      <c r="G5640" s="27"/>
      <c r="R5640" s="27"/>
      <c r="S5640" s="27"/>
    </row>
    <row r="5641" spans="3:19" x14ac:dyDescent="0.2">
      <c r="C5641" s="27"/>
      <c r="D5641" s="27"/>
      <c r="E5641" s="27"/>
      <c r="F5641" s="27"/>
      <c r="G5641" s="27"/>
      <c r="R5641" s="27"/>
      <c r="S5641" s="27"/>
    </row>
    <row r="5642" spans="3:19" x14ac:dyDescent="0.2">
      <c r="C5642" s="27"/>
      <c r="D5642" s="27"/>
      <c r="E5642" s="27"/>
      <c r="F5642" s="27"/>
      <c r="G5642" s="27"/>
      <c r="R5642" s="27"/>
      <c r="S5642" s="27"/>
    </row>
    <row r="5643" spans="3:19" x14ac:dyDescent="0.2">
      <c r="C5643" s="27"/>
      <c r="D5643" s="27"/>
      <c r="E5643" s="27"/>
      <c r="F5643" s="27"/>
      <c r="G5643" s="27"/>
      <c r="R5643" s="27"/>
      <c r="S5643" s="27"/>
    </row>
    <row r="5644" spans="3:19" x14ac:dyDescent="0.2">
      <c r="C5644" s="27"/>
      <c r="D5644" s="27"/>
      <c r="E5644" s="27"/>
      <c r="F5644" s="27"/>
      <c r="G5644" s="27"/>
      <c r="R5644" s="27"/>
      <c r="S5644" s="27"/>
    </row>
    <row r="5645" spans="3:19" x14ac:dyDescent="0.2">
      <c r="C5645" s="27"/>
      <c r="D5645" s="27"/>
      <c r="E5645" s="27"/>
      <c r="F5645" s="27"/>
      <c r="G5645" s="27"/>
      <c r="R5645" s="27"/>
      <c r="S5645" s="27"/>
    </row>
    <row r="5646" spans="3:19" x14ac:dyDescent="0.2">
      <c r="C5646" s="27"/>
      <c r="D5646" s="27"/>
      <c r="E5646" s="27"/>
      <c r="F5646" s="27"/>
      <c r="G5646" s="27"/>
      <c r="R5646" s="27"/>
      <c r="S5646" s="27"/>
    </row>
    <row r="5647" spans="3:19" x14ac:dyDescent="0.2">
      <c r="C5647" s="27"/>
      <c r="D5647" s="27"/>
      <c r="E5647" s="27"/>
      <c r="F5647" s="27"/>
      <c r="G5647" s="27"/>
      <c r="R5647" s="27"/>
      <c r="S5647" s="27"/>
    </row>
    <row r="5648" spans="3:19" x14ac:dyDescent="0.2">
      <c r="C5648" s="27"/>
      <c r="D5648" s="27"/>
      <c r="E5648" s="27"/>
      <c r="F5648" s="27"/>
      <c r="G5648" s="27"/>
      <c r="R5648" s="27"/>
      <c r="S5648" s="27"/>
    </row>
    <row r="5649" spans="3:19" x14ac:dyDescent="0.2">
      <c r="C5649" s="27"/>
      <c r="D5649" s="27"/>
      <c r="E5649" s="27"/>
      <c r="F5649" s="27"/>
      <c r="G5649" s="27"/>
      <c r="R5649" s="27"/>
      <c r="S5649" s="27"/>
    </row>
    <row r="5650" spans="3:19" x14ac:dyDescent="0.2">
      <c r="C5650" s="27"/>
      <c r="D5650" s="27"/>
      <c r="E5650" s="27"/>
      <c r="F5650" s="27"/>
      <c r="G5650" s="27"/>
      <c r="R5650" s="27"/>
      <c r="S5650" s="27"/>
    </row>
    <row r="5651" spans="3:19" x14ac:dyDescent="0.2">
      <c r="C5651" s="27"/>
      <c r="D5651" s="27"/>
      <c r="E5651" s="27"/>
      <c r="F5651" s="27"/>
      <c r="G5651" s="27"/>
      <c r="R5651" s="27"/>
      <c r="S5651" s="27"/>
    </row>
    <row r="5652" spans="3:19" x14ac:dyDescent="0.2">
      <c r="C5652" s="27"/>
      <c r="D5652" s="27"/>
      <c r="E5652" s="27"/>
      <c r="F5652" s="27"/>
      <c r="G5652" s="27"/>
      <c r="R5652" s="27"/>
      <c r="S5652" s="27"/>
    </row>
    <row r="5653" spans="3:19" x14ac:dyDescent="0.2">
      <c r="C5653" s="27"/>
      <c r="D5653" s="27"/>
      <c r="E5653" s="27"/>
      <c r="F5653" s="27"/>
      <c r="G5653" s="27"/>
      <c r="R5653" s="27"/>
      <c r="S5653" s="27"/>
    </row>
    <row r="5654" spans="3:19" x14ac:dyDescent="0.2">
      <c r="C5654" s="27"/>
      <c r="D5654" s="27"/>
      <c r="E5654" s="27"/>
      <c r="F5654" s="27"/>
      <c r="G5654" s="27"/>
      <c r="R5654" s="27"/>
      <c r="S5654" s="27"/>
    </row>
    <row r="5655" spans="3:19" x14ac:dyDescent="0.2">
      <c r="C5655" s="27"/>
      <c r="D5655" s="27"/>
      <c r="E5655" s="27"/>
      <c r="F5655" s="27"/>
      <c r="G5655" s="27"/>
      <c r="R5655" s="27"/>
      <c r="S5655" s="27"/>
    </row>
    <row r="5656" spans="3:19" x14ac:dyDescent="0.2">
      <c r="C5656" s="27"/>
      <c r="D5656" s="27"/>
      <c r="E5656" s="27"/>
      <c r="F5656" s="27"/>
      <c r="G5656" s="27"/>
      <c r="R5656" s="27"/>
      <c r="S5656" s="27"/>
    </row>
    <row r="5657" spans="3:19" x14ac:dyDescent="0.2">
      <c r="C5657" s="27"/>
      <c r="D5657" s="27"/>
      <c r="E5657" s="27"/>
      <c r="F5657" s="27"/>
      <c r="G5657" s="27"/>
      <c r="R5657" s="27"/>
      <c r="S5657" s="27"/>
    </row>
    <row r="5658" spans="3:19" x14ac:dyDescent="0.2">
      <c r="C5658" s="27"/>
      <c r="D5658" s="27"/>
      <c r="E5658" s="27"/>
      <c r="F5658" s="27"/>
      <c r="G5658" s="27"/>
      <c r="R5658" s="27"/>
      <c r="S5658" s="27"/>
    </row>
    <row r="5659" spans="3:19" x14ac:dyDescent="0.2">
      <c r="C5659" s="27"/>
      <c r="D5659" s="27"/>
      <c r="E5659" s="27"/>
      <c r="F5659" s="27"/>
      <c r="G5659" s="27"/>
      <c r="R5659" s="27"/>
      <c r="S5659" s="27"/>
    </row>
    <row r="5660" spans="3:19" x14ac:dyDescent="0.2">
      <c r="C5660" s="27"/>
      <c r="D5660" s="27"/>
      <c r="E5660" s="27"/>
      <c r="F5660" s="27"/>
      <c r="G5660" s="27"/>
      <c r="R5660" s="27"/>
      <c r="S5660" s="27"/>
    </row>
    <row r="5661" spans="3:19" x14ac:dyDescent="0.2">
      <c r="C5661" s="27"/>
      <c r="D5661" s="27"/>
      <c r="E5661" s="27"/>
      <c r="F5661" s="27"/>
      <c r="G5661" s="27"/>
      <c r="R5661" s="27"/>
      <c r="S5661" s="27"/>
    </row>
    <row r="5662" spans="3:19" x14ac:dyDescent="0.2">
      <c r="C5662" s="27"/>
      <c r="D5662" s="27"/>
      <c r="E5662" s="27"/>
      <c r="F5662" s="27"/>
      <c r="G5662" s="27"/>
      <c r="R5662" s="27"/>
      <c r="S5662" s="27"/>
    </row>
    <row r="5663" spans="3:19" x14ac:dyDescent="0.2">
      <c r="C5663" s="27"/>
      <c r="D5663" s="27"/>
      <c r="E5663" s="27"/>
      <c r="F5663" s="27"/>
      <c r="G5663" s="27"/>
      <c r="R5663" s="27"/>
      <c r="S5663" s="27"/>
    </row>
    <row r="5664" spans="3:19" x14ac:dyDescent="0.2">
      <c r="C5664" s="27"/>
      <c r="D5664" s="27"/>
      <c r="E5664" s="27"/>
      <c r="F5664" s="27"/>
      <c r="G5664" s="27"/>
      <c r="R5664" s="27"/>
      <c r="S5664" s="27"/>
    </row>
    <row r="5665" spans="3:19" x14ac:dyDescent="0.2">
      <c r="C5665" s="27"/>
      <c r="D5665" s="27"/>
      <c r="E5665" s="27"/>
      <c r="F5665" s="27"/>
      <c r="G5665" s="27"/>
      <c r="R5665" s="27"/>
      <c r="S5665" s="27"/>
    </row>
    <row r="5666" spans="3:19" x14ac:dyDescent="0.2">
      <c r="C5666" s="27"/>
      <c r="D5666" s="27"/>
      <c r="E5666" s="27"/>
      <c r="F5666" s="27"/>
      <c r="G5666" s="27"/>
      <c r="R5666" s="27"/>
      <c r="S5666" s="27"/>
    </row>
    <row r="5667" spans="3:19" x14ac:dyDescent="0.2">
      <c r="C5667" s="27"/>
      <c r="D5667" s="27"/>
      <c r="E5667" s="27"/>
      <c r="F5667" s="27"/>
      <c r="G5667" s="27"/>
      <c r="R5667" s="27"/>
      <c r="S5667" s="27"/>
    </row>
    <row r="5668" spans="3:19" x14ac:dyDescent="0.2">
      <c r="C5668" s="27"/>
      <c r="D5668" s="27"/>
      <c r="E5668" s="27"/>
      <c r="F5668" s="27"/>
      <c r="G5668" s="27"/>
      <c r="R5668" s="27"/>
      <c r="S5668" s="27"/>
    </row>
    <row r="5669" spans="3:19" x14ac:dyDescent="0.2">
      <c r="C5669" s="27"/>
      <c r="D5669" s="27"/>
      <c r="E5669" s="27"/>
      <c r="F5669" s="27"/>
      <c r="G5669" s="27"/>
      <c r="R5669" s="27"/>
      <c r="S5669" s="27"/>
    </row>
    <row r="5670" spans="3:19" x14ac:dyDescent="0.2">
      <c r="C5670" s="27"/>
      <c r="D5670" s="27"/>
      <c r="E5670" s="27"/>
      <c r="F5670" s="27"/>
      <c r="G5670" s="27"/>
      <c r="R5670" s="27"/>
      <c r="S5670" s="27"/>
    </row>
    <row r="5671" spans="3:19" x14ac:dyDescent="0.2">
      <c r="C5671" s="27"/>
      <c r="D5671" s="27"/>
      <c r="E5671" s="27"/>
      <c r="F5671" s="27"/>
      <c r="G5671" s="27"/>
      <c r="R5671" s="27"/>
      <c r="S5671" s="27"/>
    </row>
    <row r="5672" spans="3:19" x14ac:dyDescent="0.2">
      <c r="C5672" s="27"/>
      <c r="D5672" s="27"/>
      <c r="E5672" s="27"/>
      <c r="F5672" s="27"/>
      <c r="G5672" s="27"/>
      <c r="R5672" s="27"/>
      <c r="S5672" s="27"/>
    </row>
    <row r="5673" spans="3:19" x14ac:dyDescent="0.2">
      <c r="C5673" s="27"/>
      <c r="D5673" s="27"/>
      <c r="E5673" s="27"/>
      <c r="F5673" s="27"/>
      <c r="G5673" s="27"/>
      <c r="R5673" s="27"/>
      <c r="S5673" s="27"/>
    </row>
    <row r="5674" spans="3:19" x14ac:dyDescent="0.2">
      <c r="C5674" s="27"/>
      <c r="D5674" s="27"/>
      <c r="E5674" s="27"/>
      <c r="F5674" s="27"/>
      <c r="G5674" s="27"/>
      <c r="R5674" s="27"/>
      <c r="S5674" s="27"/>
    </row>
    <row r="5675" spans="3:19" x14ac:dyDescent="0.2">
      <c r="C5675" s="27"/>
      <c r="D5675" s="27"/>
      <c r="E5675" s="27"/>
      <c r="F5675" s="27"/>
      <c r="G5675" s="27"/>
      <c r="R5675" s="27"/>
      <c r="S5675" s="27"/>
    </row>
    <row r="5676" spans="3:19" x14ac:dyDescent="0.2">
      <c r="C5676" s="27"/>
      <c r="D5676" s="27"/>
      <c r="E5676" s="27"/>
      <c r="F5676" s="27"/>
      <c r="G5676" s="27"/>
      <c r="R5676" s="27"/>
      <c r="S5676" s="27"/>
    </row>
    <row r="5677" spans="3:19" x14ac:dyDescent="0.2">
      <c r="C5677" s="27"/>
      <c r="D5677" s="27"/>
      <c r="E5677" s="27"/>
      <c r="F5677" s="27"/>
      <c r="G5677" s="27"/>
      <c r="R5677" s="27"/>
      <c r="S5677" s="27"/>
    </row>
    <row r="5678" spans="3:19" x14ac:dyDescent="0.2">
      <c r="C5678" s="27"/>
      <c r="D5678" s="27"/>
      <c r="E5678" s="27"/>
      <c r="F5678" s="27"/>
      <c r="G5678" s="27"/>
      <c r="R5678" s="27"/>
      <c r="S5678" s="27"/>
    </row>
    <row r="5679" spans="3:19" x14ac:dyDescent="0.2">
      <c r="C5679" s="27"/>
      <c r="D5679" s="27"/>
      <c r="E5679" s="27"/>
      <c r="F5679" s="27"/>
      <c r="G5679" s="27"/>
      <c r="R5679" s="27"/>
      <c r="S5679" s="27"/>
    </row>
    <row r="5680" spans="3:19" x14ac:dyDescent="0.2">
      <c r="C5680" s="27"/>
      <c r="D5680" s="27"/>
      <c r="E5680" s="27"/>
      <c r="F5680" s="27"/>
      <c r="G5680" s="27"/>
      <c r="R5680" s="27"/>
      <c r="S5680" s="27"/>
    </row>
    <row r="5681" spans="3:19" x14ac:dyDescent="0.2">
      <c r="C5681" s="27"/>
      <c r="D5681" s="27"/>
      <c r="E5681" s="27"/>
      <c r="F5681" s="27"/>
      <c r="G5681" s="27"/>
      <c r="R5681" s="27"/>
      <c r="S5681" s="27"/>
    </row>
    <row r="5682" spans="3:19" x14ac:dyDescent="0.2">
      <c r="C5682" s="27"/>
      <c r="D5682" s="27"/>
      <c r="E5682" s="27"/>
      <c r="F5682" s="27"/>
      <c r="G5682" s="27"/>
      <c r="R5682" s="27"/>
      <c r="S5682" s="27"/>
    </row>
    <row r="5683" spans="3:19" x14ac:dyDescent="0.2">
      <c r="C5683" s="27"/>
      <c r="D5683" s="27"/>
      <c r="E5683" s="27"/>
      <c r="F5683" s="27"/>
      <c r="G5683" s="27"/>
      <c r="R5683" s="27"/>
      <c r="S5683" s="27"/>
    </row>
    <row r="5684" spans="3:19" x14ac:dyDescent="0.2">
      <c r="C5684" s="27"/>
      <c r="D5684" s="27"/>
      <c r="E5684" s="27"/>
      <c r="F5684" s="27"/>
      <c r="G5684" s="27"/>
      <c r="R5684" s="27"/>
      <c r="S5684" s="27"/>
    </row>
    <row r="5685" spans="3:19" x14ac:dyDescent="0.2">
      <c r="C5685" s="27"/>
      <c r="D5685" s="27"/>
      <c r="E5685" s="27"/>
      <c r="F5685" s="27"/>
      <c r="G5685" s="27"/>
      <c r="R5685" s="27"/>
      <c r="S5685" s="27"/>
    </row>
    <row r="5686" spans="3:19" x14ac:dyDescent="0.2">
      <c r="C5686" s="27"/>
      <c r="D5686" s="27"/>
      <c r="E5686" s="27"/>
      <c r="F5686" s="27"/>
      <c r="G5686" s="27"/>
      <c r="R5686" s="27"/>
      <c r="S5686" s="27"/>
    </row>
    <row r="5687" spans="3:19" x14ac:dyDescent="0.2">
      <c r="C5687" s="27"/>
      <c r="D5687" s="27"/>
      <c r="E5687" s="27"/>
      <c r="F5687" s="27"/>
      <c r="G5687" s="27"/>
      <c r="R5687" s="27"/>
      <c r="S5687" s="27"/>
    </row>
    <row r="5688" spans="3:19" x14ac:dyDescent="0.2">
      <c r="C5688" s="27"/>
      <c r="D5688" s="27"/>
      <c r="E5688" s="27"/>
      <c r="F5688" s="27"/>
      <c r="G5688" s="27"/>
      <c r="R5688" s="27"/>
      <c r="S5688" s="27"/>
    </row>
    <row r="5689" spans="3:19" x14ac:dyDescent="0.2">
      <c r="C5689" s="27"/>
      <c r="D5689" s="27"/>
      <c r="E5689" s="27"/>
      <c r="F5689" s="27"/>
      <c r="G5689" s="27"/>
      <c r="R5689" s="27"/>
      <c r="S5689" s="27"/>
    </row>
    <row r="5690" spans="3:19" x14ac:dyDescent="0.2">
      <c r="C5690" s="27"/>
      <c r="D5690" s="27"/>
      <c r="E5690" s="27"/>
      <c r="F5690" s="27"/>
      <c r="G5690" s="27"/>
      <c r="R5690" s="27"/>
      <c r="S5690" s="27"/>
    </row>
    <row r="5691" spans="3:19" x14ac:dyDescent="0.2">
      <c r="C5691" s="27"/>
      <c r="D5691" s="27"/>
      <c r="E5691" s="27"/>
      <c r="F5691" s="27"/>
      <c r="G5691" s="27"/>
      <c r="R5691" s="27"/>
      <c r="S5691" s="27"/>
    </row>
    <row r="5692" spans="3:19" x14ac:dyDescent="0.2">
      <c r="C5692" s="27"/>
      <c r="D5692" s="27"/>
      <c r="E5692" s="27"/>
      <c r="F5692" s="27"/>
      <c r="G5692" s="27"/>
      <c r="R5692" s="27"/>
      <c r="S5692" s="27"/>
    </row>
    <row r="5693" spans="3:19" x14ac:dyDescent="0.2">
      <c r="C5693" s="27"/>
      <c r="D5693" s="27"/>
      <c r="E5693" s="27"/>
      <c r="F5693" s="27"/>
      <c r="G5693" s="27"/>
      <c r="R5693" s="27"/>
      <c r="S5693" s="27"/>
    </row>
    <row r="5694" spans="3:19" x14ac:dyDescent="0.2">
      <c r="C5694" s="27"/>
      <c r="D5694" s="27"/>
      <c r="E5694" s="27"/>
      <c r="F5694" s="27"/>
      <c r="G5694" s="27"/>
      <c r="R5694" s="27"/>
      <c r="S5694" s="27"/>
    </row>
    <row r="5695" spans="3:19" x14ac:dyDescent="0.2">
      <c r="C5695" s="27"/>
      <c r="D5695" s="27"/>
      <c r="E5695" s="27"/>
      <c r="F5695" s="27"/>
      <c r="G5695" s="27"/>
      <c r="R5695" s="27"/>
      <c r="S5695" s="27"/>
    </row>
    <row r="5696" spans="3:19" x14ac:dyDescent="0.2">
      <c r="C5696" s="27"/>
      <c r="D5696" s="27"/>
      <c r="E5696" s="27"/>
      <c r="F5696" s="27"/>
      <c r="G5696" s="27"/>
      <c r="R5696" s="27"/>
      <c r="S5696" s="27"/>
    </row>
    <row r="5697" spans="3:19" x14ac:dyDescent="0.2">
      <c r="C5697" s="27"/>
      <c r="D5697" s="27"/>
      <c r="E5697" s="27"/>
      <c r="F5697" s="27"/>
      <c r="G5697" s="27"/>
      <c r="R5697" s="27"/>
      <c r="S5697" s="27"/>
    </row>
    <row r="5698" spans="3:19" x14ac:dyDescent="0.2">
      <c r="C5698" s="27"/>
      <c r="D5698" s="27"/>
      <c r="E5698" s="27"/>
      <c r="F5698" s="27"/>
      <c r="G5698" s="27"/>
      <c r="R5698" s="27"/>
      <c r="S5698" s="27"/>
    </row>
    <row r="5699" spans="3:19" x14ac:dyDescent="0.2">
      <c r="C5699" s="27"/>
      <c r="D5699" s="27"/>
      <c r="E5699" s="27"/>
      <c r="F5699" s="27"/>
      <c r="G5699" s="27"/>
      <c r="R5699" s="27"/>
      <c r="S5699" s="27"/>
    </row>
    <row r="5700" spans="3:19" x14ac:dyDescent="0.2">
      <c r="C5700" s="27"/>
      <c r="D5700" s="27"/>
      <c r="E5700" s="27"/>
      <c r="F5700" s="27"/>
      <c r="G5700" s="27"/>
      <c r="R5700" s="27"/>
      <c r="S5700" s="27"/>
    </row>
    <row r="5701" spans="3:19" x14ac:dyDescent="0.2">
      <c r="C5701" s="27"/>
      <c r="D5701" s="27"/>
      <c r="E5701" s="27"/>
      <c r="F5701" s="27"/>
      <c r="G5701" s="27"/>
      <c r="R5701" s="27"/>
      <c r="S5701" s="27"/>
    </row>
    <row r="5702" spans="3:19" x14ac:dyDescent="0.2">
      <c r="C5702" s="27"/>
      <c r="D5702" s="27"/>
      <c r="E5702" s="27"/>
      <c r="F5702" s="27"/>
      <c r="G5702" s="27"/>
      <c r="R5702" s="27"/>
      <c r="S5702" s="27"/>
    </row>
    <row r="5703" spans="3:19" x14ac:dyDescent="0.2">
      <c r="C5703" s="27"/>
      <c r="D5703" s="27"/>
      <c r="E5703" s="27"/>
      <c r="F5703" s="27"/>
      <c r="G5703" s="27"/>
      <c r="R5703" s="27"/>
      <c r="S5703" s="27"/>
    </row>
    <row r="5704" spans="3:19" x14ac:dyDescent="0.2">
      <c r="C5704" s="27"/>
      <c r="D5704" s="27"/>
      <c r="E5704" s="27"/>
      <c r="F5704" s="27"/>
      <c r="G5704" s="27"/>
      <c r="R5704" s="27"/>
      <c r="S5704" s="27"/>
    </row>
    <row r="5705" spans="3:19" x14ac:dyDescent="0.2">
      <c r="C5705" s="27"/>
      <c r="D5705" s="27"/>
      <c r="E5705" s="27"/>
      <c r="F5705" s="27"/>
      <c r="G5705" s="27"/>
      <c r="R5705" s="27"/>
      <c r="S5705" s="27"/>
    </row>
    <row r="5706" spans="3:19" x14ac:dyDescent="0.2">
      <c r="C5706" s="27"/>
      <c r="D5706" s="27"/>
      <c r="E5706" s="27"/>
      <c r="F5706" s="27"/>
      <c r="G5706" s="27"/>
      <c r="R5706" s="27"/>
      <c r="S5706" s="27"/>
    </row>
    <row r="5707" spans="3:19" x14ac:dyDescent="0.2">
      <c r="C5707" s="27"/>
      <c r="D5707" s="27"/>
      <c r="E5707" s="27"/>
      <c r="F5707" s="27"/>
      <c r="G5707" s="27"/>
      <c r="R5707" s="27"/>
      <c r="S5707" s="27"/>
    </row>
    <row r="5708" spans="3:19" x14ac:dyDescent="0.2">
      <c r="C5708" s="27"/>
      <c r="D5708" s="27"/>
      <c r="E5708" s="27"/>
      <c r="F5708" s="27"/>
      <c r="G5708" s="27"/>
      <c r="R5708" s="27"/>
      <c r="S5708" s="27"/>
    </row>
    <row r="5709" spans="3:19" x14ac:dyDescent="0.2">
      <c r="C5709" s="27"/>
      <c r="D5709" s="27"/>
      <c r="E5709" s="27"/>
      <c r="F5709" s="27"/>
      <c r="G5709" s="27"/>
      <c r="R5709" s="27"/>
      <c r="S5709" s="27"/>
    </row>
    <row r="5710" spans="3:19" x14ac:dyDescent="0.2">
      <c r="C5710" s="27"/>
      <c r="D5710" s="27"/>
      <c r="E5710" s="27"/>
      <c r="F5710" s="27"/>
      <c r="G5710" s="27"/>
      <c r="R5710" s="27"/>
      <c r="S5710" s="27"/>
    </row>
    <row r="5711" spans="3:19" x14ac:dyDescent="0.2">
      <c r="C5711" s="27"/>
      <c r="D5711" s="27"/>
      <c r="E5711" s="27"/>
      <c r="F5711" s="27"/>
      <c r="G5711" s="27"/>
      <c r="R5711" s="27"/>
      <c r="S5711" s="27"/>
    </row>
    <row r="5712" spans="3:19" x14ac:dyDescent="0.2">
      <c r="C5712" s="27"/>
      <c r="D5712" s="27"/>
      <c r="E5712" s="27"/>
      <c r="F5712" s="27"/>
      <c r="G5712" s="27"/>
      <c r="R5712" s="27"/>
      <c r="S5712" s="27"/>
    </row>
    <row r="5713" spans="3:19" x14ac:dyDescent="0.2">
      <c r="C5713" s="27"/>
      <c r="D5713" s="27"/>
      <c r="E5713" s="27"/>
      <c r="F5713" s="27"/>
      <c r="G5713" s="27"/>
      <c r="R5713" s="27"/>
      <c r="S5713" s="27"/>
    </row>
    <row r="5714" spans="3:19" x14ac:dyDescent="0.2">
      <c r="C5714" s="27"/>
      <c r="D5714" s="27"/>
      <c r="E5714" s="27"/>
      <c r="F5714" s="27"/>
      <c r="G5714" s="27"/>
      <c r="R5714" s="27"/>
      <c r="S5714" s="27"/>
    </row>
    <row r="5715" spans="3:19" x14ac:dyDescent="0.2">
      <c r="C5715" s="27"/>
      <c r="D5715" s="27"/>
      <c r="E5715" s="27"/>
      <c r="F5715" s="27"/>
      <c r="G5715" s="27"/>
      <c r="R5715" s="27"/>
      <c r="S5715" s="27"/>
    </row>
    <row r="5716" spans="3:19" x14ac:dyDescent="0.2">
      <c r="C5716" s="27"/>
      <c r="D5716" s="27"/>
      <c r="E5716" s="27"/>
      <c r="F5716" s="27"/>
      <c r="G5716" s="27"/>
      <c r="R5716" s="27"/>
      <c r="S5716" s="27"/>
    </row>
    <row r="5717" spans="3:19" x14ac:dyDescent="0.2">
      <c r="C5717" s="27"/>
      <c r="D5717" s="27"/>
      <c r="E5717" s="27"/>
      <c r="F5717" s="27"/>
      <c r="G5717" s="27"/>
      <c r="R5717" s="27"/>
      <c r="S5717" s="27"/>
    </row>
    <row r="5718" spans="3:19" x14ac:dyDescent="0.2">
      <c r="C5718" s="27"/>
      <c r="D5718" s="27"/>
      <c r="E5718" s="27"/>
      <c r="F5718" s="27"/>
      <c r="G5718" s="27"/>
      <c r="R5718" s="27"/>
      <c r="S5718" s="27"/>
    </row>
    <row r="5719" spans="3:19" x14ac:dyDescent="0.2">
      <c r="C5719" s="27"/>
      <c r="D5719" s="27"/>
      <c r="E5719" s="27"/>
      <c r="F5719" s="27"/>
      <c r="G5719" s="27"/>
      <c r="R5719" s="27"/>
      <c r="S5719" s="27"/>
    </row>
    <row r="5720" spans="3:19" x14ac:dyDescent="0.2">
      <c r="C5720" s="27"/>
      <c r="D5720" s="27"/>
      <c r="E5720" s="27"/>
      <c r="F5720" s="27"/>
      <c r="G5720" s="27"/>
      <c r="R5720" s="27"/>
      <c r="S5720" s="27"/>
    </row>
    <row r="5721" spans="3:19" x14ac:dyDescent="0.2">
      <c r="C5721" s="27"/>
      <c r="D5721" s="27"/>
      <c r="E5721" s="27"/>
      <c r="F5721" s="27"/>
      <c r="G5721" s="27"/>
      <c r="R5721" s="27"/>
      <c r="S5721" s="27"/>
    </row>
    <row r="5722" spans="3:19" x14ac:dyDescent="0.2">
      <c r="C5722" s="27"/>
      <c r="D5722" s="27"/>
      <c r="E5722" s="27"/>
      <c r="F5722" s="27"/>
      <c r="G5722" s="27"/>
      <c r="R5722" s="27"/>
      <c r="S5722" s="27"/>
    </row>
    <row r="5723" spans="3:19" x14ac:dyDescent="0.2">
      <c r="C5723" s="27"/>
      <c r="D5723" s="27"/>
      <c r="E5723" s="27"/>
      <c r="F5723" s="27"/>
      <c r="G5723" s="27"/>
      <c r="R5723" s="27"/>
      <c r="S5723" s="27"/>
    </row>
    <row r="5724" spans="3:19" x14ac:dyDescent="0.2">
      <c r="C5724" s="27"/>
      <c r="D5724" s="27"/>
      <c r="E5724" s="27"/>
      <c r="F5724" s="27"/>
      <c r="G5724" s="27"/>
      <c r="R5724" s="27"/>
      <c r="S5724" s="27"/>
    </row>
    <row r="5725" spans="3:19" x14ac:dyDescent="0.2">
      <c r="C5725" s="27"/>
      <c r="D5725" s="27"/>
      <c r="E5725" s="27"/>
      <c r="F5725" s="27"/>
      <c r="G5725" s="27"/>
      <c r="R5725" s="27"/>
      <c r="S5725" s="27"/>
    </row>
    <row r="5726" spans="3:19" x14ac:dyDescent="0.2">
      <c r="C5726" s="27"/>
      <c r="D5726" s="27"/>
      <c r="E5726" s="27"/>
      <c r="F5726" s="27"/>
      <c r="G5726" s="27"/>
      <c r="R5726" s="27"/>
      <c r="S5726" s="27"/>
    </row>
    <row r="5727" spans="3:19" x14ac:dyDescent="0.2">
      <c r="C5727" s="27"/>
      <c r="D5727" s="27"/>
      <c r="E5727" s="27"/>
      <c r="F5727" s="27"/>
      <c r="G5727" s="27"/>
      <c r="R5727" s="27"/>
      <c r="S5727" s="27"/>
    </row>
    <row r="5728" spans="3:19" x14ac:dyDescent="0.2">
      <c r="C5728" s="27"/>
      <c r="D5728" s="27"/>
      <c r="E5728" s="27"/>
      <c r="F5728" s="27"/>
      <c r="G5728" s="27"/>
      <c r="R5728" s="27"/>
      <c r="S5728" s="27"/>
    </row>
    <row r="5729" spans="3:19" x14ac:dyDescent="0.2">
      <c r="C5729" s="27"/>
      <c r="D5729" s="27"/>
      <c r="E5729" s="27"/>
      <c r="F5729" s="27"/>
      <c r="G5729" s="27"/>
      <c r="R5729" s="27"/>
      <c r="S5729" s="27"/>
    </row>
    <row r="5730" spans="3:19" x14ac:dyDescent="0.2">
      <c r="C5730" s="27"/>
      <c r="D5730" s="27"/>
      <c r="E5730" s="27"/>
      <c r="F5730" s="27"/>
      <c r="G5730" s="27"/>
      <c r="R5730" s="27"/>
      <c r="S5730" s="27"/>
    </row>
    <row r="5731" spans="3:19" x14ac:dyDescent="0.2">
      <c r="C5731" s="27"/>
      <c r="D5731" s="27"/>
      <c r="E5731" s="27"/>
      <c r="F5731" s="27"/>
      <c r="G5731" s="27"/>
      <c r="R5731" s="27"/>
      <c r="S5731" s="27"/>
    </row>
    <row r="5732" spans="3:19" x14ac:dyDescent="0.2">
      <c r="C5732" s="27"/>
      <c r="D5732" s="27"/>
      <c r="E5732" s="27"/>
      <c r="F5732" s="27"/>
      <c r="G5732" s="27"/>
      <c r="R5732" s="27"/>
      <c r="S5732" s="27"/>
    </row>
    <row r="5733" spans="3:19" x14ac:dyDescent="0.2">
      <c r="C5733" s="27"/>
      <c r="D5733" s="27"/>
      <c r="E5733" s="27"/>
      <c r="F5733" s="27"/>
      <c r="G5733" s="27"/>
      <c r="R5733" s="27"/>
      <c r="S5733" s="27"/>
    </row>
    <row r="5734" spans="3:19" x14ac:dyDescent="0.2">
      <c r="C5734" s="27"/>
      <c r="D5734" s="27"/>
      <c r="E5734" s="27"/>
      <c r="F5734" s="27"/>
      <c r="G5734" s="27"/>
      <c r="R5734" s="27"/>
      <c r="S5734" s="27"/>
    </row>
    <row r="5735" spans="3:19" x14ac:dyDescent="0.2">
      <c r="C5735" s="27"/>
      <c r="D5735" s="27"/>
      <c r="E5735" s="27"/>
      <c r="F5735" s="27"/>
      <c r="G5735" s="27"/>
      <c r="R5735" s="27"/>
      <c r="S5735" s="27"/>
    </row>
    <row r="5736" spans="3:19" x14ac:dyDescent="0.2">
      <c r="C5736" s="27"/>
      <c r="D5736" s="27"/>
      <c r="E5736" s="27"/>
      <c r="F5736" s="27"/>
      <c r="G5736" s="27"/>
      <c r="R5736" s="27"/>
      <c r="S5736" s="27"/>
    </row>
    <row r="5737" spans="3:19" x14ac:dyDescent="0.2">
      <c r="C5737" s="27"/>
      <c r="D5737" s="27"/>
      <c r="E5737" s="27"/>
      <c r="F5737" s="27"/>
      <c r="G5737" s="27"/>
      <c r="R5737" s="27"/>
      <c r="S5737" s="27"/>
    </row>
    <row r="5738" spans="3:19" x14ac:dyDescent="0.2">
      <c r="C5738" s="27"/>
      <c r="D5738" s="27"/>
      <c r="E5738" s="27"/>
      <c r="F5738" s="27"/>
      <c r="G5738" s="27"/>
      <c r="R5738" s="27"/>
      <c r="S5738" s="27"/>
    </row>
    <row r="5739" spans="3:19" x14ac:dyDescent="0.2">
      <c r="C5739" s="27"/>
      <c r="D5739" s="27"/>
      <c r="E5739" s="27"/>
      <c r="F5739" s="27"/>
      <c r="G5739" s="27"/>
      <c r="R5739" s="27"/>
      <c r="S5739" s="27"/>
    </row>
    <row r="5740" spans="3:19" x14ac:dyDescent="0.2">
      <c r="C5740" s="27"/>
      <c r="D5740" s="27"/>
      <c r="E5740" s="27"/>
      <c r="F5740" s="27"/>
      <c r="G5740" s="27"/>
      <c r="R5740" s="27"/>
      <c r="S5740" s="27"/>
    </row>
    <row r="5741" spans="3:19" x14ac:dyDescent="0.2">
      <c r="C5741" s="27"/>
      <c r="D5741" s="27"/>
      <c r="E5741" s="27"/>
      <c r="F5741" s="27"/>
      <c r="G5741" s="27"/>
      <c r="R5741" s="27"/>
      <c r="S5741" s="27"/>
    </row>
    <row r="5742" spans="3:19" x14ac:dyDescent="0.2">
      <c r="C5742" s="27"/>
      <c r="D5742" s="27"/>
      <c r="E5742" s="27"/>
      <c r="F5742" s="27"/>
      <c r="G5742" s="27"/>
      <c r="R5742" s="27"/>
      <c r="S5742" s="27"/>
    </row>
    <row r="5743" spans="3:19" x14ac:dyDescent="0.2">
      <c r="C5743" s="27"/>
      <c r="D5743" s="27"/>
      <c r="E5743" s="27"/>
      <c r="F5743" s="27"/>
      <c r="G5743" s="27"/>
      <c r="R5743" s="27"/>
      <c r="S5743" s="27"/>
    </row>
    <row r="5744" spans="3:19" x14ac:dyDescent="0.2">
      <c r="C5744" s="27"/>
      <c r="D5744" s="27"/>
      <c r="E5744" s="27"/>
      <c r="F5744" s="27"/>
      <c r="G5744" s="27"/>
      <c r="R5744" s="27"/>
      <c r="S5744" s="27"/>
    </row>
    <row r="5745" spans="3:19" x14ac:dyDescent="0.2">
      <c r="C5745" s="27"/>
      <c r="D5745" s="27"/>
      <c r="E5745" s="27"/>
      <c r="F5745" s="27"/>
      <c r="G5745" s="27"/>
      <c r="R5745" s="27"/>
      <c r="S5745" s="27"/>
    </row>
    <row r="5746" spans="3:19" x14ac:dyDescent="0.2">
      <c r="C5746" s="27"/>
      <c r="D5746" s="27"/>
      <c r="E5746" s="27"/>
      <c r="F5746" s="27"/>
      <c r="G5746" s="27"/>
      <c r="R5746" s="27"/>
      <c r="S5746" s="27"/>
    </row>
    <row r="5747" spans="3:19" x14ac:dyDescent="0.2">
      <c r="C5747" s="27"/>
      <c r="D5747" s="27"/>
      <c r="E5747" s="27"/>
      <c r="F5747" s="27"/>
      <c r="G5747" s="27"/>
      <c r="R5747" s="27"/>
      <c r="S5747" s="27"/>
    </row>
    <row r="5748" spans="3:19" x14ac:dyDescent="0.2">
      <c r="C5748" s="27"/>
      <c r="D5748" s="27"/>
      <c r="E5748" s="27"/>
      <c r="F5748" s="27"/>
      <c r="G5748" s="27"/>
      <c r="R5748" s="27"/>
      <c r="S5748" s="27"/>
    </row>
    <row r="5749" spans="3:19" x14ac:dyDescent="0.2">
      <c r="C5749" s="27"/>
      <c r="D5749" s="27"/>
      <c r="E5749" s="27"/>
      <c r="F5749" s="27"/>
      <c r="G5749" s="27"/>
      <c r="R5749" s="27"/>
      <c r="S5749" s="27"/>
    </row>
    <row r="5750" spans="3:19" x14ac:dyDescent="0.2">
      <c r="C5750" s="27"/>
      <c r="D5750" s="27"/>
      <c r="E5750" s="27"/>
      <c r="F5750" s="27"/>
      <c r="G5750" s="27"/>
      <c r="R5750" s="27"/>
      <c r="S5750" s="27"/>
    </row>
    <row r="5751" spans="3:19" x14ac:dyDescent="0.2">
      <c r="C5751" s="27"/>
      <c r="D5751" s="27"/>
      <c r="E5751" s="27"/>
      <c r="F5751" s="27"/>
      <c r="G5751" s="27"/>
      <c r="R5751" s="27"/>
      <c r="S5751" s="27"/>
    </row>
    <row r="5752" spans="3:19" x14ac:dyDescent="0.2">
      <c r="C5752" s="27"/>
      <c r="D5752" s="27"/>
      <c r="E5752" s="27"/>
      <c r="F5752" s="27"/>
      <c r="G5752" s="27"/>
      <c r="R5752" s="27"/>
      <c r="S5752" s="27"/>
    </row>
    <row r="5753" spans="3:19" x14ac:dyDescent="0.2">
      <c r="C5753" s="27"/>
      <c r="D5753" s="27"/>
      <c r="E5753" s="27"/>
      <c r="F5753" s="27"/>
      <c r="G5753" s="27"/>
      <c r="R5753" s="27"/>
      <c r="S5753" s="27"/>
    </row>
    <row r="5754" spans="3:19" x14ac:dyDescent="0.2">
      <c r="C5754" s="27"/>
      <c r="D5754" s="27"/>
      <c r="E5754" s="27"/>
      <c r="F5754" s="27"/>
      <c r="G5754" s="27"/>
      <c r="R5754" s="27"/>
      <c r="S5754" s="27"/>
    </row>
    <row r="5755" spans="3:19" x14ac:dyDescent="0.2">
      <c r="C5755" s="27"/>
      <c r="D5755" s="27"/>
      <c r="E5755" s="27"/>
      <c r="F5755" s="27"/>
      <c r="G5755" s="27"/>
      <c r="R5755" s="27"/>
      <c r="S5755" s="27"/>
    </row>
    <row r="5756" spans="3:19" x14ac:dyDescent="0.2">
      <c r="C5756" s="27"/>
      <c r="D5756" s="27"/>
      <c r="E5756" s="27"/>
      <c r="F5756" s="27"/>
      <c r="G5756" s="27"/>
      <c r="R5756" s="27"/>
      <c r="S5756" s="27"/>
    </row>
    <row r="5757" spans="3:19" x14ac:dyDescent="0.2">
      <c r="C5757" s="27"/>
      <c r="D5757" s="27"/>
      <c r="E5757" s="27"/>
      <c r="F5757" s="27"/>
      <c r="G5757" s="27"/>
      <c r="R5757" s="27"/>
      <c r="S5757" s="27"/>
    </row>
    <row r="5758" spans="3:19" x14ac:dyDescent="0.2">
      <c r="C5758" s="27"/>
      <c r="D5758" s="27"/>
      <c r="E5758" s="27"/>
      <c r="F5758" s="27"/>
      <c r="G5758" s="27"/>
      <c r="R5758" s="27"/>
      <c r="S5758" s="27"/>
    </row>
    <row r="5759" spans="3:19" x14ac:dyDescent="0.2">
      <c r="C5759" s="27"/>
      <c r="D5759" s="27"/>
      <c r="E5759" s="27"/>
      <c r="F5759" s="27"/>
      <c r="G5759" s="27"/>
      <c r="R5759" s="27"/>
      <c r="S5759" s="27"/>
    </row>
    <row r="5760" spans="3:19" x14ac:dyDescent="0.2">
      <c r="C5760" s="27"/>
      <c r="D5760" s="27"/>
      <c r="E5760" s="27"/>
      <c r="F5760" s="27"/>
      <c r="G5760" s="27"/>
      <c r="R5760" s="27"/>
      <c r="S5760" s="27"/>
    </row>
    <row r="5761" spans="3:19" x14ac:dyDescent="0.2">
      <c r="C5761" s="27"/>
      <c r="D5761" s="27"/>
      <c r="E5761" s="27"/>
      <c r="F5761" s="27"/>
      <c r="G5761" s="27"/>
      <c r="R5761" s="27"/>
      <c r="S5761" s="27"/>
    </row>
    <row r="5762" spans="3:19" x14ac:dyDescent="0.2">
      <c r="C5762" s="27"/>
      <c r="D5762" s="27"/>
      <c r="E5762" s="27"/>
      <c r="F5762" s="27"/>
      <c r="G5762" s="27"/>
      <c r="R5762" s="27"/>
      <c r="S5762" s="27"/>
    </row>
    <row r="5763" spans="3:19" x14ac:dyDescent="0.2">
      <c r="C5763" s="27"/>
      <c r="D5763" s="27"/>
      <c r="E5763" s="27"/>
      <c r="F5763" s="27"/>
      <c r="G5763" s="27"/>
      <c r="R5763" s="27"/>
      <c r="S5763" s="27"/>
    </row>
    <row r="5764" spans="3:19" x14ac:dyDescent="0.2">
      <c r="C5764" s="27"/>
      <c r="D5764" s="27"/>
      <c r="E5764" s="27"/>
      <c r="F5764" s="27"/>
      <c r="G5764" s="27"/>
      <c r="R5764" s="27"/>
      <c r="S5764" s="27"/>
    </row>
    <row r="5765" spans="3:19" x14ac:dyDescent="0.2">
      <c r="C5765" s="27"/>
      <c r="D5765" s="27"/>
      <c r="E5765" s="27"/>
      <c r="F5765" s="27"/>
      <c r="G5765" s="27"/>
      <c r="R5765" s="27"/>
      <c r="S5765" s="27"/>
    </row>
    <row r="5766" spans="3:19" x14ac:dyDescent="0.2">
      <c r="C5766" s="27"/>
      <c r="D5766" s="27"/>
      <c r="E5766" s="27"/>
      <c r="F5766" s="27"/>
      <c r="G5766" s="27"/>
      <c r="R5766" s="27"/>
      <c r="S5766" s="27"/>
    </row>
    <row r="5767" spans="3:19" x14ac:dyDescent="0.2">
      <c r="C5767" s="27"/>
      <c r="D5767" s="27"/>
      <c r="E5767" s="27"/>
      <c r="F5767" s="27"/>
      <c r="G5767" s="27"/>
      <c r="R5767" s="27"/>
      <c r="S5767" s="27"/>
    </row>
    <row r="5768" spans="3:19" x14ac:dyDescent="0.2">
      <c r="C5768" s="27"/>
      <c r="D5768" s="27"/>
      <c r="E5768" s="27"/>
      <c r="F5768" s="27"/>
      <c r="G5768" s="27"/>
      <c r="R5768" s="27"/>
      <c r="S5768" s="27"/>
    </row>
    <row r="5769" spans="3:19" x14ac:dyDescent="0.2">
      <c r="C5769" s="27"/>
      <c r="D5769" s="27"/>
      <c r="E5769" s="27"/>
      <c r="F5769" s="27"/>
      <c r="G5769" s="27"/>
      <c r="R5769" s="27"/>
      <c r="S5769" s="27"/>
    </row>
    <row r="5770" spans="3:19" x14ac:dyDescent="0.2">
      <c r="C5770" s="27"/>
      <c r="D5770" s="27"/>
      <c r="E5770" s="27"/>
      <c r="F5770" s="27"/>
      <c r="G5770" s="27"/>
      <c r="R5770" s="27"/>
      <c r="S5770" s="27"/>
    </row>
    <row r="5771" spans="3:19" x14ac:dyDescent="0.2">
      <c r="C5771" s="27"/>
      <c r="D5771" s="27"/>
      <c r="E5771" s="27"/>
      <c r="F5771" s="27"/>
      <c r="G5771" s="27"/>
      <c r="R5771" s="27"/>
      <c r="S5771" s="27"/>
    </row>
    <row r="5772" spans="3:19" x14ac:dyDescent="0.2">
      <c r="C5772" s="27"/>
      <c r="D5772" s="27"/>
      <c r="E5772" s="27"/>
      <c r="F5772" s="27"/>
      <c r="G5772" s="27"/>
      <c r="R5772" s="27"/>
      <c r="S5772" s="27"/>
    </row>
    <row r="5773" spans="3:19" x14ac:dyDescent="0.2">
      <c r="C5773" s="27"/>
      <c r="D5773" s="27"/>
      <c r="E5773" s="27"/>
      <c r="F5773" s="27"/>
      <c r="G5773" s="27"/>
      <c r="R5773" s="27"/>
      <c r="S5773" s="27"/>
    </row>
    <row r="5774" spans="3:19" x14ac:dyDescent="0.2">
      <c r="C5774" s="27"/>
      <c r="D5774" s="27"/>
      <c r="E5774" s="27"/>
      <c r="F5774" s="27"/>
      <c r="G5774" s="27"/>
      <c r="R5774" s="27"/>
      <c r="S5774" s="27"/>
    </row>
    <row r="5775" spans="3:19" x14ac:dyDescent="0.2">
      <c r="C5775" s="27"/>
      <c r="D5775" s="27"/>
      <c r="E5775" s="27"/>
      <c r="F5775" s="27"/>
      <c r="G5775" s="27"/>
      <c r="R5775" s="27"/>
      <c r="S5775" s="27"/>
    </row>
    <row r="5776" spans="3:19" x14ac:dyDescent="0.2">
      <c r="C5776" s="27"/>
      <c r="D5776" s="27"/>
      <c r="E5776" s="27"/>
      <c r="F5776" s="27"/>
      <c r="G5776" s="27"/>
      <c r="R5776" s="27"/>
      <c r="S5776" s="27"/>
    </row>
    <row r="5777" spans="3:19" x14ac:dyDescent="0.2">
      <c r="C5777" s="27"/>
      <c r="D5777" s="27"/>
      <c r="E5777" s="27"/>
      <c r="F5777" s="27"/>
      <c r="G5777" s="27"/>
      <c r="R5777" s="27"/>
      <c r="S5777" s="27"/>
    </row>
    <row r="5778" spans="3:19" x14ac:dyDescent="0.2">
      <c r="C5778" s="27"/>
      <c r="D5778" s="27"/>
      <c r="E5778" s="27"/>
      <c r="F5778" s="27"/>
      <c r="G5778" s="27"/>
      <c r="R5778" s="27"/>
      <c r="S5778" s="27"/>
    </row>
    <row r="5779" spans="3:19" x14ac:dyDescent="0.2">
      <c r="C5779" s="27"/>
      <c r="D5779" s="27"/>
      <c r="E5779" s="27"/>
      <c r="F5779" s="27"/>
      <c r="G5779" s="27"/>
      <c r="R5779" s="27"/>
      <c r="S5779" s="27"/>
    </row>
    <row r="5780" spans="3:19" x14ac:dyDescent="0.2">
      <c r="C5780" s="27"/>
      <c r="D5780" s="27"/>
      <c r="E5780" s="27"/>
      <c r="F5780" s="27"/>
      <c r="G5780" s="27"/>
      <c r="R5780" s="27"/>
      <c r="S5780" s="27"/>
    </row>
    <row r="5781" spans="3:19" x14ac:dyDescent="0.2">
      <c r="C5781" s="27"/>
      <c r="D5781" s="27"/>
      <c r="E5781" s="27"/>
      <c r="F5781" s="27"/>
      <c r="G5781" s="27"/>
      <c r="R5781" s="27"/>
      <c r="S5781" s="27"/>
    </row>
    <row r="5782" spans="3:19" x14ac:dyDescent="0.2">
      <c r="C5782" s="27"/>
      <c r="D5782" s="27"/>
      <c r="E5782" s="27"/>
      <c r="F5782" s="27"/>
      <c r="G5782" s="27"/>
      <c r="R5782" s="27"/>
      <c r="S5782" s="27"/>
    </row>
    <row r="5783" spans="3:19" x14ac:dyDescent="0.2">
      <c r="C5783" s="27"/>
      <c r="D5783" s="27"/>
      <c r="E5783" s="27"/>
      <c r="F5783" s="27"/>
      <c r="G5783" s="27"/>
      <c r="R5783" s="27"/>
      <c r="S5783" s="27"/>
    </row>
    <row r="5784" spans="3:19" x14ac:dyDescent="0.2">
      <c r="C5784" s="27"/>
      <c r="D5784" s="27"/>
      <c r="E5784" s="27"/>
      <c r="F5784" s="27"/>
      <c r="G5784" s="27"/>
      <c r="R5784" s="27"/>
      <c r="S5784" s="27"/>
    </row>
    <row r="5785" spans="3:19" x14ac:dyDescent="0.2">
      <c r="C5785" s="27"/>
      <c r="D5785" s="27"/>
      <c r="E5785" s="27"/>
      <c r="F5785" s="27"/>
      <c r="G5785" s="27"/>
      <c r="R5785" s="27"/>
      <c r="S5785" s="27"/>
    </row>
    <row r="5786" spans="3:19" x14ac:dyDescent="0.2">
      <c r="C5786" s="27"/>
      <c r="D5786" s="27"/>
      <c r="E5786" s="27"/>
      <c r="F5786" s="27"/>
      <c r="G5786" s="27"/>
      <c r="R5786" s="27"/>
      <c r="S5786" s="27"/>
    </row>
    <row r="5787" spans="3:19" x14ac:dyDescent="0.2">
      <c r="C5787" s="27"/>
      <c r="D5787" s="27"/>
      <c r="E5787" s="27"/>
      <c r="F5787" s="27"/>
      <c r="G5787" s="27"/>
      <c r="R5787" s="27"/>
      <c r="S5787" s="27"/>
    </row>
    <row r="5788" spans="3:19" x14ac:dyDescent="0.2">
      <c r="C5788" s="27"/>
      <c r="D5788" s="27"/>
      <c r="E5788" s="27"/>
      <c r="F5788" s="27"/>
      <c r="G5788" s="27"/>
      <c r="R5788" s="27"/>
      <c r="S5788" s="27"/>
    </row>
    <row r="5789" spans="3:19" x14ac:dyDescent="0.2">
      <c r="C5789" s="27"/>
      <c r="D5789" s="27"/>
      <c r="E5789" s="27"/>
      <c r="F5789" s="27"/>
      <c r="G5789" s="27"/>
      <c r="R5789" s="27"/>
      <c r="S5789" s="27"/>
    </row>
    <row r="5790" spans="3:19" x14ac:dyDescent="0.2">
      <c r="C5790" s="27"/>
      <c r="D5790" s="27"/>
      <c r="E5790" s="27"/>
      <c r="F5790" s="27"/>
      <c r="G5790" s="27"/>
      <c r="R5790" s="27"/>
      <c r="S5790" s="27"/>
    </row>
    <row r="5791" spans="3:19" x14ac:dyDescent="0.2">
      <c r="C5791" s="27"/>
      <c r="D5791" s="27"/>
      <c r="E5791" s="27"/>
      <c r="F5791" s="27"/>
      <c r="G5791" s="27"/>
      <c r="R5791" s="27"/>
      <c r="S5791" s="27"/>
    </row>
    <row r="5792" spans="3:19" x14ac:dyDescent="0.2">
      <c r="C5792" s="27"/>
      <c r="D5792" s="27"/>
      <c r="E5792" s="27"/>
      <c r="F5792" s="27"/>
      <c r="G5792" s="27"/>
      <c r="R5792" s="27"/>
      <c r="S5792" s="27"/>
    </row>
    <row r="5793" spans="3:19" x14ac:dyDescent="0.2">
      <c r="C5793" s="27"/>
      <c r="D5793" s="27"/>
      <c r="E5793" s="27"/>
      <c r="F5793" s="27"/>
      <c r="G5793" s="27"/>
      <c r="R5793" s="27"/>
      <c r="S5793" s="27"/>
    </row>
    <row r="5794" spans="3:19" x14ac:dyDescent="0.2">
      <c r="C5794" s="27"/>
      <c r="D5794" s="27"/>
      <c r="E5794" s="27"/>
      <c r="F5794" s="27"/>
      <c r="G5794" s="27"/>
      <c r="R5794" s="27"/>
      <c r="S5794" s="27"/>
    </row>
    <row r="5795" spans="3:19" x14ac:dyDescent="0.2">
      <c r="C5795" s="27"/>
      <c r="D5795" s="27"/>
      <c r="E5795" s="27"/>
      <c r="F5795" s="27"/>
      <c r="G5795" s="27"/>
      <c r="R5795" s="27"/>
      <c r="S5795" s="27"/>
    </row>
    <row r="5796" spans="3:19" x14ac:dyDescent="0.2">
      <c r="C5796" s="27"/>
      <c r="D5796" s="27"/>
      <c r="E5796" s="27"/>
      <c r="F5796" s="27"/>
      <c r="G5796" s="27"/>
      <c r="R5796" s="27"/>
      <c r="S5796" s="27"/>
    </row>
    <row r="5797" spans="3:19" x14ac:dyDescent="0.2">
      <c r="C5797" s="27"/>
      <c r="D5797" s="27"/>
      <c r="E5797" s="27"/>
      <c r="F5797" s="27"/>
      <c r="G5797" s="27"/>
      <c r="R5797" s="27"/>
      <c r="S5797" s="27"/>
    </row>
    <row r="5798" spans="3:19" x14ac:dyDescent="0.2">
      <c r="C5798" s="27"/>
      <c r="D5798" s="27"/>
      <c r="E5798" s="27"/>
      <c r="F5798" s="27"/>
      <c r="G5798" s="27"/>
      <c r="R5798" s="27"/>
      <c r="S5798" s="27"/>
    </row>
    <row r="5799" spans="3:19" x14ac:dyDescent="0.2">
      <c r="C5799" s="27"/>
      <c r="D5799" s="27"/>
      <c r="E5799" s="27"/>
      <c r="F5799" s="27"/>
      <c r="G5799" s="27"/>
      <c r="R5799" s="27"/>
      <c r="S5799" s="27"/>
    </row>
    <row r="5800" spans="3:19" x14ac:dyDescent="0.2">
      <c r="C5800" s="27"/>
      <c r="D5800" s="27"/>
      <c r="E5800" s="27"/>
      <c r="F5800" s="27"/>
      <c r="G5800" s="27"/>
      <c r="R5800" s="27"/>
      <c r="S5800" s="27"/>
    </row>
    <row r="5801" spans="3:19" x14ac:dyDescent="0.2">
      <c r="C5801" s="27"/>
      <c r="D5801" s="27"/>
      <c r="E5801" s="27"/>
      <c r="F5801" s="27"/>
      <c r="G5801" s="27"/>
      <c r="R5801" s="27"/>
      <c r="S5801" s="27"/>
    </row>
    <row r="5802" spans="3:19" x14ac:dyDescent="0.2">
      <c r="C5802" s="27"/>
      <c r="D5802" s="27"/>
      <c r="E5802" s="27"/>
      <c r="F5802" s="27"/>
      <c r="G5802" s="27"/>
      <c r="R5802" s="27"/>
      <c r="S5802" s="27"/>
    </row>
    <row r="5803" spans="3:19" x14ac:dyDescent="0.2">
      <c r="C5803" s="27"/>
      <c r="D5803" s="27"/>
      <c r="E5803" s="27"/>
      <c r="F5803" s="27"/>
      <c r="G5803" s="27"/>
      <c r="R5803" s="27"/>
      <c r="S5803" s="27"/>
    </row>
    <row r="5804" spans="3:19" x14ac:dyDescent="0.2">
      <c r="C5804" s="27"/>
      <c r="D5804" s="27"/>
      <c r="E5804" s="27"/>
      <c r="F5804" s="27"/>
      <c r="G5804" s="27"/>
      <c r="R5804" s="27"/>
      <c r="S5804" s="27"/>
    </row>
    <row r="5805" spans="3:19" x14ac:dyDescent="0.2">
      <c r="C5805" s="27"/>
      <c r="D5805" s="27"/>
      <c r="E5805" s="27"/>
      <c r="F5805" s="27"/>
      <c r="G5805" s="27"/>
      <c r="R5805" s="27"/>
      <c r="S5805" s="27"/>
    </row>
    <row r="5806" spans="3:19" x14ac:dyDescent="0.2">
      <c r="C5806" s="27"/>
      <c r="D5806" s="27"/>
      <c r="E5806" s="27"/>
      <c r="F5806" s="27"/>
      <c r="G5806" s="27"/>
      <c r="R5806" s="27"/>
      <c r="S5806" s="27"/>
    </row>
    <row r="5807" spans="3:19" x14ac:dyDescent="0.2">
      <c r="C5807" s="27"/>
      <c r="D5807" s="27"/>
      <c r="E5807" s="27"/>
      <c r="F5807" s="27"/>
      <c r="G5807" s="27"/>
      <c r="R5807" s="27"/>
      <c r="S5807" s="27"/>
    </row>
    <row r="5808" spans="3:19" x14ac:dyDescent="0.2">
      <c r="C5808" s="27"/>
      <c r="D5808" s="27"/>
      <c r="E5808" s="27"/>
      <c r="F5808" s="27"/>
      <c r="G5808" s="27"/>
      <c r="R5808" s="27"/>
      <c r="S5808" s="27"/>
    </row>
    <row r="5809" spans="3:19" x14ac:dyDescent="0.2">
      <c r="C5809" s="27"/>
      <c r="D5809" s="27"/>
      <c r="E5809" s="27"/>
      <c r="F5809" s="27"/>
      <c r="G5809" s="27"/>
      <c r="R5809" s="27"/>
      <c r="S5809" s="27"/>
    </row>
    <row r="5810" spans="3:19" x14ac:dyDescent="0.2">
      <c r="C5810" s="27"/>
      <c r="D5810" s="27"/>
      <c r="E5810" s="27"/>
      <c r="F5810" s="27"/>
      <c r="G5810" s="27"/>
      <c r="R5810" s="27"/>
      <c r="S5810" s="27"/>
    </row>
    <row r="5811" spans="3:19" x14ac:dyDescent="0.2">
      <c r="C5811" s="27"/>
      <c r="D5811" s="27"/>
      <c r="E5811" s="27"/>
      <c r="F5811" s="27"/>
      <c r="G5811" s="27"/>
      <c r="R5811" s="27"/>
      <c r="S5811" s="27"/>
    </row>
    <row r="5812" spans="3:19" x14ac:dyDescent="0.2">
      <c r="C5812" s="27"/>
      <c r="D5812" s="27"/>
      <c r="E5812" s="27"/>
      <c r="F5812" s="27"/>
      <c r="G5812" s="27"/>
      <c r="R5812" s="27"/>
      <c r="S5812" s="27"/>
    </row>
    <row r="5813" spans="3:19" x14ac:dyDescent="0.2">
      <c r="C5813" s="27"/>
      <c r="D5813" s="27"/>
      <c r="E5813" s="27"/>
      <c r="F5813" s="27"/>
      <c r="G5813" s="27"/>
      <c r="R5813" s="27"/>
      <c r="S5813" s="27"/>
    </row>
    <row r="5814" spans="3:19" x14ac:dyDescent="0.2">
      <c r="C5814" s="27"/>
      <c r="D5814" s="27"/>
      <c r="E5814" s="27"/>
      <c r="F5814" s="27"/>
      <c r="G5814" s="27"/>
      <c r="R5814" s="27"/>
      <c r="S5814" s="27"/>
    </row>
    <row r="5815" spans="3:19" x14ac:dyDescent="0.2">
      <c r="C5815" s="27"/>
      <c r="D5815" s="27"/>
      <c r="E5815" s="27"/>
      <c r="F5815" s="27"/>
      <c r="G5815" s="27"/>
      <c r="R5815" s="27"/>
      <c r="S5815" s="27"/>
    </row>
    <row r="5816" spans="3:19" x14ac:dyDescent="0.2">
      <c r="C5816" s="27"/>
      <c r="D5816" s="27"/>
      <c r="E5816" s="27"/>
      <c r="F5816" s="27"/>
      <c r="G5816" s="27"/>
      <c r="R5816" s="27"/>
      <c r="S5816" s="27"/>
    </row>
    <row r="5817" spans="3:19" x14ac:dyDescent="0.2">
      <c r="C5817" s="27"/>
      <c r="D5817" s="27"/>
      <c r="E5817" s="27"/>
      <c r="F5817" s="27"/>
      <c r="G5817" s="27"/>
      <c r="R5817" s="27"/>
      <c r="S5817" s="27"/>
    </row>
    <row r="5818" spans="3:19" x14ac:dyDescent="0.2">
      <c r="C5818" s="27"/>
      <c r="D5818" s="27"/>
      <c r="E5818" s="27"/>
      <c r="F5818" s="27"/>
      <c r="G5818" s="27"/>
      <c r="R5818" s="27"/>
      <c r="S5818" s="27"/>
    </row>
    <row r="5819" spans="3:19" x14ac:dyDescent="0.2">
      <c r="C5819" s="27"/>
      <c r="D5819" s="27"/>
      <c r="E5819" s="27"/>
      <c r="F5819" s="27"/>
      <c r="G5819" s="27"/>
      <c r="R5819" s="27"/>
      <c r="S5819" s="27"/>
    </row>
    <row r="5820" spans="3:19" x14ac:dyDescent="0.2">
      <c r="C5820" s="27"/>
      <c r="D5820" s="27"/>
      <c r="E5820" s="27"/>
      <c r="F5820" s="27"/>
      <c r="G5820" s="27"/>
      <c r="R5820" s="27"/>
      <c r="S5820" s="27"/>
    </row>
    <row r="5821" spans="3:19" x14ac:dyDescent="0.2">
      <c r="C5821" s="27"/>
      <c r="D5821" s="27"/>
      <c r="E5821" s="27"/>
      <c r="F5821" s="27"/>
      <c r="G5821" s="27"/>
      <c r="R5821" s="27"/>
      <c r="S5821" s="27"/>
    </row>
    <row r="5822" spans="3:19" x14ac:dyDescent="0.2">
      <c r="C5822" s="27"/>
      <c r="D5822" s="27"/>
      <c r="E5822" s="27"/>
      <c r="F5822" s="27"/>
      <c r="G5822" s="27"/>
      <c r="R5822" s="27"/>
      <c r="S5822" s="27"/>
    </row>
    <row r="5823" spans="3:19" x14ac:dyDescent="0.2">
      <c r="C5823" s="27"/>
      <c r="D5823" s="27"/>
      <c r="E5823" s="27"/>
      <c r="F5823" s="27"/>
      <c r="G5823" s="27"/>
      <c r="R5823" s="27"/>
      <c r="S5823" s="27"/>
    </row>
    <row r="5824" spans="3:19" x14ac:dyDescent="0.2">
      <c r="C5824" s="27"/>
      <c r="D5824" s="27"/>
      <c r="E5824" s="27"/>
      <c r="F5824" s="27"/>
      <c r="G5824" s="27"/>
      <c r="R5824" s="27"/>
      <c r="S5824" s="27"/>
    </row>
    <row r="5825" spans="3:19" x14ac:dyDescent="0.2">
      <c r="C5825" s="27"/>
      <c r="D5825" s="27"/>
      <c r="E5825" s="27"/>
      <c r="F5825" s="27"/>
      <c r="G5825" s="27"/>
      <c r="R5825" s="27"/>
      <c r="S5825" s="27"/>
    </row>
    <row r="5826" spans="3:19" x14ac:dyDescent="0.2">
      <c r="C5826" s="27"/>
      <c r="D5826" s="27"/>
      <c r="E5826" s="27"/>
      <c r="F5826" s="27"/>
      <c r="G5826" s="27"/>
      <c r="R5826" s="27"/>
      <c r="S5826" s="27"/>
    </row>
    <row r="5827" spans="3:19" x14ac:dyDescent="0.2">
      <c r="C5827" s="27"/>
      <c r="D5827" s="27"/>
      <c r="E5827" s="27"/>
      <c r="F5827" s="27"/>
      <c r="G5827" s="27"/>
      <c r="R5827" s="27"/>
      <c r="S5827" s="27"/>
    </row>
    <row r="5828" spans="3:19" x14ac:dyDescent="0.2">
      <c r="C5828" s="27"/>
      <c r="D5828" s="27"/>
      <c r="E5828" s="27"/>
      <c r="F5828" s="27"/>
      <c r="G5828" s="27"/>
      <c r="R5828" s="27"/>
      <c r="S5828" s="27"/>
    </row>
    <row r="5829" spans="3:19" x14ac:dyDescent="0.2">
      <c r="C5829" s="27"/>
      <c r="D5829" s="27"/>
      <c r="E5829" s="27"/>
      <c r="F5829" s="27"/>
      <c r="G5829" s="27"/>
      <c r="R5829" s="27"/>
      <c r="S5829" s="27"/>
    </row>
    <row r="5830" spans="3:19" x14ac:dyDescent="0.2">
      <c r="C5830" s="27"/>
      <c r="D5830" s="27"/>
      <c r="E5830" s="27"/>
      <c r="F5830" s="27"/>
      <c r="G5830" s="27"/>
      <c r="R5830" s="27"/>
      <c r="S5830" s="27"/>
    </row>
    <row r="5831" spans="3:19" x14ac:dyDescent="0.2">
      <c r="C5831" s="27"/>
      <c r="D5831" s="27"/>
      <c r="E5831" s="27"/>
      <c r="F5831" s="27"/>
      <c r="G5831" s="27"/>
      <c r="R5831" s="27"/>
      <c r="S5831" s="27"/>
    </row>
    <row r="5832" spans="3:19" x14ac:dyDescent="0.2">
      <c r="C5832" s="27"/>
      <c r="D5832" s="27"/>
      <c r="E5832" s="27"/>
      <c r="F5832" s="27"/>
      <c r="G5832" s="27"/>
      <c r="R5832" s="27"/>
      <c r="S5832" s="27"/>
    </row>
    <row r="5833" spans="3:19" x14ac:dyDescent="0.2">
      <c r="C5833" s="27"/>
      <c r="D5833" s="27"/>
      <c r="E5833" s="27"/>
      <c r="F5833" s="27"/>
      <c r="G5833" s="27"/>
      <c r="R5833" s="27"/>
      <c r="S5833" s="27"/>
    </row>
    <row r="5834" spans="3:19" x14ac:dyDescent="0.2">
      <c r="C5834" s="27"/>
      <c r="D5834" s="27"/>
      <c r="E5834" s="27"/>
      <c r="F5834" s="27"/>
      <c r="G5834" s="27"/>
      <c r="R5834" s="27"/>
      <c r="S5834" s="27"/>
    </row>
    <row r="5835" spans="3:19" x14ac:dyDescent="0.2">
      <c r="C5835" s="27"/>
      <c r="D5835" s="27"/>
      <c r="E5835" s="27"/>
      <c r="F5835" s="27"/>
      <c r="G5835" s="27"/>
      <c r="R5835" s="27"/>
      <c r="S5835" s="27"/>
    </row>
    <row r="5836" spans="3:19" x14ac:dyDescent="0.2">
      <c r="C5836" s="27"/>
      <c r="D5836" s="27"/>
      <c r="E5836" s="27"/>
      <c r="F5836" s="27"/>
      <c r="G5836" s="27"/>
      <c r="R5836" s="27"/>
      <c r="S5836" s="27"/>
    </row>
    <row r="5837" spans="3:19" x14ac:dyDescent="0.2">
      <c r="C5837" s="27"/>
      <c r="D5837" s="27"/>
      <c r="E5837" s="27"/>
      <c r="F5837" s="27"/>
      <c r="G5837" s="27"/>
      <c r="R5837" s="27"/>
      <c r="S5837" s="27"/>
    </row>
    <row r="5838" spans="3:19" x14ac:dyDescent="0.2">
      <c r="C5838" s="27"/>
      <c r="D5838" s="27"/>
      <c r="E5838" s="27"/>
      <c r="F5838" s="27"/>
      <c r="G5838" s="27"/>
      <c r="R5838" s="27"/>
      <c r="S5838" s="27"/>
    </row>
    <row r="5839" spans="3:19" x14ac:dyDescent="0.2">
      <c r="C5839" s="27"/>
      <c r="D5839" s="27"/>
      <c r="E5839" s="27"/>
      <c r="F5839" s="27"/>
      <c r="G5839" s="27"/>
      <c r="R5839" s="27"/>
      <c r="S5839" s="27"/>
    </row>
    <row r="5840" spans="3:19" x14ac:dyDescent="0.2">
      <c r="C5840" s="27"/>
      <c r="D5840" s="27"/>
      <c r="E5840" s="27"/>
      <c r="F5840" s="27"/>
      <c r="G5840" s="27"/>
      <c r="R5840" s="27"/>
      <c r="S5840" s="27"/>
    </row>
    <row r="5841" spans="3:19" x14ac:dyDescent="0.2">
      <c r="C5841" s="27"/>
      <c r="D5841" s="27"/>
      <c r="E5841" s="27"/>
      <c r="F5841" s="27"/>
      <c r="G5841" s="27"/>
      <c r="R5841" s="27"/>
      <c r="S5841" s="27"/>
    </row>
    <row r="5842" spans="3:19" x14ac:dyDescent="0.2">
      <c r="C5842" s="27"/>
      <c r="D5842" s="27"/>
      <c r="E5842" s="27"/>
      <c r="F5842" s="27"/>
      <c r="G5842" s="27"/>
      <c r="R5842" s="27"/>
      <c r="S5842" s="27"/>
    </row>
    <row r="5843" spans="3:19" x14ac:dyDescent="0.2">
      <c r="C5843" s="27"/>
      <c r="D5843" s="27"/>
      <c r="E5843" s="27"/>
      <c r="F5843" s="27"/>
      <c r="G5843" s="27"/>
      <c r="R5843" s="27"/>
      <c r="S5843" s="27"/>
    </row>
    <row r="5844" spans="3:19" x14ac:dyDescent="0.2">
      <c r="C5844" s="27"/>
      <c r="D5844" s="27"/>
      <c r="E5844" s="27"/>
      <c r="F5844" s="27"/>
      <c r="G5844" s="27"/>
      <c r="R5844" s="27"/>
      <c r="S5844" s="27"/>
    </row>
    <row r="5845" spans="3:19" x14ac:dyDescent="0.2">
      <c r="C5845" s="27"/>
      <c r="D5845" s="27"/>
      <c r="E5845" s="27"/>
      <c r="F5845" s="27"/>
      <c r="G5845" s="27"/>
      <c r="R5845" s="27"/>
      <c r="S5845" s="27"/>
    </row>
    <row r="5846" spans="3:19" x14ac:dyDescent="0.2">
      <c r="C5846" s="27"/>
      <c r="D5846" s="27"/>
      <c r="E5846" s="27"/>
      <c r="F5846" s="27"/>
      <c r="G5846" s="27"/>
      <c r="R5846" s="27"/>
      <c r="S5846" s="27"/>
    </row>
    <row r="5847" spans="3:19" x14ac:dyDescent="0.2">
      <c r="C5847" s="27"/>
      <c r="D5847" s="27"/>
      <c r="E5847" s="27"/>
      <c r="F5847" s="27"/>
      <c r="G5847" s="27"/>
      <c r="R5847" s="27"/>
      <c r="S5847" s="27"/>
    </row>
    <row r="5848" spans="3:19" x14ac:dyDescent="0.2">
      <c r="C5848" s="27"/>
      <c r="D5848" s="27"/>
      <c r="E5848" s="27"/>
      <c r="F5848" s="27"/>
      <c r="G5848" s="27"/>
      <c r="R5848" s="27"/>
      <c r="S5848" s="27"/>
    </row>
    <row r="5849" spans="3:19" x14ac:dyDescent="0.2">
      <c r="C5849" s="27"/>
      <c r="D5849" s="27"/>
      <c r="E5849" s="27"/>
      <c r="F5849" s="27"/>
      <c r="G5849" s="27"/>
      <c r="R5849" s="27"/>
      <c r="S5849" s="27"/>
    </row>
    <row r="5850" spans="3:19" x14ac:dyDescent="0.2">
      <c r="C5850" s="27"/>
      <c r="D5850" s="27"/>
      <c r="E5850" s="27"/>
      <c r="F5850" s="27"/>
      <c r="G5850" s="27"/>
      <c r="R5850" s="27"/>
      <c r="S5850" s="27"/>
    </row>
    <row r="5851" spans="3:19" x14ac:dyDescent="0.2">
      <c r="C5851" s="27"/>
      <c r="D5851" s="27"/>
      <c r="E5851" s="27"/>
      <c r="F5851" s="27"/>
      <c r="G5851" s="27"/>
      <c r="R5851" s="27"/>
      <c r="S5851" s="27"/>
    </row>
    <row r="5852" spans="3:19" x14ac:dyDescent="0.2">
      <c r="C5852" s="27"/>
      <c r="D5852" s="27"/>
      <c r="E5852" s="27"/>
      <c r="F5852" s="27"/>
      <c r="G5852" s="27"/>
      <c r="R5852" s="27"/>
      <c r="S5852" s="27"/>
    </row>
    <row r="5853" spans="3:19" x14ac:dyDescent="0.2">
      <c r="C5853" s="27"/>
      <c r="D5853" s="27"/>
      <c r="E5853" s="27"/>
      <c r="F5853" s="27"/>
      <c r="G5853" s="27"/>
      <c r="R5853" s="27"/>
      <c r="S5853" s="27"/>
    </row>
    <row r="5854" spans="3:19" x14ac:dyDescent="0.2">
      <c r="C5854" s="27"/>
      <c r="D5854" s="27"/>
      <c r="E5854" s="27"/>
      <c r="F5854" s="27"/>
      <c r="G5854" s="27"/>
      <c r="R5854" s="27"/>
      <c r="S5854" s="27"/>
    </row>
    <row r="5855" spans="3:19" x14ac:dyDescent="0.2">
      <c r="C5855" s="27"/>
      <c r="D5855" s="27"/>
      <c r="E5855" s="27"/>
      <c r="F5855" s="27"/>
      <c r="G5855" s="27"/>
      <c r="R5855" s="27"/>
      <c r="S5855" s="27"/>
    </row>
    <row r="5856" spans="3:19" x14ac:dyDescent="0.2">
      <c r="C5856" s="27"/>
      <c r="D5856" s="27"/>
      <c r="E5856" s="27"/>
      <c r="F5856" s="27"/>
      <c r="G5856" s="27"/>
      <c r="R5856" s="27"/>
      <c r="S5856" s="27"/>
    </row>
    <row r="5857" spans="3:19" x14ac:dyDescent="0.2">
      <c r="C5857" s="27"/>
      <c r="D5857" s="27"/>
      <c r="E5857" s="27"/>
      <c r="F5857" s="27"/>
      <c r="G5857" s="27"/>
      <c r="R5857" s="27"/>
      <c r="S5857" s="27"/>
    </row>
    <row r="5858" spans="3:19" x14ac:dyDescent="0.2">
      <c r="C5858" s="27"/>
      <c r="D5858" s="27"/>
      <c r="E5858" s="27"/>
      <c r="F5858" s="27"/>
      <c r="G5858" s="27"/>
      <c r="R5858" s="27"/>
      <c r="S5858" s="27"/>
    </row>
    <row r="5859" spans="3:19" x14ac:dyDescent="0.2">
      <c r="C5859" s="27"/>
      <c r="D5859" s="27"/>
      <c r="E5859" s="27"/>
      <c r="F5859" s="27"/>
      <c r="G5859" s="27"/>
      <c r="R5859" s="27"/>
      <c r="S5859" s="27"/>
    </row>
    <row r="5860" spans="3:19" x14ac:dyDescent="0.2">
      <c r="C5860" s="27"/>
      <c r="D5860" s="27"/>
      <c r="E5860" s="27"/>
      <c r="F5860" s="27"/>
      <c r="G5860" s="27"/>
      <c r="R5860" s="27"/>
      <c r="S5860" s="27"/>
    </row>
    <row r="5861" spans="3:19" x14ac:dyDescent="0.2">
      <c r="C5861" s="27"/>
      <c r="D5861" s="27"/>
      <c r="E5861" s="27"/>
      <c r="F5861" s="27"/>
      <c r="G5861" s="27"/>
      <c r="R5861" s="27"/>
      <c r="S5861" s="27"/>
    </row>
    <row r="5862" spans="3:19" x14ac:dyDescent="0.2">
      <c r="C5862" s="27"/>
      <c r="D5862" s="27"/>
      <c r="E5862" s="27"/>
      <c r="F5862" s="27"/>
      <c r="G5862" s="27"/>
      <c r="R5862" s="27"/>
      <c r="S5862" s="27"/>
    </row>
    <row r="5863" spans="3:19" x14ac:dyDescent="0.2">
      <c r="C5863" s="27"/>
      <c r="D5863" s="27"/>
      <c r="E5863" s="27"/>
      <c r="F5863" s="27"/>
      <c r="G5863" s="27"/>
      <c r="R5863" s="27"/>
      <c r="S5863" s="27"/>
    </row>
    <row r="5864" spans="3:19" x14ac:dyDescent="0.2">
      <c r="C5864" s="27"/>
      <c r="D5864" s="27"/>
      <c r="E5864" s="27"/>
      <c r="F5864" s="27"/>
      <c r="G5864" s="27"/>
      <c r="R5864" s="27"/>
      <c r="S5864" s="27"/>
    </row>
    <row r="5865" spans="3:19" x14ac:dyDescent="0.2">
      <c r="C5865" s="27"/>
      <c r="D5865" s="27"/>
      <c r="E5865" s="27"/>
      <c r="F5865" s="27"/>
      <c r="G5865" s="27"/>
      <c r="R5865" s="27"/>
      <c r="S5865" s="27"/>
    </row>
    <row r="5866" spans="3:19" x14ac:dyDescent="0.2">
      <c r="C5866" s="27"/>
      <c r="D5866" s="27"/>
      <c r="E5866" s="27"/>
      <c r="F5866" s="27"/>
      <c r="G5866" s="27"/>
      <c r="R5866" s="27"/>
      <c r="S5866" s="27"/>
    </row>
    <row r="5867" spans="3:19" x14ac:dyDescent="0.2">
      <c r="C5867" s="27"/>
      <c r="D5867" s="27"/>
      <c r="E5867" s="27"/>
      <c r="F5867" s="27"/>
      <c r="G5867" s="27"/>
      <c r="R5867" s="27"/>
      <c r="S5867" s="27"/>
    </row>
    <row r="5868" spans="3:19" x14ac:dyDescent="0.2">
      <c r="C5868" s="27"/>
      <c r="D5868" s="27"/>
      <c r="E5868" s="27"/>
      <c r="F5868" s="27"/>
      <c r="G5868" s="27"/>
      <c r="R5868" s="27"/>
      <c r="S5868" s="27"/>
    </row>
    <row r="5869" spans="3:19" x14ac:dyDescent="0.2">
      <c r="C5869" s="27"/>
      <c r="D5869" s="27"/>
      <c r="E5869" s="27"/>
      <c r="F5869" s="27"/>
      <c r="G5869" s="27"/>
      <c r="R5869" s="27"/>
      <c r="S5869" s="27"/>
    </row>
    <row r="5870" spans="3:19" x14ac:dyDescent="0.2">
      <c r="C5870" s="27"/>
      <c r="D5870" s="27"/>
      <c r="E5870" s="27"/>
      <c r="F5870" s="27"/>
      <c r="G5870" s="27"/>
      <c r="R5870" s="27"/>
      <c r="S5870" s="27"/>
    </row>
    <row r="5871" spans="3:19" x14ac:dyDescent="0.2">
      <c r="C5871" s="27"/>
      <c r="D5871" s="27"/>
      <c r="E5871" s="27"/>
      <c r="F5871" s="27"/>
      <c r="G5871" s="27"/>
      <c r="R5871" s="27"/>
      <c r="S5871" s="27"/>
    </row>
    <row r="5872" spans="3:19" x14ac:dyDescent="0.2">
      <c r="C5872" s="27"/>
      <c r="D5872" s="27"/>
      <c r="E5872" s="27"/>
      <c r="F5872" s="27"/>
      <c r="G5872" s="27"/>
      <c r="R5872" s="27"/>
      <c r="S5872" s="27"/>
    </row>
    <row r="5873" spans="3:19" x14ac:dyDescent="0.2">
      <c r="C5873" s="27"/>
      <c r="D5873" s="27"/>
      <c r="E5873" s="27"/>
      <c r="F5873" s="27"/>
      <c r="G5873" s="27"/>
      <c r="R5873" s="27"/>
      <c r="S5873" s="27"/>
    </row>
    <row r="5874" spans="3:19" x14ac:dyDescent="0.2">
      <c r="C5874" s="27"/>
      <c r="D5874" s="27"/>
      <c r="E5874" s="27"/>
      <c r="F5874" s="27"/>
      <c r="G5874" s="27"/>
      <c r="R5874" s="27"/>
      <c r="S5874" s="27"/>
    </row>
    <row r="5875" spans="3:19" x14ac:dyDescent="0.2">
      <c r="C5875" s="27"/>
      <c r="D5875" s="27"/>
      <c r="E5875" s="27"/>
      <c r="F5875" s="27"/>
      <c r="G5875" s="27"/>
      <c r="R5875" s="27"/>
      <c r="S5875" s="27"/>
    </row>
    <row r="5876" spans="3:19" x14ac:dyDescent="0.2">
      <c r="C5876" s="27"/>
      <c r="D5876" s="27"/>
      <c r="E5876" s="27"/>
      <c r="F5876" s="27"/>
      <c r="G5876" s="27"/>
      <c r="R5876" s="27"/>
      <c r="S5876" s="27"/>
    </row>
    <row r="5877" spans="3:19" x14ac:dyDescent="0.2">
      <c r="C5877" s="27"/>
      <c r="D5877" s="27"/>
      <c r="E5877" s="27"/>
      <c r="F5877" s="27"/>
      <c r="G5877" s="27"/>
      <c r="R5877" s="27"/>
      <c r="S5877" s="27"/>
    </row>
    <row r="5878" spans="3:19" x14ac:dyDescent="0.2">
      <c r="C5878" s="27"/>
      <c r="D5878" s="27"/>
      <c r="E5878" s="27"/>
      <c r="F5878" s="27"/>
      <c r="G5878" s="27"/>
      <c r="R5878" s="27"/>
      <c r="S5878" s="27"/>
    </row>
    <row r="5879" spans="3:19" x14ac:dyDescent="0.2">
      <c r="C5879" s="27"/>
      <c r="D5879" s="27"/>
      <c r="E5879" s="27"/>
      <c r="F5879" s="27"/>
      <c r="G5879" s="27"/>
      <c r="R5879" s="27"/>
      <c r="S5879" s="27"/>
    </row>
    <row r="5880" spans="3:19" x14ac:dyDescent="0.2">
      <c r="C5880" s="27"/>
      <c r="D5880" s="27"/>
      <c r="E5880" s="27"/>
      <c r="F5880" s="27"/>
      <c r="G5880" s="27"/>
      <c r="R5880" s="27"/>
      <c r="S5880" s="27"/>
    </row>
    <row r="5881" spans="3:19" x14ac:dyDescent="0.2">
      <c r="C5881" s="27"/>
      <c r="D5881" s="27"/>
      <c r="E5881" s="27"/>
      <c r="F5881" s="27"/>
      <c r="G5881" s="27"/>
      <c r="R5881" s="27"/>
      <c r="S5881" s="27"/>
    </row>
    <row r="5882" spans="3:19" x14ac:dyDescent="0.2">
      <c r="C5882" s="27"/>
      <c r="D5882" s="27"/>
      <c r="E5882" s="27"/>
      <c r="F5882" s="27"/>
      <c r="G5882" s="27"/>
      <c r="R5882" s="27"/>
      <c r="S5882" s="27"/>
    </row>
    <row r="5883" spans="3:19" x14ac:dyDescent="0.2">
      <c r="C5883" s="27"/>
      <c r="D5883" s="27"/>
      <c r="E5883" s="27"/>
      <c r="F5883" s="27"/>
      <c r="G5883" s="27"/>
      <c r="R5883" s="27"/>
      <c r="S5883" s="27"/>
    </row>
    <row r="5884" spans="3:19" x14ac:dyDescent="0.2">
      <c r="C5884" s="27"/>
      <c r="D5884" s="27"/>
      <c r="E5884" s="27"/>
      <c r="F5884" s="27"/>
      <c r="G5884" s="27"/>
      <c r="R5884" s="27"/>
      <c r="S5884" s="27"/>
    </row>
    <row r="5885" spans="3:19" x14ac:dyDescent="0.2">
      <c r="C5885" s="27"/>
      <c r="D5885" s="27"/>
      <c r="E5885" s="27"/>
      <c r="F5885" s="27"/>
      <c r="G5885" s="27"/>
      <c r="R5885" s="27"/>
      <c r="S5885" s="27"/>
    </row>
    <row r="5886" spans="3:19" x14ac:dyDescent="0.2">
      <c r="C5886" s="27"/>
      <c r="D5886" s="27"/>
      <c r="E5886" s="27"/>
      <c r="F5886" s="27"/>
      <c r="G5886" s="27"/>
      <c r="R5886" s="27"/>
      <c r="S5886" s="27"/>
    </row>
    <row r="5887" spans="3:19" x14ac:dyDescent="0.2">
      <c r="C5887" s="27"/>
      <c r="D5887" s="27"/>
      <c r="E5887" s="27"/>
      <c r="F5887" s="27"/>
      <c r="G5887" s="27"/>
      <c r="R5887" s="27"/>
      <c r="S5887" s="27"/>
    </row>
    <row r="5888" spans="3:19" x14ac:dyDescent="0.2">
      <c r="C5888" s="27"/>
      <c r="D5888" s="27"/>
      <c r="E5888" s="27"/>
      <c r="F5888" s="27"/>
      <c r="G5888" s="27"/>
      <c r="R5888" s="27"/>
      <c r="S5888" s="27"/>
    </row>
    <row r="5889" spans="3:19" x14ac:dyDescent="0.2">
      <c r="C5889" s="27"/>
      <c r="D5889" s="27"/>
      <c r="E5889" s="27"/>
      <c r="F5889" s="27"/>
      <c r="G5889" s="27"/>
      <c r="R5889" s="27"/>
      <c r="S5889" s="27"/>
    </row>
    <row r="5890" spans="3:19" x14ac:dyDescent="0.2">
      <c r="C5890" s="27"/>
      <c r="D5890" s="27"/>
      <c r="E5890" s="27"/>
      <c r="F5890" s="27"/>
      <c r="G5890" s="27"/>
      <c r="R5890" s="27"/>
      <c r="S5890" s="27"/>
    </row>
    <row r="5891" spans="3:19" x14ac:dyDescent="0.2">
      <c r="C5891" s="27"/>
      <c r="D5891" s="27"/>
      <c r="E5891" s="27"/>
      <c r="F5891" s="27"/>
      <c r="G5891" s="27"/>
      <c r="R5891" s="27"/>
      <c r="S5891" s="27"/>
    </row>
    <row r="5892" spans="3:19" x14ac:dyDescent="0.2">
      <c r="C5892" s="27"/>
      <c r="D5892" s="27"/>
      <c r="E5892" s="27"/>
      <c r="F5892" s="27"/>
      <c r="G5892" s="27"/>
      <c r="R5892" s="27"/>
      <c r="S5892" s="27"/>
    </row>
    <row r="5893" spans="3:19" x14ac:dyDescent="0.2">
      <c r="C5893" s="27"/>
      <c r="D5893" s="27"/>
      <c r="E5893" s="27"/>
      <c r="F5893" s="27"/>
      <c r="G5893" s="27"/>
      <c r="R5893" s="27"/>
      <c r="S5893" s="27"/>
    </row>
    <row r="5894" spans="3:19" x14ac:dyDescent="0.2">
      <c r="C5894" s="27"/>
      <c r="D5894" s="27"/>
      <c r="E5894" s="27"/>
      <c r="F5894" s="27"/>
      <c r="G5894" s="27"/>
      <c r="R5894" s="27"/>
      <c r="S5894" s="27"/>
    </row>
    <row r="5895" spans="3:19" x14ac:dyDescent="0.2">
      <c r="C5895" s="27"/>
      <c r="D5895" s="27"/>
      <c r="E5895" s="27"/>
      <c r="F5895" s="27"/>
      <c r="G5895" s="27"/>
      <c r="R5895" s="27"/>
      <c r="S5895" s="27"/>
    </row>
    <row r="5896" spans="3:19" x14ac:dyDescent="0.2">
      <c r="C5896" s="27"/>
      <c r="D5896" s="27"/>
      <c r="E5896" s="27"/>
      <c r="F5896" s="27"/>
      <c r="G5896" s="27"/>
      <c r="R5896" s="27"/>
      <c r="S5896" s="27"/>
    </row>
    <row r="5897" spans="3:19" x14ac:dyDescent="0.2">
      <c r="C5897" s="27"/>
      <c r="D5897" s="27"/>
      <c r="E5897" s="27"/>
      <c r="F5897" s="27"/>
      <c r="G5897" s="27"/>
      <c r="R5897" s="27"/>
      <c r="S5897" s="27"/>
    </row>
    <row r="5898" spans="3:19" x14ac:dyDescent="0.2">
      <c r="C5898" s="27"/>
      <c r="D5898" s="27"/>
      <c r="E5898" s="27"/>
      <c r="F5898" s="27"/>
      <c r="G5898" s="27"/>
      <c r="R5898" s="27"/>
      <c r="S5898" s="27"/>
    </row>
    <row r="5899" spans="3:19" x14ac:dyDescent="0.2">
      <c r="C5899" s="27"/>
      <c r="D5899" s="27"/>
      <c r="E5899" s="27"/>
      <c r="F5899" s="27"/>
      <c r="G5899" s="27"/>
      <c r="R5899" s="27"/>
      <c r="S5899" s="27"/>
    </row>
    <row r="5900" spans="3:19" x14ac:dyDescent="0.2">
      <c r="C5900" s="27"/>
      <c r="D5900" s="27"/>
      <c r="E5900" s="27"/>
      <c r="F5900" s="27"/>
      <c r="G5900" s="27"/>
      <c r="R5900" s="27"/>
      <c r="S5900" s="27"/>
    </row>
    <row r="5901" spans="3:19" x14ac:dyDescent="0.2">
      <c r="C5901" s="27"/>
      <c r="D5901" s="27"/>
      <c r="E5901" s="27"/>
      <c r="F5901" s="27"/>
      <c r="G5901" s="27"/>
      <c r="R5901" s="27"/>
      <c r="S5901" s="27"/>
    </row>
    <row r="5902" spans="3:19" x14ac:dyDescent="0.2">
      <c r="C5902" s="27"/>
      <c r="D5902" s="27"/>
      <c r="E5902" s="27"/>
      <c r="F5902" s="27"/>
      <c r="G5902" s="27"/>
      <c r="R5902" s="27"/>
      <c r="S5902" s="27"/>
    </row>
    <row r="5903" spans="3:19" x14ac:dyDescent="0.2">
      <c r="C5903" s="27"/>
      <c r="D5903" s="27"/>
      <c r="E5903" s="27"/>
      <c r="F5903" s="27"/>
      <c r="G5903" s="27"/>
      <c r="R5903" s="27"/>
      <c r="S5903" s="27"/>
    </row>
    <row r="5904" spans="3:19" x14ac:dyDescent="0.2">
      <c r="C5904" s="27"/>
      <c r="D5904" s="27"/>
      <c r="E5904" s="27"/>
      <c r="F5904" s="27"/>
      <c r="G5904" s="27"/>
      <c r="R5904" s="27"/>
      <c r="S5904" s="27"/>
    </row>
    <row r="5905" spans="3:19" x14ac:dyDescent="0.2">
      <c r="C5905" s="27"/>
      <c r="D5905" s="27"/>
      <c r="E5905" s="27"/>
      <c r="F5905" s="27"/>
      <c r="G5905" s="27"/>
      <c r="R5905" s="27"/>
      <c r="S5905" s="27"/>
    </row>
    <row r="5906" spans="3:19" x14ac:dyDescent="0.2">
      <c r="C5906" s="27"/>
      <c r="D5906" s="27"/>
      <c r="E5906" s="27"/>
      <c r="F5906" s="27"/>
      <c r="G5906" s="27"/>
      <c r="R5906" s="27"/>
      <c r="S5906" s="27"/>
    </row>
    <row r="5907" spans="3:19" x14ac:dyDescent="0.2">
      <c r="C5907" s="27"/>
      <c r="D5907" s="27"/>
      <c r="E5907" s="27"/>
      <c r="F5907" s="27"/>
      <c r="G5907" s="27"/>
      <c r="R5907" s="27"/>
      <c r="S5907" s="27"/>
    </row>
    <row r="5908" spans="3:19" x14ac:dyDescent="0.2">
      <c r="C5908" s="27"/>
      <c r="D5908" s="27"/>
      <c r="E5908" s="27"/>
      <c r="F5908" s="27"/>
      <c r="G5908" s="27"/>
      <c r="R5908" s="27"/>
      <c r="S5908" s="27"/>
    </row>
    <row r="5909" spans="3:19" x14ac:dyDescent="0.2">
      <c r="C5909" s="27"/>
      <c r="D5909" s="27"/>
      <c r="E5909" s="27"/>
      <c r="F5909" s="27"/>
      <c r="G5909" s="27"/>
      <c r="R5909" s="27"/>
      <c r="S5909" s="27"/>
    </row>
    <row r="5910" spans="3:19" x14ac:dyDescent="0.2">
      <c r="C5910" s="27"/>
      <c r="D5910" s="27"/>
      <c r="E5910" s="27"/>
      <c r="F5910" s="27"/>
      <c r="G5910" s="27"/>
      <c r="R5910" s="27"/>
      <c r="S5910" s="27"/>
    </row>
    <row r="5911" spans="3:19" x14ac:dyDescent="0.2">
      <c r="C5911" s="27"/>
      <c r="D5911" s="27"/>
      <c r="E5911" s="27"/>
      <c r="F5911" s="27"/>
      <c r="G5911" s="27"/>
      <c r="R5911" s="27"/>
      <c r="S5911" s="27"/>
    </row>
    <row r="5912" spans="3:19" x14ac:dyDescent="0.2">
      <c r="C5912" s="27"/>
      <c r="D5912" s="27"/>
      <c r="E5912" s="27"/>
      <c r="F5912" s="27"/>
      <c r="G5912" s="27"/>
      <c r="R5912" s="27"/>
      <c r="S5912" s="27"/>
    </row>
    <row r="5913" spans="3:19" x14ac:dyDescent="0.2">
      <c r="C5913" s="27"/>
      <c r="D5913" s="27"/>
      <c r="E5913" s="27"/>
      <c r="F5913" s="27"/>
      <c r="G5913" s="27"/>
      <c r="R5913" s="27"/>
      <c r="S5913" s="27"/>
    </row>
    <row r="5914" spans="3:19" x14ac:dyDescent="0.2">
      <c r="C5914" s="27"/>
      <c r="D5914" s="27"/>
      <c r="E5914" s="27"/>
      <c r="F5914" s="27"/>
      <c r="G5914" s="27"/>
      <c r="R5914" s="27"/>
      <c r="S5914" s="27"/>
    </row>
    <row r="5915" spans="3:19" x14ac:dyDescent="0.2">
      <c r="C5915" s="27"/>
      <c r="D5915" s="27"/>
      <c r="E5915" s="27"/>
      <c r="F5915" s="27"/>
      <c r="G5915" s="27"/>
      <c r="R5915" s="27"/>
      <c r="S5915" s="27"/>
    </row>
    <row r="5916" spans="3:19" x14ac:dyDescent="0.2">
      <c r="C5916" s="27"/>
      <c r="D5916" s="27"/>
      <c r="E5916" s="27"/>
      <c r="F5916" s="27"/>
      <c r="G5916" s="27"/>
      <c r="R5916" s="27"/>
      <c r="S5916" s="27"/>
    </row>
    <row r="5917" spans="3:19" x14ac:dyDescent="0.2">
      <c r="C5917" s="27"/>
      <c r="D5917" s="27"/>
      <c r="E5917" s="27"/>
      <c r="F5917" s="27"/>
      <c r="G5917" s="27"/>
      <c r="R5917" s="27"/>
      <c r="S5917" s="27"/>
    </row>
    <row r="5918" spans="3:19" x14ac:dyDescent="0.2">
      <c r="C5918" s="27"/>
      <c r="D5918" s="27"/>
      <c r="E5918" s="27"/>
      <c r="F5918" s="27"/>
      <c r="G5918" s="27"/>
      <c r="R5918" s="27"/>
      <c r="S5918" s="27"/>
    </row>
    <row r="5919" spans="3:19" x14ac:dyDescent="0.2">
      <c r="C5919" s="27"/>
      <c r="D5919" s="27"/>
      <c r="E5919" s="27"/>
      <c r="F5919" s="27"/>
      <c r="G5919" s="27"/>
      <c r="R5919" s="27"/>
      <c r="S5919" s="27"/>
    </row>
    <row r="5920" spans="3:19" x14ac:dyDescent="0.2">
      <c r="C5920" s="27"/>
      <c r="D5920" s="27"/>
      <c r="E5920" s="27"/>
      <c r="F5920" s="27"/>
      <c r="G5920" s="27"/>
      <c r="R5920" s="27"/>
      <c r="S5920" s="27"/>
    </row>
    <row r="5921" spans="3:19" x14ac:dyDescent="0.2">
      <c r="C5921" s="27"/>
      <c r="D5921" s="27"/>
      <c r="E5921" s="27"/>
      <c r="F5921" s="27"/>
      <c r="G5921" s="27"/>
      <c r="R5921" s="27"/>
      <c r="S5921" s="27"/>
    </row>
    <row r="5922" spans="3:19" x14ac:dyDescent="0.2">
      <c r="C5922" s="27"/>
      <c r="D5922" s="27"/>
      <c r="E5922" s="27"/>
      <c r="F5922" s="27"/>
      <c r="G5922" s="27"/>
      <c r="R5922" s="27"/>
      <c r="S5922" s="27"/>
    </row>
    <row r="5923" spans="3:19" x14ac:dyDescent="0.2">
      <c r="C5923" s="27"/>
      <c r="D5923" s="27"/>
      <c r="E5923" s="27"/>
      <c r="F5923" s="27"/>
      <c r="G5923" s="27"/>
      <c r="R5923" s="27"/>
      <c r="S5923" s="27"/>
    </row>
    <row r="5924" spans="3:19" x14ac:dyDescent="0.2">
      <c r="C5924" s="27"/>
      <c r="D5924" s="27"/>
      <c r="E5924" s="27"/>
      <c r="F5924" s="27"/>
      <c r="G5924" s="27"/>
      <c r="R5924" s="27"/>
      <c r="S5924" s="27"/>
    </row>
    <row r="5925" spans="3:19" x14ac:dyDescent="0.2">
      <c r="C5925" s="27"/>
      <c r="D5925" s="27"/>
      <c r="E5925" s="27"/>
      <c r="F5925" s="27"/>
      <c r="G5925" s="27"/>
      <c r="R5925" s="27"/>
      <c r="S5925" s="27"/>
    </row>
    <row r="5926" spans="3:19" x14ac:dyDescent="0.2">
      <c r="C5926" s="27"/>
      <c r="D5926" s="27"/>
      <c r="E5926" s="27"/>
      <c r="F5926" s="27"/>
      <c r="G5926" s="27"/>
      <c r="R5926" s="27"/>
      <c r="S5926" s="27"/>
    </row>
    <row r="5927" spans="3:19" x14ac:dyDescent="0.2">
      <c r="C5927" s="27"/>
      <c r="D5927" s="27"/>
      <c r="E5927" s="27"/>
      <c r="F5927" s="27"/>
      <c r="G5927" s="27"/>
      <c r="R5927" s="27"/>
      <c r="S5927" s="27"/>
    </row>
    <row r="5928" spans="3:19" x14ac:dyDescent="0.2">
      <c r="C5928" s="27"/>
      <c r="D5928" s="27"/>
      <c r="E5928" s="27"/>
      <c r="F5928" s="27"/>
      <c r="G5928" s="27"/>
      <c r="R5928" s="27"/>
      <c r="S5928" s="27"/>
    </row>
    <row r="5929" spans="3:19" x14ac:dyDescent="0.2">
      <c r="C5929" s="27"/>
      <c r="D5929" s="27"/>
      <c r="E5929" s="27"/>
      <c r="F5929" s="27"/>
      <c r="G5929" s="27"/>
      <c r="R5929" s="27"/>
      <c r="S5929" s="27"/>
    </row>
    <row r="5930" spans="3:19" x14ac:dyDescent="0.2">
      <c r="C5930" s="27"/>
      <c r="D5930" s="27"/>
      <c r="E5930" s="27"/>
      <c r="F5930" s="27"/>
      <c r="G5930" s="27"/>
      <c r="R5930" s="27"/>
      <c r="S5930" s="27"/>
    </row>
    <row r="5931" spans="3:19" x14ac:dyDescent="0.2">
      <c r="C5931" s="27"/>
      <c r="D5931" s="27"/>
      <c r="E5931" s="27"/>
      <c r="F5931" s="27"/>
      <c r="G5931" s="27"/>
      <c r="R5931" s="27"/>
      <c r="S5931" s="27"/>
    </row>
    <row r="5932" spans="3:19" x14ac:dyDescent="0.2">
      <c r="C5932" s="27"/>
      <c r="D5932" s="27"/>
      <c r="E5932" s="27"/>
      <c r="F5932" s="27"/>
      <c r="G5932" s="27"/>
      <c r="R5932" s="27"/>
      <c r="S5932" s="27"/>
    </row>
    <row r="5933" spans="3:19" x14ac:dyDescent="0.2">
      <c r="C5933" s="27"/>
      <c r="D5933" s="27"/>
      <c r="E5933" s="27"/>
      <c r="F5933" s="27"/>
      <c r="G5933" s="27"/>
      <c r="R5933" s="27"/>
      <c r="S5933" s="27"/>
    </row>
    <row r="5934" spans="3:19" x14ac:dyDescent="0.2">
      <c r="C5934" s="27"/>
      <c r="D5934" s="27"/>
      <c r="E5934" s="27"/>
      <c r="F5934" s="27"/>
      <c r="G5934" s="27"/>
      <c r="R5934" s="27"/>
      <c r="S5934" s="27"/>
    </row>
    <row r="5935" spans="3:19" x14ac:dyDescent="0.2">
      <c r="C5935" s="27"/>
      <c r="D5935" s="27"/>
      <c r="E5935" s="27"/>
      <c r="F5935" s="27"/>
      <c r="G5935" s="27"/>
      <c r="R5935" s="27"/>
      <c r="S5935" s="27"/>
    </row>
    <row r="5936" spans="3:19" x14ac:dyDescent="0.2">
      <c r="C5936" s="27"/>
      <c r="D5936" s="27"/>
      <c r="E5936" s="27"/>
      <c r="F5936" s="27"/>
      <c r="G5936" s="27"/>
      <c r="R5936" s="27"/>
      <c r="S5936" s="27"/>
    </row>
    <row r="5937" spans="3:19" x14ac:dyDescent="0.2">
      <c r="C5937" s="27"/>
      <c r="D5937" s="27"/>
      <c r="E5937" s="27"/>
      <c r="F5937" s="27"/>
      <c r="G5937" s="27"/>
      <c r="R5937" s="27"/>
      <c r="S5937" s="27"/>
    </row>
    <row r="5938" spans="3:19" x14ac:dyDescent="0.2">
      <c r="C5938" s="27"/>
      <c r="D5938" s="27"/>
      <c r="E5938" s="27"/>
      <c r="F5938" s="27"/>
      <c r="G5938" s="27"/>
      <c r="R5938" s="27"/>
      <c r="S5938" s="27"/>
    </row>
    <row r="5939" spans="3:19" x14ac:dyDescent="0.2">
      <c r="C5939" s="27"/>
      <c r="D5939" s="27"/>
      <c r="E5939" s="27"/>
      <c r="F5939" s="27"/>
      <c r="G5939" s="27"/>
      <c r="R5939" s="27"/>
      <c r="S5939" s="27"/>
    </row>
    <row r="5940" spans="3:19" x14ac:dyDescent="0.2">
      <c r="C5940" s="27"/>
      <c r="D5940" s="27"/>
      <c r="E5940" s="27"/>
      <c r="F5940" s="27"/>
      <c r="G5940" s="27"/>
      <c r="R5940" s="27"/>
      <c r="S5940" s="27"/>
    </row>
    <row r="5941" spans="3:19" x14ac:dyDescent="0.2">
      <c r="C5941" s="27"/>
      <c r="D5941" s="27"/>
      <c r="E5941" s="27"/>
      <c r="F5941" s="27"/>
      <c r="G5941" s="27"/>
      <c r="R5941" s="27"/>
      <c r="S5941" s="27"/>
    </row>
    <row r="5942" spans="3:19" x14ac:dyDescent="0.2">
      <c r="C5942" s="27"/>
      <c r="D5942" s="27"/>
      <c r="E5942" s="27"/>
      <c r="F5942" s="27"/>
      <c r="G5942" s="27"/>
      <c r="R5942" s="27"/>
      <c r="S5942" s="27"/>
    </row>
    <row r="5943" spans="3:19" x14ac:dyDescent="0.2">
      <c r="C5943" s="27"/>
      <c r="D5943" s="27"/>
      <c r="E5943" s="27"/>
      <c r="F5943" s="27"/>
      <c r="G5943" s="27"/>
      <c r="R5943" s="27"/>
      <c r="S5943" s="27"/>
    </row>
    <row r="5944" spans="3:19" x14ac:dyDescent="0.2">
      <c r="C5944" s="27"/>
      <c r="D5944" s="27"/>
      <c r="E5944" s="27"/>
      <c r="F5944" s="27"/>
      <c r="G5944" s="27"/>
      <c r="R5944" s="27"/>
      <c r="S5944" s="27"/>
    </row>
    <row r="5945" spans="3:19" x14ac:dyDescent="0.2">
      <c r="C5945" s="27"/>
      <c r="D5945" s="27"/>
      <c r="E5945" s="27"/>
      <c r="F5945" s="27"/>
      <c r="G5945" s="27"/>
      <c r="R5945" s="27"/>
      <c r="S5945" s="27"/>
    </row>
    <row r="5946" spans="3:19" x14ac:dyDescent="0.2">
      <c r="C5946" s="27"/>
      <c r="D5946" s="27"/>
      <c r="E5946" s="27"/>
      <c r="F5946" s="27"/>
      <c r="G5946" s="27"/>
      <c r="R5946" s="27"/>
      <c r="S5946" s="27"/>
    </row>
    <row r="5947" spans="3:19" x14ac:dyDescent="0.2">
      <c r="C5947" s="27"/>
      <c r="D5947" s="27"/>
      <c r="E5947" s="27"/>
      <c r="F5947" s="27"/>
      <c r="G5947" s="27"/>
      <c r="R5947" s="27"/>
      <c r="S5947" s="27"/>
    </row>
    <row r="5948" spans="3:19" x14ac:dyDescent="0.2">
      <c r="C5948" s="27"/>
      <c r="D5948" s="27"/>
      <c r="E5948" s="27"/>
      <c r="F5948" s="27"/>
      <c r="G5948" s="27"/>
      <c r="R5948" s="27"/>
      <c r="S5948" s="27"/>
    </row>
    <row r="5949" spans="3:19" x14ac:dyDescent="0.2">
      <c r="C5949" s="27"/>
      <c r="D5949" s="27"/>
      <c r="E5949" s="27"/>
      <c r="F5949" s="27"/>
      <c r="G5949" s="27"/>
      <c r="R5949" s="27"/>
      <c r="S5949" s="27"/>
    </row>
    <row r="5950" spans="3:19" x14ac:dyDescent="0.2">
      <c r="C5950" s="27"/>
      <c r="D5950" s="27"/>
      <c r="E5950" s="27"/>
      <c r="F5950" s="27"/>
      <c r="G5950" s="27"/>
      <c r="R5950" s="27"/>
      <c r="S5950" s="27"/>
    </row>
    <row r="5951" spans="3:19" x14ac:dyDescent="0.2">
      <c r="C5951" s="27"/>
      <c r="D5951" s="27"/>
      <c r="E5951" s="27"/>
      <c r="F5951" s="27"/>
      <c r="G5951" s="27"/>
      <c r="R5951" s="27"/>
      <c r="S5951" s="27"/>
    </row>
    <row r="5952" spans="3:19" x14ac:dyDescent="0.2">
      <c r="C5952" s="27"/>
      <c r="D5952" s="27"/>
      <c r="E5952" s="27"/>
      <c r="F5952" s="27"/>
      <c r="G5952" s="27"/>
      <c r="R5952" s="27"/>
      <c r="S5952" s="27"/>
    </row>
    <row r="5953" spans="3:19" x14ac:dyDescent="0.2">
      <c r="C5953" s="27"/>
      <c r="D5953" s="27"/>
      <c r="E5953" s="27"/>
      <c r="F5953" s="27"/>
      <c r="G5953" s="27"/>
      <c r="R5953" s="27"/>
      <c r="S5953" s="27"/>
    </row>
    <row r="5954" spans="3:19" x14ac:dyDescent="0.2">
      <c r="C5954" s="27"/>
      <c r="D5954" s="27"/>
      <c r="E5954" s="27"/>
      <c r="F5954" s="27"/>
      <c r="G5954" s="27"/>
      <c r="R5954" s="27"/>
      <c r="S5954" s="27"/>
    </row>
    <row r="5955" spans="3:19" x14ac:dyDescent="0.2">
      <c r="C5955" s="27"/>
      <c r="D5955" s="27"/>
      <c r="E5955" s="27"/>
      <c r="F5955" s="27"/>
      <c r="G5955" s="27"/>
      <c r="R5955" s="27"/>
      <c r="S5955" s="27"/>
    </row>
    <row r="5956" spans="3:19" x14ac:dyDescent="0.2">
      <c r="C5956" s="27"/>
      <c r="D5956" s="27"/>
      <c r="E5956" s="27"/>
      <c r="F5956" s="27"/>
      <c r="G5956" s="27"/>
      <c r="R5956" s="27"/>
      <c r="S5956" s="27"/>
    </row>
    <row r="5957" spans="3:19" x14ac:dyDescent="0.2">
      <c r="C5957" s="27"/>
      <c r="D5957" s="27"/>
      <c r="E5957" s="27"/>
      <c r="F5957" s="27"/>
      <c r="G5957" s="27"/>
      <c r="R5957" s="27"/>
      <c r="S5957" s="27"/>
    </row>
    <row r="5958" spans="3:19" x14ac:dyDescent="0.2">
      <c r="C5958" s="27"/>
      <c r="D5958" s="27"/>
      <c r="E5958" s="27"/>
      <c r="F5958" s="27"/>
      <c r="G5958" s="27"/>
      <c r="R5958" s="27"/>
      <c r="S5958" s="27"/>
    </row>
    <row r="5959" spans="3:19" x14ac:dyDescent="0.2">
      <c r="C5959" s="27"/>
      <c r="D5959" s="27"/>
      <c r="E5959" s="27"/>
      <c r="F5959" s="27"/>
      <c r="G5959" s="27"/>
      <c r="R5959" s="27"/>
      <c r="S5959" s="27"/>
    </row>
    <row r="5960" spans="3:19" x14ac:dyDescent="0.2">
      <c r="C5960" s="27"/>
      <c r="D5960" s="27"/>
      <c r="E5960" s="27"/>
      <c r="F5960" s="27"/>
      <c r="G5960" s="27"/>
      <c r="R5960" s="27"/>
      <c r="S5960" s="27"/>
    </row>
    <row r="5961" spans="3:19" x14ac:dyDescent="0.2">
      <c r="C5961" s="27"/>
      <c r="D5961" s="27"/>
      <c r="E5961" s="27"/>
      <c r="F5961" s="27"/>
      <c r="G5961" s="27"/>
      <c r="R5961" s="27"/>
      <c r="S5961" s="27"/>
    </row>
    <row r="5962" spans="3:19" x14ac:dyDescent="0.2">
      <c r="C5962" s="27"/>
      <c r="D5962" s="27"/>
      <c r="E5962" s="27"/>
      <c r="F5962" s="27"/>
      <c r="G5962" s="27"/>
      <c r="R5962" s="27"/>
      <c r="S5962" s="27"/>
    </row>
    <row r="5963" spans="3:19" x14ac:dyDescent="0.2">
      <c r="C5963" s="27"/>
      <c r="D5963" s="27"/>
      <c r="E5963" s="27"/>
      <c r="F5963" s="27"/>
      <c r="G5963" s="27"/>
      <c r="R5963" s="27"/>
      <c r="S5963" s="27"/>
    </row>
    <row r="5964" spans="3:19" x14ac:dyDescent="0.2">
      <c r="C5964" s="27"/>
      <c r="D5964" s="27"/>
      <c r="E5964" s="27"/>
      <c r="F5964" s="27"/>
      <c r="G5964" s="27"/>
      <c r="R5964" s="27"/>
      <c r="S5964" s="27"/>
    </row>
    <row r="5965" spans="3:19" x14ac:dyDescent="0.2">
      <c r="C5965" s="27"/>
      <c r="D5965" s="27"/>
      <c r="E5965" s="27"/>
      <c r="F5965" s="27"/>
      <c r="G5965" s="27"/>
      <c r="R5965" s="27"/>
      <c r="S5965" s="27"/>
    </row>
    <row r="5966" spans="3:19" x14ac:dyDescent="0.2">
      <c r="C5966" s="27"/>
      <c r="D5966" s="27"/>
      <c r="E5966" s="27"/>
      <c r="F5966" s="27"/>
      <c r="G5966" s="27"/>
      <c r="R5966" s="27"/>
      <c r="S5966" s="27"/>
    </row>
    <row r="5967" spans="3:19" x14ac:dyDescent="0.2">
      <c r="C5967" s="27"/>
      <c r="D5967" s="27"/>
      <c r="E5967" s="27"/>
      <c r="F5967" s="27"/>
      <c r="G5967" s="27"/>
      <c r="R5967" s="27"/>
      <c r="S5967" s="27"/>
    </row>
    <row r="5968" spans="3:19" x14ac:dyDescent="0.2">
      <c r="C5968" s="27"/>
      <c r="D5968" s="27"/>
      <c r="E5968" s="27"/>
      <c r="F5968" s="27"/>
      <c r="G5968" s="27"/>
      <c r="R5968" s="27"/>
      <c r="S5968" s="27"/>
    </row>
    <row r="5969" spans="3:19" x14ac:dyDescent="0.2">
      <c r="C5969" s="27"/>
      <c r="D5969" s="27"/>
      <c r="E5969" s="27"/>
      <c r="F5969" s="27"/>
      <c r="G5969" s="27"/>
      <c r="R5969" s="27"/>
      <c r="S5969" s="27"/>
    </row>
    <row r="5970" spans="3:19" x14ac:dyDescent="0.2">
      <c r="C5970" s="27"/>
      <c r="D5970" s="27"/>
      <c r="E5970" s="27"/>
      <c r="F5970" s="27"/>
      <c r="G5970" s="27"/>
      <c r="R5970" s="27"/>
      <c r="S5970" s="27"/>
    </row>
    <row r="5971" spans="3:19" x14ac:dyDescent="0.2">
      <c r="C5971" s="27"/>
      <c r="D5971" s="27"/>
      <c r="E5971" s="27"/>
      <c r="F5971" s="27"/>
      <c r="G5971" s="27"/>
      <c r="R5971" s="27"/>
      <c r="S5971" s="27"/>
    </row>
    <row r="5972" spans="3:19" x14ac:dyDescent="0.2">
      <c r="C5972" s="27"/>
      <c r="D5972" s="27"/>
      <c r="E5972" s="27"/>
      <c r="F5972" s="27"/>
      <c r="G5972" s="27"/>
      <c r="R5972" s="27"/>
      <c r="S5972" s="27"/>
    </row>
    <row r="5973" spans="3:19" x14ac:dyDescent="0.2">
      <c r="C5973" s="27"/>
      <c r="D5973" s="27"/>
      <c r="E5973" s="27"/>
      <c r="F5973" s="27"/>
      <c r="G5973" s="27"/>
      <c r="R5973" s="27"/>
      <c r="S5973" s="27"/>
    </row>
    <row r="5974" spans="3:19" x14ac:dyDescent="0.2">
      <c r="C5974" s="27"/>
      <c r="D5974" s="27"/>
      <c r="E5974" s="27"/>
      <c r="F5974" s="27"/>
      <c r="G5974" s="27"/>
      <c r="R5974" s="27"/>
      <c r="S5974" s="27"/>
    </row>
    <row r="5975" spans="3:19" x14ac:dyDescent="0.2">
      <c r="C5975" s="27"/>
      <c r="D5975" s="27"/>
      <c r="E5975" s="27"/>
      <c r="F5975" s="27"/>
      <c r="G5975" s="27"/>
      <c r="R5975" s="27"/>
      <c r="S5975" s="27"/>
    </row>
    <row r="5976" spans="3:19" x14ac:dyDescent="0.2">
      <c r="C5976" s="27"/>
      <c r="D5976" s="27"/>
      <c r="E5976" s="27"/>
      <c r="F5976" s="27"/>
      <c r="G5976" s="27"/>
      <c r="R5976" s="27"/>
      <c r="S5976" s="27"/>
    </row>
    <row r="5977" spans="3:19" x14ac:dyDescent="0.2">
      <c r="C5977" s="27"/>
      <c r="D5977" s="27"/>
      <c r="E5977" s="27"/>
      <c r="F5977" s="27"/>
      <c r="G5977" s="27"/>
      <c r="R5977" s="27"/>
      <c r="S5977" s="27"/>
    </row>
    <row r="5978" spans="3:19" x14ac:dyDescent="0.2">
      <c r="C5978" s="27"/>
      <c r="D5978" s="27"/>
      <c r="E5978" s="27"/>
      <c r="F5978" s="27"/>
      <c r="G5978" s="27"/>
      <c r="R5978" s="27"/>
      <c r="S5978" s="27"/>
    </row>
    <row r="5979" spans="3:19" x14ac:dyDescent="0.2">
      <c r="C5979" s="27"/>
      <c r="D5979" s="27"/>
      <c r="E5979" s="27"/>
      <c r="F5979" s="27"/>
      <c r="G5979" s="27"/>
      <c r="R5979" s="27"/>
      <c r="S5979" s="27"/>
    </row>
    <row r="5980" spans="3:19" x14ac:dyDescent="0.2">
      <c r="C5980" s="27"/>
      <c r="D5980" s="27"/>
      <c r="E5980" s="27"/>
      <c r="F5980" s="27"/>
      <c r="G5980" s="27"/>
      <c r="R5980" s="27"/>
      <c r="S5980" s="27"/>
    </row>
    <row r="5981" spans="3:19" x14ac:dyDescent="0.2">
      <c r="C5981" s="27"/>
      <c r="D5981" s="27"/>
      <c r="E5981" s="27"/>
      <c r="F5981" s="27"/>
      <c r="G5981" s="27"/>
      <c r="R5981" s="27"/>
      <c r="S5981" s="27"/>
    </row>
    <row r="5982" spans="3:19" x14ac:dyDescent="0.2">
      <c r="C5982" s="27"/>
      <c r="D5982" s="27"/>
      <c r="E5982" s="27"/>
      <c r="F5982" s="27"/>
      <c r="G5982" s="27"/>
      <c r="R5982" s="27"/>
      <c r="S5982" s="27"/>
    </row>
    <row r="5983" spans="3:19" x14ac:dyDescent="0.2">
      <c r="C5983" s="27"/>
      <c r="D5983" s="27"/>
      <c r="E5983" s="27"/>
      <c r="F5983" s="27"/>
      <c r="G5983" s="27"/>
      <c r="R5983" s="27"/>
      <c r="S5983" s="27"/>
    </row>
    <row r="5984" spans="3:19" x14ac:dyDescent="0.2">
      <c r="C5984" s="27"/>
      <c r="D5984" s="27"/>
      <c r="E5984" s="27"/>
      <c r="F5984" s="27"/>
      <c r="G5984" s="27"/>
      <c r="R5984" s="27"/>
      <c r="S5984" s="27"/>
    </row>
    <row r="5985" spans="3:19" x14ac:dyDescent="0.2">
      <c r="C5985" s="27"/>
      <c r="D5985" s="27"/>
      <c r="E5985" s="27"/>
      <c r="F5985" s="27"/>
      <c r="G5985" s="27"/>
      <c r="R5985" s="27"/>
      <c r="S5985" s="27"/>
    </row>
    <row r="5986" spans="3:19" x14ac:dyDescent="0.2">
      <c r="C5986" s="27"/>
      <c r="D5986" s="27"/>
      <c r="E5986" s="27"/>
      <c r="F5986" s="27"/>
      <c r="G5986" s="27"/>
      <c r="R5986" s="27"/>
      <c r="S5986" s="27"/>
    </row>
    <row r="5987" spans="3:19" x14ac:dyDescent="0.2">
      <c r="C5987" s="27"/>
      <c r="D5987" s="27"/>
      <c r="E5987" s="27"/>
      <c r="F5987" s="27"/>
      <c r="G5987" s="27"/>
      <c r="R5987" s="27"/>
      <c r="S5987" s="27"/>
    </row>
    <row r="5988" spans="3:19" x14ac:dyDescent="0.2">
      <c r="C5988" s="27"/>
      <c r="D5988" s="27"/>
      <c r="E5988" s="27"/>
      <c r="F5988" s="27"/>
      <c r="G5988" s="27"/>
      <c r="R5988" s="27"/>
      <c r="S5988" s="27"/>
    </row>
    <row r="5989" spans="3:19" x14ac:dyDescent="0.2">
      <c r="C5989" s="27"/>
      <c r="D5989" s="27"/>
      <c r="E5989" s="27"/>
      <c r="F5989" s="27"/>
      <c r="G5989" s="27"/>
      <c r="R5989" s="27"/>
      <c r="S5989" s="27"/>
    </row>
    <row r="5990" spans="3:19" x14ac:dyDescent="0.2">
      <c r="C5990" s="27"/>
      <c r="D5990" s="27"/>
      <c r="E5990" s="27"/>
      <c r="F5990" s="27"/>
      <c r="G5990" s="27"/>
      <c r="R5990" s="27"/>
      <c r="S5990" s="27"/>
    </row>
    <row r="5991" spans="3:19" x14ac:dyDescent="0.2">
      <c r="C5991" s="27"/>
      <c r="D5991" s="27"/>
      <c r="E5991" s="27"/>
      <c r="F5991" s="27"/>
      <c r="G5991" s="27"/>
      <c r="R5991" s="27"/>
      <c r="S5991" s="27"/>
    </row>
    <row r="5992" spans="3:19" x14ac:dyDescent="0.2">
      <c r="C5992" s="27"/>
      <c r="D5992" s="27"/>
      <c r="E5992" s="27"/>
      <c r="F5992" s="27"/>
      <c r="G5992" s="27"/>
      <c r="R5992" s="27"/>
      <c r="S5992" s="27"/>
    </row>
    <row r="5993" spans="3:19" x14ac:dyDescent="0.2">
      <c r="C5993" s="27"/>
      <c r="D5993" s="27"/>
      <c r="E5993" s="27"/>
      <c r="F5993" s="27"/>
      <c r="G5993" s="27"/>
      <c r="R5993" s="27"/>
      <c r="S5993" s="27"/>
    </row>
    <row r="5994" spans="3:19" x14ac:dyDescent="0.2">
      <c r="C5994" s="27"/>
      <c r="D5994" s="27"/>
      <c r="E5994" s="27"/>
      <c r="F5994" s="27"/>
      <c r="G5994" s="27"/>
      <c r="R5994" s="27"/>
      <c r="S5994" s="27"/>
    </row>
    <row r="5995" spans="3:19" x14ac:dyDescent="0.2">
      <c r="C5995" s="27"/>
      <c r="D5995" s="27"/>
      <c r="E5995" s="27"/>
      <c r="F5995" s="27"/>
      <c r="G5995" s="27"/>
      <c r="R5995" s="27"/>
      <c r="S5995" s="27"/>
    </row>
    <row r="5996" spans="3:19" x14ac:dyDescent="0.2">
      <c r="C5996" s="27"/>
      <c r="D5996" s="27"/>
      <c r="E5996" s="27"/>
      <c r="F5996" s="27"/>
      <c r="G5996" s="27"/>
      <c r="R5996" s="27"/>
      <c r="S5996" s="27"/>
    </row>
    <row r="5997" spans="3:19" x14ac:dyDescent="0.2">
      <c r="C5997" s="27"/>
      <c r="D5997" s="27"/>
      <c r="E5997" s="27"/>
      <c r="F5997" s="27"/>
      <c r="G5997" s="27"/>
      <c r="R5997" s="27"/>
      <c r="S5997" s="27"/>
    </row>
    <row r="5998" spans="3:19" x14ac:dyDescent="0.2">
      <c r="C5998" s="27"/>
      <c r="D5998" s="27"/>
      <c r="E5998" s="27"/>
      <c r="F5998" s="27"/>
      <c r="G5998" s="27"/>
      <c r="R5998" s="27"/>
      <c r="S5998" s="27"/>
    </row>
    <row r="5999" spans="3:19" x14ac:dyDescent="0.2">
      <c r="C5999" s="27"/>
      <c r="D5999" s="27"/>
      <c r="E5999" s="27"/>
      <c r="F5999" s="27"/>
      <c r="G5999" s="27"/>
      <c r="R5999" s="27"/>
      <c r="S5999" s="27"/>
    </row>
    <row r="6000" spans="3:19" x14ac:dyDescent="0.2">
      <c r="C6000" s="27"/>
      <c r="D6000" s="27"/>
      <c r="E6000" s="27"/>
      <c r="F6000" s="27"/>
      <c r="G6000" s="27"/>
      <c r="R6000" s="27"/>
      <c r="S6000" s="27"/>
    </row>
    <row r="6001" spans="3:19" x14ac:dyDescent="0.2">
      <c r="C6001" s="27"/>
      <c r="D6001" s="27"/>
      <c r="E6001" s="27"/>
      <c r="F6001" s="27"/>
      <c r="G6001" s="27"/>
      <c r="R6001" s="27"/>
      <c r="S6001" s="27"/>
    </row>
    <row r="6002" spans="3:19" x14ac:dyDescent="0.2">
      <c r="C6002" s="27"/>
      <c r="D6002" s="27"/>
      <c r="E6002" s="27"/>
      <c r="F6002" s="27"/>
      <c r="G6002" s="27"/>
      <c r="R6002" s="27"/>
      <c r="S6002" s="27"/>
    </row>
    <row r="6003" spans="3:19" x14ac:dyDescent="0.2">
      <c r="C6003" s="27"/>
      <c r="D6003" s="27"/>
      <c r="E6003" s="27"/>
      <c r="F6003" s="27"/>
      <c r="G6003" s="27"/>
      <c r="R6003" s="27"/>
      <c r="S6003" s="27"/>
    </row>
    <row r="6004" spans="3:19" x14ac:dyDescent="0.2">
      <c r="C6004" s="27"/>
      <c r="D6004" s="27"/>
      <c r="E6004" s="27"/>
      <c r="F6004" s="27"/>
      <c r="G6004" s="27"/>
      <c r="R6004" s="27"/>
      <c r="S6004" s="27"/>
    </row>
    <row r="6005" spans="3:19" x14ac:dyDescent="0.2">
      <c r="C6005" s="27"/>
      <c r="D6005" s="27"/>
      <c r="E6005" s="27"/>
      <c r="F6005" s="27"/>
      <c r="G6005" s="27"/>
      <c r="R6005" s="27"/>
      <c r="S6005" s="27"/>
    </row>
    <row r="6006" spans="3:19" x14ac:dyDescent="0.2">
      <c r="C6006" s="27"/>
      <c r="D6006" s="27"/>
      <c r="E6006" s="27"/>
      <c r="F6006" s="27"/>
      <c r="G6006" s="27"/>
      <c r="R6006" s="27"/>
      <c r="S6006" s="27"/>
    </row>
    <row r="6007" spans="3:19" x14ac:dyDescent="0.2">
      <c r="C6007" s="27"/>
      <c r="D6007" s="27"/>
      <c r="E6007" s="27"/>
      <c r="F6007" s="27"/>
      <c r="G6007" s="27"/>
      <c r="R6007" s="27"/>
      <c r="S6007" s="27"/>
    </row>
    <row r="6008" spans="3:19" x14ac:dyDescent="0.2">
      <c r="C6008" s="27"/>
      <c r="D6008" s="27"/>
      <c r="E6008" s="27"/>
      <c r="F6008" s="27"/>
      <c r="G6008" s="27"/>
      <c r="R6008" s="27"/>
      <c r="S6008" s="27"/>
    </row>
    <row r="6009" spans="3:19" x14ac:dyDescent="0.2">
      <c r="C6009" s="27"/>
      <c r="D6009" s="27"/>
      <c r="E6009" s="27"/>
      <c r="F6009" s="27"/>
      <c r="G6009" s="27"/>
      <c r="R6009" s="27"/>
      <c r="S6009" s="27"/>
    </row>
    <row r="6010" spans="3:19" x14ac:dyDescent="0.2">
      <c r="C6010" s="27"/>
      <c r="D6010" s="27"/>
      <c r="E6010" s="27"/>
      <c r="F6010" s="27"/>
      <c r="G6010" s="27"/>
      <c r="R6010" s="27"/>
      <c r="S6010" s="27"/>
    </row>
    <row r="6011" spans="3:19" x14ac:dyDescent="0.2">
      <c r="C6011" s="27"/>
      <c r="D6011" s="27"/>
      <c r="E6011" s="27"/>
      <c r="F6011" s="27"/>
      <c r="G6011" s="27"/>
      <c r="R6011" s="27"/>
      <c r="S6011" s="27"/>
    </row>
    <row r="6012" spans="3:19" x14ac:dyDescent="0.2">
      <c r="C6012" s="27"/>
      <c r="D6012" s="27"/>
      <c r="E6012" s="27"/>
      <c r="F6012" s="27"/>
      <c r="G6012" s="27"/>
      <c r="R6012" s="27"/>
      <c r="S6012" s="27"/>
    </row>
    <row r="6013" spans="3:19" x14ac:dyDescent="0.2">
      <c r="C6013" s="27"/>
      <c r="D6013" s="27"/>
      <c r="E6013" s="27"/>
      <c r="F6013" s="27"/>
      <c r="G6013" s="27"/>
      <c r="R6013" s="27"/>
      <c r="S6013" s="27"/>
    </row>
    <row r="6014" spans="3:19" x14ac:dyDescent="0.2">
      <c r="C6014" s="27"/>
      <c r="D6014" s="27"/>
      <c r="E6014" s="27"/>
      <c r="F6014" s="27"/>
      <c r="G6014" s="27"/>
      <c r="R6014" s="27"/>
      <c r="S6014" s="27"/>
    </row>
    <row r="6015" spans="3:19" x14ac:dyDescent="0.2">
      <c r="C6015" s="27"/>
      <c r="D6015" s="27"/>
      <c r="E6015" s="27"/>
      <c r="F6015" s="27"/>
      <c r="G6015" s="27"/>
      <c r="R6015" s="27"/>
      <c r="S6015" s="27"/>
    </row>
    <row r="6016" spans="3:19" x14ac:dyDescent="0.2">
      <c r="C6016" s="27"/>
      <c r="D6016" s="27"/>
      <c r="E6016" s="27"/>
      <c r="F6016" s="27"/>
      <c r="G6016" s="27"/>
      <c r="R6016" s="27"/>
      <c r="S6016" s="27"/>
    </row>
    <row r="6017" spans="3:19" x14ac:dyDescent="0.2">
      <c r="C6017" s="27"/>
      <c r="D6017" s="27"/>
      <c r="E6017" s="27"/>
      <c r="F6017" s="27"/>
      <c r="G6017" s="27"/>
      <c r="R6017" s="27"/>
      <c r="S6017" s="27"/>
    </row>
    <row r="6018" spans="3:19" x14ac:dyDescent="0.2">
      <c r="C6018" s="27"/>
      <c r="D6018" s="27"/>
      <c r="E6018" s="27"/>
      <c r="F6018" s="27"/>
      <c r="G6018" s="27"/>
      <c r="R6018" s="27"/>
      <c r="S6018" s="27"/>
    </row>
    <row r="6019" spans="3:19" x14ac:dyDescent="0.2">
      <c r="C6019" s="27"/>
      <c r="D6019" s="27"/>
      <c r="E6019" s="27"/>
      <c r="F6019" s="27"/>
      <c r="G6019" s="27"/>
      <c r="R6019" s="27"/>
      <c r="S6019" s="27"/>
    </row>
    <row r="6020" spans="3:19" x14ac:dyDescent="0.2">
      <c r="C6020" s="27"/>
      <c r="D6020" s="27"/>
      <c r="E6020" s="27"/>
      <c r="F6020" s="27"/>
      <c r="G6020" s="27"/>
      <c r="R6020" s="27"/>
      <c r="S6020" s="27"/>
    </row>
    <row r="6021" spans="3:19" x14ac:dyDescent="0.2">
      <c r="C6021" s="27"/>
      <c r="D6021" s="27"/>
      <c r="E6021" s="27"/>
      <c r="F6021" s="27"/>
      <c r="G6021" s="27"/>
      <c r="R6021" s="27"/>
      <c r="S6021" s="27"/>
    </row>
    <row r="6022" spans="3:19" x14ac:dyDescent="0.2">
      <c r="C6022" s="27"/>
      <c r="D6022" s="27"/>
      <c r="E6022" s="27"/>
      <c r="F6022" s="27"/>
      <c r="G6022" s="27"/>
      <c r="R6022" s="27"/>
      <c r="S6022" s="27"/>
    </row>
    <row r="6023" spans="3:19" x14ac:dyDescent="0.2">
      <c r="C6023" s="27"/>
      <c r="D6023" s="27"/>
      <c r="E6023" s="27"/>
      <c r="F6023" s="27"/>
      <c r="G6023" s="27"/>
      <c r="R6023" s="27"/>
      <c r="S6023" s="27"/>
    </row>
    <row r="6024" spans="3:19" x14ac:dyDescent="0.2">
      <c r="C6024" s="27"/>
      <c r="D6024" s="27"/>
      <c r="E6024" s="27"/>
      <c r="F6024" s="27"/>
      <c r="G6024" s="27"/>
      <c r="R6024" s="27"/>
      <c r="S6024" s="27"/>
    </row>
    <row r="6025" spans="3:19" x14ac:dyDescent="0.2">
      <c r="C6025" s="27"/>
      <c r="D6025" s="27"/>
      <c r="E6025" s="27"/>
      <c r="F6025" s="27"/>
      <c r="G6025" s="27"/>
      <c r="R6025" s="27"/>
      <c r="S6025" s="27"/>
    </row>
    <row r="6026" spans="3:19" x14ac:dyDescent="0.2">
      <c r="C6026" s="27"/>
      <c r="D6026" s="27"/>
      <c r="E6026" s="27"/>
      <c r="F6026" s="27"/>
      <c r="G6026" s="27"/>
      <c r="R6026" s="27"/>
      <c r="S6026" s="27"/>
    </row>
    <row r="6027" spans="3:19" x14ac:dyDescent="0.2">
      <c r="C6027" s="27"/>
      <c r="D6027" s="27"/>
      <c r="E6027" s="27"/>
      <c r="F6027" s="27"/>
      <c r="G6027" s="27"/>
      <c r="R6027" s="27"/>
      <c r="S6027" s="27"/>
    </row>
    <row r="6028" spans="3:19" x14ac:dyDescent="0.2">
      <c r="C6028" s="27"/>
      <c r="D6028" s="27"/>
      <c r="E6028" s="27"/>
      <c r="F6028" s="27"/>
      <c r="G6028" s="27"/>
      <c r="R6028" s="27"/>
      <c r="S6028" s="27"/>
    </row>
    <row r="6029" spans="3:19" x14ac:dyDescent="0.2">
      <c r="C6029" s="27"/>
      <c r="D6029" s="27"/>
      <c r="E6029" s="27"/>
      <c r="F6029" s="27"/>
      <c r="G6029" s="27"/>
      <c r="R6029" s="27"/>
      <c r="S6029" s="27"/>
    </row>
    <row r="6030" spans="3:19" x14ac:dyDescent="0.2">
      <c r="C6030" s="27"/>
      <c r="D6030" s="27"/>
      <c r="E6030" s="27"/>
      <c r="F6030" s="27"/>
      <c r="G6030" s="27"/>
      <c r="R6030" s="27"/>
      <c r="S6030" s="27"/>
    </row>
    <row r="6031" spans="3:19" x14ac:dyDescent="0.2">
      <c r="C6031" s="27"/>
      <c r="D6031" s="27"/>
      <c r="E6031" s="27"/>
      <c r="F6031" s="27"/>
      <c r="G6031" s="27"/>
      <c r="R6031" s="27"/>
      <c r="S6031" s="27"/>
    </row>
    <row r="6032" spans="3:19" x14ac:dyDescent="0.2">
      <c r="C6032" s="27"/>
      <c r="D6032" s="27"/>
      <c r="E6032" s="27"/>
      <c r="F6032" s="27"/>
      <c r="G6032" s="27"/>
      <c r="R6032" s="27"/>
      <c r="S6032" s="27"/>
    </row>
    <row r="6033" spans="3:19" x14ac:dyDescent="0.2">
      <c r="C6033" s="27"/>
      <c r="D6033" s="27"/>
      <c r="E6033" s="27"/>
      <c r="F6033" s="27"/>
      <c r="G6033" s="27"/>
      <c r="R6033" s="27"/>
      <c r="S6033" s="27"/>
    </row>
    <row r="6034" spans="3:19" x14ac:dyDescent="0.2">
      <c r="C6034" s="27"/>
      <c r="D6034" s="27"/>
      <c r="E6034" s="27"/>
      <c r="F6034" s="27"/>
      <c r="G6034" s="27"/>
      <c r="R6034" s="27"/>
      <c r="S6034" s="27"/>
    </row>
    <row r="6035" spans="3:19" x14ac:dyDescent="0.2">
      <c r="C6035" s="27"/>
      <c r="D6035" s="27"/>
      <c r="E6035" s="27"/>
      <c r="F6035" s="27"/>
      <c r="G6035" s="27"/>
      <c r="R6035" s="27"/>
      <c r="S6035" s="27"/>
    </row>
    <row r="6036" spans="3:19" x14ac:dyDescent="0.2">
      <c r="C6036" s="27"/>
      <c r="D6036" s="27"/>
      <c r="E6036" s="27"/>
      <c r="F6036" s="27"/>
      <c r="G6036" s="27"/>
      <c r="R6036" s="27"/>
      <c r="S6036" s="27"/>
    </row>
    <row r="6037" spans="3:19" x14ac:dyDescent="0.2">
      <c r="C6037" s="27"/>
      <c r="D6037" s="27"/>
      <c r="E6037" s="27"/>
      <c r="F6037" s="27"/>
      <c r="G6037" s="27"/>
      <c r="R6037" s="27"/>
      <c r="S6037" s="27"/>
    </row>
    <row r="6038" spans="3:19" x14ac:dyDescent="0.2">
      <c r="C6038" s="27"/>
      <c r="D6038" s="27"/>
      <c r="E6038" s="27"/>
      <c r="F6038" s="27"/>
      <c r="G6038" s="27"/>
      <c r="R6038" s="27"/>
      <c r="S6038" s="27"/>
    </row>
    <row r="6039" spans="3:19" x14ac:dyDescent="0.2">
      <c r="C6039" s="27"/>
      <c r="D6039" s="27"/>
      <c r="E6039" s="27"/>
      <c r="F6039" s="27"/>
      <c r="G6039" s="27"/>
      <c r="R6039" s="27"/>
      <c r="S6039" s="27"/>
    </row>
    <row r="6040" spans="3:19" x14ac:dyDescent="0.2">
      <c r="C6040" s="27"/>
      <c r="D6040" s="27"/>
      <c r="E6040" s="27"/>
      <c r="F6040" s="27"/>
      <c r="G6040" s="27"/>
      <c r="R6040" s="27"/>
      <c r="S6040" s="27"/>
    </row>
    <row r="6041" spans="3:19" x14ac:dyDescent="0.2">
      <c r="C6041" s="27"/>
      <c r="D6041" s="27"/>
      <c r="E6041" s="27"/>
      <c r="F6041" s="27"/>
      <c r="G6041" s="27"/>
      <c r="R6041" s="27"/>
      <c r="S6041" s="27"/>
    </row>
    <row r="6042" spans="3:19" x14ac:dyDescent="0.2">
      <c r="C6042" s="27"/>
      <c r="D6042" s="27"/>
      <c r="E6042" s="27"/>
      <c r="F6042" s="27"/>
      <c r="G6042" s="27"/>
      <c r="R6042" s="27"/>
      <c r="S6042" s="27"/>
    </row>
    <row r="6043" spans="3:19" x14ac:dyDescent="0.2">
      <c r="C6043" s="27"/>
      <c r="D6043" s="27"/>
      <c r="E6043" s="27"/>
      <c r="F6043" s="27"/>
      <c r="G6043" s="27"/>
      <c r="R6043" s="27"/>
      <c r="S6043" s="27"/>
    </row>
    <row r="6044" spans="3:19" x14ac:dyDescent="0.2">
      <c r="C6044" s="27"/>
      <c r="D6044" s="27"/>
      <c r="E6044" s="27"/>
      <c r="F6044" s="27"/>
      <c r="G6044" s="27"/>
      <c r="R6044" s="27"/>
      <c r="S6044" s="27"/>
    </row>
    <row r="6045" spans="3:19" x14ac:dyDescent="0.2">
      <c r="C6045" s="27"/>
      <c r="D6045" s="27"/>
      <c r="E6045" s="27"/>
      <c r="F6045" s="27"/>
      <c r="G6045" s="27"/>
      <c r="R6045" s="27"/>
      <c r="S6045" s="27"/>
    </row>
    <row r="6046" spans="3:19" x14ac:dyDescent="0.2">
      <c r="C6046" s="27"/>
      <c r="D6046" s="27"/>
      <c r="E6046" s="27"/>
      <c r="F6046" s="27"/>
      <c r="G6046" s="27"/>
      <c r="R6046" s="27"/>
      <c r="S6046" s="27"/>
    </row>
    <row r="6047" spans="3:19" x14ac:dyDescent="0.2">
      <c r="C6047" s="27"/>
      <c r="D6047" s="27"/>
      <c r="E6047" s="27"/>
      <c r="F6047" s="27"/>
      <c r="G6047" s="27"/>
      <c r="R6047" s="27"/>
      <c r="S6047" s="27"/>
    </row>
    <row r="6048" spans="3:19" x14ac:dyDescent="0.2">
      <c r="C6048" s="27"/>
      <c r="D6048" s="27"/>
      <c r="E6048" s="27"/>
      <c r="F6048" s="27"/>
      <c r="G6048" s="27"/>
      <c r="R6048" s="27"/>
      <c r="S6048" s="27"/>
    </row>
    <row r="6049" spans="3:19" x14ac:dyDescent="0.2">
      <c r="C6049" s="27"/>
      <c r="D6049" s="27"/>
      <c r="E6049" s="27"/>
      <c r="F6049" s="27"/>
      <c r="G6049" s="27"/>
      <c r="R6049" s="27"/>
      <c r="S6049" s="27"/>
    </row>
    <row r="6050" spans="3:19" x14ac:dyDescent="0.2">
      <c r="C6050" s="27"/>
      <c r="D6050" s="27"/>
      <c r="E6050" s="27"/>
      <c r="F6050" s="27"/>
      <c r="G6050" s="27"/>
      <c r="R6050" s="27"/>
      <c r="S6050" s="27"/>
    </row>
    <row r="6051" spans="3:19" x14ac:dyDescent="0.2">
      <c r="C6051" s="27"/>
      <c r="D6051" s="27"/>
      <c r="E6051" s="27"/>
      <c r="F6051" s="27"/>
      <c r="G6051" s="27"/>
      <c r="R6051" s="27"/>
      <c r="S6051" s="27"/>
    </row>
    <row r="6052" spans="3:19" x14ac:dyDescent="0.2">
      <c r="C6052" s="27"/>
      <c r="D6052" s="27"/>
      <c r="E6052" s="27"/>
      <c r="F6052" s="27"/>
      <c r="G6052" s="27"/>
      <c r="R6052" s="27"/>
      <c r="S6052" s="27"/>
    </row>
    <row r="6053" spans="3:19" x14ac:dyDescent="0.2">
      <c r="C6053" s="27"/>
      <c r="D6053" s="27"/>
      <c r="E6053" s="27"/>
      <c r="F6053" s="27"/>
      <c r="G6053" s="27"/>
      <c r="R6053" s="27"/>
      <c r="S6053" s="27"/>
    </row>
    <row r="6054" spans="3:19" x14ac:dyDescent="0.2">
      <c r="C6054" s="27"/>
      <c r="D6054" s="27"/>
      <c r="E6054" s="27"/>
      <c r="F6054" s="27"/>
      <c r="G6054" s="27"/>
      <c r="R6054" s="27"/>
      <c r="S6054" s="27"/>
    </row>
    <row r="6055" spans="3:19" x14ac:dyDescent="0.2">
      <c r="C6055" s="27"/>
      <c r="D6055" s="27"/>
      <c r="E6055" s="27"/>
      <c r="F6055" s="27"/>
      <c r="G6055" s="27"/>
      <c r="R6055" s="27"/>
      <c r="S6055" s="27"/>
    </row>
    <row r="6056" spans="3:19" x14ac:dyDescent="0.2">
      <c r="C6056" s="27"/>
      <c r="D6056" s="27"/>
      <c r="E6056" s="27"/>
      <c r="F6056" s="27"/>
      <c r="G6056" s="27"/>
      <c r="R6056" s="27"/>
      <c r="S6056" s="27"/>
    </row>
    <row r="6057" spans="3:19" x14ac:dyDescent="0.2">
      <c r="C6057" s="27"/>
      <c r="D6057" s="27"/>
      <c r="E6057" s="27"/>
      <c r="F6057" s="27"/>
      <c r="G6057" s="27"/>
      <c r="R6057" s="27"/>
      <c r="S6057" s="27"/>
    </row>
    <row r="6058" spans="3:19" x14ac:dyDescent="0.2">
      <c r="C6058" s="27"/>
      <c r="D6058" s="27"/>
      <c r="E6058" s="27"/>
      <c r="F6058" s="27"/>
      <c r="G6058" s="27"/>
      <c r="R6058" s="27"/>
      <c r="S6058" s="27"/>
    </row>
    <row r="6059" spans="3:19" x14ac:dyDescent="0.2">
      <c r="C6059" s="27"/>
      <c r="D6059" s="27"/>
      <c r="E6059" s="27"/>
      <c r="F6059" s="27"/>
      <c r="G6059" s="27"/>
      <c r="R6059" s="27"/>
      <c r="S6059" s="27"/>
    </row>
    <row r="6060" spans="3:19" x14ac:dyDescent="0.2">
      <c r="C6060" s="27"/>
      <c r="D6060" s="27"/>
      <c r="E6060" s="27"/>
      <c r="F6060" s="27"/>
      <c r="G6060" s="27"/>
      <c r="R6060" s="27"/>
      <c r="S6060" s="27"/>
    </row>
    <row r="6061" spans="3:19" x14ac:dyDescent="0.2">
      <c r="C6061" s="27"/>
      <c r="D6061" s="27"/>
      <c r="E6061" s="27"/>
      <c r="F6061" s="27"/>
      <c r="G6061" s="27"/>
      <c r="R6061" s="27"/>
      <c r="S6061" s="27"/>
    </row>
    <row r="6062" spans="3:19" x14ac:dyDescent="0.2">
      <c r="C6062" s="27"/>
      <c r="D6062" s="27"/>
      <c r="E6062" s="27"/>
      <c r="F6062" s="27"/>
      <c r="G6062" s="27"/>
      <c r="R6062" s="27"/>
      <c r="S6062" s="27"/>
    </row>
    <row r="6063" spans="3:19" x14ac:dyDescent="0.2">
      <c r="C6063" s="27"/>
      <c r="D6063" s="27"/>
      <c r="E6063" s="27"/>
      <c r="F6063" s="27"/>
      <c r="G6063" s="27"/>
      <c r="R6063" s="27"/>
      <c r="S6063" s="27"/>
    </row>
    <row r="6064" spans="3:19" x14ac:dyDescent="0.2">
      <c r="C6064" s="27"/>
      <c r="D6064" s="27"/>
      <c r="E6064" s="27"/>
      <c r="F6064" s="27"/>
      <c r="G6064" s="27"/>
      <c r="R6064" s="27"/>
      <c r="S6064" s="27"/>
    </row>
    <row r="6065" spans="3:19" x14ac:dyDescent="0.2">
      <c r="C6065" s="27"/>
      <c r="D6065" s="27"/>
      <c r="E6065" s="27"/>
      <c r="F6065" s="27"/>
      <c r="G6065" s="27"/>
      <c r="R6065" s="27"/>
      <c r="S6065" s="27"/>
    </row>
    <row r="6066" spans="3:19" x14ac:dyDescent="0.2">
      <c r="C6066" s="27"/>
      <c r="D6066" s="27"/>
      <c r="E6066" s="27"/>
      <c r="F6066" s="27"/>
      <c r="G6066" s="27"/>
      <c r="R6066" s="27"/>
      <c r="S6066" s="27"/>
    </row>
    <row r="6067" spans="3:19" x14ac:dyDescent="0.2">
      <c r="C6067" s="27"/>
      <c r="D6067" s="27"/>
      <c r="E6067" s="27"/>
      <c r="F6067" s="27"/>
      <c r="G6067" s="27"/>
      <c r="R6067" s="27"/>
      <c r="S6067" s="27"/>
    </row>
    <row r="6068" spans="3:19" x14ac:dyDescent="0.2">
      <c r="C6068" s="27"/>
      <c r="D6068" s="27"/>
      <c r="E6068" s="27"/>
      <c r="F6068" s="27"/>
      <c r="G6068" s="27"/>
      <c r="R6068" s="27"/>
      <c r="S6068" s="27"/>
    </row>
    <row r="6069" spans="3:19" x14ac:dyDescent="0.2">
      <c r="C6069" s="27"/>
      <c r="D6069" s="27"/>
      <c r="E6069" s="27"/>
      <c r="F6069" s="27"/>
      <c r="G6069" s="27"/>
      <c r="R6069" s="27"/>
      <c r="S6069" s="27"/>
    </row>
    <row r="6070" spans="3:19" x14ac:dyDescent="0.2">
      <c r="C6070" s="27"/>
      <c r="D6070" s="27"/>
      <c r="E6070" s="27"/>
      <c r="F6070" s="27"/>
      <c r="G6070" s="27"/>
      <c r="R6070" s="27"/>
      <c r="S6070" s="27"/>
    </row>
    <row r="6071" spans="3:19" x14ac:dyDescent="0.2">
      <c r="C6071" s="27"/>
      <c r="D6071" s="27"/>
      <c r="E6071" s="27"/>
      <c r="F6071" s="27"/>
      <c r="G6071" s="27"/>
      <c r="R6071" s="27"/>
      <c r="S6071" s="27"/>
    </row>
    <row r="6072" spans="3:19" x14ac:dyDescent="0.2">
      <c r="C6072" s="27"/>
      <c r="D6072" s="27"/>
      <c r="E6072" s="27"/>
      <c r="F6072" s="27"/>
      <c r="G6072" s="27"/>
      <c r="R6072" s="27"/>
      <c r="S6072" s="27"/>
    </row>
    <row r="6073" spans="3:19" x14ac:dyDescent="0.2">
      <c r="C6073" s="27"/>
      <c r="D6073" s="27"/>
      <c r="E6073" s="27"/>
      <c r="F6073" s="27"/>
      <c r="G6073" s="27"/>
      <c r="R6073" s="27"/>
      <c r="S6073" s="27"/>
    </row>
    <row r="6074" spans="3:19" x14ac:dyDescent="0.2">
      <c r="C6074" s="27"/>
      <c r="D6074" s="27"/>
      <c r="E6074" s="27"/>
      <c r="F6074" s="27"/>
      <c r="G6074" s="27"/>
      <c r="R6074" s="27"/>
      <c r="S6074" s="27"/>
    </row>
    <row r="6075" spans="3:19" x14ac:dyDescent="0.2">
      <c r="C6075" s="27"/>
      <c r="D6075" s="27"/>
      <c r="E6075" s="27"/>
      <c r="F6075" s="27"/>
      <c r="G6075" s="27"/>
      <c r="R6075" s="27"/>
      <c r="S6075" s="27"/>
    </row>
    <row r="6076" spans="3:19" x14ac:dyDescent="0.2">
      <c r="C6076" s="27"/>
      <c r="D6076" s="27"/>
      <c r="E6076" s="27"/>
      <c r="F6076" s="27"/>
      <c r="G6076" s="27"/>
      <c r="R6076" s="27"/>
      <c r="S6076" s="27"/>
    </row>
    <row r="6077" spans="3:19" x14ac:dyDescent="0.2">
      <c r="C6077" s="27"/>
      <c r="D6077" s="27"/>
      <c r="E6077" s="27"/>
      <c r="F6077" s="27"/>
      <c r="G6077" s="27"/>
      <c r="R6077" s="27"/>
      <c r="S6077" s="27"/>
    </row>
    <row r="6078" spans="3:19" x14ac:dyDescent="0.2">
      <c r="C6078" s="27"/>
      <c r="D6078" s="27"/>
      <c r="E6078" s="27"/>
      <c r="F6078" s="27"/>
      <c r="G6078" s="27"/>
      <c r="R6078" s="27"/>
      <c r="S6078" s="27"/>
    </row>
    <row r="6079" spans="3:19" x14ac:dyDescent="0.2">
      <c r="C6079" s="27"/>
      <c r="D6079" s="27"/>
      <c r="E6079" s="27"/>
      <c r="F6079" s="27"/>
      <c r="G6079" s="27"/>
      <c r="R6079" s="27"/>
      <c r="S6079" s="27"/>
    </row>
    <row r="6080" spans="3:19" x14ac:dyDescent="0.2">
      <c r="C6080" s="27"/>
      <c r="D6080" s="27"/>
      <c r="E6080" s="27"/>
      <c r="F6080" s="27"/>
      <c r="G6080" s="27"/>
      <c r="R6080" s="27"/>
      <c r="S6080" s="27"/>
    </row>
    <row r="6081" spans="3:19" x14ac:dyDescent="0.2">
      <c r="C6081" s="27"/>
      <c r="D6081" s="27"/>
      <c r="E6081" s="27"/>
      <c r="F6081" s="27"/>
      <c r="G6081" s="27"/>
      <c r="R6081" s="27"/>
      <c r="S6081" s="27"/>
    </row>
    <row r="6082" spans="3:19" x14ac:dyDescent="0.2">
      <c r="C6082" s="27"/>
      <c r="D6082" s="27"/>
      <c r="E6082" s="27"/>
      <c r="F6082" s="27"/>
      <c r="G6082" s="27"/>
      <c r="R6082" s="27"/>
      <c r="S6082" s="27"/>
    </row>
    <row r="6083" spans="3:19" x14ac:dyDescent="0.2">
      <c r="C6083" s="27"/>
      <c r="D6083" s="27"/>
      <c r="E6083" s="27"/>
      <c r="F6083" s="27"/>
      <c r="G6083" s="27"/>
      <c r="R6083" s="27"/>
      <c r="S6083" s="27"/>
    </row>
    <row r="6084" spans="3:19" x14ac:dyDescent="0.2">
      <c r="C6084" s="27"/>
      <c r="D6084" s="27"/>
      <c r="E6084" s="27"/>
      <c r="F6084" s="27"/>
      <c r="G6084" s="27"/>
      <c r="R6084" s="27"/>
      <c r="S6084" s="27"/>
    </row>
    <row r="6085" spans="3:19" x14ac:dyDescent="0.2">
      <c r="C6085" s="27"/>
      <c r="D6085" s="27"/>
      <c r="E6085" s="27"/>
      <c r="F6085" s="27"/>
      <c r="G6085" s="27"/>
      <c r="R6085" s="27"/>
      <c r="S6085" s="27"/>
    </row>
    <row r="6086" spans="3:19" x14ac:dyDescent="0.2">
      <c r="C6086" s="27"/>
      <c r="D6086" s="27"/>
      <c r="E6086" s="27"/>
      <c r="F6086" s="27"/>
      <c r="G6086" s="27"/>
      <c r="R6086" s="27"/>
      <c r="S6086" s="27"/>
    </row>
    <row r="6087" spans="3:19" x14ac:dyDescent="0.2">
      <c r="C6087" s="27"/>
      <c r="D6087" s="27"/>
      <c r="E6087" s="27"/>
      <c r="F6087" s="27"/>
      <c r="G6087" s="27"/>
      <c r="R6087" s="27"/>
      <c r="S6087" s="27"/>
    </row>
    <row r="6088" spans="3:19" x14ac:dyDescent="0.2">
      <c r="C6088" s="27"/>
      <c r="D6088" s="27"/>
      <c r="E6088" s="27"/>
      <c r="F6088" s="27"/>
      <c r="G6088" s="27"/>
      <c r="R6088" s="27"/>
      <c r="S6088" s="27"/>
    </row>
    <row r="6089" spans="3:19" x14ac:dyDescent="0.2">
      <c r="C6089" s="27"/>
      <c r="D6089" s="27"/>
      <c r="E6089" s="27"/>
      <c r="F6089" s="27"/>
      <c r="G6089" s="27"/>
      <c r="R6089" s="27"/>
      <c r="S6089" s="27"/>
    </row>
    <row r="6090" spans="3:19" x14ac:dyDescent="0.2">
      <c r="C6090" s="27"/>
      <c r="D6090" s="27"/>
      <c r="E6090" s="27"/>
      <c r="F6090" s="27"/>
      <c r="G6090" s="27"/>
      <c r="R6090" s="27"/>
      <c r="S6090" s="27"/>
    </row>
    <row r="6091" spans="3:19" x14ac:dyDescent="0.2">
      <c r="C6091" s="27"/>
      <c r="D6091" s="27"/>
      <c r="E6091" s="27"/>
      <c r="F6091" s="27"/>
      <c r="G6091" s="27"/>
      <c r="R6091" s="27"/>
      <c r="S6091" s="27"/>
    </row>
    <row r="6092" spans="3:19" x14ac:dyDescent="0.2">
      <c r="C6092" s="27"/>
      <c r="D6092" s="27"/>
      <c r="E6092" s="27"/>
      <c r="F6092" s="27"/>
      <c r="G6092" s="27"/>
      <c r="R6092" s="27"/>
      <c r="S6092" s="27"/>
    </row>
    <row r="6093" spans="3:19" x14ac:dyDescent="0.2">
      <c r="C6093" s="27"/>
      <c r="D6093" s="27"/>
      <c r="E6093" s="27"/>
      <c r="F6093" s="27"/>
      <c r="G6093" s="27"/>
      <c r="R6093" s="27"/>
      <c r="S6093" s="27"/>
    </row>
    <row r="6094" spans="3:19" x14ac:dyDescent="0.2">
      <c r="C6094" s="27"/>
      <c r="D6094" s="27"/>
      <c r="E6094" s="27"/>
      <c r="F6094" s="27"/>
      <c r="G6094" s="27"/>
      <c r="R6094" s="27"/>
      <c r="S6094" s="27"/>
    </row>
    <row r="6095" spans="3:19" x14ac:dyDescent="0.2">
      <c r="C6095" s="27"/>
      <c r="D6095" s="27"/>
      <c r="E6095" s="27"/>
      <c r="F6095" s="27"/>
      <c r="G6095" s="27"/>
      <c r="R6095" s="27"/>
      <c r="S6095" s="27"/>
    </row>
    <row r="6096" spans="3:19" x14ac:dyDescent="0.2">
      <c r="C6096" s="27"/>
      <c r="D6096" s="27"/>
      <c r="E6096" s="27"/>
      <c r="F6096" s="27"/>
      <c r="G6096" s="27"/>
      <c r="R6096" s="27"/>
      <c r="S6096" s="27"/>
    </row>
    <row r="6097" spans="3:19" x14ac:dyDescent="0.2">
      <c r="C6097" s="27"/>
      <c r="D6097" s="27"/>
      <c r="E6097" s="27"/>
      <c r="F6097" s="27"/>
      <c r="G6097" s="27"/>
      <c r="R6097" s="27"/>
      <c r="S6097" s="27"/>
    </row>
    <row r="6098" spans="3:19" x14ac:dyDescent="0.2">
      <c r="C6098" s="27"/>
      <c r="D6098" s="27"/>
      <c r="E6098" s="27"/>
      <c r="F6098" s="27"/>
      <c r="G6098" s="27"/>
      <c r="R6098" s="27"/>
      <c r="S6098" s="27"/>
    </row>
    <row r="6099" spans="3:19" x14ac:dyDescent="0.2">
      <c r="C6099" s="27"/>
      <c r="D6099" s="27"/>
      <c r="E6099" s="27"/>
      <c r="F6099" s="27"/>
      <c r="G6099" s="27"/>
      <c r="R6099" s="27"/>
      <c r="S6099" s="27"/>
    </row>
    <row r="6100" spans="3:19" x14ac:dyDescent="0.2">
      <c r="C6100" s="27"/>
      <c r="D6100" s="27"/>
      <c r="E6100" s="27"/>
      <c r="F6100" s="27"/>
      <c r="G6100" s="27"/>
      <c r="R6100" s="27"/>
      <c r="S6100" s="27"/>
    </row>
    <row r="6101" spans="3:19" x14ac:dyDescent="0.2">
      <c r="C6101" s="27"/>
      <c r="D6101" s="27"/>
      <c r="E6101" s="27"/>
      <c r="F6101" s="27"/>
      <c r="G6101" s="27"/>
      <c r="R6101" s="27"/>
      <c r="S6101" s="27"/>
    </row>
    <row r="6102" spans="3:19" x14ac:dyDescent="0.2">
      <c r="C6102" s="27"/>
      <c r="D6102" s="27"/>
      <c r="E6102" s="27"/>
      <c r="F6102" s="27"/>
      <c r="G6102" s="27"/>
      <c r="R6102" s="27"/>
      <c r="S6102" s="27"/>
    </row>
    <row r="6103" spans="3:19" x14ac:dyDescent="0.2">
      <c r="C6103" s="27"/>
      <c r="D6103" s="27"/>
      <c r="E6103" s="27"/>
      <c r="F6103" s="27"/>
      <c r="G6103" s="27"/>
      <c r="R6103" s="27"/>
      <c r="S6103" s="27"/>
    </row>
    <row r="6104" spans="3:19" x14ac:dyDescent="0.2">
      <c r="C6104" s="27"/>
      <c r="D6104" s="27"/>
      <c r="E6104" s="27"/>
      <c r="F6104" s="27"/>
      <c r="G6104" s="27"/>
      <c r="R6104" s="27"/>
      <c r="S6104" s="27"/>
    </row>
    <row r="6105" spans="3:19" x14ac:dyDescent="0.2">
      <c r="C6105" s="27"/>
      <c r="D6105" s="27"/>
      <c r="E6105" s="27"/>
      <c r="F6105" s="27"/>
      <c r="G6105" s="27"/>
      <c r="R6105" s="27"/>
      <c r="S6105" s="27"/>
    </row>
    <row r="6106" spans="3:19" x14ac:dyDescent="0.2">
      <c r="C6106" s="27"/>
      <c r="D6106" s="27"/>
      <c r="E6106" s="27"/>
      <c r="F6106" s="27"/>
      <c r="G6106" s="27"/>
      <c r="R6106" s="27"/>
      <c r="S6106" s="27"/>
    </row>
    <row r="6107" spans="3:19" x14ac:dyDescent="0.2">
      <c r="C6107" s="27"/>
      <c r="D6107" s="27"/>
      <c r="E6107" s="27"/>
      <c r="F6107" s="27"/>
      <c r="G6107" s="27"/>
      <c r="R6107" s="27"/>
      <c r="S6107" s="27"/>
    </row>
    <row r="6108" spans="3:19" x14ac:dyDescent="0.2">
      <c r="C6108" s="27"/>
      <c r="D6108" s="27"/>
      <c r="E6108" s="27"/>
      <c r="F6108" s="27"/>
      <c r="G6108" s="27"/>
      <c r="R6108" s="27"/>
      <c r="S6108" s="27"/>
    </row>
    <row r="6109" spans="3:19" x14ac:dyDescent="0.2">
      <c r="C6109" s="27"/>
      <c r="D6109" s="27"/>
      <c r="E6109" s="27"/>
      <c r="F6109" s="27"/>
      <c r="G6109" s="27"/>
      <c r="R6109" s="27"/>
      <c r="S6109" s="27"/>
    </row>
    <row r="6110" spans="3:19" x14ac:dyDescent="0.2">
      <c r="C6110" s="27"/>
      <c r="D6110" s="27"/>
      <c r="E6110" s="27"/>
      <c r="F6110" s="27"/>
      <c r="G6110" s="27"/>
      <c r="R6110" s="27"/>
      <c r="S6110" s="27"/>
    </row>
    <row r="6111" spans="3:19" x14ac:dyDescent="0.2">
      <c r="C6111" s="27"/>
      <c r="D6111" s="27"/>
      <c r="E6111" s="27"/>
      <c r="F6111" s="27"/>
      <c r="G6111" s="27"/>
      <c r="R6111" s="27"/>
      <c r="S6111" s="27"/>
    </row>
    <row r="6112" spans="3:19" x14ac:dyDescent="0.2">
      <c r="C6112" s="27"/>
      <c r="D6112" s="27"/>
      <c r="E6112" s="27"/>
      <c r="F6112" s="27"/>
      <c r="G6112" s="27"/>
      <c r="R6112" s="27"/>
      <c r="S6112" s="27"/>
    </row>
    <row r="6113" spans="3:19" x14ac:dyDescent="0.2">
      <c r="C6113" s="27"/>
      <c r="D6113" s="27"/>
      <c r="E6113" s="27"/>
      <c r="F6113" s="27"/>
      <c r="G6113" s="27"/>
      <c r="R6113" s="27"/>
      <c r="S6113" s="27"/>
    </row>
    <row r="6114" spans="3:19" x14ac:dyDescent="0.2">
      <c r="C6114" s="27"/>
      <c r="D6114" s="27"/>
      <c r="E6114" s="27"/>
      <c r="F6114" s="27"/>
      <c r="G6114" s="27"/>
      <c r="R6114" s="27"/>
      <c r="S6114" s="27"/>
    </row>
    <row r="6115" spans="3:19" x14ac:dyDescent="0.2">
      <c r="C6115" s="27"/>
      <c r="D6115" s="27"/>
      <c r="E6115" s="27"/>
      <c r="F6115" s="27"/>
      <c r="G6115" s="27"/>
      <c r="R6115" s="27"/>
      <c r="S6115" s="27"/>
    </row>
    <row r="6116" spans="3:19" x14ac:dyDescent="0.2">
      <c r="C6116" s="27"/>
      <c r="D6116" s="27"/>
      <c r="E6116" s="27"/>
      <c r="F6116" s="27"/>
      <c r="G6116" s="27"/>
      <c r="R6116" s="27"/>
      <c r="S6116" s="27"/>
    </row>
    <row r="6117" spans="3:19" x14ac:dyDescent="0.2">
      <c r="C6117" s="27"/>
      <c r="D6117" s="27"/>
      <c r="E6117" s="27"/>
      <c r="F6117" s="27"/>
      <c r="G6117" s="27"/>
      <c r="R6117" s="27"/>
      <c r="S6117" s="27"/>
    </row>
    <row r="6118" spans="3:19" x14ac:dyDescent="0.2">
      <c r="C6118" s="27"/>
      <c r="D6118" s="27"/>
      <c r="E6118" s="27"/>
      <c r="F6118" s="27"/>
      <c r="G6118" s="27"/>
      <c r="R6118" s="27"/>
      <c r="S6118" s="27"/>
    </row>
    <row r="6119" spans="3:19" x14ac:dyDescent="0.2">
      <c r="C6119" s="27"/>
      <c r="D6119" s="27"/>
      <c r="E6119" s="27"/>
      <c r="F6119" s="27"/>
      <c r="G6119" s="27"/>
      <c r="R6119" s="27"/>
      <c r="S6119" s="27"/>
    </row>
    <row r="6120" spans="3:19" x14ac:dyDescent="0.2">
      <c r="C6120" s="27"/>
      <c r="D6120" s="27"/>
      <c r="E6120" s="27"/>
      <c r="F6120" s="27"/>
      <c r="G6120" s="27"/>
      <c r="R6120" s="27"/>
      <c r="S6120" s="27"/>
    </row>
    <row r="6121" spans="3:19" x14ac:dyDescent="0.2">
      <c r="C6121" s="27"/>
      <c r="D6121" s="27"/>
      <c r="E6121" s="27"/>
      <c r="F6121" s="27"/>
      <c r="G6121" s="27"/>
      <c r="R6121" s="27"/>
      <c r="S6121" s="27"/>
    </row>
    <row r="6122" spans="3:19" x14ac:dyDescent="0.2">
      <c r="C6122" s="27"/>
      <c r="D6122" s="27"/>
      <c r="E6122" s="27"/>
      <c r="F6122" s="27"/>
      <c r="G6122" s="27"/>
      <c r="R6122" s="27"/>
      <c r="S6122" s="27"/>
    </row>
    <row r="6123" spans="3:19" x14ac:dyDescent="0.2">
      <c r="C6123" s="27"/>
      <c r="D6123" s="27"/>
      <c r="E6123" s="27"/>
      <c r="F6123" s="27"/>
      <c r="G6123" s="27"/>
      <c r="R6123" s="27"/>
      <c r="S6123" s="27"/>
    </row>
    <row r="6124" spans="3:19" x14ac:dyDescent="0.2">
      <c r="C6124" s="27"/>
      <c r="D6124" s="27"/>
      <c r="E6124" s="27"/>
      <c r="F6124" s="27"/>
      <c r="G6124" s="27"/>
      <c r="R6124" s="27"/>
      <c r="S6124" s="27"/>
    </row>
    <row r="6125" spans="3:19" x14ac:dyDescent="0.2">
      <c r="C6125" s="27"/>
      <c r="D6125" s="27"/>
      <c r="E6125" s="27"/>
      <c r="F6125" s="27"/>
      <c r="G6125" s="27"/>
      <c r="R6125" s="27"/>
      <c r="S6125" s="27"/>
    </row>
    <row r="6126" spans="3:19" x14ac:dyDescent="0.2">
      <c r="C6126" s="27"/>
      <c r="D6126" s="27"/>
      <c r="E6126" s="27"/>
      <c r="F6126" s="27"/>
      <c r="G6126" s="27"/>
      <c r="R6126" s="27"/>
      <c r="S6126" s="27"/>
    </row>
    <row r="6127" spans="3:19" x14ac:dyDescent="0.2">
      <c r="C6127" s="27"/>
      <c r="D6127" s="27"/>
      <c r="E6127" s="27"/>
      <c r="F6127" s="27"/>
      <c r="G6127" s="27"/>
      <c r="R6127" s="27"/>
      <c r="S6127" s="27"/>
    </row>
    <row r="6128" spans="3:19" x14ac:dyDescent="0.2">
      <c r="C6128" s="27"/>
      <c r="D6128" s="27"/>
      <c r="E6128" s="27"/>
      <c r="F6128" s="27"/>
      <c r="G6128" s="27"/>
      <c r="R6128" s="27"/>
      <c r="S6128" s="27"/>
    </row>
    <row r="6129" spans="3:19" x14ac:dyDescent="0.2">
      <c r="C6129" s="27"/>
      <c r="D6129" s="27"/>
      <c r="E6129" s="27"/>
      <c r="F6129" s="27"/>
      <c r="G6129" s="27"/>
      <c r="R6129" s="27"/>
      <c r="S6129" s="27"/>
    </row>
    <row r="6130" spans="3:19" x14ac:dyDescent="0.2">
      <c r="C6130" s="27"/>
      <c r="D6130" s="27"/>
      <c r="E6130" s="27"/>
      <c r="F6130" s="27"/>
      <c r="G6130" s="27"/>
      <c r="R6130" s="27"/>
      <c r="S6130" s="27"/>
    </row>
    <row r="6131" spans="3:19" x14ac:dyDescent="0.2">
      <c r="C6131" s="27"/>
      <c r="D6131" s="27"/>
      <c r="E6131" s="27"/>
      <c r="F6131" s="27"/>
      <c r="G6131" s="27"/>
      <c r="R6131" s="27"/>
      <c r="S6131" s="27"/>
    </row>
    <row r="6132" spans="3:19" x14ac:dyDescent="0.2">
      <c r="C6132" s="27"/>
      <c r="D6132" s="27"/>
      <c r="E6132" s="27"/>
      <c r="F6132" s="27"/>
      <c r="G6132" s="27"/>
      <c r="R6132" s="27"/>
      <c r="S6132" s="27"/>
    </row>
    <row r="6133" spans="3:19" x14ac:dyDescent="0.2">
      <c r="C6133" s="27"/>
      <c r="D6133" s="27"/>
      <c r="E6133" s="27"/>
      <c r="F6133" s="27"/>
      <c r="G6133" s="27"/>
      <c r="R6133" s="27"/>
      <c r="S6133" s="27"/>
    </row>
    <row r="6134" spans="3:19" x14ac:dyDescent="0.2">
      <c r="C6134" s="27"/>
      <c r="D6134" s="27"/>
      <c r="E6134" s="27"/>
      <c r="F6134" s="27"/>
      <c r="G6134" s="27"/>
      <c r="R6134" s="27"/>
      <c r="S6134" s="27"/>
    </row>
    <row r="6135" spans="3:19" x14ac:dyDescent="0.2">
      <c r="C6135" s="27"/>
      <c r="D6135" s="27"/>
      <c r="E6135" s="27"/>
      <c r="F6135" s="27"/>
      <c r="G6135" s="27"/>
      <c r="R6135" s="27"/>
      <c r="S6135" s="27"/>
    </row>
    <row r="6136" spans="3:19" x14ac:dyDescent="0.2">
      <c r="C6136" s="27"/>
      <c r="D6136" s="27"/>
      <c r="E6136" s="27"/>
      <c r="F6136" s="27"/>
      <c r="G6136" s="27"/>
      <c r="R6136" s="27"/>
      <c r="S6136" s="27"/>
    </row>
    <row r="6137" spans="3:19" x14ac:dyDescent="0.2">
      <c r="C6137" s="27"/>
      <c r="D6137" s="27"/>
      <c r="E6137" s="27"/>
      <c r="F6137" s="27"/>
      <c r="G6137" s="27"/>
      <c r="R6137" s="27"/>
      <c r="S6137" s="27"/>
    </row>
    <row r="6138" spans="3:19" x14ac:dyDescent="0.2">
      <c r="C6138" s="27"/>
      <c r="D6138" s="27"/>
      <c r="E6138" s="27"/>
      <c r="F6138" s="27"/>
      <c r="G6138" s="27"/>
      <c r="R6138" s="27"/>
      <c r="S6138" s="27"/>
    </row>
    <row r="6139" spans="3:19" x14ac:dyDescent="0.2">
      <c r="C6139" s="27"/>
      <c r="D6139" s="27"/>
      <c r="E6139" s="27"/>
      <c r="F6139" s="27"/>
      <c r="G6139" s="27"/>
      <c r="R6139" s="27"/>
      <c r="S6139" s="27"/>
    </row>
    <row r="6140" spans="3:19" x14ac:dyDescent="0.2">
      <c r="C6140" s="27"/>
      <c r="D6140" s="27"/>
      <c r="E6140" s="27"/>
      <c r="F6140" s="27"/>
      <c r="G6140" s="27"/>
      <c r="R6140" s="27"/>
      <c r="S6140" s="27"/>
    </row>
    <row r="6141" spans="3:19" x14ac:dyDescent="0.2">
      <c r="C6141" s="27"/>
      <c r="D6141" s="27"/>
      <c r="E6141" s="27"/>
      <c r="F6141" s="27"/>
      <c r="G6141" s="27"/>
      <c r="R6141" s="27"/>
      <c r="S6141" s="27"/>
    </row>
    <row r="6142" spans="3:19" x14ac:dyDescent="0.2">
      <c r="C6142" s="27"/>
      <c r="D6142" s="27"/>
      <c r="E6142" s="27"/>
      <c r="F6142" s="27"/>
      <c r="G6142" s="27"/>
      <c r="R6142" s="27"/>
      <c r="S6142" s="27"/>
    </row>
    <row r="6143" spans="3:19" x14ac:dyDescent="0.2">
      <c r="C6143" s="27"/>
      <c r="D6143" s="27"/>
      <c r="E6143" s="27"/>
      <c r="F6143" s="27"/>
      <c r="G6143" s="27"/>
      <c r="R6143" s="27"/>
      <c r="S6143" s="27"/>
    </row>
    <row r="6144" spans="3:19" x14ac:dyDescent="0.2">
      <c r="C6144" s="27"/>
      <c r="D6144" s="27"/>
      <c r="E6144" s="27"/>
      <c r="F6144" s="27"/>
      <c r="G6144" s="27"/>
      <c r="R6144" s="27"/>
      <c r="S6144" s="27"/>
    </row>
    <row r="6145" spans="3:19" x14ac:dyDescent="0.2">
      <c r="C6145" s="27"/>
      <c r="D6145" s="27"/>
      <c r="E6145" s="27"/>
      <c r="F6145" s="27"/>
      <c r="G6145" s="27"/>
      <c r="R6145" s="27"/>
      <c r="S6145" s="27"/>
    </row>
    <row r="6146" spans="3:19" x14ac:dyDescent="0.2">
      <c r="C6146" s="27"/>
      <c r="D6146" s="27"/>
      <c r="E6146" s="27"/>
      <c r="F6146" s="27"/>
      <c r="G6146" s="27"/>
      <c r="R6146" s="27"/>
      <c r="S6146" s="27"/>
    </row>
    <row r="6147" spans="3:19" x14ac:dyDescent="0.2">
      <c r="C6147" s="27"/>
      <c r="D6147" s="27"/>
      <c r="E6147" s="27"/>
      <c r="F6147" s="27"/>
      <c r="G6147" s="27"/>
      <c r="R6147" s="27"/>
      <c r="S6147" s="27"/>
    </row>
    <row r="6148" spans="3:19" x14ac:dyDescent="0.2">
      <c r="C6148" s="27"/>
      <c r="D6148" s="27"/>
      <c r="E6148" s="27"/>
      <c r="F6148" s="27"/>
      <c r="G6148" s="27"/>
      <c r="R6148" s="27"/>
      <c r="S6148" s="27"/>
    </row>
    <row r="6149" spans="3:19" x14ac:dyDescent="0.2">
      <c r="C6149" s="27"/>
      <c r="D6149" s="27"/>
      <c r="E6149" s="27"/>
      <c r="F6149" s="27"/>
      <c r="G6149" s="27"/>
      <c r="R6149" s="27"/>
      <c r="S6149" s="27"/>
    </row>
    <row r="6150" spans="3:19" x14ac:dyDescent="0.2">
      <c r="C6150" s="27"/>
      <c r="D6150" s="27"/>
      <c r="E6150" s="27"/>
      <c r="F6150" s="27"/>
      <c r="G6150" s="27"/>
      <c r="R6150" s="27"/>
      <c r="S6150" s="27"/>
    </row>
    <row r="6151" spans="3:19" x14ac:dyDescent="0.2">
      <c r="C6151" s="27"/>
      <c r="D6151" s="27"/>
      <c r="E6151" s="27"/>
      <c r="F6151" s="27"/>
      <c r="G6151" s="27"/>
      <c r="R6151" s="27"/>
      <c r="S6151" s="27"/>
    </row>
    <row r="6152" spans="3:19" x14ac:dyDescent="0.2">
      <c r="C6152" s="27"/>
      <c r="D6152" s="27"/>
      <c r="E6152" s="27"/>
      <c r="F6152" s="27"/>
      <c r="G6152" s="27"/>
      <c r="R6152" s="27"/>
      <c r="S6152" s="27"/>
    </row>
    <row r="6153" spans="3:19" x14ac:dyDescent="0.2">
      <c r="C6153" s="27"/>
      <c r="D6153" s="27"/>
      <c r="E6153" s="27"/>
      <c r="F6153" s="27"/>
      <c r="G6153" s="27"/>
      <c r="R6153" s="27"/>
      <c r="S6153" s="27"/>
    </row>
    <row r="6154" spans="3:19" x14ac:dyDescent="0.2">
      <c r="C6154" s="27"/>
      <c r="D6154" s="27"/>
      <c r="E6154" s="27"/>
      <c r="F6154" s="27"/>
      <c r="G6154" s="27"/>
      <c r="R6154" s="27"/>
      <c r="S6154" s="27"/>
    </row>
    <row r="6155" spans="3:19" x14ac:dyDescent="0.2">
      <c r="C6155" s="27"/>
      <c r="D6155" s="27"/>
      <c r="E6155" s="27"/>
      <c r="F6155" s="27"/>
      <c r="G6155" s="27"/>
      <c r="R6155" s="27"/>
      <c r="S6155" s="27"/>
    </row>
    <row r="6156" spans="3:19" x14ac:dyDescent="0.2">
      <c r="C6156" s="27"/>
      <c r="D6156" s="27"/>
      <c r="E6156" s="27"/>
      <c r="F6156" s="27"/>
      <c r="G6156" s="27"/>
      <c r="R6156" s="27"/>
      <c r="S6156" s="27"/>
    </row>
    <row r="6157" spans="3:19" x14ac:dyDescent="0.2">
      <c r="C6157" s="27"/>
      <c r="D6157" s="27"/>
      <c r="E6157" s="27"/>
      <c r="F6157" s="27"/>
      <c r="G6157" s="27"/>
      <c r="R6157" s="27"/>
      <c r="S6157" s="27"/>
    </row>
    <row r="6158" spans="3:19" x14ac:dyDescent="0.2">
      <c r="C6158" s="27"/>
      <c r="D6158" s="27"/>
      <c r="E6158" s="27"/>
      <c r="F6158" s="27"/>
      <c r="G6158" s="27"/>
      <c r="R6158" s="27"/>
      <c r="S6158" s="27"/>
    </row>
    <row r="6159" spans="3:19" x14ac:dyDescent="0.2">
      <c r="C6159" s="27"/>
      <c r="D6159" s="27"/>
      <c r="E6159" s="27"/>
      <c r="F6159" s="27"/>
      <c r="G6159" s="27"/>
      <c r="R6159" s="27"/>
      <c r="S6159" s="27"/>
    </row>
    <row r="6160" spans="3:19" x14ac:dyDescent="0.2">
      <c r="C6160" s="27"/>
      <c r="D6160" s="27"/>
      <c r="E6160" s="27"/>
      <c r="F6160" s="27"/>
      <c r="G6160" s="27"/>
      <c r="R6160" s="27"/>
      <c r="S6160" s="27"/>
    </row>
    <row r="6161" spans="3:19" x14ac:dyDescent="0.2">
      <c r="C6161" s="27"/>
      <c r="D6161" s="27"/>
      <c r="E6161" s="27"/>
      <c r="F6161" s="27"/>
      <c r="G6161" s="27"/>
      <c r="R6161" s="27"/>
      <c r="S6161" s="27"/>
    </row>
    <row r="6162" spans="3:19" x14ac:dyDescent="0.2">
      <c r="C6162" s="27"/>
      <c r="D6162" s="27"/>
      <c r="E6162" s="27"/>
      <c r="F6162" s="27"/>
      <c r="G6162" s="27"/>
      <c r="R6162" s="27"/>
      <c r="S6162" s="27"/>
    </row>
    <row r="6163" spans="3:19" x14ac:dyDescent="0.2">
      <c r="C6163" s="27"/>
      <c r="D6163" s="27"/>
      <c r="E6163" s="27"/>
      <c r="F6163" s="27"/>
      <c r="G6163" s="27"/>
      <c r="R6163" s="27"/>
      <c r="S6163" s="27"/>
    </row>
    <row r="6164" spans="3:19" x14ac:dyDescent="0.2">
      <c r="C6164" s="27"/>
      <c r="D6164" s="27"/>
      <c r="E6164" s="27"/>
      <c r="F6164" s="27"/>
      <c r="G6164" s="27"/>
      <c r="R6164" s="27"/>
      <c r="S6164" s="27"/>
    </row>
    <row r="6165" spans="3:19" x14ac:dyDescent="0.2">
      <c r="C6165" s="27"/>
      <c r="D6165" s="27"/>
      <c r="E6165" s="27"/>
      <c r="F6165" s="27"/>
      <c r="G6165" s="27"/>
      <c r="R6165" s="27"/>
      <c r="S6165" s="27"/>
    </row>
    <row r="6166" spans="3:19" x14ac:dyDescent="0.2">
      <c r="C6166" s="27"/>
      <c r="D6166" s="27"/>
      <c r="E6166" s="27"/>
      <c r="F6166" s="27"/>
      <c r="G6166" s="27"/>
      <c r="R6166" s="27"/>
      <c r="S6166" s="27"/>
    </row>
    <row r="6167" spans="3:19" x14ac:dyDescent="0.2">
      <c r="C6167" s="27"/>
      <c r="D6167" s="27"/>
      <c r="E6167" s="27"/>
      <c r="F6167" s="27"/>
      <c r="G6167" s="27"/>
      <c r="R6167" s="27"/>
      <c r="S6167" s="27"/>
    </row>
    <row r="6168" spans="3:19" x14ac:dyDescent="0.2">
      <c r="C6168" s="27"/>
      <c r="D6168" s="27"/>
      <c r="E6168" s="27"/>
      <c r="F6168" s="27"/>
      <c r="G6168" s="27"/>
      <c r="R6168" s="27"/>
      <c r="S6168" s="27"/>
    </row>
    <row r="6169" spans="3:19" x14ac:dyDescent="0.2">
      <c r="C6169" s="27"/>
      <c r="D6169" s="27"/>
      <c r="E6169" s="27"/>
      <c r="F6169" s="27"/>
      <c r="G6169" s="27"/>
      <c r="R6169" s="27"/>
      <c r="S6169" s="27"/>
    </row>
    <row r="6170" spans="3:19" x14ac:dyDescent="0.2">
      <c r="C6170" s="27"/>
      <c r="D6170" s="27"/>
      <c r="E6170" s="27"/>
      <c r="F6170" s="27"/>
      <c r="G6170" s="27"/>
      <c r="R6170" s="27"/>
      <c r="S6170" s="27"/>
    </row>
    <row r="6171" spans="3:19" x14ac:dyDescent="0.2">
      <c r="C6171" s="27"/>
      <c r="D6171" s="27"/>
      <c r="E6171" s="27"/>
      <c r="F6171" s="27"/>
      <c r="G6171" s="27"/>
      <c r="R6171" s="27"/>
      <c r="S6171" s="27"/>
    </row>
    <row r="6172" spans="3:19" x14ac:dyDescent="0.2">
      <c r="C6172" s="27"/>
      <c r="D6172" s="27"/>
      <c r="E6172" s="27"/>
      <c r="F6172" s="27"/>
      <c r="G6172" s="27"/>
      <c r="R6172" s="27"/>
      <c r="S6172" s="27"/>
    </row>
    <row r="6173" spans="3:19" x14ac:dyDescent="0.2">
      <c r="C6173" s="27"/>
      <c r="D6173" s="27"/>
      <c r="E6173" s="27"/>
      <c r="F6173" s="27"/>
      <c r="G6173" s="27"/>
      <c r="R6173" s="27"/>
      <c r="S6173" s="27"/>
    </row>
    <row r="6174" spans="3:19" x14ac:dyDescent="0.2">
      <c r="C6174" s="27"/>
      <c r="D6174" s="27"/>
      <c r="E6174" s="27"/>
      <c r="F6174" s="27"/>
      <c r="G6174" s="27"/>
      <c r="R6174" s="27"/>
      <c r="S6174" s="27"/>
    </row>
    <row r="6175" spans="3:19" x14ac:dyDescent="0.2">
      <c r="C6175" s="27"/>
      <c r="D6175" s="27"/>
      <c r="E6175" s="27"/>
      <c r="F6175" s="27"/>
      <c r="G6175" s="27"/>
      <c r="R6175" s="27"/>
      <c r="S6175" s="27"/>
    </row>
    <row r="6176" spans="3:19" x14ac:dyDescent="0.2">
      <c r="C6176" s="27"/>
      <c r="D6176" s="27"/>
      <c r="E6176" s="27"/>
      <c r="F6176" s="27"/>
      <c r="G6176" s="27"/>
      <c r="R6176" s="27"/>
      <c r="S6176" s="27"/>
    </row>
    <row r="6177" spans="3:19" x14ac:dyDescent="0.2">
      <c r="C6177" s="27"/>
      <c r="D6177" s="27"/>
      <c r="E6177" s="27"/>
      <c r="F6177" s="27"/>
      <c r="G6177" s="27"/>
      <c r="R6177" s="27"/>
      <c r="S6177" s="27"/>
    </row>
    <row r="6178" spans="3:19" x14ac:dyDescent="0.2">
      <c r="C6178" s="27"/>
      <c r="D6178" s="27"/>
      <c r="E6178" s="27"/>
      <c r="F6178" s="27"/>
      <c r="G6178" s="27"/>
      <c r="R6178" s="27"/>
      <c r="S6178" s="27"/>
    </row>
    <row r="6179" spans="3:19" x14ac:dyDescent="0.2">
      <c r="C6179" s="27"/>
      <c r="D6179" s="27"/>
      <c r="E6179" s="27"/>
      <c r="F6179" s="27"/>
      <c r="G6179" s="27"/>
      <c r="R6179" s="27"/>
      <c r="S6179" s="27"/>
    </row>
    <row r="6180" spans="3:19" x14ac:dyDescent="0.2">
      <c r="C6180" s="27"/>
      <c r="D6180" s="27"/>
      <c r="E6180" s="27"/>
      <c r="F6180" s="27"/>
      <c r="G6180" s="27"/>
      <c r="R6180" s="27"/>
      <c r="S6180" s="27"/>
    </row>
    <row r="6181" spans="3:19" x14ac:dyDescent="0.2">
      <c r="C6181" s="27"/>
      <c r="D6181" s="27"/>
      <c r="E6181" s="27"/>
      <c r="F6181" s="27"/>
      <c r="G6181" s="27"/>
      <c r="R6181" s="27"/>
      <c r="S6181" s="27"/>
    </row>
    <row r="6182" spans="3:19" x14ac:dyDescent="0.2">
      <c r="C6182" s="27"/>
      <c r="D6182" s="27"/>
      <c r="E6182" s="27"/>
      <c r="F6182" s="27"/>
      <c r="G6182" s="27"/>
      <c r="R6182" s="27"/>
      <c r="S6182" s="27"/>
    </row>
    <row r="6183" spans="3:19" x14ac:dyDescent="0.2">
      <c r="C6183" s="27"/>
      <c r="D6183" s="27"/>
      <c r="E6183" s="27"/>
      <c r="F6183" s="27"/>
      <c r="G6183" s="27"/>
      <c r="R6183" s="27"/>
      <c r="S6183" s="27"/>
    </row>
    <row r="6184" spans="3:19" x14ac:dyDescent="0.2">
      <c r="C6184" s="27"/>
      <c r="D6184" s="27"/>
      <c r="E6184" s="27"/>
      <c r="F6184" s="27"/>
      <c r="G6184" s="27"/>
      <c r="R6184" s="27"/>
      <c r="S6184" s="27"/>
    </row>
    <row r="6185" spans="3:19" x14ac:dyDescent="0.2">
      <c r="C6185" s="27"/>
      <c r="D6185" s="27"/>
      <c r="E6185" s="27"/>
      <c r="F6185" s="27"/>
      <c r="G6185" s="27"/>
      <c r="R6185" s="27"/>
      <c r="S6185" s="27"/>
    </row>
    <row r="6186" spans="3:19" x14ac:dyDescent="0.2">
      <c r="C6186" s="27"/>
      <c r="D6186" s="27"/>
      <c r="E6186" s="27"/>
      <c r="F6186" s="27"/>
      <c r="G6186" s="27"/>
      <c r="R6186" s="27"/>
      <c r="S6186" s="27"/>
    </row>
    <row r="6187" spans="3:19" x14ac:dyDescent="0.2">
      <c r="C6187" s="27"/>
      <c r="D6187" s="27"/>
      <c r="E6187" s="27"/>
      <c r="F6187" s="27"/>
      <c r="G6187" s="27"/>
      <c r="R6187" s="27"/>
      <c r="S6187" s="27"/>
    </row>
    <row r="6188" spans="3:19" x14ac:dyDescent="0.2">
      <c r="C6188" s="27"/>
      <c r="D6188" s="27"/>
      <c r="E6188" s="27"/>
      <c r="F6188" s="27"/>
      <c r="G6188" s="27"/>
      <c r="R6188" s="27"/>
      <c r="S6188" s="27"/>
    </row>
    <row r="6189" spans="3:19" x14ac:dyDescent="0.2">
      <c r="C6189" s="27"/>
      <c r="D6189" s="27"/>
      <c r="E6189" s="27"/>
      <c r="F6189" s="27"/>
      <c r="G6189" s="27"/>
      <c r="R6189" s="27"/>
      <c r="S6189" s="27"/>
    </row>
    <row r="6190" spans="3:19" x14ac:dyDescent="0.2">
      <c r="C6190" s="27"/>
      <c r="D6190" s="27"/>
      <c r="E6190" s="27"/>
      <c r="F6190" s="27"/>
      <c r="G6190" s="27"/>
      <c r="R6190" s="27"/>
      <c r="S6190" s="27"/>
    </row>
    <row r="6191" spans="3:19" x14ac:dyDescent="0.2">
      <c r="C6191" s="27"/>
      <c r="D6191" s="27"/>
      <c r="E6191" s="27"/>
      <c r="F6191" s="27"/>
      <c r="G6191" s="27"/>
      <c r="R6191" s="27"/>
      <c r="S6191" s="27"/>
    </row>
    <row r="6192" spans="3:19" x14ac:dyDescent="0.2">
      <c r="C6192" s="27"/>
      <c r="D6192" s="27"/>
      <c r="E6192" s="27"/>
      <c r="F6192" s="27"/>
      <c r="G6192" s="27"/>
      <c r="R6192" s="27"/>
      <c r="S6192" s="27"/>
    </row>
    <row r="6193" spans="3:19" x14ac:dyDescent="0.2">
      <c r="C6193" s="27"/>
      <c r="D6193" s="27"/>
      <c r="E6193" s="27"/>
      <c r="F6193" s="27"/>
      <c r="G6193" s="27"/>
      <c r="R6193" s="27"/>
      <c r="S6193" s="27"/>
    </row>
    <row r="6194" spans="3:19" x14ac:dyDescent="0.2">
      <c r="C6194" s="27"/>
      <c r="D6194" s="27"/>
      <c r="E6194" s="27"/>
      <c r="F6194" s="27"/>
      <c r="G6194" s="27"/>
      <c r="R6194" s="27"/>
      <c r="S6194" s="27"/>
    </row>
    <row r="6195" spans="3:19" x14ac:dyDescent="0.2">
      <c r="C6195" s="27"/>
      <c r="D6195" s="27"/>
      <c r="E6195" s="27"/>
      <c r="F6195" s="27"/>
      <c r="G6195" s="27"/>
      <c r="R6195" s="27"/>
      <c r="S6195" s="27"/>
    </row>
    <row r="6196" spans="3:19" x14ac:dyDescent="0.2">
      <c r="C6196" s="27"/>
      <c r="D6196" s="27"/>
      <c r="E6196" s="27"/>
      <c r="F6196" s="27"/>
      <c r="G6196" s="27"/>
      <c r="R6196" s="27"/>
      <c r="S6196" s="27"/>
    </row>
    <row r="6197" spans="3:19" x14ac:dyDescent="0.2">
      <c r="C6197" s="27"/>
      <c r="D6197" s="27"/>
      <c r="E6197" s="27"/>
      <c r="F6197" s="27"/>
      <c r="G6197" s="27"/>
      <c r="R6197" s="27"/>
      <c r="S6197" s="27"/>
    </row>
    <row r="6198" spans="3:19" x14ac:dyDescent="0.2">
      <c r="C6198" s="27"/>
      <c r="D6198" s="27"/>
      <c r="E6198" s="27"/>
      <c r="F6198" s="27"/>
      <c r="G6198" s="27"/>
      <c r="R6198" s="27"/>
      <c r="S6198" s="27"/>
    </row>
    <row r="6199" spans="3:19" x14ac:dyDescent="0.2">
      <c r="C6199" s="27"/>
      <c r="D6199" s="27"/>
      <c r="E6199" s="27"/>
      <c r="F6199" s="27"/>
      <c r="G6199" s="27"/>
      <c r="R6199" s="27"/>
      <c r="S6199" s="27"/>
    </row>
    <row r="6200" spans="3:19" x14ac:dyDescent="0.2">
      <c r="C6200" s="27"/>
      <c r="D6200" s="27"/>
      <c r="E6200" s="27"/>
      <c r="F6200" s="27"/>
      <c r="G6200" s="27"/>
      <c r="R6200" s="27"/>
      <c r="S6200" s="27"/>
    </row>
    <row r="6201" spans="3:19" x14ac:dyDescent="0.2">
      <c r="C6201" s="27"/>
      <c r="D6201" s="27"/>
      <c r="E6201" s="27"/>
      <c r="F6201" s="27"/>
      <c r="G6201" s="27"/>
      <c r="R6201" s="27"/>
      <c r="S6201" s="27"/>
    </row>
    <row r="6202" spans="3:19" x14ac:dyDescent="0.2">
      <c r="C6202" s="27"/>
      <c r="D6202" s="27"/>
      <c r="E6202" s="27"/>
      <c r="F6202" s="27"/>
      <c r="G6202" s="27"/>
      <c r="R6202" s="27"/>
      <c r="S6202" s="27"/>
    </row>
    <row r="6203" spans="3:19" x14ac:dyDescent="0.2">
      <c r="C6203" s="27"/>
      <c r="D6203" s="27"/>
      <c r="E6203" s="27"/>
      <c r="F6203" s="27"/>
      <c r="G6203" s="27"/>
      <c r="R6203" s="27"/>
      <c r="S6203" s="27"/>
    </row>
    <row r="6204" spans="3:19" x14ac:dyDescent="0.2">
      <c r="C6204" s="27"/>
      <c r="D6204" s="27"/>
      <c r="E6204" s="27"/>
      <c r="F6204" s="27"/>
      <c r="G6204" s="27"/>
      <c r="R6204" s="27"/>
      <c r="S6204" s="27"/>
    </row>
    <row r="6205" spans="3:19" x14ac:dyDescent="0.2">
      <c r="C6205" s="27"/>
      <c r="D6205" s="27"/>
      <c r="E6205" s="27"/>
      <c r="F6205" s="27"/>
      <c r="G6205" s="27"/>
      <c r="R6205" s="27"/>
      <c r="S6205" s="27"/>
    </row>
    <row r="6206" spans="3:19" x14ac:dyDescent="0.2">
      <c r="C6206" s="27"/>
      <c r="D6206" s="27"/>
      <c r="E6206" s="27"/>
      <c r="F6206" s="27"/>
      <c r="G6206" s="27"/>
      <c r="R6206" s="27"/>
      <c r="S6206" s="27"/>
    </row>
    <row r="6207" spans="3:19" x14ac:dyDescent="0.2">
      <c r="C6207" s="27"/>
      <c r="D6207" s="27"/>
      <c r="E6207" s="27"/>
      <c r="F6207" s="27"/>
      <c r="G6207" s="27"/>
      <c r="R6207" s="27"/>
      <c r="S6207" s="27"/>
    </row>
    <row r="6208" spans="3:19" x14ac:dyDescent="0.2">
      <c r="C6208" s="27"/>
      <c r="D6208" s="27"/>
      <c r="E6208" s="27"/>
      <c r="F6208" s="27"/>
      <c r="G6208" s="27"/>
      <c r="R6208" s="27"/>
      <c r="S6208" s="27"/>
    </row>
    <row r="6209" spans="3:19" x14ac:dyDescent="0.2">
      <c r="C6209" s="27"/>
      <c r="D6209" s="27"/>
      <c r="E6209" s="27"/>
      <c r="F6209" s="27"/>
      <c r="G6209" s="27"/>
      <c r="R6209" s="27"/>
      <c r="S6209" s="27"/>
    </row>
    <row r="6210" spans="3:19" x14ac:dyDescent="0.2">
      <c r="C6210" s="27"/>
      <c r="D6210" s="27"/>
      <c r="E6210" s="27"/>
      <c r="F6210" s="27"/>
      <c r="G6210" s="27"/>
      <c r="R6210" s="27"/>
      <c r="S6210" s="27"/>
    </row>
    <row r="6211" spans="3:19" x14ac:dyDescent="0.2">
      <c r="C6211" s="27"/>
      <c r="D6211" s="27"/>
      <c r="E6211" s="27"/>
      <c r="F6211" s="27"/>
      <c r="G6211" s="27"/>
      <c r="R6211" s="27"/>
      <c r="S6211" s="27"/>
    </row>
    <row r="6212" spans="3:19" x14ac:dyDescent="0.2">
      <c r="C6212" s="27"/>
      <c r="D6212" s="27"/>
      <c r="E6212" s="27"/>
      <c r="F6212" s="27"/>
      <c r="G6212" s="27"/>
      <c r="R6212" s="27"/>
      <c r="S6212" s="27"/>
    </row>
    <row r="6213" spans="3:19" x14ac:dyDescent="0.2">
      <c r="C6213" s="27"/>
      <c r="D6213" s="27"/>
      <c r="E6213" s="27"/>
      <c r="F6213" s="27"/>
      <c r="G6213" s="27"/>
      <c r="R6213" s="27"/>
      <c r="S6213" s="27"/>
    </row>
    <row r="6214" spans="3:19" x14ac:dyDescent="0.2">
      <c r="C6214" s="27"/>
      <c r="D6214" s="27"/>
      <c r="E6214" s="27"/>
      <c r="F6214" s="27"/>
      <c r="G6214" s="27"/>
      <c r="R6214" s="27"/>
      <c r="S6214" s="27"/>
    </row>
    <row r="6215" spans="3:19" x14ac:dyDescent="0.2">
      <c r="C6215" s="27"/>
      <c r="D6215" s="27"/>
      <c r="E6215" s="27"/>
      <c r="F6215" s="27"/>
      <c r="G6215" s="27"/>
      <c r="R6215" s="27"/>
      <c r="S6215" s="27"/>
    </row>
    <row r="6216" spans="3:19" x14ac:dyDescent="0.2">
      <c r="C6216" s="27"/>
      <c r="D6216" s="27"/>
      <c r="E6216" s="27"/>
      <c r="F6216" s="27"/>
      <c r="G6216" s="27"/>
      <c r="R6216" s="27"/>
      <c r="S6216" s="27"/>
    </row>
    <row r="6217" spans="3:19" x14ac:dyDescent="0.2">
      <c r="C6217" s="27"/>
      <c r="D6217" s="27"/>
      <c r="E6217" s="27"/>
      <c r="F6217" s="27"/>
      <c r="G6217" s="27"/>
      <c r="R6217" s="27"/>
      <c r="S6217" s="27"/>
    </row>
    <row r="6218" spans="3:19" x14ac:dyDescent="0.2">
      <c r="C6218" s="27"/>
      <c r="D6218" s="27"/>
      <c r="E6218" s="27"/>
      <c r="F6218" s="27"/>
      <c r="G6218" s="27"/>
      <c r="R6218" s="27"/>
      <c r="S6218" s="27"/>
    </row>
    <row r="6219" spans="3:19" x14ac:dyDescent="0.2">
      <c r="C6219" s="27"/>
      <c r="D6219" s="27"/>
      <c r="E6219" s="27"/>
      <c r="F6219" s="27"/>
      <c r="G6219" s="27"/>
      <c r="R6219" s="27"/>
      <c r="S6219" s="27"/>
    </row>
    <row r="6220" spans="3:19" x14ac:dyDescent="0.2">
      <c r="C6220" s="27"/>
      <c r="D6220" s="27"/>
      <c r="E6220" s="27"/>
      <c r="F6220" s="27"/>
      <c r="G6220" s="27"/>
      <c r="R6220" s="27"/>
      <c r="S6220" s="27"/>
    </row>
    <row r="6221" spans="3:19" x14ac:dyDescent="0.2">
      <c r="C6221" s="27"/>
      <c r="D6221" s="27"/>
      <c r="E6221" s="27"/>
      <c r="F6221" s="27"/>
      <c r="G6221" s="27"/>
      <c r="R6221" s="27"/>
      <c r="S6221" s="27"/>
    </row>
    <row r="6222" spans="3:19" x14ac:dyDescent="0.2">
      <c r="C6222" s="27"/>
      <c r="D6222" s="27"/>
      <c r="E6222" s="27"/>
      <c r="F6222" s="27"/>
      <c r="G6222" s="27"/>
      <c r="R6222" s="27"/>
      <c r="S6222" s="27"/>
    </row>
    <row r="6223" spans="3:19" x14ac:dyDescent="0.2">
      <c r="C6223" s="27"/>
      <c r="D6223" s="27"/>
      <c r="E6223" s="27"/>
      <c r="F6223" s="27"/>
      <c r="G6223" s="27"/>
      <c r="R6223" s="27"/>
      <c r="S6223" s="27"/>
    </row>
    <row r="6224" spans="3:19" x14ac:dyDescent="0.2">
      <c r="C6224" s="27"/>
      <c r="D6224" s="27"/>
      <c r="E6224" s="27"/>
      <c r="F6224" s="27"/>
      <c r="G6224" s="27"/>
      <c r="R6224" s="27"/>
      <c r="S6224" s="27"/>
    </row>
    <row r="6225" spans="3:19" x14ac:dyDescent="0.2">
      <c r="C6225" s="27"/>
      <c r="D6225" s="27"/>
      <c r="E6225" s="27"/>
      <c r="F6225" s="27"/>
      <c r="G6225" s="27"/>
      <c r="R6225" s="27"/>
      <c r="S6225" s="27"/>
    </row>
    <row r="6226" spans="3:19" x14ac:dyDescent="0.2">
      <c r="C6226" s="27"/>
      <c r="D6226" s="27"/>
      <c r="E6226" s="27"/>
      <c r="F6226" s="27"/>
      <c r="G6226" s="27"/>
      <c r="R6226" s="27"/>
      <c r="S6226" s="27"/>
    </row>
    <row r="6227" spans="3:19" x14ac:dyDescent="0.2">
      <c r="C6227" s="27"/>
      <c r="D6227" s="27"/>
      <c r="E6227" s="27"/>
      <c r="F6227" s="27"/>
      <c r="G6227" s="27"/>
      <c r="R6227" s="27"/>
      <c r="S6227" s="27"/>
    </row>
    <row r="6228" spans="3:19" x14ac:dyDescent="0.2">
      <c r="C6228" s="27"/>
      <c r="D6228" s="27"/>
      <c r="E6228" s="27"/>
      <c r="F6228" s="27"/>
      <c r="G6228" s="27"/>
      <c r="R6228" s="27"/>
      <c r="S6228" s="27"/>
    </row>
    <row r="6229" spans="3:19" x14ac:dyDescent="0.2">
      <c r="C6229" s="27"/>
      <c r="D6229" s="27"/>
      <c r="E6229" s="27"/>
      <c r="F6229" s="27"/>
      <c r="G6229" s="27"/>
      <c r="R6229" s="27"/>
      <c r="S6229" s="27"/>
    </row>
    <row r="6230" spans="3:19" x14ac:dyDescent="0.2">
      <c r="C6230" s="27"/>
      <c r="D6230" s="27"/>
      <c r="E6230" s="27"/>
      <c r="F6230" s="27"/>
      <c r="G6230" s="27"/>
      <c r="R6230" s="27"/>
      <c r="S6230" s="27"/>
    </row>
    <row r="6231" spans="3:19" x14ac:dyDescent="0.2">
      <c r="C6231" s="27"/>
      <c r="D6231" s="27"/>
      <c r="E6231" s="27"/>
      <c r="F6231" s="27"/>
      <c r="G6231" s="27"/>
      <c r="R6231" s="27"/>
      <c r="S6231" s="27"/>
    </row>
    <row r="6232" spans="3:19" x14ac:dyDescent="0.2">
      <c r="C6232" s="27"/>
      <c r="D6232" s="27"/>
      <c r="E6232" s="27"/>
      <c r="F6232" s="27"/>
      <c r="G6232" s="27"/>
      <c r="R6232" s="27"/>
      <c r="S6232" s="27"/>
    </row>
    <row r="6233" spans="3:19" x14ac:dyDescent="0.2">
      <c r="C6233" s="27"/>
      <c r="D6233" s="27"/>
      <c r="E6233" s="27"/>
      <c r="F6233" s="27"/>
      <c r="G6233" s="27"/>
      <c r="R6233" s="27"/>
      <c r="S6233" s="27"/>
    </row>
    <row r="6234" spans="3:19" x14ac:dyDescent="0.2">
      <c r="C6234" s="27"/>
      <c r="D6234" s="27"/>
      <c r="E6234" s="27"/>
      <c r="F6234" s="27"/>
      <c r="G6234" s="27"/>
      <c r="R6234" s="27"/>
      <c r="S6234" s="27"/>
    </row>
    <row r="6235" spans="3:19" x14ac:dyDescent="0.2">
      <c r="C6235" s="27"/>
      <c r="D6235" s="27"/>
      <c r="E6235" s="27"/>
      <c r="F6235" s="27"/>
      <c r="G6235" s="27"/>
      <c r="R6235" s="27"/>
      <c r="S6235" s="27"/>
    </row>
    <row r="6236" spans="3:19" x14ac:dyDescent="0.2">
      <c r="C6236" s="27"/>
      <c r="D6236" s="27"/>
      <c r="E6236" s="27"/>
      <c r="F6236" s="27"/>
      <c r="G6236" s="27"/>
      <c r="R6236" s="27"/>
      <c r="S6236" s="27"/>
    </row>
    <row r="6237" spans="3:19" x14ac:dyDescent="0.2">
      <c r="C6237" s="27"/>
      <c r="D6237" s="27"/>
      <c r="E6237" s="27"/>
      <c r="F6237" s="27"/>
      <c r="G6237" s="27"/>
      <c r="R6237" s="27"/>
      <c r="S6237" s="27"/>
    </row>
    <row r="6238" spans="3:19" x14ac:dyDescent="0.2">
      <c r="C6238" s="27"/>
      <c r="D6238" s="27"/>
      <c r="E6238" s="27"/>
      <c r="F6238" s="27"/>
      <c r="G6238" s="27"/>
      <c r="R6238" s="27"/>
      <c r="S6238" s="27"/>
    </row>
    <row r="6239" spans="3:19" x14ac:dyDescent="0.2">
      <c r="C6239" s="27"/>
      <c r="D6239" s="27"/>
      <c r="E6239" s="27"/>
      <c r="F6239" s="27"/>
      <c r="G6239" s="27"/>
      <c r="R6239" s="27"/>
      <c r="S6239" s="27"/>
    </row>
    <row r="6240" spans="3:19" x14ac:dyDescent="0.2">
      <c r="C6240" s="27"/>
      <c r="D6240" s="27"/>
      <c r="E6240" s="27"/>
      <c r="F6240" s="27"/>
      <c r="G6240" s="27"/>
      <c r="R6240" s="27"/>
      <c r="S6240" s="27"/>
    </row>
    <row r="6241" spans="3:19" x14ac:dyDescent="0.2">
      <c r="C6241" s="27"/>
      <c r="D6241" s="27"/>
      <c r="E6241" s="27"/>
      <c r="F6241" s="27"/>
      <c r="G6241" s="27"/>
      <c r="R6241" s="27"/>
      <c r="S6241" s="27"/>
    </row>
    <row r="6242" spans="3:19" x14ac:dyDescent="0.2">
      <c r="C6242" s="27"/>
      <c r="D6242" s="27"/>
      <c r="E6242" s="27"/>
      <c r="F6242" s="27"/>
      <c r="G6242" s="27"/>
      <c r="R6242" s="27"/>
      <c r="S6242" s="27"/>
    </row>
    <row r="6243" spans="3:19" x14ac:dyDescent="0.2">
      <c r="C6243" s="27"/>
      <c r="D6243" s="27"/>
      <c r="E6243" s="27"/>
      <c r="F6243" s="27"/>
      <c r="G6243" s="27"/>
      <c r="R6243" s="27"/>
      <c r="S6243" s="27"/>
    </row>
    <row r="6244" spans="3:19" x14ac:dyDescent="0.2">
      <c r="C6244" s="27"/>
      <c r="D6244" s="27"/>
      <c r="E6244" s="27"/>
      <c r="F6244" s="27"/>
      <c r="G6244" s="27"/>
      <c r="R6244" s="27"/>
      <c r="S6244" s="27"/>
    </row>
    <row r="6245" spans="3:19" x14ac:dyDescent="0.2">
      <c r="C6245" s="27"/>
      <c r="D6245" s="27"/>
      <c r="E6245" s="27"/>
      <c r="F6245" s="27"/>
      <c r="G6245" s="27"/>
      <c r="R6245" s="27"/>
      <c r="S6245" s="27"/>
    </row>
    <row r="6246" spans="3:19" x14ac:dyDescent="0.2">
      <c r="C6246" s="27"/>
      <c r="D6246" s="27"/>
      <c r="E6246" s="27"/>
      <c r="F6246" s="27"/>
      <c r="G6246" s="27"/>
      <c r="R6246" s="27"/>
      <c r="S6246" s="27"/>
    </row>
    <row r="6247" spans="3:19" x14ac:dyDescent="0.2">
      <c r="C6247" s="27"/>
      <c r="D6247" s="27"/>
      <c r="E6247" s="27"/>
      <c r="F6247" s="27"/>
      <c r="G6247" s="27"/>
      <c r="R6247" s="27"/>
      <c r="S6247" s="27"/>
    </row>
    <row r="6248" spans="3:19" x14ac:dyDescent="0.2">
      <c r="C6248" s="27"/>
      <c r="D6248" s="27"/>
      <c r="E6248" s="27"/>
      <c r="F6248" s="27"/>
      <c r="G6248" s="27"/>
      <c r="R6248" s="27"/>
      <c r="S6248" s="27"/>
    </row>
    <row r="6249" spans="3:19" x14ac:dyDescent="0.2">
      <c r="C6249" s="27"/>
      <c r="D6249" s="27"/>
      <c r="E6249" s="27"/>
      <c r="F6249" s="27"/>
      <c r="G6249" s="27"/>
      <c r="R6249" s="27"/>
      <c r="S6249" s="27"/>
    </row>
    <row r="6250" spans="3:19" x14ac:dyDescent="0.2">
      <c r="C6250" s="27"/>
      <c r="D6250" s="27"/>
      <c r="E6250" s="27"/>
      <c r="F6250" s="27"/>
      <c r="G6250" s="27"/>
      <c r="R6250" s="27"/>
      <c r="S6250" s="27"/>
    </row>
    <row r="6251" spans="3:19" x14ac:dyDescent="0.2">
      <c r="C6251" s="27"/>
      <c r="D6251" s="27"/>
      <c r="E6251" s="27"/>
      <c r="F6251" s="27"/>
      <c r="G6251" s="27"/>
      <c r="R6251" s="27"/>
      <c r="S6251" s="27"/>
    </row>
    <row r="6252" spans="3:19" x14ac:dyDescent="0.2">
      <c r="C6252" s="27"/>
      <c r="D6252" s="27"/>
      <c r="E6252" s="27"/>
      <c r="F6252" s="27"/>
      <c r="G6252" s="27"/>
      <c r="R6252" s="27"/>
      <c r="S6252" s="27"/>
    </row>
    <row r="6253" spans="3:19" x14ac:dyDescent="0.2">
      <c r="C6253" s="27"/>
      <c r="D6253" s="27"/>
      <c r="E6253" s="27"/>
      <c r="F6253" s="27"/>
      <c r="G6253" s="27"/>
      <c r="R6253" s="27"/>
      <c r="S6253" s="27"/>
    </row>
    <row r="6254" spans="3:19" x14ac:dyDescent="0.2">
      <c r="C6254" s="27"/>
      <c r="D6254" s="27"/>
      <c r="E6254" s="27"/>
      <c r="F6254" s="27"/>
      <c r="G6254" s="27"/>
      <c r="R6254" s="27"/>
      <c r="S6254" s="27"/>
    </row>
    <row r="6255" spans="3:19" x14ac:dyDescent="0.2">
      <c r="C6255" s="27"/>
      <c r="D6255" s="27"/>
      <c r="E6255" s="27"/>
      <c r="F6255" s="27"/>
      <c r="G6255" s="27"/>
      <c r="R6255" s="27"/>
      <c r="S6255" s="27"/>
    </row>
    <row r="6256" spans="3:19" x14ac:dyDescent="0.2">
      <c r="C6256" s="27"/>
      <c r="D6256" s="27"/>
      <c r="E6256" s="27"/>
      <c r="F6256" s="27"/>
      <c r="G6256" s="27"/>
      <c r="R6256" s="27"/>
      <c r="S6256" s="27"/>
    </row>
    <row r="6257" spans="3:19" x14ac:dyDescent="0.2">
      <c r="C6257" s="27"/>
      <c r="D6257" s="27"/>
      <c r="E6257" s="27"/>
      <c r="F6257" s="27"/>
      <c r="G6257" s="27"/>
      <c r="R6257" s="27"/>
      <c r="S6257" s="27"/>
    </row>
    <row r="6258" spans="3:19" x14ac:dyDescent="0.2">
      <c r="C6258" s="27"/>
      <c r="D6258" s="27"/>
      <c r="E6258" s="27"/>
      <c r="F6258" s="27"/>
      <c r="G6258" s="27"/>
      <c r="R6258" s="27"/>
      <c r="S6258" s="27"/>
    </row>
    <row r="6259" spans="3:19" x14ac:dyDescent="0.2">
      <c r="C6259" s="27"/>
      <c r="D6259" s="27"/>
      <c r="E6259" s="27"/>
      <c r="F6259" s="27"/>
      <c r="G6259" s="27"/>
      <c r="R6259" s="27"/>
      <c r="S6259" s="27"/>
    </row>
    <row r="6260" spans="3:19" x14ac:dyDescent="0.2">
      <c r="C6260" s="27"/>
      <c r="D6260" s="27"/>
      <c r="E6260" s="27"/>
      <c r="F6260" s="27"/>
      <c r="G6260" s="27"/>
      <c r="R6260" s="27"/>
      <c r="S6260" s="27"/>
    </row>
    <row r="6261" spans="3:19" x14ac:dyDescent="0.2">
      <c r="C6261" s="27"/>
      <c r="D6261" s="27"/>
      <c r="E6261" s="27"/>
      <c r="F6261" s="27"/>
      <c r="G6261" s="27"/>
      <c r="R6261" s="27"/>
      <c r="S6261" s="27"/>
    </row>
    <row r="6262" spans="3:19" x14ac:dyDescent="0.2">
      <c r="C6262" s="27"/>
      <c r="D6262" s="27"/>
      <c r="E6262" s="27"/>
      <c r="F6262" s="27"/>
      <c r="G6262" s="27"/>
      <c r="R6262" s="27"/>
      <c r="S6262" s="27"/>
    </row>
    <row r="6263" spans="3:19" x14ac:dyDescent="0.2">
      <c r="C6263" s="27"/>
      <c r="D6263" s="27"/>
      <c r="E6263" s="27"/>
      <c r="F6263" s="27"/>
      <c r="G6263" s="27"/>
      <c r="R6263" s="27"/>
      <c r="S6263" s="27"/>
    </row>
    <row r="6264" spans="3:19" x14ac:dyDescent="0.2">
      <c r="C6264" s="27"/>
      <c r="D6264" s="27"/>
      <c r="E6264" s="27"/>
      <c r="F6264" s="27"/>
      <c r="G6264" s="27"/>
      <c r="R6264" s="27"/>
      <c r="S6264" s="27"/>
    </row>
    <row r="6265" spans="3:19" x14ac:dyDescent="0.2">
      <c r="C6265" s="27"/>
      <c r="D6265" s="27"/>
      <c r="E6265" s="27"/>
      <c r="F6265" s="27"/>
      <c r="G6265" s="27"/>
      <c r="R6265" s="27"/>
      <c r="S6265" s="27"/>
    </row>
    <row r="6266" spans="3:19" x14ac:dyDescent="0.2">
      <c r="C6266" s="27"/>
      <c r="D6266" s="27"/>
      <c r="E6266" s="27"/>
      <c r="F6266" s="27"/>
      <c r="G6266" s="27"/>
      <c r="R6266" s="27"/>
      <c r="S6266" s="27"/>
    </row>
    <row r="6267" spans="3:19" x14ac:dyDescent="0.2">
      <c r="C6267" s="27"/>
      <c r="D6267" s="27"/>
      <c r="E6267" s="27"/>
      <c r="F6267" s="27"/>
      <c r="G6267" s="27"/>
      <c r="R6267" s="27"/>
      <c r="S6267" s="27"/>
    </row>
    <row r="6268" spans="3:19" x14ac:dyDescent="0.2">
      <c r="C6268" s="27"/>
      <c r="D6268" s="27"/>
      <c r="E6268" s="27"/>
      <c r="F6268" s="27"/>
      <c r="G6268" s="27"/>
      <c r="R6268" s="27"/>
      <c r="S6268" s="27"/>
    </row>
    <row r="6269" spans="3:19" x14ac:dyDescent="0.2">
      <c r="C6269" s="27"/>
      <c r="D6269" s="27"/>
      <c r="E6269" s="27"/>
      <c r="F6269" s="27"/>
      <c r="G6269" s="27"/>
      <c r="R6269" s="27"/>
      <c r="S6269" s="27"/>
    </row>
    <row r="6270" spans="3:19" x14ac:dyDescent="0.2">
      <c r="C6270" s="27"/>
      <c r="D6270" s="27"/>
      <c r="E6270" s="27"/>
      <c r="F6270" s="27"/>
      <c r="G6270" s="27"/>
      <c r="R6270" s="27"/>
      <c r="S6270" s="27"/>
    </row>
    <row r="6271" spans="3:19" x14ac:dyDescent="0.2">
      <c r="C6271" s="27"/>
      <c r="D6271" s="27"/>
      <c r="E6271" s="27"/>
      <c r="F6271" s="27"/>
      <c r="G6271" s="27"/>
      <c r="R6271" s="27"/>
      <c r="S6271" s="27"/>
    </row>
    <row r="6272" spans="3:19" x14ac:dyDescent="0.2">
      <c r="C6272" s="27"/>
      <c r="D6272" s="27"/>
      <c r="E6272" s="27"/>
      <c r="F6272" s="27"/>
      <c r="G6272" s="27"/>
      <c r="R6272" s="27"/>
      <c r="S6272" s="27"/>
    </row>
    <row r="6273" spans="3:19" x14ac:dyDescent="0.2">
      <c r="C6273" s="27"/>
      <c r="D6273" s="27"/>
      <c r="E6273" s="27"/>
      <c r="F6273" s="27"/>
      <c r="G6273" s="27"/>
      <c r="R6273" s="27"/>
      <c r="S6273" s="27"/>
    </row>
    <row r="6274" spans="3:19" x14ac:dyDescent="0.2">
      <c r="C6274" s="27"/>
      <c r="D6274" s="27"/>
      <c r="E6274" s="27"/>
      <c r="F6274" s="27"/>
      <c r="G6274" s="27"/>
      <c r="R6274" s="27"/>
      <c r="S6274" s="27"/>
    </row>
    <row r="6275" spans="3:19" x14ac:dyDescent="0.2">
      <c r="C6275" s="27"/>
      <c r="D6275" s="27"/>
      <c r="E6275" s="27"/>
      <c r="F6275" s="27"/>
      <c r="G6275" s="27"/>
      <c r="R6275" s="27"/>
      <c r="S6275" s="27"/>
    </row>
    <row r="6276" spans="3:19" x14ac:dyDescent="0.2">
      <c r="C6276" s="27"/>
      <c r="D6276" s="27"/>
      <c r="E6276" s="27"/>
      <c r="F6276" s="27"/>
      <c r="G6276" s="27"/>
      <c r="R6276" s="27"/>
      <c r="S6276" s="27"/>
    </row>
    <row r="6277" spans="3:19" x14ac:dyDescent="0.2">
      <c r="C6277" s="27"/>
      <c r="D6277" s="27"/>
      <c r="E6277" s="27"/>
      <c r="F6277" s="27"/>
      <c r="G6277" s="27"/>
      <c r="R6277" s="27"/>
      <c r="S6277" s="27"/>
    </row>
    <row r="6278" spans="3:19" x14ac:dyDescent="0.2">
      <c r="C6278" s="27"/>
      <c r="D6278" s="27"/>
      <c r="E6278" s="27"/>
      <c r="F6278" s="27"/>
      <c r="G6278" s="27"/>
      <c r="R6278" s="27"/>
      <c r="S6278" s="27"/>
    </row>
    <row r="6279" spans="3:19" x14ac:dyDescent="0.2">
      <c r="C6279" s="27"/>
      <c r="D6279" s="27"/>
      <c r="E6279" s="27"/>
      <c r="F6279" s="27"/>
      <c r="G6279" s="27"/>
      <c r="R6279" s="27"/>
      <c r="S6279" s="27"/>
    </row>
    <row r="6280" spans="3:19" x14ac:dyDescent="0.2">
      <c r="C6280" s="27"/>
      <c r="D6280" s="27"/>
      <c r="E6280" s="27"/>
      <c r="F6280" s="27"/>
      <c r="G6280" s="27"/>
      <c r="R6280" s="27"/>
      <c r="S6280" s="27"/>
    </row>
    <row r="6281" spans="3:19" x14ac:dyDescent="0.2">
      <c r="C6281" s="27"/>
      <c r="D6281" s="27"/>
      <c r="E6281" s="27"/>
      <c r="F6281" s="27"/>
      <c r="G6281" s="27"/>
      <c r="R6281" s="27"/>
      <c r="S6281" s="27"/>
    </row>
    <row r="6282" spans="3:19" x14ac:dyDescent="0.2">
      <c r="C6282" s="27"/>
      <c r="D6282" s="27"/>
      <c r="E6282" s="27"/>
      <c r="F6282" s="27"/>
      <c r="G6282" s="27"/>
      <c r="R6282" s="27"/>
      <c r="S6282" s="27"/>
    </row>
    <row r="6283" spans="3:19" x14ac:dyDescent="0.2">
      <c r="C6283" s="27"/>
      <c r="D6283" s="27"/>
      <c r="E6283" s="27"/>
      <c r="F6283" s="27"/>
      <c r="G6283" s="27"/>
      <c r="R6283" s="27"/>
      <c r="S6283" s="27"/>
    </row>
    <row r="6284" spans="3:19" x14ac:dyDescent="0.2">
      <c r="C6284" s="27"/>
      <c r="D6284" s="27"/>
      <c r="E6284" s="27"/>
      <c r="F6284" s="27"/>
      <c r="G6284" s="27"/>
      <c r="R6284" s="27"/>
      <c r="S6284" s="27"/>
    </row>
    <row r="6285" spans="3:19" x14ac:dyDescent="0.2">
      <c r="C6285" s="27"/>
      <c r="D6285" s="27"/>
      <c r="E6285" s="27"/>
      <c r="F6285" s="27"/>
      <c r="G6285" s="27"/>
      <c r="R6285" s="27"/>
      <c r="S6285" s="27"/>
    </row>
    <row r="6286" spans="3:19" x14ac:dyDescent="0.2">
      <c r="C6286" s="27"/>
      <c r="D6286" s="27"/>
      <c r="E6286" s="27"/>
      <c r="F6286" s="27"/>
      <c r="G6286" s="27"/>
      <c r="R6286" s="27"/>
      <c r="S6286" s="27"/>
    </row>
    <row r="6287" spans="3:19" x14ac:dyDescent="0.2">
      <c r="C6287" s="27"/>
      <c r="D6287" s="27"/>
      <c r="E6287" s="27"/>
      <c r="F6287" s="27"/>
      <c r="G6287" s="27"/>
      <c r="R6287" s="27"/>
      <c r="S6287" s="27"/>
    </row>
    <row r="6288" spans="3:19" x14ac:dyDescent="0.2">
      <c r="C6288" s="27"/>
      <c r="D6288" s="27"/>
      <c r="E6288" s="27"/>
      <c r="F6288" s="27"/>
      <c r="G6288" s="27"/>
      <c r="R6288" s="27"/>
      <c r="S6288" s="27"/>
    </row>
    <row r="6289" spans="3:19" x14ac:dyDescent="0.2">
      <c r="C6289" s="27"/>
      <c r="D6289" s="27"/>
      <c r="E6289" s="27"/>
      <c r="F6289" s="27"/>
      <c r="G6289" s="27"/>
      <c r="R6289" s="27"/>
      <c r="S6289" s="27"/>
    </row>
    <row r="6290" spans="3:19" x14ac:dyDescent="0.2">
      <c r="C6290" s="27"/>
      <c r="D6290" s="27"/>
      <c r="E6290" s="27"/>
      <c r="F6290" s="27"/>
      <c r="G6290" s="27"/>
      <c r="R6290" s="27"/>
      <c r="S6290" s="27"/>
    </row>
    <row r="6291" spans="3:19" x14ac:dyDescent="0.2">
      <c r="C6291" s="27"/>
      <c r="D6291" s="27"/>
      <c r="E6291" s="27"/>
      <c r="F6291" s="27"/>
      <c r="G6291" s="27"/>
      <c r="R6291" s="27"/>
      <c r="S6291" s="27"/>
    </row>
    <row r="6292" spans="3:19" x14ac:dyDescent="0.2">
      <c r="C6292" s="27"/>
      <c r="D6292" s="27"/>
      <c r="E6292" s="27"/>
      <c r="F6292" s="27"/>
      <c r="G6292" s="27"/>
      <c r="R6292" s="27"/>
      <c r="S6292" s="27"/>
    </row>
    <row r="6293" spans="3:19" x14ac:dyDescent="0.2">
      <c r="C6293" s="27"/>
      <c r="D6293" s="27"/>
      <c r="E6293" s="27"/>
      <c r="F6293" s="27"/>
      <c r="G6293" s="27"/>
      <c r="R6293" s="27"/>
      <c r="S6293" s="27"/>
    </row>
    <row r="6294" spans="3:19" x14ac:dyDescent="0.2">
      <c r="C6294" s="27"/>
      <c r="D6294" s="27"/>
      <c r="E6294" s="27"/>
      <c r="F6294" s="27"/>
      <c r="G6294" s="27"/>
      <c r="R6294" s="27"/>
      <c r="S6294" s="27"/>
    </row>
    <row r="6295" spans="3:19" x14ac:dyDescent="0.2">
      <c r="C6295" s="27"/>
      <c r="D6295" s="27"/>
      <c r="E6295" s="27"/>
      <c r="F6295" s="27"/>
      <c r="G6295" s="27"/>
      <c r="R6295" s="27"/>
      <c r="S6295" s="27"/>
    </row>
    <row r="6296" spans="3:19" x14ac:dyDescent="0.2">
      <c r="C6296" s="27"/>
      <c r="D6296" s="27"/>
      <c r="E6296" s="27"/>
      <c r="F6296" s="27"/>
      <c r="G6296" s="27"/>
      <c r="R6296" s="27"/>
      <c r="S6296" s="27"/>
    </row>
    <row r="6297" spans="3:19" x14ac:dyDescent="0.2">
      <c r="C6297" s="27"/>
      <c r="D6297" s="27"/>
      <c r="E6297" s="27"/>
      <c r="F6297" s="27"/>
      <c r="G6297" s="27"/>
      <c r="R6297" s="27"/>
      <c r="S6297" s="27"/>
    </row>
    <row r="6298" spans="3:19" x14ac:dyDescent="0.2">
      <c r="C6298" s="27"/>
      <c r="D6298" s="27"/>
      <c r="E6298" s="27"/>
      <c r="F6298" s="27"/>
      <c r="G6298" s="27"/>
      <c r="R6298" s="27"/>
      <c r="S6298" s="27"/>
    </row>
    <row r="6299" spans="3:19" x14ac:dyDescent="0.2">
      <c r="C6299" s="27"/>
      <c r="D6299" s="27"/>
      <c r="E6299" s="27"/>
      <c r="F6299" s="27"/>
      <c r="G6299" s="27"/>
      <c r="R6299" s="27"/>
      <c r="S6299" s="27"/>
    </row>
    <row r="6300" spans="3:19" x14ac:dyDescent="0.2">
      <c r="C6300" s="27"/>
      <c r="D6300" s="27"/>
      <c r="E6300" s="27"/>
      <c r="F6300" s="27"/>
      <c r="G6300" s="27"/>
      <c r="R6300" s="27"/>
      <c r="S6300" s="27"/>
    </row>
    <row r="6301" spans="3:19" x14ac:dyDescent="0.2">
      <c r="C6301" s="27"/>
      <c r="D6301" s="27"/>
      <c r="E6301" s="27"/>
      <c r="F6301" s="27"/>
      <c r="G6301" s="27"/>
      <c r="R6301" s="27"/>
      <c r="S6301" s="27"/>
    </row>
    <row r="6302" spans="3:19" x14ac:dyDescent="0.2">
      <c r="C6302" s="27"/>
      <c r="D6302" s="27"/>
      <c r="E6302" s="27"/>
      <c r="F6302" s="27"/>
      <c r="G6302" s="27"/>
      <c r="R6302" s="27"/>
      <c r="S6302" s="27"/>
    </row>
    <row r="6303" spans="3:19" x14ac:dyDescent="0.2">
      <c r="C6303" s="27"/>
      <c r="D6303" s="27"/>
      <c r="E6303" s="27"/>
      <c r="F6303" s="27"/>
      <c r="G6303" s="27"/>
      <c r="R6303" s="27"/>
      <c r="S6303" s="27"/>
    </row>
    <row r="6304" spans="3:19" x14ac:dyDescent="0.2">
      <c r="C6304" s="27"/>
      <c r="D6304" s="27"/>
      <c r="E6304" s="27"/>
      <c r="F6304" s="27"/>
      <c r="G6304" s="27"/>
      <c r="R6304" s="27"/>
      <c r="S6304" s="27"/>
    </row>
    <row r="6305" spans="3:19" x14ac:dyDescent="0.2">
      <c r="C6305" s="27"/>
      <c r="D6305" s="27"/>
      <c r="E6305" s="27"/>
      <c r="F6305" s="27"/>
      <c r="G6305" s="27"/>
      <c r="R6305" s="27"/>
      <c r="S6305" s="27"/>
    </row>
    <row r="6306" spans="3:19" x14ac:dyDescent="0.2">
      <c r="C6306" s="27"/>
      <c r="D6306" s="27"/>
      <c r="E6306" s="27"/>
      <c r="F6306" s="27"/>
      <c r="G6306" s="27"/>
      <c r="R6306" s="27"/>
      <c r="S6306" s="27"/>
    </row>
    <row r="6307" spans="3:19" x14ac:dyDescent="0.2">
      <c r="C6307" s="27"/>
      <c r="D6307" s="27"/>
      <c r="E6307" s="27"/>
      <c r="F6307" s="27"/>
      <c r="G6307" s="27"/>
      <c r="R6307" s="27"/>
      <c r="S6307" s="27"/>
    </row>
    <row r="6308" spans="3:19" x14ac:dyDescent="0.2">
      <c r="C6308" s="27"/>
      <c r="D6308" s="27"/>
      <c r="E6308" s="27"/>
      <c r="F6308" s="27"/>
      <c r="G6308" s="27"/>
      <c r="R6308" s="27"/>
      <c r="S6308" s="27"/>
    </row>
    <row r="6309" spans="3:19" x14ac:dyDescent="0.2">
      <c r="C6309" s="27"/>
      <c r="D6309" s="27"/>
      <c r="E6309" s="27"/>
      <c r="F6309" s="27"/>
      <c r="G6309" s="27"/>
      <c r="R6309" s="27"/>
      <c r="S6309" s="27"/>
    </row>
    <row r="6310" spans="3:19" x14ac:dyDescent="0.2">
      <c r="C6310" s="27"/>
      <c r="D6310" s="27"/>
      <c r="E6310" s="27"/>
      <c r="F6310" s="27"/>
      <c r="G6310" s="27"/>
      <c r="R6310" s="27"/>
      <c r="S6310" s="27"/>
    </row>
    <row r="6311" spans="3:19" x14ac:dyDescent="0.2">
      <c r="C6311" s="27"/>
      <c r="D6311" s="27"/>
      <c r="E6311" s="27"/>
      <c r="F6311" s="27"/>
      <c r="G6311" s="27"/>
      <c r="R6311" s="27"/>
      <c r="S6311" s="27"/>
    </row>
    <row r="6312" spans="3:19" x14ac:dyDescent="0.2">
      <c r="C6312" s="27"/>
      <c r="D6312" s="27"/>
      <c r="E6312" s="27"/>
      <c r="F6312" s="27"/>
      <c r="G6312" s="27"/>
      <c r="R6312" s="27"/>
      <c r="S6312" s="27"/>
    </row>
    <row r="6313" spans="3:19" x14ac:dyDescent="0.2">
      <c r="C6313" s="27"/>
      <c r="D6313" s="27"/>
      <c r="E6313" s="27"/>
      <c r="F6313" s="27"/>
      <c r="G6313" s="27"/>
      <c r="R6313" s="27"/>
      <c r="S6313" s="27"/>
    </row>
    <row r="6314" spans="3:19" x14ac:dyDescent="0.2">
      <c r="C6314" s="27"/>
      <c r="D6314" s="27"/>
      <c r="E6314" s="27"/>
      <c r="F6314" s="27"/>
      <c r="G6314" s="27"/>
      <c r="R6314" s="27"/>
      <c r="S6314" s="27"/>
    </row>
    <row r="6315" spans="3:19" x14ac:dyDescent="0.2">
      <c r="C6315" s="27"/>
      <c r="D6315" s="27"/>
      <c r="E6315" s="27"/>
      <c r="F6315" s="27"/>
      <c r="R6315" s="27"/>
      <c r="S6315" s="2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69"/>
  <sheetViews>
    <sheetView workbookViewId="0">
      <selection activeCell="B123" sqref="B123"/>
    </sheetView>
  </sheetViews>
  <sheetFormatPr baseColWidth="10" defaultRowHeight="16" x14ac:dyDescent="0.2"/>
  <cols>
    <col min="1" max="1" width="18.83203125" bestFit="1" customWidth="1"/>
    <col min="6" max="6" width="18.83203125" bestFit="1" customWidth="1"/>
    <col min="12" max="12" width="18.83203125" bestFit="1" customWidth="1"/>
  </cols>
  <sheetData>
    <row r="1" spans="1:15" x14ac:dyDescent="0.2">
      <c r="A1" s="44" t="s">
        <v>236</v>
      </c>
      <c r="B1" s="44" t="s">
        <v>237</v>
      </c>
      <c r="F1" s="44" t="s">
        <v>236</v>
      </c>
      <c r="G1" s="44" t="s">
        <v>238</v>
      </c>
      <c r="L1" s="44" t="s">
        <v>236</v>
      </c>
      <c r="M1" s="44" t="s">
        <v>239</v>
      </c>
    </row>
    <row r="2" spans="1:15" x14ac:dyDescent="0.2">
      <c r="A2" s="44" t="s">
        <v>240</v>
      </c>
      <c r="B2" s="44" t="s">
        <v>241</v>
      </c>
      <c r="F2" s="44" t="s">
        <v>240</v>
      </c>
      <c r="G2" s="44" t="s">
        <v>242</v>
      </c>
      <c r="L2" s="44" t="s">
        <v>240</v>
      </c>
      <c r="M2" s="44" t="s">
        <v>243</v>
      </c>
    </row>
    <row r="3" spans="1:15" x14ac:dyDescent="0.2">
      <c r="A3" s="44" t="s">
        <v>244</v>
      </c>
      <c r="B3" s="44" t="s">
        <v>245</v>
      </c>
      <c r="F3" s="44" t="s">
        <v>244</v>
      </c>
      <c r="G3" s="44" t="s">
        <v>245</v>
      </c>
      <c r="L3" s="44" t="s">
        <v>244</v>
      </c>
      <c r="M3" s="44" t="s">
        <v>246</v>
      </c>
    </row>
    <row r="4" spans="1:15" x14ac:dyDescent="0.2">
      <c r="A4" s="44" t="s">
        <v>247</v>
      </c>
      <c r="B4" s="44" t="s">
        <v>248</v>
      </c>
      <c r="F4" s="44" t="s">
        <v>247</v>
      </c>
      <c r="G4" s="44" t="s">
        <v>248</v>
      </c>
      <c r="L4" s="44" t="s">
        <v>247</v>
      </c>
      <c r="M4" s="44" t="s">
        <v>249</v>
      </c>
    </row>
    <row r="5" spans="1:15" x14ac:dyDescent="0.2">
      <c r="A5" s="44" t="s">
        <v>250</v>
      </c>
      <c r="B5" s="44" t="s">
        <v>251</v>
      </c>
      <c r="F5" s="44" t="s">
        <v>250</v>
      </c>
      <c r="G5" s="44" t="s">
        <v>252</v>
      </c>
      <c r="L5" s="44" t="s">
        <v>250</v>
      </c>
      <c r="M5" s="44" t="s">
        <v>253</v>
      </c>
    </row>
    <row r="6" spans="1:15" x14ac:dyDescent="0.2">
      <c r="A6" s="44" t="s">
        <v>254</v>
      </c>
      <c r="B6" s="44" t="s">
        <v>255</v>
      </c>
      <c r="F6" s="44" t="s">
        <v>254</v>
      </c>
      <c r="G6" s="44" t="s">
        <v>255</v>
      </c>
      <c r="L6" s="44" t="s">
        <v>254</v>
      </c>
      <c r="M6" s="44" t="s">
        <v>255</v>
      </c>
    </row>
    <row r="7" spans="1:15" x14ac:dyDescent="0.2">
      <c r="A7" s="44" t="s">
        <v>256</v>
      </c>
      <c r="B7" s="44" t="s">
        <v>257</v>
      </c>
      <c r="F7" s="44" t="s">
        <v>256</v>
      </c>
      <c r="G7" s="44" t="s">
        <v>257</v>
      </c>
      <c r="L7" s="44" t="s">
        <v>256</v>
      </c>
      <c r="M7" s="44" t="s">
        <v>257</v>
      </c>
    </row>
    <row r="8" spans="1:15" x14ac:dyDescent="0.2">
      <c r="A8" s="44" t="s">
        <v>258</v>
      </c>
      <c r="B8" s="44" t="s">
        <v>259</v>
      </c>
      <c r="F8" s="44" t="s">
        <v>258</v>
      </c>
      <c r="G8" s="44" t="s">
        <v>259</v>
      </c>
      <c r="L8" s="44" t="s">
        <v>258</v>
      </c>
      <c r="M8" s="44" t="s">
        <v>259</v>
      </c>
    </row>
    <row r="9" spans="1:15" x14ac:dyDescent="0.2">
      <c r="B9" s="44" t="s">
        <v>260</v>
      </c>
      <c r="G9" s="44" t="s">
        <v>260</v>
      </c>
      <c r="M9" s="44" t="s">
        <v>261</v>
      </c>
    </row>
    <row r="10" spans="1:15" x14ac:dyDescent="0.2">
      <c r="G10" s="44" t="s">
        <v>262</v>
      </c>
      <c r="M10" s="44" t="s">
        <v>263</v>
      </c>
    </row>
    <row r="11" spans="1:15" x14ac:dyDescent="0.2">
      <c r="M11" t="s">
        <v>264</v>
      </c>
    </row>
    <row r="12" spans="1:15" x14ac:dyDescent="0.2">
      <c r="F12" s="44"/>
      <c r="K12" s="44"/>
    </row>
    <row r="13" spans="1:15" x14ac:dyDescent="0.2">
      <c r="F13" s="44"/>
      <c r="K13" s="44"/>
    </row>
    <row r="14" spans="1:15" x14ac:dyDescent="0.2">
      <c r="B14" t="s">
        <v>265</v>
      </c>
      <c r="F14" s="44"/>
      <c r="G14" t="s">
        <v>266</v>
      </c>
      <c r="J14" t="s">
        <v>267</v>
      </c>
      <c r="K14" s="44"/>
      <c r="M14" t="s">
        <v>268</v>
      </c>
      <c r="N14" t="s">
        <v>269</v>
      </c>
      <c r="O14" t="s">
        <v>266</v>
      </c>
    </row>
    <row r="15" spans="1:15" x14ac:dyDescent="0.2">
      <c r="A15" s="45">
        <v>25934</v>
      </c>
      <c r="B15" s="46">
        <v>2.4058000000000002</v>
      </c>
      <c r="F15" s="45">
        <v>25934</v>
      </c>
      <c r="G15" s="47">
        <f>O15</f>
        <v>0.53775901719643848</v>
      </c>
      <c r="J15">
        <v>0.51129199999999997</v>
      </c>
      <c r="K15" s="44"/>
      <c r="L15" s="45">
        <v>25934</v>
      </c>
      <c r="M15" s="46">
        <v>3.637</v>
      </c>
      <c r="N15">
        <f>M15*$J$15</f>
        <v>1.8595690039999999</v>
      </c>
      <c r="O15">
        <f>1/N15</f>
        <v>0.53775901719643848</v>
      </c>
    </row>
    <row r="16" spans="1:15" x14ac:dyDescent="0.2">
      <c r="A16" s="45">
        <v>25965</v>
      </c>
      <c r="B16" s="46">
        <v>2.4178000000000002</v>
      </c>
      <c r="F16" s="45">
        <v>25965</v>
      </c>
      <c r="G16" s="47">
        <f t="shared" ref="G16:G79" si="0">O16</f>
        <v>0.53860312988280967</v>
      </c>
      <c r="K16" s="44"/>
      <c r="L16" s="45">
        <v>25965</v>
      </c>
      <c r="M16" s="46">
        <v>3.6313</v>
      </c>
      <c r="N16">
        <f t="shared" ref="N16:N79" si="1">M16*$J$15</f>
        <v>1.8566546395999999</v>
      </c>
      <c r="O16">
        <f t="shared" ref="O16:O79" si="2">1/N16</f>
        <v>0.53860312988280967</v>
      </c>
    </row>
    <row r="17" spans="1:15" x14ac:dyDescent="0.2">
      <c r="A17" s="45">
        <v>25993</v>
      </c>
      <c r="B17" s="46">
        <v>2.4186999999999999</v>
      </c>
      <c r="F17" s="45">
        <v>25993</v>
      </c>
      <c r="G17" s="47">
        <f t="shared" si="0"/>
        <v>0.53860312988280967</v>
      </c>
      <c r="K17" s="44"/>
      <c r="L17" s="45">
        <v>25993</v>
      </c>
      <c r="M17" s="46">
        <v>3.6313</v>
      </c>
      <c r="N17">
        <f t="shared" si="1"/>
        <v>1.8566546395999999</v>
      </c>
      <c r="O17">
        <f t="shared" si="2"/>
        <v>0.53860312988280967</v>
      </c>
    </row>
    <row r="18" spans="1:15" x14ac:dyDescent="0.2">
      <c r="A18" s="45">
        <v>26024</v>
      </c>
      <c r="B18" s="46">
        <v>2.4178999999999999</v>
      </c>
      <c r="F18" s="45">
        <v>26024</v>
      </c>
      <c r="G18" s="47">
        <f t="shared" si="0"/>
        <v>0.53815852999021729</v>
      </c>
      <c r="K18" s="44"/>
      <c r="L18" s="45">
        <v>26024</v>
      </c>
      <c r="M18" s="46">
        <v>3.6343000000000001</v>
      </c>
      <c r="N18">
        <f t="shared" si="1"/>
        <v>1.8581885156</v>
      </c>
      <c r="O18">
        <f t="shared" si="2"/>
        <v>0.53815852999021729</v>
      </c>
    </row>
    <row r="19" spans="1:15" x14ac:dyDescent="0.2">
      <c r="A19" s="45">
        <v>26054</v>
      </c>
      <c r="B19" s="46">
        <v>2.4186999999999999</v>
      </c>
      <c r="F19" s="45">
        <v>26054</v>
      </c>
      <c r="G19" s="47">
        <f t="shared" si="0"/>
        <v>0.55039525694201397</v>
      </c>
      <c r="K19" s="44"/>
      <c r="L19" s="45">
        <v>26054</v>
      </c>
      <c r="M19" s="46">
        <v>3.5535000000000001</v>
      </c>
      <c r="N19">
        <f t="shared" si="1"/>
        <v>1.816876122</v>
      </c>
      <c r="O19">
        <f t="shared" si="2"/>
        <v>0.55039525694201397</v>
      </c>
    </row>
    <row r="20" spans="1:15" x14ac:dyDescent="0.2">
      <c r="A20" s="45">
        <v>26085</v>
      </c>
      <c r="B20" s="46">
        <v>2.4188000000000001</v>
      </c>
      <c r="F20" s="45">
        <v>26085</v>
      </c>
      <c r="G20" s="47">
        <f t="shared" si="0"/>
        <v>0.55688321674879604</v>
      </c>
      <c r="K20" s="44"/>
      <c r="L20" s="45">
        <v>26085</v>
      </c>
      <c r="M20" s="46">
        <v>3.5121000000000002</v>
      </c>
      <c r="N20">
        <f t="shared" si="1"/>
        <v>1.7957086332000001</v>
      </c>
      <c r="O20">
        <f t="shared" si="2"/>
        <v>0.55688321674879604</v>
      </c>
    </row>
    <row r="21" spans="1:15" x14ac:dyDescent="0.2">
      <c r="A21" s="45">
        <v>26115</v>
      </c>
      <c r="B21" s="46">
        <v>2.4184999999999999</v>
      </c>
      <c r="F21" s="45">
        <v>26115</v>
      </c>
      <c r="G21" s="47">
        <f t="shared" si="0"/>
        <v>0.56185853075077474</v>
      </c>
      <c r="K21" s="44"/>
      <c r="L21" s="45">
        <v>26115</v>
      </c>
      <c r="M21" s="46">
        <v>3.4809999999999999</v>
      </c>
      <c r="N21">
        <f t="shared" si="1"/>
        <v>1.7798074519999998</v>
      </c>
      <c r="O21">
        <f t="shared" si="2"/>
        <v>0.56185853075077474</v>
      </c>
    </row>
    <row r="22" spans="1:15" x14ac:dyDescent="0.2">
      <c r="A22" s="45">
        <v>26146</v>
      </c>
      <c r="B22" s="46">
        <v>2.4346000000000001</v>
      </c>
      <c r="F22" s="45">
        <v>26146</v>
      </c>
      <c r="G22" s="47">
        <f t="shared" si="0"/>
        <v>0.57256639408163201</v>
      </c>
      <c r="K22" s="44"/>
      <c r="L22" s="45">
        <v>26146</v>
      </c>
      <c r="M22" s="46">
        <v>3.4159000000000002</v>
      </c>
      <c r="N22">
        <f t="shared" si="1"/>
        <v>1.7465223428000001</v>
      </c>
      <c r="O22">
        <f t="shared" si="2"/>
        <v>0.57256639408163201</v>
      </c>
    </row>
    <row r="23" spans="1:15" x14ac:dyDescent="0.2">
      <c r="A23" s="45">
        <v>26177</v>
      </c>
      <c r="B23" s="46">
        <v>2.4693999999999998</v>
      </c>
      <c r="F23" s="45">
        <v>26177</v>
      </c>
      <c r="G23" s="47">
        <f t="shared" si="0"/>
        <v>0.5826643863149662</v>
      </c>
      <c r="K23" s="44"/>
      <c r="L23" s="45">
        <v>26177</v>
      </c>
      <c r="M23" s="46">
        <v>3.3567</v>
      </c>
      <c r="N23">
        <f t="shared" si="1"/>
        <v>1.7162538563999998</v>
      </c>
      <c r="O23">
        <f t="shared" si="2"/>
        <v>0.5826643863149662</v>
      </c>
    </row>
    <row r="24" spans="1:15" x14ac:dyDescent="0.2">
      <c r="A24" s="45">
        <v>26207</v>
      </c>
      <c r="B24" s="46">
        <v>2.4895999999999998</v>
      </c>
      <c r="F24" s="45">
        <v>26207</v>
      </c>
      <c r="G24" s="47">
        <f t="shared" si="0"/>
        <v>0.58800719906904186</v>
      </c>
      <c r="K24" s="44"/>
      <c r="L24" s="45">
        <v>26207</v>
      </c>
      <c r="M24" s="46">
        <v>3.3262</v>
      </c>
      <c r="N24">
        <f t="shared" si="1"/>
        <v>1.7006594503999999</v>
      </c>
      <c r="O24">
        <f t="shared" si="2"/>
        <v>0.58800719906904186</v>
      </c>
    </row>
    <row r="25" spans="1:15" x14ac:dyDescent="0.2">
      <c r="A25" s="45">
        <v>26238</v>
      </c>
      <c r="B25" s="46">
        <v>2.4933000000000001</v>
      </c>
      <c r="F25" s="45">
        <v>26238</v>
      </c>
      <c r="G25" s="47">
        <f t="shared" si="0"/>
        <v>0.5868251509326553</v>
      </c>
      <c r="K25" s="44"/>
      <c r="L25" s="45">
        <v>26238</v>
      </c>
      <c r="M25" s="46">
        <v>3.3329</v>
      </c>
      <c r="N25">
        <f t="shared" si="1"/>
        <v>1.7040851067999998</v>
      </c>
      <c r="O25">
        <f t="shared" si="2"/>
        <v>0.5868251509326553</v>
      </c>
    </row>
    <row r="26" spans="1:15" x14ac:dyDescent="0.2">
      <c r="A26" s="45">
        <v>26268</v>
      </c>
      <c r="B26" s="46">
        <v>2.5266000000000002</v>
      </c>
      <c r="F26" s="45">
        <v>26268</v>
      </c>
      <c r="G26" s="47">
        <f t="shared" si="0"/>
        <v>0.59833258245944898</v>
      </c>
      <c r="L26" s="45">
        <v>26268</v>
      </c>
      <c r="M26" s="46">
        <v>3.2688000000000001</v>
      </c>
      <c r="N26">
        <f t="shared" si="1"/>
        <v>1.6713112896</v>
      </c>
      <c r="O26">
        <f t="shared" si="2"/>
        <v>0.59833258245944898</v>
      </c>
    </row>
    <row r="27" spans="1:15" x14ac:dyDescent="0.2">
      <c r="A27" s="45">
        <v>26299</v>
      </c>
      <c r="B27" s="46">
        <v>2.5705</v>
      </c>
      <c r="F27" s="45">
        <v>26299</v>
      </c>
      <c r="G27" s="47">
        <f t="shared" si="0"/>
        <v>0.60540752353849037</v>
      </c>
      <c r="L27" s="45">
        <v>26299</v>
      </c>
      <c r="M27" s="46">
        <v>3.2305999999999999</v>
      </c>
      <c r="N27">
        <f t="shared" si="1"/>
        <v>1.6517799351999998</v>
      </c>
      <c r="O27">
        <f t="shared" si="2"/>
        <v>0.60540752353849037</v>
      </c>
    </row>
    <row r="28" spans="1:15" x14ac:dyDescent="0.2">
      <c r="A28" s="45">
        <v>26330</v>
      </c>
      <c r="B28" s="46">
        <v>2.6036999999999999</v>
      </c>
      <c r="F28" s="45">
        <v>26330</v>
      </c>
      <c r="G28" s="47">
        <f t="shared" si="0"/>
        <v>0.61392100745289935</v>
      </c>
      <c r="L28" s="45">
        <v>26330</v>
      </c>
      <c r="M28" s="46">
        <v>3.1858</v>
      </c>
      <c r="N28">
        <f t="shared" si="1"/>
        <v>1.6288740535999999</v>
      </c>
      <c r="O28">
        <f t="shared" si="2"/>
        <v>0.61392100745289935</v>
      </c>
    </row>
    <row r="29" spans="1:15" x14ac:dyDescent="0.2">
      <c r="A29" s="45">
        <v>26359</v>
      </c>
      <c r="B29" s="46">
        <v>2.6181000000000001</v>
      </c>
      <c r="F29" s="45">
        <v>26359</v>
      </c>
      <c r="G29" s="47">
        <f t="shared" si="0"/>
        <v>0.61608692293310874</v>
      </c>
      <c r="L29" s="45">
        <v>26359</v>
      </c>
      <c r="M29" s="46">
        <v>3.1745999999999999</v>
      </c>
      <c r="N29">
        <f t="shared" si="1"/>
        <v>1.6231475831999997</v>
      </c>
      <c r="O29">
        <f t="shared" si="2"/>
        <v>0.61608692293310874</v>
      </c>
    </row>
    <row r="30" spans="1:15" x14ac:dyDescent="0.2">
      <c r="A30" s="45">
        <v>26390</v>
      </c>
      <c r="B30" s="46">
        <v>2.6101999999999999</v>
      </c>
      <c r="F30" s="45">
        <v>26390</v>
      </c>
      <c r="G30" s="47">
        <f t="shared" si="0"/>
        <v>0.61546653204841295</v>
      </c>
      <c r="L30" s="45">
        <v>26390</v>
      </c>
      <c r="M30" s="46">
        <v>3.1778</v>
      </c>
      <c r="N30">
        <f t="shared" si="1"/>
        <v>1.6247837176</v>
      </c>
      <c r="O30">
        <f t="shared" si="2"/>
        <v>0.61546653204841295</v>
      </c>
    </row>
    <row r="31" spans="1:15" x14ac:dyDescent="0.2">
      <c r="A31" s="45">
        <v>26420</v>
      </c>
      <c r="B31" s="46">
        <v>2.6124000000000001</v>
      </c>
      <c r="F31" s="45">
        <v>26420</v>
      </c>
      <c r="G31" s="47">
        <f t="shared" si="0"/>
        <v>0.61517615372674705</v>
      </c>
      <c r="L31" s="45">
        <v>26420</v>
      </c>
      <c r="M31" s="46">
        <v>3.1793</v>
      </c>
      <c r="N31">
        <f t="shared" si="1"/>
        <v>1.6255506555999999</v>
      </c>
      <c r="O31">
        <f t="shared" si="2"/>
        <v>0.61517615372674705</v>
      </c>
    </row>
    <row r="32" spans="1:15" x14ac:dyDescent="0.2">
      <c r="A32" s="45">
        <v>26451</v>
      </c>
      <c r="B32" s="46">
        <v>2.5691000000000002</v>
      </c>
      <c r="F32" s="45">
        <v>26451</v>
      </c>
      <c r="G32" s="47">
        <f t="shared" si="0"/>
        <v>0.61725353327761368</v>
      </c>
      <c r="L32" s="45">
        <v>26451</v>
      </c>
      <c r="M32" s="46">
        <v>3.1686000000000001</v>
      </c>
      <c r="N32">
        <f t="shared" si="1"/>
        <v>1.6200798312</v>
      </c>
      <c r="O32">
        <f t="shared" si="2"/>
        <v>0.61725353327761368</v>
      </c>
    </row>
    <row r="33" spans="1:15" x14ac:dyDescent="0.2">
      <c r="A33" s="45">
        <v>26481</v>
      </c>
      <c r="B33" s="46">
        <v>2.4447000000000001</v>
      </c>
      <c r="F33" s="45">
        <v>26481</v>
      </c>
      <c r="G33" s="47">
        <f t="shared" si="0"/>
        <v>0.61869845170930249</v>
      </c>
      <c r="L33" s="45">
        <v>26481</v>
      </c>
      <c r="M33" s="46">
        <v>3.1612</v>
      </c>
      <c r="N33">
        <f t="shared" si="1"/>
        <v>1.6162962703999999</v>
      </c>
      <c r="O33">
        <f t="shared" si="2"/>
        <v>0.61869845170930249</v>
      </c>
    </row>
    <row r="34" spans="1:15" x14ac:dyDescent="0.2">
      <c r="A34" s="45">
        <v>26512</v>
      </c>
      <c r="B34" s="46">
        <v>2.4502000000000002</v>
      </c>
      <c r="F34" s="45">
        <v>26512</v>
      </c>
      <c r="G34" s="47">
        <f t="shared" si="0"/>
        <v>0.61378614327426551</v>
      </c>
      <c r="L34" s="45">
        <v>26512</v>
      </c>
      <c r="M34" s="46">
        <v>3.1865000000000001</v>
      </c>
      <c r="N34">
        <f t="shared" si="1"/>
        <v>1.6292319579999999</v>
      </c>
      <c r="O34">
        <f t="shared" si="2"/>
        <v>0.61378614327426551</v>
      </c>
    </row>
    <row r="35" spans="1:15" x14ac:dyDescent="0.2">
      <c r="A35" s="45">
        <v>26543</v>
      </c>
      <c r="B35" s="46">
        <v>2.4409999999999998</v>
      </c>
      <c r="F35" s="45">
        <v>26543</v>
      </c>
      <c r="G35" s="47">
        <f t="shared" si="0"/>
        <v>0.61251747378517651</v>
      </c>
      <c r="L35" s="45">
        <v>26543</v>
      </c>
      <c r="M35" s="46">
        <v>3.1930999999999998</v>
      </c>
      <c r="N35">
        <f t="shared" si="1"/>
        <v>1.6326064851999997</v>
      </c>
      <c r="O35">
        <f t="shared" si="2"/>
        <v>0.61251747378517651</v>
      </c>
    </row>
    <row r="36" spans="1:15" x14ac:dyDescent="0.2">
      <c r="A36" s="45">
        <v>26573</v>
      </c>
      <c r="B36" s="46">
        <v>2.3948</v>
      </c>
      <c r="F36" s="45">
        <v>26573</v>
      </c>
      <c r="G36" s="47">
        <f t="shared" si="0"/>
        <v>0.60990069400756119</v>
      </c>
      <c r="L36" s="45">
        <v>26573</v>
      </c>
      <c r="M36" s="46">
        <v>3.2067999999999999</v>
      </c>
      <c r="N36">
        <f t="shared" si="1"/>
        <v>1.6396111855999997</v>
      </c>
      <c r="O36">
        <f t="shared" si="2"/>
        <v>0.60990069400756119</v>
      </c>
    </row>
    <row r="37" spans="1:15" x14ac:dyDescent="0.2">
      <c r="A37" s="45">
        <v>26604</v>
      </c>
      <c r="B37" s="46">
        <v>2.3515000000000001</v>
      </c>
      <c r="F37" s="45">
        <v>26604</v>
      </c>
      <c r="G37" s="47">
        <f t="shared" si="0"/>
        <v>0.61050990933432614</v>
      </c>
      <c r="L37" s="45">
        <v>26604</v>
      </c>
      <c r="M37" s="46">
        <v>3.2035999999999998</v>
      </c>
      <c r="N37">
        <f t="shared" si="1"/>
        <v>1.6379750511999998</v>
      </c>
      <c r="O37">
        <f t="shared" si="2"/>
        <v>0.61050990933432614</v>
      </c>
    </row>
    <row r="38" spans="1:15" x14ac:dyDescent="0.2">
      <c r="A38" s="45">
        <v>26634</v>
      </c>
      <c r="B38" s="46">
        <v>2.3449</v>
      </c>
      <c r="F38" s="45">
        <v>26634</v>
      </c>
      <c r="G38" s="47">
        <f t="shared" si="0"/>
        <v>0.61142601773897931</v>
      </c>
      <c r="L38" s="45">
        <v>26634</v>
      </c>
      <c r="M38" s="46">
        <v>3.1987999999999999</v>
      </c>
      <c r="N38">
        <f t="shared" si="1"/>
        <v>1.6355208495999998</v>
      </c>
      <c r="O38">
        <f t="shared" si="2"/>
        <v>0.61142601773897931</v>
      </c>
    </row>
    <row r="39" spans="1:15" x14ac:dyDescent="0.2">
      <c r="A39" s="45">
        <v>26665</v>
      </c>
      <c r="B39" s="46">
        <v>2.3563000000000001</v>
      </c>
      <c r="F39" s="45">
        <v>26665</v>
      </c>
      <c r="G39" s="47">
        <f t="shared" si="0"/>
        <v>0.61192339201033941</v>
      </c>
      <c r="L39" s="45">
        <v>26665</v>
      </c>
      <c r="M39" s="46">
        <v>3.1962000000000002</v>
      </c>
      <c r="N39">
        <f t="shared" si="1"/>
        <v>1.6341914903999999</v>
      </c>
      <c r="O39">
        <f t="shared" si="2"/>
        <v>0.61192339201033941</v>
      </c>
    </row>
    <row r="40" spans="1:15" x14ac:dyDescent="0.2">
      <c r="A40" s="45">
        <v>26696</v>
      </c>
      <c r="B40" s="46">
        <v>2.4272</v>
      </c>
      <c r="F40" s="45">
        <v>26696</v>
      </c>
      <c r="G40" s="47">
        <f t="shared" si="0"/>
        <v>0.6507501399246205</v>
      </c>
      <c r="L40" s="45">
        <v>26696</v>
      </c>
      <c r="M40" s="46">
        <v>3.0055000000000001</v>
      </c>
      <c r="N40">
        <f t="shared" si="1"/>
        <v>1.5366881059999999</v>
      </c>
      <c r="O40">
        <f t="shared" si="2"/>
        <v>0.6507501399246205</v>
      </c>
    </row>
    <row r="41" spans="1:15" x14ac:dyDescent="0.2">
      <c r="A41" s="45">
        <v>26724</v>
      </c>
      <c r="B41" s="46">
        <v>2.4723999999999999</v>
      </c>
      <c r="F41" s="45">
        <v>26724</v>
      </c>
      <c r="G41" s="47">
        <f t="shared" si="0"/>
        <v>0.69523302486259309</v>
      </c>
      <c r="L41" s="45">
        <v>26724</v>
      </c>
      <c r="M41" s="46">
        <v>2.8132000000000001</v>
      </c>
      <c r="N41">
        <f t="shared" si="1"/>
        <v>1.4383666544</v>
      </c>
      <c r="O41">
        <f t="shared" si="2"/>
        <v>0.69523302486259309</v>
      </c>
    </row>
    <row r="42" spans="1:15" x14ac:dyDescent="0.2">
      <c r="A42" s="45">
        <v>26755</v>
      </c>
      <c r="B42" s="46">
        <v>2.4836999999999998</v>
      </c>
      <c r="F42" s="45">
        <v>26755</v>
      </c>
      <c r="G42" s="47">
        <f t="shared" si="0"/>
        <v>0.68944921938220771</v>
      </c>
      <c r="L42" s="45">
        <v>26755</v>
      </c>
      <c r="M42" s="46">
        <v>2.8368000000000002</v>
      </c>
      <c r="N42">
        <f t="shared" si="1"/>
        <v>1.4504331455999999</v>
      </c>
      <c r="O42">
        <f t="shared" si="2"/>
        <v>0.68944921938220771</v>
      </c>
    </row>
    <row r="43" spans="1:15" x14ac:dyDescent="0.2">
      <c r="A43" s="45">
        <v>26785</v>
      </c>
      <c r="B43" s="46">
        <v>2.5306000000000002</v>
      </c>
      <c r="F43" s="45">
        <v>26785</v>
      </c>
      <c r="G43" s="47">
        <f t="shared" si="0"/>
        <v>0.70078811334818403</v>
      </c>
      <c r="L43" s="45">
        <v>26785</v>
      </c>
      <c r="M43" s="46">
        <v>2.7909000000000002</v>
      </c>
      <c r="N43">
        <f t="shared" si="1"/>
        <v>1.4269648427999999</v>
      </c>
      <c r="O43">
        <f t="shared" si="2"/>
        <v>0.70078811334818403</v>
      </c>
    </row>
    <row r="44" spans="1:15" x14ac:dyDescent="0.2">
      <c r="A44" s="45">
        <v>26816</v>
      </c>
      <c r="B44" s="46">
        <v>2.5762</v>
      </c>
      <c r="F44" s="45">
        <v>26816</v>
      </c>
      <c r="G44" s="47">
        <f t="shared" si="0"/>
        <v>0.75819101625967089</v>
      </c>
      <c r="L44" s="45">
        <v>26816</v>
      </c>
      <c r="M44" s="46">
        <v>2.5796000000000001</v>
      </c>
      <c r="N44">
        <f t="shared" si="1"/>
        <v>1.3189288431999999</v>
      </c>
      <c r="O44">
        <f t="shared" si="2"/>
        <v>0.75819101625967089</v>
      </c>
    </row>
    <row r="45" spans="1:15" x14ac:dyDescent="0.2">
      <c r="A45" s="45">
        <v>26846</v>
      </c>
      <c r="B45" s="46">
        <v>2.5375000000000001</v>
      </c>
      <c r="F45" s="45">
        <v>26846</v>
      </c>
      <c r="G45" s="47">
        <f t="shared" si="0"/>
        <v>0.83725579860592769</v>
      </c>
      <c r="L45" s="45">
        <v>26846</v>
      </c>
      <c r="M45" s="46">
        <v>2.3359999999999999</v>
      </c>
      <c r="N45">
        <f t="shared" si="1"/>
        <v>1.1943781119999999</v>
      </c>
      <c r="O45">
        <f t="shared" si="2"/>
        <v>0.83725579860592769</v>
      </c>
    </row>
    <row r="46" spans="1:15" x14ac:dyDescent="0.2">
      <c r="A46" s="45">
        <v>26877</v>
      </c>
      <c r="B46" s="46">
        <v>2.4756999999999998</v>
      </c>
      <c r="F46" s="45">
        <v>26877</v>
      </c>
      <c r="G46" s="47">
        <f t="shared" si="0"/>
        <v>0.80586301835329499</v>
      </c>
      <c r="L46" s="45">
        <v>26877</v>
      </c>
      <c r="M46" s="46">
        <v>2.427</v>
      </c>
      <c r="N46">
        <f t="shared" si="1"/>
        <v>1.2409056839999999</v>
      </c>
      <c r="O46">
        <f t="shared" si="2"/>
        <v>0.80586301835329499</v>
      </c>
    </row>
    <row r="47" spans="1:15" x14ac:dyDescent="0.2">
      <c r="A47" s="45">
        <v>26908</v>
      </c>
      <c r="B47" s="46">
        <v>2.4182999999999999</v>
      </c>
      <c r="F47" s="45">
        <v>26908</v>
      </c>
      <c r="G47" s="47">
        <f t="shared" si="0"/>
        <v>0.80666070508267218</v>
      </c>
      <c r="L47" s="45">
        <v>26908</v>
      </c>
      <c r="M47" s="46">
        <v>2.4245999999999999</v>
      </c>
      <c r="N47">
        <f t="shared" si="1"/>
        <v>1.2396785831999999</v>
      </c>
      <c r="O47">
        <f t="shared" si="2"/>
        <v>0.80666070508267218</v>
      </c>
    </row>
    <row r="48" spans="1:15" x14ac:dyDescent="0.2">
      <c r="A48" s="45">
        <v>26938</v>
      </c>
      <c r="B48" s="46">
        <v>2.4291999999999998</v>
      </c>
      <c r="F48" s="45">
        <v>26938</v>
      </c>
      <c r="G48" s="47">
        <f t="shared" si="0"/>
        <v>0.81023635840069874</v>
      </c>
      <c r="L48" s="45">
        <v>26938</v>
      </c>
      <c r="M48" s="46">
        <v>2.4138999999999999</v>
      </c>
      <c r="N48">
        <f t="shared" si="1"/>
        <v>1.2342077588</v>
      </c>
      <c r="O48">
        <f t="shared" si="2"/>
        <v>0.81023635840069874</v>
      </c>
    </row>
    <row r="49" spans="1:15" x14ac:dyDescent="0.2">
      <c r="A49" s="45">
        <v>26969</v>
      </c>
      <c r="B49" s="46">
        <v>2.387</v>
      </c>
      <c r="F49" s="45">
        <v>26969</v>
      </c>
      <c r="G49" s="47">
        <f t="shared" si="0"/>
        <v>0.75775039539089795</v>
      </c>
      <c r="L49" s="45">
        <v>26969</v>
      </c>
      <c r="M49" s="46">
        <v>2.5811000000000002</v>
      </c>
      <c r="N49">
        <f t="shared" si="1"/>
        <v>1.3196957812000001</v>
      </c>
      <c r="O49">
        <f t="shared" si="2"/>
        <v>0.75775039539089795</v>
      </c>
    </row>
    <row r="50" spans="1:15" x14ac:dyDescent="0.2">
      <c r="A50" s="45">
        <v>26999</v>
      </c>
      <c r="B50" s="46">
        <v>2.3174000000000001</v>
      </c>
      <c r="F50" s="45">
        <v>26999</v>
      </c>
      <c r="G50" s="47">
        <f t="shared" si="0"/>
        <v>0.73591057890034495</v>
      </c>
      <c r="L50" s="45">
        <v>26999</v>
      </c>
      <c r="M50" s="46">
        <v>2.6577000000000002</v>
      </c>
      <c r="N50">
        <f t="shared" si="1"/>
        <v>1.3588607483999999</v>
      </c>
      <c r="O50">
        <f t="shared" si="2"/>
        <v>0.73591057890034495</v>
      </c>
    </row>
    <row r="51" spans="1:15" x14ac:dyDescent="0.2">
      <c r="A51" s="45">
        <v>27030</v>
      </c>
      <c r="B51" s="46">
        <v>2.2240000000000002</v>
      </c>
      <c r="F51" s="45">
        <v>27030</v>
      </c>
      <c r="G51" s="47">
        <f t="shared" si="0"/>
        <v>0.69476379011170009</v>
      </c>
      <c r="L51" s="45">
        <v>27030</v>
      </c>
      <c r="M51" s="46">
        <v>2.8151000000000002</v>
      </c>
      <c r="N51">
        <f t="shared" si="1"/>
        <v>1.4393381091999999</v>
      </c>
      <c r="O51">
        <f t="shared" si="2"/>
        <v>0.69476379011170009</v>
      </c>
    </row>
    <row r="52" spans="1:15" x14ac:dyDescent="0.2">
      <c r="A52" s="45">
        <v>27061</v>
      </c>
      <c r="B52" s="46">
        <v>2.2749000000000001</v>
      </c>
      <c r="F52" s="45">
        <v>27061</v>
      </c>
      <c r="G52" s="47">
        <f t="shared" si="0"/>
        <v>0.72048535531697011</v>
      </c>
      <c r="L52" s="45">
        <v>27061</v>
      </c>
      <c r="M52" s="46">
        <v>2.7145999999999999</v>
      </c>
      <c r="N52">
        <f t="shared" si="1"/>
        <v>1.3879532631999998</v>
      </c>
      <c r="O52">
        <f t="shared" si="2"/>
        <v>0.72048535531697011</v>
      </c>
    </row>
    <row r="53" spans="1:15" x14ac:dyDescent="0.2">
      <c r="A53" s="45">
        <v>27089</v>
      </c>
      <c r="B53" s="46">
        <v>2.3405999999999998</v>
      </c>
      <c r="F53" s="45">
        <v>27089</v>
      </c>
      <c r="G53" s="47">
        <f t="shared" si="0"/>
        <v>0.74701304161005533</v>
      </c>
      <c r="L53" s="45">
        <v>27089</v>
      </c>
      <c r="M53" s="46">
        <v>2.6181999999999999</v>
      </c>
      <c r="N53">
        <f t="shared" si="1"/>
        <v>1.3386647143999999</v>
      </c>
      <c r="O53">
        <f t="shared" si="2"/>
        <v>0.74701304161005533</v>
      </c>
    </row>
    <row r="54" spans="1:15" x14ac:dyDescent="0.2">
      <c r="A54" s="45">
        <v>27120</v>
      </c>
      <c r="B54" s="46">
        <v>2.3885999999999998</v>
      </c>
      <c r="F54" s="45">
        <v>27120</v>
      </c>
      <c r="G54" s="47">
        <f t="shared" si="0"/>
        <v>0.77421801343656371</v>
      </c>
      <c r="L54" s="45">
        <v>27120</v>
      </c>
      <c r="M54" s="46">
        <v>2.5261999999999998</v>
      </c>
      <c r="N54">
        <f t="shared" si="1"/>
        <v>1.2916258503999998</v>
      </c>
      <c r="O54">
        <f t="shared" si="2"/>
        <v>0.77421801343656371</v>
      </c>
    </row>
    <row r="55" spans="1:15" x14ac:dyDescent="0.2">
      <c r="A55" s="45">
        <v>27150</v>
      </c>
      <c r="B55" s="46">
        <v>2.4137</v>
      </c>
      <c r="F55" s="45">
        <v>27150</v>
      </c>
      <c r="G55" s="47">
        <f t="shared" si="0"/>
        <v>0.79453588947978837</v>
      </c>
      <c r="L55" s="45">
        <v>27150</v>
      </c>
      <c r="M55" s="46">
        <v>2.4615999999999998</v>
      </c>
      <c r="N55">
        <f t="shared" si="1"/>
        <v>1.2585963871999999</v>
      </c>
      <c r="O55">
        <f t="shared" si="2"/>
        <v>0.79453588947978837</v>
      </c>
    </row>
    <row r="56" spans="1:15" x14ac:dyDescent="0.2">
      <c r="A56" s="45">
        <v>27181</v>
      </c>
      <c r="B56" s="46">
        <v>2.3902000000000001</v>
      </c>
      <c r="F56" s="45">
        <v>27181</v>
      </c>
      <c r="G56" s="47">
        <f t="shared" si="0"/>
        <v>0.77449393954914147</v>
      </c>
      <c r="L56" s="45">
        <v>27181</v>
      </c>
      <c r="M56" s="46">
        <v>2.5253000000000001</v>
      </c>
      <c r="N56">
        <f t="shared" si="1"/>
        <v>1.2911656875999999</v>
      </c>
      <c r="O56">
        <f t="shared" si="2"/>
        <v>0.77449393954914147</v>
      </c>
    </row>
    <row r="57" spans="1:15" x14ac:dyDescent="0.2">
      <c r="A57" s="45">
        <v>27211</v>
      </c>
      <c r="B57" s="46">
        <v>2.3896000000000002</v>
      </c>
      <c r="F57" s="45">
        <v>27211</v>
      </c>
      <c r="G57" s="47">
        <f t="shared" si="0"/>
        <v>0.76615071511416766</v>
      </c>
      <c r="L57" s="45">
        <v>27211</v>
      </c>
      <c r="M57" s="46">
        <v>2.5528</v>
      </c>
      <c r="N57">
        <f t="shared" si="1"/>
        <v>1.3052262175999998</v>
      </c>
      <c r="O57">
        <f t="shared" si="2"/>
        <v>0.76615071511416766</v>
      </c>
    </row>
    <row r="58" spans="1:15" x14ac:dyDescent="0.2">
      <c r="A58" s="45">
        <v>27242</v>
      </c>
      <c r="B58" s="46">
        <v>2.3456000000000001</v>
      </c>
      <c r="F58" s="45">
        <v>27242</v>
      </c>
      <c r="G58" s="47">
        <f t="shared" si="0"/>
        <v>0.74695598286871645</v>
      </c>
      <c r="L58" s="45">
        <v>27242</v>
      </c>
      <c r="M58" s="46">
        <v>2.6183999999999998</v>
      </c>
      <c r="N58">
        <f t="shared" si="1"/>
        <v>1.3387669727999998</v>
      </c>
      <c r="O58">
        <f t="shared" si="2"/>
        <v>0.74695598286871645</v>
      </c>
    </row>
    <row r="59" spans="1:15" x14ac:dyDescent="0.2">
      <c r="A59" s="45">
        <v>27273</v>
      </c>
      <c r="B59" s="46">
        <v>2.3165</v>
      </c>
      <c r="F59" s="45">
        <v>27273</v>
      </c>
      <c r="G59" s="47">
        <f t="shared" si="0"/>
        <v>0.73499795022301651</v>
      </c>
      <c r="L59" s="45">
        <v>27273</v>
      </c>
      <c r="M59" s="46">
        <v>2.661</v>
      </c>
      <c r="N59">
        <f t="shared" si="1"/>
        <v>1.360548012</v>
      </c>
      <c r="O59">
        <f t="shared" si="2"/>
        <v>0.73499795022301651</v>
      </c>
    </row>
    <row r="60" spans="1:15" x14ac:dyDescent="0.2">
      <c r="A60" s="45">
        <v>27303</v>
      </c>
      <c r="B60" s="46">
        <v>2.3330000000000002</v>
      </c>
      <c r="F60" s="45">
        <v>27303</v>
      </c>
      <c r="G60" s="47">
        <f t="shared" si="0"/>
        <v>0.75433104965421438</v>
      </c>
      <c r="L60" s="45">
        <v>27303</v>
      </c>
      <c r="M60" s="46">
        <v>2.5928</v>
      </c>
      <c r="N60">
        <f t="shared" si="1"/>
        <v>1.3256778975999999</v>
      </c>
      <c r="O60">
        <f t="shared" si="2"/>
        <v>0.75433104965421438</v>
      </c>
    </row>
    <row r="61" spans="1:15" x14ac:dyDescent="0.2">
      <c r="A61" s="45">
        <v>27334</v>
      </c>
      <c r="B61" s="46">
        <v>2.3252000000000002</v>
      </c>
      <c r="F61" s="45">
        <v>27334</v>
      </c>
      <c r="G61" s="47">
        <f t="shared" si="0"/>
        <v>0.77890463781101027</v>
      </c>
      <c r="L61" s="45">
        <v>27334</v>
      </c>
      <c r="M61" s="46">
        <v>2.5110000000000001</v>
      </c>
      <c r="N61">
        <f t="shared" si="1"/>
        <v>1.2838542120000001</v>
      </c>
      <c r="O61">
        <f t="shared" si="2"/>
        <v>0.77890463781101027</v>
      </c>
    </row>
    <row r="62" spans="1:15" x14ac:dyDescent="0.2">
      <c r="A62" s="45">
        <v>27364</v>
      </c>
      <c r="B62" s="46">
        <v>2.3294000000000001</v>
      </c>
      <c r="F62" s="45">
        <v>27364</v>
      </c>
      <c r="G62" s="47">
        <f t="shared" si="0"/>
        <v>0.79820003491141778</v>
      </c>
      <c r="L62" s="45">
        <v>27364</v>
      </c>
      <c r="M62" s="46">
        <v>2.4502999999999999</v>
      </c>
      <c r="N62">
        <f t="shared" si="1"/>
        <v>1.2528187875999999</v>
      </c>
      <c r="O62">
        <f t="shared" si="2"/>
        <v>0.79820003491141778</v>
      </c>
    </row>
    <row r="63" spans="1:15" x14ac:dyDescent="0.2">
      <c r="A63" s="45">
        <v>27395</v>
      </c>
      <c r="B63" s="46">
        <v>2.3622999999999998</v>
      </c>
      <c r="F63" s="45">
        <v>27395</v>
      </c>
      <c r="G63" s="47">
        <f t="shared" si="0"/>
        <v>0.82702420632730644</v>
      </c>
      <c r="L63" s="45">
        <v>27395</v>
      </c>
      <c r="M63" s="46">
        <v>2.3649</v>
      </c>
      <c r="N63">
        <f t="shared" si="1"/>
        <v>1.2091544507999998</v>
      </c>
      <c r="O63">
        <f t="shared" si="2"/>
        <v>0.82702420632730644</v>
      </c>
    </row>
    <row r="64" spans="1:15" x14ac:dyDescent="0.2">
      <c r="A64" s="45">
        <v>27426</v>
      </c>
      <c r="B64" s="46">
        <v>2.3957999999999999</v>
      </c>
      <c r="F64" s="45">
        <v>27426</v>
      </c>
      <c r="G64" s="47">
        <f t="shared" si="0"/>
        <v>0.84045788558439549</v>
      </c>
      <c r="L64" s="45">
        <v>27426</v>
      </c>
      <c r="M64" s="46">
        <v>2.3271000000000002</v>
      </c>
      <c r="N64">
        <f t="shared" si="1"/>
        <v>1.1898276132000001</v>
      </c>
      <c r="O64">
        <f t="shared" si="2"/>
        <v>0.84045788558439549</v>
      </c>
    </row>
    <row r="65" spans="1:15" x14ac:dyDescent="0.2">
      <c r="A65" s="45">
        <v>27454</v>
      </c>
      <c r="B65" s="46">
        <v>2.4180000000000001</v>
      </c>
      <c r="F65" s="45">
        <v>27454</v>
      </c>
      <c r="G65" s="47">
        <f t="shared" si="0"/>
        <v>0.84328441579073288</v>
      </c>
      <c r="L65" s="45">
        <v>27454</v>
      </c>
      <c r="M65" s="46">
        <v>2.3193000000000001</v>
      </c>
      <c r="N65">
        <f t="shared" si="1"/>
        <v>1.1858395356</v>
      </c>
      <c r="O65">
        <f t="shared" si="2"/>
        <v>0.84328441579073288</v>
      </c>
    </row>
    <row r="66" spans="1:15" x14ac:dyDescent="0.2">
      <c r="A66" s="45">
        <v>27485</v>
      </c>
      <c r="B66" s="46">
        <v>2.3706999999999998</v>
      </c>
      <c r="F66" s="45">
        <v>27485</v>
      </c>
      <c r="G66" s="47">
        <f t="shared" si="0"/>
        <v>0.82322987858550678</v>
      </c>
      <c r="L66" s="45">
        <v>27485</v>
      </c>
      <c r="M66" s="46">
        <v>2.3757999999999999</v>
      </c>
      <c r="N66">
        <f t="shared" si="1"/>
        <v>1.2147275335999999</v>
      </c>
      <c r="O66">
        <f t="shared" si="2"/>
        <v>0.82322987858550678</v>
      </c>
    </row>
    <row r="67" spans="1:15" x14ac:dyDescent="0.2">
      <c r="A67" s="45">
        <v>27515</v>
      </c>
      <c r="B67" s="46">
        <v>2.3205</v>
      </c>
      <c r="F67" s="45">
        <v>27515</v>
      </c>
      <c r="G67" s="47">
        <f t="shared" si="0"/>
        <v>0.83209085111399572</v>
      </c>
      <c r="L67" s="45">
        <v>27515</v>
      </c>
      <c r="M67" s="46">
        <v>2.3504999999999998</v>
      </c>
      <c r="N67">
        <f t="shared" si="1"/>
        <v>1.2017918459999999</v>
      </c>
      <c r="O67">
        <f t="shared" si="2"/>
        <v>0.83209085111399572</v>
      </c>
    </row>
    <row r="68" spans="1:15" x14ac:dyDescent="0.2">
      <c r="A68" s="45">
        <v>27546</v>
      </c>
      <c r="B68" s="46">
        <v>2.2803</v>
      </c>
      <c r="F68" s="45">
        <v>27546</v>
      </c>
      <c r="G68" s="47">
        <f t="shared" si="0"/>
        <v>0.83564603526744152</v>
      </c>
      <c r="L68" s="45">
        <v>27546</v>
      </c>
      <c r="M68" s="46">
        <v>2.3405</v>
      </c>
      <c r="N68">
        <f t="shared" si="1"/>
        <v>1.1966789259999999</v>
      </c>
      <c r="O68">
        <f t="shared" si="2"/>
        <v>0.83564603526744152</v>
      </c>
    </row>
    <row r="69" spans="1:15" x14ac:dyDescent="0.2">
      <c r="A69" s="45">
        <v>27576</v>
      </c>
      <c r="B69" s="46">
        <v>2.1844999999999999</v>
      </c>
      <c r="F69" s="45">
        <v>27576</v>
      </c>
      <c r="G69" s="47">
        <f t="shared" si="0"/>
        <v>0.79096920190215014</v>
      </c>
      <c r="L69" s="45">
        <v>27576</v>
      </c>
      <c r="M69" s="46">
        <v>2.4727000000000001</v>
      </c>
      <c r="N69">
        <f t="shared" si="1"/>
        <v>1.2642717284</v>
      </c>
      <c r="O69">
        <f t="shared" si="2"/>
        <v>0.79096920190215014</v>
      </c>
    </row>
    <row r="70" spans="1:15" x14ac:dyDescent="0.2">
      <c r="A70" s="45">
        <v>27607</v>
      </c>
      <c r="B70" s="46">
        <v>2.1143000000000001</v>
      </c>
      <c r="F70" s="45">
        <v>27607</v>
      </c>
      <c r="G70" s="47">
        <f t="shared" si="0"/>
        <v>0.75995863597429547</v>
      </c>
      <c r="L70" s="45">
        <v>27607</v>
      </c>
      <c r="M70" s="46">
        <v>2.5735999999999999</v>
      </c>
      <c r="N70">
        <f t="shared" si="1"/>
        <v>1.3158610911999999</v>
      </c>
      <c r="O70">
        <f t="shared" si="2"/>
        <v>0.75995863597429547</v>
      </c>
    </row>
    <row r="71" spans="1:15" x14ac:dyDescent="0.2">
      <c r="A71" s="45">
        <v>27638</v>
      </c>
      <c r="B71" s="46">
        <v>2.0834000000000001</v>
      </c>
      <c r="F71" s="45">
        <v>27638</v>
      </c>
      <c r="G71" s="47">
        <f t="shared" si="0"/>
        <v>0.74681337414313143</v>
      </c>
      <c r="L71" s="45">
        <v>27638</v>
      </c>
      <c r="M71" s="46">
        <v>2.6189</v>
      </c>
      <c r="N71">
        <f t="shared" si="1"/>
        <v>1.3390226187999998</v>
      </c>
      <c r="O71">
        <f t="shared" si="2"/>
        <v>0.74681337414313143</v>
      </c>
    </row>
    <row r="72" spans="1:15" x14ac:dyDescent="0.2">
      <c r="A72" s="45">
        <v>27668</v>
      </c>
      <c r="B72" s="46">
        <v>2.0568</v>
      </c>
      <c r="F72" s="45">
        <v>27668</v>
      </c>
      <c r="G72" s="47">
        <f t="shared" si="0"/>
        <v>0.75757429040688185</v>
      </c>
      <c r="L72" s="45">
        <v>27668</v>
      </c>
      <c r="M72" s="46">
        <v>2.5817000000000001</v>
      </c>
      <c r="N72">
        <f t="shared" si="1"/>
        <v>1.3200025564</v>
      </c>
      <c r="O72">
        <f t="shared" si="2"/>
        <v>0.75757429040688185</v>
      </c>
    </row>
    <row r="73" spans="1:15" x14ac:dyDescent="0.2">
      <c r="A73" s="45">
        <v>27699</v>
      </c>
      <c r="B73" s="46">
        <v>2.0484</v>
      </c>
      <c r="F73" s="45">
        <v>27699</v>
      </c>
      <c r="G73" s="47">
        <f t="shared" si="0"/>
        <v>0.75526318564390138</v>
      </c>
      <c r="L73" s="45">
        <v>27699</v>
      </c>
      <c r="M73" s="46">
        <v>2.5895999999999999</v>
      </c>
      <c r="N73">
        <f t="shared" si="1"/>
        <v>1.3240417631999999</v>
      </c>
      <c r="O73">
        <f t="shared" si="2"/>
        <v>0.75526318564390138</v>
      </c>
    </row>
    <row r="74" spans="1:15" x14ac:dyDescent="0.2">
      <c r="A74" s="45">
        <v>27729</v>
      </c>
      <c r="B74" s="46">
        <v>2.0221</v>
      </c>
      <c r="F74" s="45">
        <v>27729</v>
      </c>
      <c r="G74" s="47">
        <f t="shared" si="0"/>
        <v>0.74601577050900059</v>
      </c>
      <c r="L74" s="45">
        <v>27729</v>
      </c>
      <c r="M74" s="46">
        <v>2.6217000000000001</v>
      </c>
      <c r="N74">
        <f t="shared" si="1"/>
        <v>1.3404542364000001</v>
      </c>
      <c r="O74">
        <f t="shared" si="2"/>
        <v>0.74601577050900059</v>
      </c>
    </row>
    <row r="75" spans="1:15" x14ac:dyDescent="0.2">
      <c r="A75" s="45">
        <v>27760</v>
      </c>
      <c r="B75" s="46">
        <v>2.0286</v>
      </c>
      <c r="F75" s="45">
        <v>27760</v>
      </c>
      <c r="G75" s="47">
        <f t="shared" si="0"/>
        <v>0.7515195179801909</v>
      </c>
      <c r="L75" s="45">
        <v>27760</v>
      </c>
      <c r="M75" s="46">
        <v>2.6025</v>
      </c>
      <c r="N75">
        <f t="shared" si="1"/>
        <v>1.3306374299999999</v>
      </c>
      <c r="O75">
        <f t="shared" si="2"/>
        <v>0.7515195179801909</v>
      </c>
    </row>
    <row r="76" spans="1:15" x14ac:dyDescent="0.2">
      <c r="A76" s="45">
        <v>27791</v>
      </c>
      <c r="B76" s="46">
        <v>2.0261999999999998</v>
      </c>
      <c r="F76" s="45">
        <v>27791</v>
      </c>
      <c r="G76" s="47">
        <f t="shared" si="0"/>
        <v>0.76342930853797841</v>
      </c>
      <c r="L76" s="45">
        <v>27791</v>
      </c>
      <c r="M76" s="46">
        <v>2.5619000000000001</v>
      </c>
      <c r="N76">
        <f t="shared" si="1"/>
        <v>1.3098789747999999</v>
      </c>
      <c r="O76">
        <f t="shared" si="2"/>
        <v>0.76342930853797841</v>
      </c>
    </row>
    <row r="77" spans="1:15" x14ac:dyDescent="0.2">
      <c r="A77" s="45">
        <v>27820</v>
      </c>
      <c r="B77" s="46">
        <v>1.9428000000000001</v>
      </c>
      <c r="F77" s="45">
        <v>27820</v>
      </c>
      <c r="G77" s="47">
        <f t="shared" si="0"/>
        <v>0.76399591622790886</v>
      </c>
      <c r="L77" s="45">
        <v>27820</v>
      </c>
      <c r="M77" s="46">
        <v>2.56</v>
      </c>
      <c r="N77">
        <f t="shared" si="1"/>
        <v>1.30890752</v>
      </c>
      <c r="O77">
        <f t="shared" si="2"/>
        <v>0.76399591622790886</v>
      </c>
    </row>
    <row r="78" spans="1:15" x14ac:dyDescent="0.2">
      <c r="A78" s="45">
        <v>27851</v>
      </c>
      <c r="B78" s="46">
        <v>1.8463000000000001</v>
      </c>
      <c r="F78" s="45">
        <v>27851</v>
      </c>
      <c r="G78" s="47">
        <f t="shared" si="0"/>
        <v>0.77061841825982935</v>
      </c>
      <c r="L78" s="45">
        <v>27851</v>
      </c>
      <c r="M78" s="46">
        <v>2.5379999999999998</v>
      </c>
      <c r="N78">
        <f t="shared" si="1"/>
        <v>1.2976590959999998</v>
      </c>
      <c r="O78">
        <f t="shared" si="2"/>
        <v>0.77061841825982935</v>
      </c>
    </row>
    <row r="79" spans="1:15" x14ac:dyDescent="0.2">
      <c r="A79" s="45">
        <v>27881</v>
      </c>
      <c r="B79" s="46">
        <v>1.8079000000000001</v>
      </c>
      <c r="F79" s="45">
        <v>27881</v>
      </c>
      <c r="G79" s="47">
        <f t="shared" si="0"/>
        <v>0.76342930853797841</v>
      </c>
      <c r="L79" s="45">
        <v>27881</v>
      </c>
      <c r="M79" s="46">
        <v>2.5619000000000001</v>
      </c>
      <c r="N79">
        <f t="shared" si="1"/>
        <v>1.3098789747999999</v>
      </c>
      <c r="O79">
        <f t="shared" si="2"/>
        <v>0.76342930853797841</v>
      </c>
    </row>
    <row r="80" spans="1:15" x14ac:dyDescent="0.2">
      <c r="A80" s="45">
        <v>27912</v>
      </c>
      <c r="B80" s="46">
        <v>1.764</v>
      </c>
      <c r="F80" s="45">
        <v>27912</v>
      </c>
      <c r="G80" s="47">
        <f t="shared" ref="G80:G143" si="3">O80</f>
        <v>0.75880874705856338</v>
      </c>
      <c r="L80" s="45">
        <v>27912</v>
      </c>
      <c r="M80" s="46">
        <v>2.5775000000000001</v>
      </c>
      <c r="N80">
        <f t="shared" ref="N80:N143" si="4">M80*$J$15</f>
        <v>1.3178551299999999</v>
      </c>
      <c r="O80">
        <f t="shared" ref="O80:O143" si="5">1/N80</f>
        <v>0.75880874705856338</v>
      </c>
    </row>
    <row r="81" spans="1:15" x14ac:dyDescent="0.2">
      <c r="A81" s="45">
        <v>27942</v>
      </c>
      <c r="B81" s="46">
        <v>1.7849999999999999</v>
      </c>
      <c r="F81" s="45">
        <v>27942</v>
      </c>
      <c r="G81" s="47">
        <f t="shared" si="3"/>
        <v>0.75969296777760609</v>
      </c>
      <c r="L81" s="45">
        <v>27942</v>
      </c>
      <c r="M81" s="46">
        <v>2.5745</v>
      </c>
      <c r="N81">
        <f t="shared" si="4"/>
        <v>1.316321254</v>
      </c>
      <c r="O81">
        <f t="shared" si="5"/>
        <v>0.75969296777760609</v>
      </c>
    </row>
    <row r="82" spans="1:15" x14ac:dyDescent="0.2">
      <c r="A82" s="45">
        <v>27973</v>
      </c>
      <c r="B82" s="46">
        <v>1.7827999999999999</v>
      </c>
      <c r="F82" s="45">
        <v>27973</v>
      </c>
      <c r="G82" s="47">
        <f t="shared" si="3"/>
        <v>0.77326910431480922</v>
      </c>
      <c r="L82" s="45">
        <v>27973</v>
      </c>
      <c r="M82" s="46">
        <v>2.5293000000000001</v>
      </c>
      <c r="N82">
        <f t="shared" si="4"/>
        <v>1.2932108555999999</v>
      </c>
      <c r="O82">
        <f t="shared" si="5"/>
        <v>0.77326910431480922</v>
      </c>
    </row>
    <row r="83" spans="1:15" x14ac:dyDescent="0.2">
      <c r="A83" s="45">
        <v>28004</v>
      </c>
      <c r="B83" s="46">
        <v>1.7272000000000001</v>
      </c>
      <c r="F83" s="45">
        <v>28004</v>
      </c>
      <c r="G83" s="47">
        <f t="shared" si="3"/>
        <v>0.785536808395633</v>
      </c>
      <c r="L83" s="45">
        <v>28004</v>
      </c>
      <c r="M83" s="46">
        <v>2.4897999999999998</v>
      </c>
      <c r="N83">
        <f t="shared" si="4"/>
        <v>1.2730148215999999</v>
      </c>
      <c r="O83">
        <f t="shared" si="5"/>
        <v>0.785536808395633</v>
      </c>
    </row>
    <row r="84" spans="1:15" x14ac:dyDescent="0.2">
      <c r="A84" s="45">
        <v>28034</v>
      </c>
      <c r="B84" s="46">
        <v>1.6376999999999999</v>
      </c>
      <c r="F84" s="45">
        <v>28034</v>
      </c>
      <c r="G84" s="47">
        <f t="shared" si="3"/>
        <v>0.80506690769056022</v>
      </c>
      <c r="L84" s="45">
        <v>28034</v>
      </c>
      <c r="M84" s="46">
        <v>2.4293999999999998</v>
      </c>
      <c r="N84">
        <f t="shared" si="4"/>
        <v>1.2421327847999999</v>
      </c>
      <c r="O84">
        <f t="shared" si="5"/>
        <v>0.80506690769056022</v>
      </c>
    </row>
    <row r="85" spans="1:15" x14ac:dyDescent="0.2">
      <c r="A85" s="45">
        <v>28065</v>
      </c>
      <c r="B85" s="46">
        <v>1.6380999999999999</v>
      </c>
      <c r="F85" s="45">
        <v>28065</v>
      </c>
      <c r="G85" s="47">
        <f t="shared" si="3"/>
        <v>0.81053856010917835</v>
      </c>
      <c r="L85" s="45">
        <v>28065</v>
      </c>
      <c r="M85" s="46">
        <v>2.4129999999999998</v>
      </c>
      <c r="N85">
        <f t="shared" si="4"/>
        <v>1.2337475959999997</v>
      </c>
      <c r="O85">
        <f t="shared" si="5"/>
        <v>0.81053856010917835</v>
      </c>
    </row>
    <row r="86" spans="1:15" x14ac:dyDescent="0.2">
      <c r="A86" s="45">
        <v>28095</v>
      </c>
      <c r="B86" s="46">
        <v>1.6783999999999999</v>
      </c>
      <c r="F86" s="45">
        <v>28095</v>
      </c>
      <c r="G86" s="47">
        <f t="shared" si="3"/>
        <v>0.82070813039463164</v>
      </c>
      <c r="L86" s="45">
        <v>28095</v>
      </c>
      <c r="M86" s="46">
        <v>2.3831000000000002</v>
      </c>
      <c r="N86">
        <f t="shared" si="4"/>
        <v>1.2184599652000001</v>
      </c>
      <c r="O86">
        <f t="shared" si="5"/>
        <v>0.82070813039463164</v>
      </c>
    </row>
    <row r="87" spans="1:15" x14ac:dyDescent="0.2">
      <c r="A87" s="45">
        <v>28126</v>
      </c>
      <c r="B87" s="46">
        <v>1.7123999999999999</v>
      </c>
      <c r="F87" s="45">
        <v>28126</v>
      </c>
      <c r="G87" s="47">
        <f t="shared" si="3"/>
        <v>0.817278653438405</v>
      </c>
      <c r="L87" s="45">
        <v>28126</v>
      </c>
      <c r="M87" s="46">
        <v>2.3931</v>
      </c>
      <c r="N87">
        <f t="shared" si="4"/>
        <v>1.2235728851999998</v>
      </c>
      <c r="O87">
        <f t="shared" si="5"/>
        <v>0.817278653438405</v>
      </c>
    </row>
    <row r="88" spans="1:15" x14ac:dyDescent="0.2">
      <c r="A88" s="45">
        <v>28157</v>
      </c>
      <c r="B88" s="46">
        <v>1.7102999999999999</v>
      </c>
      <c r="F88" s="45">
        <v>28157</v>
      </c>
      <c r="G88" s="47">
        <f t="shared" si="3"/>
        <v>0.81323473827170356</v>
      </c>
      <c r="L88" s="45">
        <v>28157</v>
      </c>
      <c r="M88" s="46">
        <v>2.4049999999999998</v>
      </c>
      <c r="N88">
        <f t="shared" si="4"/>
        <v>1.2296572599999998</v>
      </c>
      <c r="O88">
        <f t="shared" si="5"/>
        <v>0.81323473827170356</v>
      </c>
    </row>
    <row r="89" spans="1:15" x14ac:dyDescent="0.2">
      <c r="A89" s="45">
        <v>28185</v>
      </c>
      <c r="B89" s="46">
        <v>1.7174</v>
      </c>
      <c r="F89" s="45">
        <v>28185</v>
      </c>
      <c r="G89" s="47">
        <f t="shared" si="3"/>
        <v>0.81779124667312553</v>
      </c>
      <c r="L89" s="45">
        <v>28185</v>
      </c>
      <c r="M89" s="46">
        <v>2.3915999999999999</v>
      </c>
      <c r="N89">
        <f t="shared" si="4"/>
        <v>1.2228059471999999</v>
      </c>
      <c r="O89">
        <f t="shared" si="5"/>
        <v>0.81779124667312553</v>
      </c>
    </row>
    <row r="90" spans="1:15" x14ac:dyDescent="0.2">
      <c r="A90" s="45">
        <v>28216</v>
      </c>
      <c r="B90" s="46">
        <v>1.7190000000000001</v>
      </c>
      <c r="F90" s="45">
        <v>28216</v>
      </c>
      <c r="G90" s="47">
        <f t="shared" si="3"/>
        <v>0.82374996653474575</v>
      </c>
      <c r="L90" s="45">
        <v>28216</v>
      </c>
      <c r="M90" s="46">
        <v>2.3742999999999999</v>
      </c>
      <c r="N90">
        <f t="shared" si="4"/>
        <v>1.2139605955999999</v>
      </c>
      <c r="O90">
        <f t="shared" si="5"/>
        <v>0.82374996653474575</v>
      </c>
    </row>
    <row r="91" spans="1:15" x14ac:dyDescent="0.2">
      <c r="A91" s="45">
        <v>28246</v>
      </c>
      <c r="B91" s="46">
        <v>1.7184999999999999</v>
      </c>
      <c r="F91" s="45">
        <v>28246</v>
      </c>
      <c r="G91" s="47">
        <f t="shared" si="3"/>
        <v>0.82916294113254485</v>
      </c>
      <c r="L91" s="45">
        <v>28246</v>
      </c>
      <c r="M91" s="46">
        <v>2.3588</v>
      </c>
      <c r="N91">
        <f t="shared" si="4"/>
        <v>1.2060355696</v>
      </c>
      <c r="O91">
        <f t="shared" si="5"/>
        <v>0.82916294113254485</v>
      </c>
    </row>
    <row r="92" spans="1:15" x14ac:dyDescent="0.2">
      <c r="A92" s="45">
        <v>28277</v>
      </c>
      <c r="B92" s="46">
        <v>1.7191000000000001</v>
      </c>
      <c r="F92" s="45">
        <v>28277</v>
      </c>
      <c r="G92" s="47">
        <f t="shared" si="3"/>
        <v>0.83028932991316318</v>
      </c>
      <c r="L92" s="45">
        <v>28277</v>
      </c>
      <c r="M92" s="46">
        <v>2.3555999999999999</v>
      </c>
      <c r="N92">
        <f t="shared" si="4"/>
        <v>1.2043994351999998</v>
      </c>
      <c r="O92">
        <f t="shared" si="5"/>
        <v>0.83028932991316318</v>
      </c>
    </row>
    <row r="93" spans="1:15" x14ac:dyDescent="0.2">
      <c r="A93" s="45">
        <v>28307</v>
      </c>
      <c r="B93" s="46">
        <v>1.7225999999999999</v>
      </c>
      <c r="F93" s="45">
        <v>28307</v>
      </c>
      <c r="G93" s="47">
        <f t="shared" si="3"/>
        <v>0.85706816193840796</v>
      </c>
      <c r="L93" s="45">
        <v>28307</v>
      </c>
      <c r="M93" s="46">
        <v>2.282</v>
      </c>
      <c r="N93">
        <f t="shared" si="4"/>
        <v>1.1667683439999998</v>
      </c>
      <c r="O93">
        <f t="shared" si="5"/>
        <v>0.85706816193840796</v>
      </c>
    </row>
    <row r="94" spans="1:15" x14ac:dyDescent="0.2">
      <c r="A94" s="45">
        <v>28338</v>
      </c>
      <c r="B94" s="46">
        <v>1.7397</v>
      </c>
      <c r="F94" s="45">
        <v>28338</v>
      </c>
      <c r="G94" s="47">
        <f t="shared" si="3"/>
        <v>0.84426726476018588</v>
      </c>
      <c r="L94" s="45">
        <v>28338</v>
      </c>
      <c r="M94" s="46">
        <v>2.3166000000000002</v>
      </c>
      <c r="N94">
        <f t="shared" si="4"/>
        <v>1.1844590472000001</v>
      </c>
      <c r="O94">
        <f t="shared" si="5"/>
        <v>0.84426726476018588</v>
      </c>
    </row>
    <row r="95" spans="1:15" x14ac:dyDescent="0.2">
      <c r="A95" s="45">
        <v>28369</v>
      </c>
      <c r="B95" s="46">
        <v>1.7431000000000001</v>
      </c>
      <c r="F95" s="45">
        <v>28369</v>
      </c>
      <c r="G95" s="47">
        <f t="shared" si="3"/>
        <v>0.84165140956340778</v>
      </c>
      <c r="L95" s="45">
        <v>28369</v>
      </c>
      <c r="M95" s="46">
        <v>2.3237999999999999</v>
      </c>
      <c r="N95">
        <f t="shared" si="4"/>
        <v>1.1881403495999998</v>
      </c>
      <c r="O95">
        <f t="shared" si="5"/>
        <v>0.84165140956340778</v>
      </c>
    </row>
    <row r="96" spans="1:15" x14ac:dyDescent="0.2">
      <c r="A96" s="45">
        <v>28399</v>
      </c>
      <c r="B96" s="46">
        <v>1.7710999999999999</v>
      </c>
      <c r="F96" s="45">
        <v>28399</v>
      </c>
      <c r="G96" s="47">
        <f t="shared" si="3"/>
        <v>0.8586484965947172</v>
      </c>
      <c r="L96" s="45">
        <v>28399</v>
      </c>
      <c r="M96" s="46">
        <v>2.2778</v>
      </c>
      <c r="N96">
        <f t="shared" si="4"/>
        <v>1.1646209176</v>
      </c>
      <c r="O96">
        <f t="shared" si="5"/>
        <v>0.8586484965947172</v>
      </c>
    </row>
    <row r="97" spans="1:15" x14ac:dyDescent="0.2">
      <c r="A97" s="45">
        <v>28430</v>
      </c>
      <c r="B97" s="46">
        <v>1.8178000000000001</v>
      </c>
      <c r="F97" s="45">
        <v>28430</v>
      </c>
      <c r="G97" s="47">
        <f t="shared" si="3"/>
        <v>0.87290437630252904</v>
      </c>
      <c r="L97" s="45">
        <v>28430</v>
      </c>
      <c r="M97" s="46">
        <v>2.2406000000000001</v>
      </c>
      <c r="N97">
        <f t="shared" si="4"/>
        <v>1.1456008552000001</v>
      </c>
      <c r="O97">
        <f t="shared" si="5"/>
        <v>0.87290437630252904</v>
      </c>
    </row>
    <row r="98" spans="1:15" x14ac:dyDescent="0.2">
      <c r="A98" s="45">
        <v>28460</v>
      </c>
      <c r="B98" s="46">
        <v>1.8546</v>
      </c>
      <c r="F98" s="45">
        <v>28460</v>
      </c>
      <c r="G98" s="47">
        <f t="shared" si="3"/>
        <v>0.90926524664967334</v>
      </c>
      <c r="L98" s="45">
        <v>28460</v>
      </c>
      <c r="M98" s="46">
        <v>2.1509999999999998</v>
      </c>
      <c r="N98">
        <f t="shared" si="4"/>
        <v>1.0997890919999997</v>
      </c>
      <c r="O98">
        <f t="shared" si="5"/>
        <v>0.90926524664967334</v>
      </c>
    </row>
    <row r="99" spans="1:15" x14ac:dyDescent="0.2">
      <c r="A99" s="45">
        <v>28491</v>
      </c>
      <c r="B99" s="46">
        <v>1.9353</v>
      </c>
      <c r="F99" s="45">
        <v>28491</v>
      </c>
      <c r="G99" s="47">
        <f t="shared" si="3"/>
        <v>0.92343226890625441</v>
      </c>
      <c r="L99" s="45">
        <v>28491</v>
      </c>
      <c r="M99" s="46">
        <v>2.1179999999999999</v>
      </c>
      <c r="N99">
        <f t="shared" si="4"/>
        <v>1.082916456</v>
      </c>
      <c r="O99">
        <f t="shared" si="5"/>
        <v>0.92343226890625441</v>
      </c>
    </row>
    <row r="100" spans="1:15" x14ac:dyDescent="0.2">
      <c r="A100" s="45">
        <v>28522</v>
      </c>
      <c r="B100" s="46">
        <v>1.9396</v>
      </c>
      <c r="F100" s="45">
        <v>28522</v>
      </c>
      <c r="G100" s="47">
        <f t="shared" si="3"/>
        <v>0.94134357488734988</v>
      </c>
      <c r="L100" s="45">
        <v>28522</v>
      </c>
      <c r="M100" s="46">
        <v>2.0777000000000001</v>
      </c>
      <c r="N100">
        <f t="shared" si="4"/>
        <v>1.0623113883999999</v>
      </c>
      <c r="O100">
        <f t="shared" si="5"/>
        <v>0.94134357488734988</v>
      </c>
    </row>
    <row r="101" spans="1:15" x14ac:dyDescent="0.2">
      <c r="A101" s="45">
        <v>28550</v>
      </c>
      <c r="B101" s="46">
        <v>1.9055</v>
      </c>
      <c r="F101" s="45">
        <v>28550</v>
      </c>
      <c r="G101" s="47">
        <f t="shared" si="3"/>
        <v>0.96185184692802539</v>
      </c>
      <c r="L101" s="45">
        <v>28550</v>
      </c>
      <c r="M101" s="46">
        <v>2.0333999999999999</v>
      </c>
      <c r="N101">
        <f t="shared" si="4"/>
        <v>1.0396611527999999</v>
      </c>
      <c r="O101">
        <f t="shared" si="5"/>
        <v>0.96185184692802539</v>
      </c>
    </row>
    <row r="102" spans="1:15" x14ac:dyDescent="0.2">
      <c r="A102" s="45">
        <v>28581</v>
      </c>
      <c r="B102" s="46">
        <v>1.8496999999999999</v>
      </c>
      <c r="F102" s="45">
        <v>28581</v>
      </c>
      <c r="G102" s="47">
        <f t="shared" si="3"/>
        <v>0.95747272998651145</v>
      </c>
      <c r="L102" s="45">
        <v>28581</v>
      </c>
      <c r="M102" s="46">
        <v>2.0427</v>
      </c>
      <c r="N102">
        <f t="shared" si="4"/>
        <v>1.0444161684</v>
      </c>
      <c r="O102">
        <f t="shared" si="5"/>
        <v>0.95747272998651145</v>
      </c>
    </row>
    <row r="103" spans="1:15" x14ac:dyDescent="0.2">
      <c r="A103" s="45">
        <v>28611</v>
      </c>
      <c r="B103" s="46">
        <v>1.8181</v>
      </c>
      <c r="F103" s="45">
        <v>28611</v>
      </c>
      <c r="G103" s="47">
        <f t="shared" si="3"/>
        <v>0.9288704148667587</v>
      </c>
      <c r="L103" s="45">
        <v>28611</v>
      </c>
      <c r="M103" s="46">
        <v>2.1055999999999999</v>
      </c>
      <c r="N103">
        <f t="shared" si="4"/>
        <v>1.0765764351999998</v>
      </c>
      <c r="O103">
        <f t="shared" si="5"/>
        <v>0.9288704148667587</v>
      </c>
    </row>
    <row r="104" spans="1:15" x14ac:dyDescent="0.2">
      <c r="A104" s="45">
        <v>28642</v>
      </c>
      <c r="B104" s="46">
        <v>1.8371999999999999</v>
      </c>
      <c r="F104" s="45">
        <v>28642</v>
      </c>
      <c r="G104" s="47">
        <f t="shared" si="3"/>
        <v>0.93849786254484024</v>
      </c>
      <c r="L104" s="45">
        <v>28642</v>
      </c>
      <c r="M104" s="46">
        <v>2.0840000000000001</v>
      </c>
      <c r="N104">
        <f t="shared" si="4"/>
        <v>1.0655325279999999</v>
      </c>
      <c r="O104">
        <f t="shared" si="5"/>
        <v>0.93849786254484024</v>
      </c>
    </row>
    <row r="105" spans="1:15" x14ac:dyDescent="0.2">
      <c r="A105" s="45">
        <v>28672</v>
      </c>
      <c r="B105" s="46">
        <v>1.8949</v>
      </c>
      <c r="F105" s="45">
        <v>28672</v>
      </c>
      <c r="G105" s="47">
        <f t="shared" si="3"/>
        <v>0.95141778739283323</v>
      </c>
      <c r="L105" s="45">
        <v>28672</v>
      </c>
      <c r="M105" s="46">
        <v>2.0556999999999999</v>
      </c>
      <c r="N105">
        <f t="shared" si="4"/>
        <v>1.0510629643999998</v>
      </c>
      <c r="O105">
        <f t="shared" si="5"/>
        <v>0.95141778739283323</v>
      </c>
    </row>
    <row r="106" spans="1:15" x14ac:dyDescent="0.2">
      <c r="A106" s="45">
        <v>28703</v>
      </c>
      <c r="B106" s="46">
        <v>1.9406000000000001</v>
      </c>
      <c r="F106" s="45">
        <v>28703</v>
      </c>
      <c r="G106" s="47">
        <f t="shared" si="3"/>
        <v>0.97938384854454019</v>
      </c>
      <c r="L106" s="45">
        <v>28703</v>
      </c>
      <c r="M106" s="46">
        <v>1.9970000000000001</v>
      </c>
      <c r="N106">
        <f t="shared" si="4"/>
        <v>1.0210501240000001</v>
      </c>
      <c r="O106">
        <f t="shared" si="5"/>
        <v>0.97938384854454019</v>
      </c>
    </row>
    <row r="107" spans="1:15" x14ac:dyDescent="0.2">
      <c r="A107" s="45">
        <v>28734</v>
      </c>
      <c r="B107" s="46">
        <v>1.9595</v>
      </c>
      <c r="F107" s="45">
        <v>28734</v>
      </c>
      <c r="G107" s="47">
        <f t="shared" si="3"/>
        <v>0.99300850200215618</v>
      </c>
      <c r="L107" s="45">
        <v>28734</v>
      </c>
      <c r="M107" s="46">
        <v>1.9696</v>
      </c>
      <c r="N107">
        <f t="shared" si="4"/>
        <v>1.0070407232</v>
      </c>
      <c r="O107">
        <f t="shared" si="5"/>
        <v>0.99300850200215618</v>
      </c>
    </row>
    <row r="108" spans="1:15" x14ac:dyDescent="0.2">
      <c r="A108" s="45">
        <v>28764</v>
      </c>
      <c r="B108" s="46">
        <v>2.0074999999999998</v>
      </c>
      <c r="F108" s="45">
        <v>28764</v>
      </c>
      <c r="G108" s="47">
        <f t="shared" si="3"/>
        <v>1.0634710160097043</v>
      </c>
      <c r="L108" s="45">
        <v>28764</v>
      </c>
      <c r="M108" s="46">
        <v>1.8391</v>
      </c>
      <c r="N108">
        <f t="shared" si="4"/>
        <v>0.94031711719999989</v>
      </c>
      <c r="O108">
        <f t="shared" si="5"/>
        <v>1.0634710160097043</v>
      </c>
    </row>
    <row r="109" spans="1:15" x14ac:dyDescent="0.2">
      <c r="A109" s="45">
        <v>28795</v>
      </c>
      <c r="B109" s="46">
        <v>1.9608000000000001</v>
      </c>
      <c r="F109" s="45">
        <v>28795</v>
      </c>
      <c r="G109" s="47">
        <f t="shared" si="3"/>
        <v>1.0267899756107974</v>
      </c>
      <c r="L109" s="45">
        <v>28795</v>
      </c>
      <c r="M109" s="46">
        <v>1.9048</v>
      </c>
      <c r="N109">
        <f t="shared" si="4"/>
        <v>0.97390900159999994</v>
      </c>
      <c r="O109">
        <f t="shared" si="5"/>
        <v>1.0267899756107974</v>
      </c>
    </row>
    <row r="110" spans="1:15" x14ac:dyDescent="0.2">
      <c r="A110" s="45">
        <v>28825</v>
      </c>
      <c r="B110" s="46">
        <v>1.9861</v>
      </c>
      <c r="F110" s="45">
        <v>28825</v>
      </c>
      <c r="G110" s="47">
        <f t="shared" si="3"/>
        <v>1.0404455503476151</v>
      </c>
      <c r="L110" s="45">
        <v>28825</v>
      </c>
      <c r="M110" s="46">
        <v>1.8797999999999999</v>
      </c>
      <c r="N110">
        <f t="shared" si="4"/>
        <v>0.96112670159999991</v>
      </c>
      <c r="O110">
        <f t="shared" si="5"/>
        <v>1.0404455503476151</v>
      </c>
    </row>
    <row r="111" spans="1:15" x14ac:dyDescent="0.2">
      <c r="A111" s="45">
        <v>28856</v>
      </c>
      <c r="B111" s="46">
        <v>2.0053000000000001</v>
      </c>
      <c r="F111" s="45">
        <v>28856</v>
      </c>
      <c r="G111" s="47">
        <f t="shared" si="3"/>
        <v>1.0572051597532144</v>
      </c>
      <c r="L111" s="45">
        <v>28856</v>
      </c>
      <c r="M111" s="46">
        <v>1.85</v>
      </c>
      <c r="N111">
        <f t="shared" si="4"/>
        <v>0.94589020000000001</v>
      </c>
      <c r="O111">
        <f t="shared" si="5"/>
        <v>1.0572051597532144</v>
      </c>
    </row>
    <row r="112" spans="1:15" x14ac:dyDescent="0.2">
      <c r="A112" s="45">
        <v>28887</v>
      </c>
      <c r="B112" s="46">
        <v>2.0042</v>
      </c>
      <c r="F112" s="45">
        <v>28887</v>
      </c>
      <c r="G112" s="47">
        <f t="shared" si="3"/>
        <v>1.0533901791045657</v>
      </c>
      <c r="L112" s="45">
        <v>28887</v>
      </c>
      <c r="M112" s="46">
        <v>1.8567</v>
      </c>
      <c r="N112">
        <f t="shared" si="4"/>
        <v>0.94931585639999994</v>
      </c>
      <c r="O112">
        <f t="shared" si="5"/>
        <v>1.0533901791045657</v>
      </c>
    </row>
    <row r="113" spans="1:15" x14ac:dyDescent="0.2">
      <c r="A113" s="45">
        <v>28915</v>
      </c>
      <c r="B113" s="46">
        <v>2.0377999999999998</v>
      </c>
      <c r="F113" s="45">
        <v>28915</v>
      </c>
      <c r="G113" s="47">
        <f t="shared" si="3"/>
        <v>1.0513516881919298</v>
      </c>
      <c r="L113" s="45">
        <v>28915</v>
      </c>
      <c r="M113" s="46">
        <v>1.8603000000000001</v>
      </c>
      <c r="N113">
        <f t="shared" si="4"/>
        <v>0.95115650759999992</v>
      </c>
      <c r="O113">
        <f t="shared" si="5"/>
        <v>1.0513516881919298</v>
      </c>
    </row>
    <row r="114" spans="1:15" x14ac:dyDescent="0.2">
      <c r="A114" s="45">
        <v>28946</v>
      </c>
      <c r="B114" s="46">
        <v>2.0735000000000001</v>
      </c>
      <c r="F114" s="45">
        <v>28946</v>
      </c>
      <c r="G114" s="47">
        <f t="shared" si="3"/>
        <v>1.0316100772949244</v>
      </c>
      <c r="L114" s="45">
        <v>28946</v>
      </c>
      <c r="M114" s="46">
        <v>1.8958999999999999</v>
      </c>
      <c r="N114">
        <f t="shared" si="4"/>
        <v>0.96935850279999991</v>
      </c>
      <c r="O114">
        <f t="shared" si="5"/>
        <v>1.0316100772949244</v>
      </c>
    </row>
    <row r="115" spans="1:15" x14ac:dyDescent="0.2">
      <c r="A115" s="45">
        <v>28976</v>
      </c>
      <c r="B115" s="46">
        <v>2.0587</v>
      </c>
      <c r="F115" s="45">
        <v>28976</v>
      </c>
      <c r="G115" s="47">
        <f t="shared" si="3"/>
        <v>1.0252290955304539</v>
      </c>
      <c r="L115" s="45">
        <v>28976</v>
      </c>
      <c r="M115" s="46">
        <v>1.9077</v>
      </c>
      <c r="N115">
        <f t="shared" si="4"/>
        <v>0.97539174839999987</v>
      </c>
      <c r="O115">
        <f t="shared" si="5"/>
        <v>1.0252290955304539</v>
      </c>
    </row>
    <row r="116" spans="1:15" x14ac:dyDescent="0.2">
      <c r="A116" s="45">
        <v>29007</v>
      </c>
      <c r="B116" s="46">
        <v>2.1118999999999999</v>
      </c>
      <c r="F116" s="45">
        <v>29007</v>
      </c>
      <c r="G116" s="47">
        <f t="shared" si="3"/>
        <v>1.03796080536191</v>
      </c>
      <c r="L116" s="45">
        <v>29007</v>
      </c>
      <c r="M116" s="46">
        <v>1.8843000000000001</v>
      </c>
      <c r="N116">
        <f t="shared" si="4"/>
        <v>0.96342751559999995</v>
      </c>
      <c r="O116">
        <f t="shared" si="5"/>
        <v>1.03796080536191</v>
      </c>
    </row>
    <row r="117" spans="1:15" x14ac:dyDescent="0.2">
      <c r="A117" s="45">
        <v>29037</v>
      </c>
      <c r="B117" s="46">
        <v>2.2597999999999998</v>
      </c>
      <c r="F117" s="45">
        <v>29037</v>
      </c>
      <c r="G117" s="47">
        <f t="shared" si="3"/>
        <v>1.0720986381315831</v>
      </c>
      <c r="L117" s="45">
        <v>29037</v>
      </c>
      <c r="M117" s="46">
        <v>1.8243</v>
      </c>
      <c r="N117">
        <f t="shared" si="4"/>
        <v>0.93274999559999994</v>
      </c>
      <c r="O117">
        <f t="shared" si="5"/>
        <v>1.0720986381315831</v>
      </c>
    </row>
    <row r="118" spans="1:15" x14ac:dyDescent="0.2">
      <c r="A118" s="45">
        <v>29068</v>
      </c>
      <c r="B118" s="46">
        <v>2.2368000000000001</v>
      </c>
      <c r="F118" s="45">
        <v>29068</v>
      </c>
      <c r="G118" s="47">
        <f t="shared" si="3"/>
        <v>1.0691682859801273</v>
      </c>
      <c r="L118" s="45">
        <v>29068</v>
      </c>
      <c r="M118" s="46">
        <v>1.8292999999999999</v>
      </c>
      <c r="N118">
        <f t="shared" si="4"/>
        <v>0.93530645559999992</v>
      </c>
      <c r="O118">
        <f t="shared" si="5"/>
        <v>1.0691682859801273</v>
      </c>
    </row>
    <row r="119" spans="1:15" x14ac:dyDescent="0.2">
      <c r="A119" s="45">
        <v>29099</v>
      </c>
      <c r="B119" s="46">
        <v>2.1966000000000001</v>
      </c>
      <c r="F119" s="45">
        <v>29099</v>
      </c>
      <c r="G119" s="47">
        <f t="shared" si="3"/>
        <v>1.0902667626642772</v>
      </c>
      <c r="L119" s="45">
        <v>29099</v>
      </c>
      <c r="M119" s="46">
        <v>1.7939000000000001</v>
      </c>
      <c r="N119">
        <f t="shared" si="4"/>
        <v>0.91720671879999993</v>
      </c>
      <c r="O119">
        <f t="shared" si="5"/>
        <v>1.0902667626642772</v>
      </c>
    </row>
    <row r="120" spans="1:15" x14ac:dyDescent="0.2">
      <c r="A120" s="45">
        <v>29129</v>
      </c>
      <c r="B120" s="46">
        <v>2.1438000000000001</v>
      </c>
      <c r="F120" s="45">
        <v>29129</v>
      </c>
      <c r="G120" s="47">
        <f t="shared" si="3"/>
        <v>1.0928253593023673</v>
      </c>
      <c r="L120" s="45">
        <v>29129</v>
      </c>
      <c r="M120" s="46">
        <v>1.7897000000000001</v>
      </c>
      <c r="N120">
        <f t="shared" si="4"/>
        <v>0.91505929239999995</v>
      </c>
      <c r="O120">
        <f t="shared" si="5"/>
        <v>1.0928253593023673</v>
      </c>
    </row>
    <row r="121" spans="1:15" x14ac:dyDescent="0.2">
      <c r="A121" s="45">
        <v>29160</v>
      </c>
      <c r="B121" s="46">
        <v>2.1352000000000002</v>
      </c>
      <c r="F121" s="45">
        <v>29160</v>
      </c>
      <c r="G121" s="47">
        <f t="shared" si="3"/>
        <v>1.1043021543354112</v>
      </c>
      <c r="L121" s="45">
        <v>29160</v>
      </c>
      <c r="M121" s="46">
        <v>1.7710999999999999</v>
      </c>
      <c r="N121">
        <f t="shared" si="4"/>
        <v>0.9055492611999999</v>
      </c>
      <c r="O121">
        <f t="shared" si="5"/>
        <v>1.1043021543354112</v>
      </c>
    </row>
    <row r="122" spans="1:15" x14ac:dyDescent="0.2">
      <c r="A122" s="45">
        <v>29190</v>
      </c>
      <c r="B122" s="46">
        <v>2.2006999999999999</v>
      </c>
      <c r="F122" s="45">
        <v>29190</v>
      </c>
      <c r="G122" s="47">
        <f t="shared" si="3"/>
        <v>1.1278643362801724</v>
      </c>
      <c r="L122" s="45">
        <v>29190</v>
      </c>
      <c r="M122" s="46">
        <v>1.7341</v>
      </c>
      <c r="N122">
        <f t="shared" si="4"/>
        <v>0.88663145719999992</v>
      </c>
      <c r="O122">
        <f t="shared" si="5"/>
        <v>1.1278643362801724</v>
      </c>
    </row>
    <row r="123" spans="1:15" x14ac:dyDescent="0.2">
      <c r="A123" s="45">
        <v>29221</v>
      </c>
      <c r="B123" s="46">
        <v>2.2641</v>
      </c>
      <c r="F123" s="45">
        <v>29221</v>
      </c>
      <c r="G123" s="47">
        <f t="shared" si="3"/>
        <v>1.1340772037246012</v>
      </c>
      <c r="L123" s="45">
        <v>29221</v>
      </c>
      <c r="M123" s="46">
        <v>1.7245999999999999</v>
      </c>
      <c r="N123">
        <f t="shared" si="4"/>
        <v>0.88177418319999989</v>
      </c>
      <c r="O123">
        <f t="shared" si="5"/>
        <v>1.1340772037246012</v>
      </c>
    </row>
    <row r="124" spans="1:15" x14ac:dyDescent="0.2">
      <c r="A124" s="45">
        <v>29252</v>
      </c>
      <c r="B124" s="46">
        <v>2.2890999999999999</v>
      </c>
      <c r="F124" s="45">
        <v>29252</v>
      </c>
      <c r="G124" s="47">
        <f t="shared" si="3"/>
        <v>1.1187676155722726</v>
      </c>
      <c r="L124" s="45">
        <v>29252</v>
      </c>
      <c r="M124" s="46">
        <v>1.7482</v>
      </c>
      <c r="N124">
        <f t="shared" si="4"/>
        <v>0.89384067439999992</v>
      </c>
      <c r="O124">
        <f t="shared" si="5"/>
        <v>1.1187676155722726</v>
      </c>
    </row>
    <row r="125" spans="1:15" x14ac:dyDescent="0.2">
      <c r="A125" s="45">
        <v>29281</v>
      </c>
      <c r="B125" s="46">
        <v>2.2044999999999999</v>
      </c>
      <c r="F125" s="45">
        <v>29281</v>
      </c>
      <c r="G125" s="47">
        <f t="shared" si="3"/>
        <v>1.0561204954605794</v>
      </c>
      <c r="L125" s="45">
        <v>29281</v>
      </c>
      <c r="M125" s="46">
        <v>1.8519000000000001</v>
      </c>
      <c r="N125">
        <f t="shared" si="4"/>
        <v>0.94686165479999995</v>
      </c>
      <c r="O125">
        <f t="shared" si="5"/>
        <v>1.0561204954605794</v>
      </c>
    </row>
    <row r="126" spans="1:15" x14ac:dyDescent="0.2">
      <c r="A126" s="45">
        <v>29312</v>
      </c>
      <c r="B126" s="46">
        <v>2.2094</v>
      </c>
      <c r="F126" s="45">
        <v>29312</v>
      </c>
      <c r="G126" s="47">
        <f t="shared" si="3"/>
        <v>1.0416646493094626</v>
      </c>
      <c r="L126" s="45">
        <v>29312</v>
      </c>
      <c r="M126" s="46">
        <v>1.8775999999999999</v>
      </c>
      <c r="N126">
        <f t="shared" si="4"/>
        <v>0.96000185919999992</v>
      </c>
      <c r="O126">
        <f t="shared" si="5"/>
        <v>1.0416646493094626</v>
      </c>
    </row>
    <row r="127" spans="1:15" x14ac:dyDescent="0.2">
      <c r="A127" s="45">
        <v>29342</v>
      </c>
      <c r="B127" s="46">
        <v>2.302</v>
      </c>
      <c r="F127" s="45">
        <v>29342</v>
      </c>
      <c r="G127" s="47">
        <f t="shared" si="3"/>
        <v>1.0918492410782374</v>
      </c>
      <c r="L127" s="45">
        <v>29342</v>
      </c>
      <c r="M127" s="46">
        <v>1.7912999999999999</v>
      </c>
      <c r="N127">
        <f t="shared" si="4"/>
        <v>0.91587735959999994</v>
      </c>
      <c r="O127">
        <f t="shared" si="5"/>
        <v>1.0918492410782374</v>
      </c>
    </row>
    <row r="128" spans="1:15" x14ac:dyDescent="0.2">
      <c r="A128" s="45">
        <v>29373</v>
      </c>
      <c r="B128" s="46">
        <v>2.3359000000000001</v>
      </c>
      <c r="F128" s="45">
        <v>29373</v>
      </c>
      <c r="G128" s="47">
        <f t="shared" si="3"/>
        <v>1.1066765945473021</v>
      </c>
      <c r="L128" s="45">
        <v>29373</v>
      </c>
      <c r="M128" s="46">
        <v>1.7673000000000001</v>
      </c>
      <c r="N128">
        <f t="shared" si="4"/>
        <v>0.90360635160000002</v>
      </c>
      <c r="O128">
        <f t="shared" si="5"/>
        <v>1.1066765945473021</v>
      </c>
    </row>
    <row r="129" spans="1:15" x14ac:dyDescent="0.2">
      <c r="A129" s="45">
        <v>29403</v>
      </c>
      <c r="B129" s="46">
        <v>2.3732000000000002</v>
      </c>
      <c r="F129" s="45">
        <v>29403</v>
      </c>
      <c r="G129" s="47">
        <f t="shared" si="3"/>
        <v>1.1195360878897807</v>
      </c>
      <c r="L129" s="45">
        <v>29403</v>
      </c>
      <c r="M129" s="46">
        <v>1.7470000000000001</v>
      </c>
      <c r="N129">
        <f t="shared" si="4"/>
        <v>0.89322712400000004</v>
      </c>
      <c r="O129">
        <f t="shared" si="5"/>
        <v>1.1195360878897807</v>
      </c>
    </row>
    <row r="130" spans="1:15" x14ac:dyDescent="0.2">
      <c r="A130" s="45">
        <v>29434</v>
      </c>
      <c r="B130" s="46">
        <v>2.3704000000000001</v>
      </c>
      <c r="F130" s="45">
        <v>29434</v>
      </c>
      <c r="G130" s="47">
        <f t="shared" si="3"/>
        <v>1.0926422042142161</v>
      </c>
      <c r="L130" s="45">
        <v>29434</v>
      </c>
      <c r="M130" s="46">
        <v>1.79</v>
      </c>
      <c r="N130">
        <f t="shared" si="4"/>
        <v>0.91521268</v>
      </c>
      <c r="O130">
        <f t="shared" si="5"/>
        <v>1.0926422042142161</v>
      </c>
    </row>
    <row r="131" spans="1:15" x14ac:dyDescent="0.2">
      <c r="A131" s="45">
        <v>29465</v>
      </c>
      <c r="B131" s="46">
        <v>2.4011999999999998</v>
      </c>
      <c r="F131" s="45">
        <v>29465</v>
      </c>
      <c r="G131" s="47">
        <f t="shared" si="3"/>
        <v>1.0928864246443042</v>
      </c>
      <c r="L131" s="45">
        <v>29465</v>
      </c>
      <c r="M131" s="46">
        <v>1.7896000000000001</v>
      </c>
      <c r="N131">
        <f t="shared" si="4"/>
        <v>0.9150081632</v>
      </c>
      <c r="O131">
        <f t="shared" si="5"/>
        <v>1.0928864246443042</v>
      </c>
    </row>
    <row r="132" spans="1:15" x14ac:dyDescent="0.2">
      <c r="A132" s="45">
        <v>29495</v>
      </c>
      <c r="B132" s="46">
        <v>2.4165000000000001</v>
      </c>
      <c r="F132" s="45">
        <v>29495</v>
      </c>
      <c r="G132" s="47">
        <f t="shared" si="3"/>
        <v>1.0612781732831118</v>
      </c>
      <c r="L132" s="45">
        <v>29495</v>
      </c>
      <c r="M132" s="46">
        <v>1.8429</v>
      </c>
      <c r="N132">
        <f t="shared" si="4"/>
        <v>0.94226002679999998</v>
      </c>
      <c r="O132">
        <f t="shared" si="5"/>
        <v>1.0612781732831118</v>
      </c>
    </row>
    <row r="133" spans="1:15" x14ac:dyDescent="0.2">
      <c r="A133" s="45">
        <v>29526</v>
      </c>
      <c r="B133" s="46">
        <v>2.3940999999999999</v>
      </c>
      <c r="F133" s="45">
        <v>29526</v>
      </c>
      <c r="G133" s="47">
        <f t="shared" si="3"/>
        <v>1.019138943016751</v>
      </c>
      <c r="L133" s="45">
        <v>29526</v>
      </c>
      <c r="M133" s="46">
        <v>1.9191</v>
      </c>
      <c r="N133">
        <f t="shared" si="4"/>
        <v>0.98122047719999994</v>
      </c>
      <c r="O133">
        <f t="shared" si="5"/>
        <v>1.019138943016751</v>
      </c>
    </row>
    <row r="134" spans="1:15" x14ac:dyDescent="0.2">
      <c r="A134" s="45">
        <v>29556</v>
      </c>
      <c r="B134" s="46">
        <v>2.3458999999999999</v>
      </c>
      <c r="F134" s="45">
        <v>29556</v>
      </c>
      <c r="G134" s="47">
        <f t="shared" si="3"/>
        <v>0.99280687591037931</v>
      </c>
      <c r="L134" s="45">
        <v>29556</v>
      </c>
      <c r="M134" s="46">
        <v>1.97</v>
      </c>
      <c r="N134">
        <f t="shared" si="4"/>
        <v>1.0072452399999998</v>
      </c>
      <c r="O134">
        <f t="shared" si="5"/>
        <v>0.99280687591037931</v>
      </c>
    </row>
    <row r="135" spans="1:15" x14ac:dyDescent="0.2">
      <c r="A135" s="45">
        <v>29587</v>
      </c>
      <c r="B135" s="46">
        <v>2.4028999999999998</v>
      </c>
      <c r="F135" s="45">
        <v>29587</v>
      </c>
      <c r="G135" s="47">
        <f t="shared" si="3"/>
        <v>0.97280753322230629</v>
      </c>
      <c r="L135" s="45">
        <v>29587</v>
      </c>
      <c r="M135" s="46">
        <v>2.0105</v>
      </c>
      <c r="N135">
        <f t="shared" si="4"/>
        <v>1.027952566</v>
      </c>
      <c r="O135">
        <f t="shared" si="5"/>
        <v>0.97280753322230629</v>
      </c>
    </row>
    <row r="136" spans="1:15" x14ac:dyDescent="0.2">
      <c r="A136" s="45">
        <v>29618</v>
      </c>
      <c r="B136" s="46">
        <v>2.2940999999999998</v>
      </c>
      <c r="F136" s="45">
        <v>29618</v>
      </c>
      <c r="G136" s="47">
        <f t="shared" si="3"/>
        <v>0.91428082719869419</v>
      </c>
      <c r="L136" s="45">
        <v>29618</v>
      </c>
      <c r="M136" s="46">
        <v>2.1392000000000002</v>
      </c>
      <c r="N136">
        <f t="shared" si="4"/>
        <v>1.0937558464000001</v>
      </c>
      <c r="O136">
        <f t="shared" si="5"/>
        <v>0.91428082719869419</v>
      </c>
    </row>
    <row r="137" spans="1:15" x14ac:dyDescent="0.2">
      <c r="A137" s="45">
        <v>29646</v>
      </c>
      <c r="B137" s="46">
        <v>2.2319</v>
      </c>
      <c r="F137" s="45">
        <v>29646</v>
      </c>
      <c r="G137" s="47">
        <f t="shared" si="3"/>
        <v>0.92882630267533206</v>
      </c>
      <c r="L137" s="45">
        <v>29646</v>
      </c>
      <c r="M137" s="46">
        <v>2.1057000000000001</v>
      </c>
      <c r="N137">
        <f t="shared" si="4"/>
        <v>1.0766275644000001</v>
      </c>
      <c r="O137">
        <f t="shared" si="5"/>
        <v>0.92882630267533206</v>
      </c>
    </row>
    <row r="138" spans="1:15" x14ac:dyDescent="0.2">
      <c r="A138" s="45">
        <v>29677</v>
      </c>
      <c r="B138" s="46">
        <v>2.1753</v>
      </c>
      <c r="F138" s="45">
        <v>29677</v>
      </c>
      <c r="G138" s="47">
        <f t="shared" si="3"/>
        <v>0.90380293232137099</v>
      </c>
      <c r="L138" s="45">
        <v>29677</v>
      </c>
      <c r="M138" s="46">
        <v>2.1640000000000001</v>
      </c>
      <c r="N138">
        <f t="shared" si="4"/>
        <v>1.106435888</v>
      </c>
      <c r="O138">
        <f t="shared" si="5"/>
        <v>0.90380293232137099</v>
      </c>
    </row>
    <row r="139" spans="1:15" x14ac:dyDescent="0.2">
      <c r="A139" s="45">
        <v>29707</v>
      </c>
      <c r="B139" s="46">
        <v>2.0884</v>
      </c>
      <c r="F139" s="45">
        <v>29707</v>
      </c>
      <c r="G139" s="47">
        <f t="shared" si="3"/>
        <v>0.85254764201362065</v>
      </c>
      <c r="L139" s="45">
        <v>29707</v>
      </c>
      <c r="M139" s="46">
        <v>2.2940999999999998</v>
      </c>
      <c r="N139">
        <f t="shared" si="4"/>
        <v>1.1729549771999999</v>
      </c>
      <c r="O139">
        <f t="shared" si="5"/>
        <v>0.85254764201362065</v>
      </c>
    </row>
    <row r="140" spans="1:15" x14ac:dyDescent="0.2">
      <c r="A140" s="45">
        <v>29738</v>
      </c>
      <c r="B140" s="46">
        <v>1.9738</v>
      </c>
      <c r="F140" s="45">
        <v>29738</v>
      </c>
      <c r="G140" s="47">
        <f t="shared" si="3"/>
        <v>0.82243368468249745</v>
      </c>
      <c r="L140" s="45">
        <v>29738</v>
      </c>
      <c r="M140" s="46">
        <v>2.3780999999999999</v>
      </c>
      <c r="N140">
        <f t="shared" si="4"/>
        <v>1.2159035051999998</v>
      </c>
      <c r="O140">
        <f t="shared" si="5"/>
        <v>0.82243368468249745</v>
      </c>
    </row>
    <row r="141" spans="1:15" x14ac:dyDescent="0.2">
      <c r="A141" s="45">
        <v>29768</v>
      </c>
      <c r="B141" s="46">
        <v>1.8736999999999999</v>
      </c>
      <c r="F141" s="45">
        <v>29768</v>
      </c>
      <c r="G141" s="47">
        <f t="shared" si="3"/>
        <v>0.80140526348840269</v>
      </c>
      <c r="L141" s="45">
        <v>29768</v>
      </c>
      <c r="M141" s="46">
        <v>2.4405000000000001</v>
      </c>
      <c r="N141">
        <f t="shared" si="4"/>
        <v>1.247808126</v>
      </c>
      <c r="O141">
        <f t="shared" si="5"/>
        <v>0.80140526348840269</v>
      </c>
    </row>
    <row r="142" spans="1:15" x14ac:dyDescent="0.2">
      <c r="A142" s="45">
        <v>29799</v>
      </c>
      <c r="B142" s="46">
        <v>1.8203</v>
      </c>
      <c r="F142" s="45">
        <v>29799</v>
      </c>
      <c r="G142" s="47">
        <f t="shared" si="3"/>
        <v>0.78195647910740729</v>
      </c>
      <c r="L142" s="45">
        <v>29799</v>
      </c>
      <c r="M142" s="46">
        <v>2.5011999999999999</v>
      </c>
      <c r="N142">
        <f t="shared" si="4"/>
        <v>1.2788435503999998</v>
      </c>
      <c r="O142">
        <f t="shared" si="5"/>
        <v>0.78195647910740729</v>
      </c>
    </row>
    <row r="143" spans="1:15" x14ac:dyDescent="0.2">
      <c r="A143" s="45">
        <v>29830</v>
      </c>
      <c r="B143" s="46">
        <v>1.8146</v>
      </c>
      <c r="F143" s="45">
        <v>29830</v>
      </c>
      <c r="G143" s="47">
        <f t="shared" si="3"/>
        <v>0.83148947604091783</v>
      </c>
      <c r="L143" s="45">
        <v>29830</v>
      </c>
      <c r="M143" s="46">
        <v>2.3521999999999998</v>
      </c>
      <c r="N143">
        <f t="shared" si="4"/>
        <v>1.2026610423999999</v>
      </c>
      <c r="O143">
        <f t="shared" si="5"/>
        <v>0.83148947604091783</v>
      </c>
    </row>
    <row r="144" spans="1:15" x14ac:dyDescent="0.2">
      <c r="A144" s="45">
        <v>29860</v>
      </c>
      <c r="B144" s="46">
        <v>1.8407</v>
      </c>
      <c r="F144" s="45">
        <v>29860</v>
      </c>
      <c r="G144" s="47">
        <f t="shared" ref="G144:G207" si="6">O144</f>
        <v>0.86759949675883719</v>
      </c>
      <c r="L144" s="45">
        <v>29860</v>
      </c>
      <c r="M144" s="46">
        <v>2.2543000000000002</v>
      </c>
      <c r="N144">
        <f t="shared" ref="N144:N207" si="7">M144*$J$15</f>
        <v>1.1526055556000001</v>
      </c>
      <c r="O144">
        <f t="shared" ref="O144:O207" si="8">1/N144</f>
        <v>0.86759949675883719</v>
      </c>
    </row>
    <row r="145" spans="1:15" x14ac:dyDescent="0.2">
      <c r="A145" s="45">
        <v>29891</v>
      </c>
      <c r="B145" s="46">
        <v>1.9025000000000001</v>
      </c>
      <c r="F145" s="45">
        <v>29891</v>
      </c>
      <c r="G145" s="47">
        <f t="shared" si="6"/>
        <v>0.87736835884776909</v>
      </c>
      <c r="L145" s="45">
        <v>29891</v>
      </c>
      <c r="M145" s="46">
        <v>2.2292000000000001</v>
      </c>
      <c r="N145">
        <f t="shared" si="7"/>
        <v>1.1397721264</v>
      </c>
      <c r="O145">
        <f t="shared" si="8"/>
        <v>0.87736835884776909</v>
      </c>
    </row>
    <row r="146" spans="1:15" x14ac:dyDescent="0.2">
      <c r="A146" s="45">
        <v>29921</v>
      </c>
      <c r="B146" s="46">
        <v>1.9033</v>
      </c>
      <c r="F146" s="45">
        <v>29921</v>
      </c>
      <c r="G146" s="47">
        <f t="shared" si="6"/>
        <v>0.86621619449198239</v>
      </c>
      <c r="L146" s="45">
        <v>29921</v>
      </c>
      <c r="M146" s="46">
        <v>2.2578999999999998</v>
      </c>
      <c r="N146">
        <f t="shared" si="7"/>
        <v>1.1544462067999999</v>
      </c>
      <c r="O146">
        <f t="shared" si="8"/>
        <v>0.86621619449198239</v>
      </c>
    </row>
    <row r="147" spans="1:15" x14ac:dyDescent="0.2">
      <c r="A147" s="45">
        <v>29952</v>
      </c>
      <c r="B147" s="46">
        <v>1.8859999999999999</v>
      </c>
      <c r="F147" s="45">
        <v>29952</v>
      </c>
      <c r="G147" s="47">
        <f t="shared" si="6"/>
        <v>0.85265914445175994</v>
      </c>
      <c r="L147" s="45">
        <v>29952</v>
      </c>
      <c r="M147" s="46">
        <v>2.2938000000000001</v>
      </c>
      <c r="N147">
        <f t="shared" si="7"/>
        <v>1.1728015895999999</v>
      </c>
      <c r="O147">
        <f t="shared" si="8"/>
        <v>0.85265914445175994</v>
      </c>
    </row>
    <row r="148" spans="1:15" x14ac:dyDescent="0.2">
      <c r="A148" s="45">
        <v>29983</v>
      </c>
      <c r="B148" s="46">
        <v>1.847</v>
      </c>
      <c r="F148" s="45">
        <v>29983</v>
      </c>
      <c r="G148" s="47">
        <f t="shared" si="6"/>
        <v>0.82663970648497331</v>
      </c>
      <c r="L148" s="45">
        <v>29983</v>
      </c>
      <c r="M148" s="46">
        <v>2.3660000000000001</v>
      </c>
      <c r="N148">
        <f t="shared" si="7"/>
        <v>1.209716872</v>
      </c>
      <c r="O148">
        <f t="shared" si="8"/>
        <v>0.82663970648497331</v>
      </c>
    </row>
    <row r="149" spans="1:15" x14ac:dyDescent="0.2">
      <c r="A149" s="45">
        <v>30011</v>
      </c>
      <c r="B149" s="46">
        <v>1.8052999999999999</v>
      </c>
      <c r="F149" s="45">
        <v>30011</v>
      </c>
      <c r="G149" s="47">
        <f t="shared" si="6"/>
        <v>0.82177711997623815</v>
      </c>
      <c r="L149" s="45">
        <v>30011</v>
      </c>
      <c r="M149" s="46">
        <v>2.38</v>
      </c>
      <c r="N149">
        <f t="shared" si="7"/>
        <v>1.2168749599999999</v>
      </c>
      <c r="O149">
        <f t="shared" si="8"/>
        <v>0.82177711997623815</v>
      </c>
    </row>
    <row r="150" spans="1:15" x14ac:dyDescent="0.2">
      <c r="A150" s="45">
        <v>30042</v>
      </c>
      <c r="B150" s="46">
        <v>1.772</v>
      </c>
      <c r="F150" s="45">
        <v>30042</v>
      </c>
      <c r="G150" s="47">
        <f t="shared" si="6"/>
        <v>0.81594891345158416</v>
      </c>
      <c r="L150" s="45">
        <v>30042</v>
      </c>
      <c r="M150" s="46">
        <v>2.3969999999999998</v>
      </c>
      <c r="N150">
        <f t="shared" si="7"/>
        <v>1.2255669239999998</v>
      </c>
      <c r="O150">
        <f t="shared" si="8"/>
        <v>0.81594891345158416</v>
      </c>
    </row>
    <row r="151" spans="1:15" x14ac:dyDescent="0.2">
      <c r="A151" s="45">
        <v>30072</v>
      </c>
      <c r="B151" s="46">
        <v>1.8104</v>
      </c>
      <c r="F151" s="45">
        <v>30072</v>
      </c>
      <c r="G151" s="47">
        <f t="shared" si="6"/>
        <v>0.84565442128305379</v>
      </c>
      <c r="L151" s="45">
        <v>30072</v>
      </c>
      <c r="M151" s="46">
        <v>2.3128000000000002</v>
      </c>
      <c r="N151">
        <f t="shared" si="7"/>
        <v>1.1825161376</v>
      </c>
      <c r="O151">
        <f t="shared" si="8"/>
        <v>0.84565442128305379</v>
      </c>
    </row>
    <row r="152" spans="1:15" x14ac:dyDescent="0.2">
      <c r="A152" s="45">
        <v>30103</v>
      </c>
      <c r="B152" s="46">
        <v>1.7563</v>
      </c>
      <c r="F152" s="45">
        <v>30103</v>
      </c>
      <c r="G152" s="47">
        <f t="shared" si="6"/>
        <v>0.8051000475624448</v>
      </c>
      <c r="L152" s="45">
        <v>30103</v>
      </c>
      <c r="M152" s="46">
        <v>2.4293</v>
      </c>
      <c r="N152">
        <f t="shared" si="7"/>
        <v>1.2420816555999998</v>
      </c>
      <c r="O152">
        <f t="shared" si="8"/>
        <v>0.8051000475624448</v>
      </c>
    </row>
    <row r="153" spans="1:15" x14ac:dyDescent="0.2">
      <c r="A153" s="45">
        <v>30133</v>
      </c>
      <c r="B153" s="46">
        <v>1.7354000000000001</v>
      </c>
      <c r="F153" s="45">
        <v>30133</v>
      </c>
      <c r="G153" s="47">
        <f t="shared" si="6"/>
        <v>0.79305390704056722</v>
      </c>
      <c r="L153" s="45">
        <v>30133</v>
      </c>
      <c r="M153" s="46">
        <v>2.4662000000000002</v>
      </c>
      <c r="N153">
        <f t="shared" si="7"/>
        <v>1.2609483304</v>
      </c>
      <c r="O153">
        <f t="shared" si="8"/>
        <v>0.79305390704056722</v>
      </c>
    </row>
    <row r="154" spans="1:15" x14ac:dyDescent="0.2">
      <c r="A154" s="45">
        <v>30164</v>
      </c>
      <c r="B154" s="46">
        <v>1.7250000000000001</v>
      </c>
      <c r="F154" s="45">
        <v>30164</v>
      </c>
      <c r="G154" s="47">
        <f t="shared" si="6"/>
        <v>0.78822776187621291</v>
      </c>
      <c r="L154" s="45">
        <v>30164</v>
      </c>
      <c r="M154" s="46">
        <v>2.4813000000000001</v>
      </c>
      <c r="N154">
        <f t="shared" si="7"/>
        <v>1.2686688395999999</v>
      </c>
      <c r="O154">
        <f t="shared" si="8"/>
        <v>0.78822776187621291</v>
      </c>
    </row>
    <row r="155" spans="1:15" x14ac:dyDescent="0.2">
      <c r="A155" s="45">
        <v>30195</v>
      </c>
      <c r="B155" s="46">
        <v>1.712</v>
      </c>
      <c r="F155" s="45">
        <v>30195</v>
      </c>
      <c r="G155" s="47">
        <f t="shared" si="6"/>
        <v>0.78061446639131793</v>
      </c>
      <c r="L155" s="45">
        <v>30195</v>
      </c>
      <c r="M155" s="46">
        <v>2.5055000000000001</v>
      </c>
      <c r="N155">
        <f t="shared" si="7"/>
        <v>1.2810421059999999</v>
      </c>
      <c r="O155">
        <f t="shared" si="8"/>
        <v>0.78061446639131793</v>
      </c>
    </row>
    <row r="156" spans="1:15" x14ac:dyDescent="0.2">
      <c r="A156" s="45">
        <v>30225</v>
      </c>
      <c r="B156" s="46">
        <v>1.6961999999999999</v>
      </c>
      <c r="F156" s="45">
        <v>30225</v>
      </c>
      <c r="G156" s="47">
        <f t="shared" si="6"/>
        <v>0.77244452825570575</v>
      </c>
      <c r="L156" s="45">
        <v>30225</v>
      </c>
      <c r="M156" s="46">
        <v>2.532</v>
      </c>
      <c r="N156">
        <f t="shared" si="7"/>
        <v>1.2945913439999999</v>
      </c>
      <c r="O156">
        <f t="shared" si="8"/>
        <v>0.77244452825570575</v>
      </c>
    </row>
    <row r="157" spans="1:15" x14ac:dyDescent="0.2">
      <c r="A157" s="45">
        <v>30256</v>
      </c>
      <c r="B157" s="46">
        <v>1.6321000000000001</v>
      </c>
      <c r="F157" s="45">
        <v>30256</v>
      </c>
      <c r="G157" s="47">
        <f t="shared" si="6"/>
        <v>0.76570079690852555</v>
      </c>
      <c r="L157" s="45">
        <v>30256</v>
      </c>
      <c r="M157" s="46">
        <v>2.5543</v>
      </c>
      <c r="N157">
        <f t="shared" si="7"/>
        <v>1.3059931556</v>
      </c>
      <c r="O157">
        <f t="shared" si="8"/>
        <v>0.76570079690852555</v>
      </c>
    </row>
    <row r="158" spans="1:15" x14ac:dyDescent="0.2">
      <c r="A158" s="45">
        <v>30286</v>
      </c>
      <c r="B158" s="46">
        <v>1.6160000000000001</v>
      </c>
      <c r="F158" s="45">
        <v>30286</v>
      </c>
      <c r="G158" s="47">
        <f t="shared" si="6"/>
        <v>0.80842786985634152</v>
      </c>
      <c r="L158" s="45">
        <v>30286</v>
      </c>
      <c r="M158" s="46">
        <v>2.4192999999999998</v>
      </c>
      <c r="N158">
        <f t="shared" si="7"/>
        <v>1.2369687355999999</v>
      </c>
      <c r="O158">
        <f t="shared" si="8"/>
        <v>0.80842786985634152</v>
      </c>
    </row>
    <row r="159" spans="1:15" x14ac:dyDescent="0.2">
      <c r="A159" s="45">
        <v>30317</v>
      </c>
      <c r="B159" s="46">
        <v>1.5755999999999999</v>
      </c>
      <c r="F159" s="45">
        <v>30317</v>
      </c>
      <c r="G159" s="47">
        <f t="shared" si="6"/>
        <v>0.81857847300190301</v>
      </c>
      <c r="L159" s="45">
        <v>30317</v>
      </c>
      <c r="M159" s="46">
        <v>2.3893</v>
      </c>
      <c r="N159">
        <f t="shared" si="7"/>
        <v>1.2216299756</v>
      </c>
      <c r="O159">
        <f t="shared" si="8"/>
        <v>0.81857847300190301</v>
      </c>
    </row>
    <row r="160" spans="1:15" x14ac:dyDescent="0.2">
      <c r="A160" s="45">
        <v>30348</v>
      </c>
      <c r="B160" s="46">
        <v>1.5328999999999999</v>
      </c>
      <c r="F160" s="45">
        <v>30348</v>
      </c>
      <c r="G160" s="47">
        <f t="shared" si="6"/>
        <v>0.8055311143094922</v>
      </c>
      <c r="L160" s="45">
        <v>30348</v>
      </c>
      <c r="M160" s="46">
        <v>2.4279999999999999</v>
      </c>
      <c r="N160">
        <f t="shared" si="7"/>
        <v>1.2414169759999998</v>
      </c>
      <c r="O160">
        <f t="shared" si="8"/>
        <v>0.8055311143094922</v>
      </c>
    </row>
    <row r="161" spans="1:15" x14ac:dyDescent="0.2">
      <c r="A161" s="45">
        <v>30376</v>
      </c>
      <c r="B161" s="46">
        <v>1.49</v>
      </c>
      <c r="F161" s="45">
        <v>30376</v>
      </c>
      <c r="G161" s="47">
        <f t="shared" si="6"/>
        <v>0.81121092722664745</v>
      </c>
      <c r="L161" s="45">
        <v>30376</v>
      </c>
      <c r="M161" s="46">
        <v>2.411</v>
      </c>
      <c r="N161">
        <f t="shared" si="7"/>
        <v>1.232725012</v>
      </c>
      <c r="O161">
        <f t="shared" si="8"/>
        <v>0.81121092722664745</v>
      </c>
    </row>
    <row r="162" spans="1:15" x14ac:dyDescent="0.2">
      <c r="A162" s="45">
        <v>30407</v>
      </c>
      <c r="B162" s="46">
        <v>1.5361</v>
      </c>
      <c r="F162" s="45">
        <v>30407</v>
      </c>
      <c r="G162" s="47">
        <f t="shared" si="6"/>
        <v>0.80166805162251376</v>
      </c>
      <c r="L162" s="45">
        <v>30407</v>
      </c>
      <c r="M162" s="46">
        <v>2.4397000000000002</v>
      </c>
      <c r="N162">
        <f t="shared" si="7"/>
        <v>1.2473990924</v>
      </c>
      <c r="O162">
        <f t="shared" si="8"/>
        <v>0.80166805162251376</v>
      </c>
    </row>
    <row r="163" spans="1:15" x14ac:dyDescent="0.2">
      <c r="A163" s="45">
        <v>30437</v>
      </c>
      <c r="B163" s="46">
        <v>1.5722</v>
      </c>
      <c r="F163" s="45">
        <v>30437</v>
      </c>
      <c r="G163" s="47">
        <f t="shared" si="6"/>
        <v>0.79295744802085821</v>
      </c>
      <c r="L163" s="45">
        <v>30437</v>
      </c>
      <c r="M163" s="46">
        <v>2.4664999999999999</v>
      </c>
      <c r="N163">
        <f t="shared" si="7"/>
        <v>1.2611017179999999</v>
      </c>
      <c r="O163">
        <f t="shared" si="8"/>
        <v>0.79295744802085821</v>
      </c>
    </row>
    <row r="164" spans="1:15" x14ac:dyDescent="0.2">
      <c r="A164" s="45">
        <v>30468</v>
      </c>
      <c r="B164" s="46">
        <v>1.548</v>
      </c>
      <c r="F164" s="45">
        <v>30468</v>
      </c>
      <c r="G164" s="47">
        <f t="shared" si="6"/>
        <v>0.76729287781225852</v>
      </c>
      <c r="L164" s="45">
        <v>30468</v>
      </c>
      <c r="M164" s="46">
        <v>2.5489999999999999</v>
      </c>
      <c r="N164">
        <f t="shared" si="7"/>
        <v>1.3032833079999999</v>
      </c>
      <c r="O164">
        <f t="shared" si="8"/>
        <v>0.76729287781225852</v>
      </c>
    </row>
    <row r="165" spans="1:15" x14ac:dyDescent="0.2">
      <c r="A165" s="45">
        <v>30498</v>
      </c>
      <c r="B165" s="46">
        <v>1.5273000000000001</v>
      </c>
      <c r="F165" s="45">
        <v>30498</v>
      </c>
      <c r="G165" s="47">
        <f t="shared" si="6"/>
        <v>0.7547385758830929</v>
      </c>
      <c r="L165" s="45">
        <v>30498</v>
      </c>
      <c r="M165" s="46">
        <v>2.5914000000000001</v>
      </c>
      <c r="N165">
        <f t="shared" si="7"/>
        <v>1.3249620888</v>
      </c>
      <c r="O165">
        <f t="shared" si="8"/>
        <v>0.7547385758830929</v>
      </c>
    </row>
    <row r="166" spans="1:15" x14ac:dyDescent="0.2">
      <c r="A166" s="45">
        <v>30529</v>
      </c>
      <c r="B166" s="46">
        <v>1.5025999999999999</v>
      </c>
      <c r="F166" s="45">
        <v>30529</v>
      </c>
      <c r="G166" s="47">
        <f t="shared" si="6"/>
        <v>0.73153409094234256</v>
      </c>
      <c r="L166" s="45">
        <v>30529</v>
      </c>
      <c r="M166" s="46">
        <v>2.6736</v>
      </c>
      <c r="N166">
        <f t="shared" si="7"/>
        <v>1.3669902911999998</v>
      </c>
      <c r="O166">
        <f t="shared" si="8"/>
        <v>0.73153409094234256</v>
      </c>
    </row>
    <row r="167" spans="1:15" x14ac:dyDescent="0.2">
      <c r="A167" s="45">
        <v>30560</v>
      </c>
      <c r="B167" s="46">
        <v>1.4985999999999999</v>
      </c>
      <c r="F167" s="45">
        <v>30560</v>
      </c>
      <c r="G167" s="47">
        <f t="shared" si="6"/>
        <v>0.73309702220602235</v>
      </c>
      <c r="L167" s="45">
        <v>30560</v>
      </c>
      <c r="M167" s="46">
        <v>2.6678999999999999</v>
      </c>
      <c r="N167">
        <f t="shared" si="7"/>
        <v>1.3640759267999998</v>
      </c>
      <c r="O167">
        <f t="shared" si="8"/>
        <v>0.73309702220602235</v>
      </c>
    </row>
    <row r="168" spans="1:15" x14ac:dyDescent="0.2">
      <c r="A168" s="45">
        <v>30590</v>
      </c>
      <c r="B168" s="46">
        <v>1.4968999999999999</v>
      </c>
      <c r="F168" s="45">
        <v>30590</v>
      </c>
      <c r="G168" s="47">
        <f t="shared" si="6"/>
        <v>0.75131743452037747</v>
      </c>
      <c r="L168" s="45">
        <v>30590</v>
      </c>
      <c r="M168" s="46">
        <v>2.6032000000000002</v>
      </c>
      <c r="N168">
        <f t="shared" si="7"/>
        <v>1.3309953344000001</v>
      </c>
      <c r="O168">
        <f t="shared" si="8"/>
        <v>0.75131743452037747</v>
      </c>
    </row>
    <row r="169" spans="1:15" x14ac:dyDescent="0.2">
      <c r="A169" s="45">
        <v>30621</v>
      </c>
      <c r="B169" s="46">
        <v>1.4765999999999999</v>
      </c>
      <c r="F169" s="45">
        <v>30621</v>
      </c>
      <c r="G169" s="47">
        <f t="shared" si="6"/>
        <v>0.72853667046988269</v>
      </c>
      <c r="L169" s="45">
        <v>30621</v>
      </c>
      <c r="M169" s="46">
        <v>2.6846000000000001</v>
      </c>
      <c r="N169">
        <f t="shared" si="7"/>
        <v>1.3726145031999999</v>
      </c>
      <c r="O169">
        <f t="shared" si="8"/>
        <v>0.72853667046988269</v>
      </c>
    </row>
    <row r="170" spans="1:15" x14ac:dyDescent="0.2">
      <c r="A170" s="45">
        <v>30651</v>
      </c>
      <c r="B170" s="46">
        <v>1.4338</v>
      </c>
      <c r="F170" s="45">
        <v>30651</v>
      </c>
      <c r="G170" s="47">
        <f t="shared" si="6"/>
        <v>0.71121074383398064</v>
      </c>
      <c r="L170" s="45">
        <v>30651</v>
      </c>
      <c r="M170" s="46">
        <v>2.75</v>
      </c>
      <c r="N170">
        <f t="shared" si="7"/>
        <v>1.406053</v>
      </c>
      <c r="O170">
        <f t="shared" si="8"/>
        <v>0.71121074383398064</v>
      </c>
    </row>
    <row r="171" spans="1:15" x14ac:dyDescent="0.2">
      <c r="A171" s="45">
        <v>30682</v>
      </c>
      <c r="B171" s="46">
        <v>1.4076</v>
      </c>
      <c r="F171" s="45">
        <v>30682</v>
      </c>
      <c r="G171" s="47">
        <f t="shared" si="6"/>
        <v>0.69577714177995265</v>
      </c>
      <c r="L171" s="45">
        <v>30682</v>
      </c>
      <c r="M171" s="46">
        <v>2.8109999999999999</v>
      </c>
      <c r="N171">
        <f t="shared" si="7"/>
        <v>1.4372418119999999</v>
      </c>
      <c r="O171">
        <f t="shared" si="8"/>
        <v>0.69577714177995265</v>
      </c>
    </row>
    <row r="172" spans="1:15" x14ac:dyDescent="0.2">
      <c r="A172" s="45">
        <v>30713</v>
      </c>
      <c r="B172" s="46">
        <v>1.4417</v>
      </c>
      <c r="F172" s="45">
        <v>30713</v>
      </c>
      <c r="G172" s="47">
        <f t="shared" si="6"/>
        <v>0.72481083069353947</v>
      </c>
      <c r="L172" s="45">
        <v>30713</v>
      </c>
      <c r="M172" s="46">
        <v>2.6983999999999999</v>
      </c>
      <c r="N172">
        <f t="shared" si="7"/>
        <v>1.3796703328</v>
      </c>
      <c r="O172">
        <f t="shared" si="8"/>
        <v>0.72481083069353947</v>
      </c>
    </row>
    <row r="173" spans="1:15" x14ac:dyDescent="0.2">
      <c r="A173" s="45">
        <v>30742</v>
      </c>
      <c r="B173" s="46">
        <v>1.4557</v>
      </c>
      <c r="F173" s="45">
        <v>30742</v>
      </c>
      <c r="G173" s="47">
        <f t="shared" si="6"/>
        <v>0.75302411948694681</v>
      </c>
      <c r="L173" s="45">
        <v>30742</v>
      </c>
      <c r="M173" s="46">
        <v>2.5973000000000002</v>
      </c>
      <c r="N173">
        <f t="shared" si="7"/>
        <v>1.3279787115999999</v>
      </c>
      <c r="O173">
        <f t="shared" si="8"/>
        <v>0.75302411948694681</v>
      </c>
    </row>
    <row r="174" spans="1:15" x14ac:dyDescent="0.2">
      <c r="A174" s="45">
        <v>30773</v>
      </c>
      <c r="B174" s="46">
        <v>1.421</v>
      </c>
      <c r="F174" s="45">
        <v>30773</v>
      </c>
      <c r="G174" s="47">
        <f t="shared" si="6"/>
        <v>0.73877371970365147</v>
      </c>
      <c r="L174" s="45">
        <v>30773</v>
      </c>
      <c r="M174" s="46">
        <v>2.6474000000000002</v>
      </c>
      <c r="N174">
        <f t="shared" si="7"/>
        <v>1.3535944408</v>
      </c>
      <c r="O174">
        <f t="shared" si="8"/>
        <v>0.73877371970365147</v>
      </c>
    </row>
    <row r="175" spans="1:15" x14ac:dyDescent="0.2">
      <c r="A175" s="45">
        <v>30803</v>
      </c>
      <c r="B175" s="46">
        <v>1.3894</v>
      </c>
      <c r="F175" s="45">
        <v>30803</v>
      </c>
      <c r="G175" s="47">
        <f t="shared" si="6"/>
        <v>0.71162478006965757</v>
      </c>
      <c r="L175" s="45">
        <v>30803</v>
      </c>
      <c r="M175" s="46">
        <v>2.7484000000000002</v>
      </c>
      <c r="N175">
        <f t="shared" si="7"/>
        <v>1.4052349328</v>
      </c>
      <c r="O175">
        <f t="shared" si="8"/>
        <v>0.71162478006965757</v>
      </c>
    </row>
    <row r="176" spans="1:15" x14ac:dyDescent="0.2">
      <c r="A176" s="45">
        <v>30834</v>
      </c>
      <c r="B176" s="46">
        <v>1.377</v>
      </c>
      <c r="F176" s="45">
        <v>30834</v>
      </c>
      <c r="G176" s="47">
        <f t="shared" si="6"/>
        <v>0.71388456602673545</v>
      </c>
      <c r="L176" s="45">
        <v>30834</v>
      </c>
      <c r="M176" s="46">
        <v>2.7397</v>
      </c>
      <c r="N176">
        <f t="shared" si="7"/>
        <v>1.4007866923999999</v>
      </c>
      <c r="O176">
        <f t="shared" si="8"/>
        <v>0.71388456602673545</v>
      </c>
    </row>
    <row r="177" spans="1:15" x14ac:dyDescent="0.2">
      <c r="A177" s="45">
        <v>30864</v>
      </c>
      <c r="B177" s="46">
        <v>1.32</v>
      </c>
      <c r="F177" s="45">
        <v>30864</v>
      </c>
      <c r="G177" s="47">
        <f t="shared" si="6"/>
        <v>0.68644866823790773</v>
      </c>
      <c r="L177" s="45">
        <v>30864</v>
      </c>
      <c r="M177" s="46">
        <v>2.8492000000000002</v>
      </c>
      <c r="N177">
        <f t="shared" si="7"/>
        <v>1.4567731664000001</v>
      </c>
      <c r="O177">
        <f t="shared" si="8"/>
        <v>0.68644866823790773</v>
      </c>
    </row>
    <row r="178" spans="1:15" x14ac:dyDescent="0.2">
      <c r="A178" s="45">
        <v>30895</v>
      </c>
      <c r="B178" s="46">
        <v>1.3131999999999999</v>
      </c>
      <c r="F178" s="45">
        <v>30895</v>
      </c>
      <c r="G178" s="47">
        <f t="shared" si="6"/>
        <v>0.67778955695295495</v>
      </c>
      <c r="L178" s="45">
        <v>30895</v>
      </c>
      <c r="M178" s="46">
        <v>2.8856000000000002</v>
      </c>
      <c r="N178">
        <f t="shared" si="7"/>
        <v>1.4753841952</v>
      </c>
      <c r="O178">
        <f t="shared" si="8"/>
        <v>0.67778955695295495</v>
      </c>
    </row>
    <row r="179" spans="1:15" x14ac:dyDescent="0.2">
      <c r="A179" s="45">
        <v>30926</v>
      </c>
      <c r="B179" s="46">
        <v>1.2563</v>
      </c>
      <c r="F179" s="45">
        <v>30926</v>
      </c>
      <c r="G179" s="47">
        <f t="shared" si="6"/>
        <v>0.64519019118013021</v>
      </c>
      <c r="L179" s="45">
        <v>30926</v>
      </c>
      <c r="M179" s="46">
        <v>3.0314000000000001</v>
      </c>
      <c r="N179">
        <f t="shared" si="7"/>
        <v>1.5499305688</v>
      </c>
      <c r="O179">
        <f t="shared" si="8"/>
        <v>0.64519019118013021</v>
      </c>
    </row>
    <row r="180" spans="1:15" x14ac:dyDescent="0.2">
      <c r="A180" s="45">
        <v>30956</v>
      </c>
      <c r="B180" s="46">
        <v>1.2196</v>
      </c>
      <c r="F180" s="45">
        <v>30956</v>
      </c>
      <c r="G180" s="47">
        <f t="shared" si="6"/>
        <v>0.63753489326013657</v>
      </c>
      <c r="L180" s="45">
        <v>30956</v>
      </c>
      <c r="M180" s="46">
        <v>3.0678000000000001</v>
      </c>
      <c r="N180">
        <f t="shared" si="7"/>
        <v>1.5685415975999999</v>
      </c>
      <c r="O180">
        <f t="shared" si="8"/>
        <v>0.63753489326013657</v>
      </c>
    </row>
    <row r="181" spans="1:15" x14ac:dyDescent="0.2">
      <c r="A181" s="45">
        <v>30987</v>
      </c>
      <c r="B181" s="46">
        <v>1.2392000000000001</v>
      </c>
      <c r="F181" s="45">
        <v>30987</v>
      </c>
      <c r="G181" s="47">
        <f t="shared" si="6"/>
        <v>0.65226931650606867</v>
      </c>
      <c r="L181" s="45">
        <v>30987</v>
      </c>
      <c r="M181" s="46">
        <v>2.9984999999999999</v>
      </c>
      <c r="N181">
        <f t="shared" si="7"/>
        <v>1.5331090619999999</v>
      </c>
      <c r="O181">
        <f t="shared" si="8"/>
        <v>0.65226931650606867</v>
      </c>
    </row>
    <row r="182" spans="1:15" x14ac:dyDescent="0.2">
      <c r="A182" s="45">
        <v>31017</v>
      </c>
      <c r="B182" s="46">
        <v>1.1860999999999999</v>
      </c>
      <c r="F182" s="45">
        <v>31017</v>
      </c>
      <c r="G182" s="47">
        <f t="shared" si="6"/>
        <v>0.63001853676827957</v>
      </c>
      <c r="L182" s="45">
        <v>31017</v>
      </c>
      <c r="M182" s="46">
        <v>3.1044</v>
      </c>
      <c r="N182">
        <f t="shared" si="7"/>
        <v>1.5872548847999999</v>
      </c>
      <c r="O182">
        <f t="shared" si="8"/>
        <v>0.63001853676827957</v>
      </c>
    </row>
    <row r="183" spans="1:15" x14ac:dyDescent="0.2">
      <c r="A183" s="45">
        <v>31048</v>
      </c>
      <c r="B183" s="46">
        <v>1.1271</v>
      </c>
      <c r="F183" s="45">
        <v>31048</v>
      </c>
      <c r="G183" s="47">
        <f t="shared" si="6"/>
        <v>0.6168641725677938</v>
      </c>
      <c r="L183" s="45">
        <v>31048</v>
      </c>
      <c r="M183" s="46">
        <v>3.1705999999999999</v>
      </c>
      <c r="N183">
        <f t="shared" si="7"/>
        <v>1.6211024151999998</v>
      </c>
      <c r="O183">
        <f t="shared" si="8"/>
        <v>0.6168641725677938</v>
      </c>
    </row>
    <row r="184" spans="1:15" x14ac:dyDescent="0.2">
      <c r="A184" s="45">
        <v>31079</v>
      </c>
      <c r="B184" s="46">
        <v>1.0931</v>
      </c>
      <c r="F184" s="45">
        <v>31079</v>
      </c>
      <c r="G184" s="47">
        <f t="shared" si="6"/>
        <v>0.59222696307144496</v>
      </c>
      <c r="L184" s="45">
        <v>31079</v>
      </c>
      <c r="M184" s="46">
        <v>3.3025000000000002</v>
      </c>
      <c r="N184">
        <f t="shared" si="7"/>
        <v>1.6885418299999999</v>
      </c>
      <c r="O184">
        <f t="shared" si="8"/>
        <v>0.59222696307144496</v>
      </c>
    </row>
    <row r="185" spans="1:15" x14ac:dyDescent="0.2">
      <c r="A185" s="45">
        <v>31107</v>
      </c>
      <c r="B185" s="46">
        <v>1.1253</v>
      </c>
      <c r="F185" s="45">
        <v>31107</v>
      </c>
      <c r="G185" s="47">
        <f t="shared" si="6"/>
        <v>0.59299907390196072</v>
      </c>
      <c r="L185" s="45">
        <v>31107</v>
      </c>
      <c r="M185" s="46">
        <v>3.2982</v>
      </c>
      <c r="N185">
        <f t="shared" si="7"/>
        <v>1.6863432744</v>
      </c>
      <c r="O185">
        <f t="shared" si="8"/>
        <v>0.59299907390196072</v>
      </c>
    </row>
    <row r="186" spans="1:15" x14ac:dyDescent="0.2">
      <c r="A186" s="45">
        <v>31138</v>
      </c>
      <c r="B186" s="46">
        <v>1.2377</v>
      </c>
      <c r="F186" s="45">
        <v>31138</v>
      </c>
      <c r="G186" s="47">
        <f t="shared" si="6"/>
        <v>0.63201368368882793</v>
      </c>
      <c r="L186" s="45">
        <v>31138</v>
      </c>
      <c r="M186" s="46">
        <v>3.0945999999999998</v>
      </c>
      <c r="N186">
        <f t="shared" si="7"/>
        <v>1.5822442231999998</v>
      </c>
      <c r="O186">
        <f t="shared" si="8"/>
        <v>0.63201368368882793</v>
      </c>
    </row>
    <row r="187" spans="1:15" x14ac:dyDescent="0.2">
      <c r="A187" s="45">
        <v>31168</v>
      </c>
      <c r="B187" s="46">
        <v>1.2483</v>
      </c>
      <c r="F187" s="45">
        <v>31168</v>
      </c>
      <c r="G187" s="47">
        <f t="shared" si="6"/>
        <v>0.62902567958815392</v>
      </c>
      <c r="L187" s="45">
        <v>31168</v>
      </c>
      <c r="M187" s="46">
        <v>3.1093000000000002</v>
      </c>
      <c r="N187">
        <f t="shared" si="7"/>
        <v>1.5897602155999999</v>
      </c>
      <c r="O187">
        <f t="shared" si="8"/>
        <v>0.62902567958815392</v>
      </c>
    </row>
    <row r="188" spans="1:15" x14ac:dyDescent="0.2">
      <c r="A188" s="45">
        <v>31199</v>
      </c>
      <c r="B188" s="46">
        <v>1.2807999999999999</v>
      </c>
      <c r="F188" s="45">
        <v>31199</v>
      </c>
      <c r="G188" s="47">
        <f t="shared" si="6"/>
        <v>0.63840891289445323</v>
      </c>
      <c r="L188" s="45">
        <v>31199</v>
      </c>
      <c r="M188" s="46">
        <v>3.0636000000000001</v>
      </c>
      <c r="N188">
        <f t="shared" si="7"/>
        <v>1.5663941712</v>
      </c>
      <c r="O188">
        <f t="shared" si="8"/>
        <v>0.63840891289445323</v>
      </c>
    </row>
    <row r="189" spans="1:15" x14ac:dyDescent="0.2">
      <c r="A189" s="45">
        <v>31229</v>
      </c>
      <c r="B189" s="46">
        <v>1.3807</v>
      </c>
      <c r="F189" s="45">
        <v>31229</v>
      </c>
      <c r="G189" s="47">
        <f t="shared" si="6"/>
        <v>0.67247611935890761</v>
      </c>
      <c r="L189" s="45">
        <v>31229</v>
      </c>
      <c r="M189" s="46">
        <v>2.9083999999999999</v>
      </c>
      <c r="N189">
        <f t="shared" si="7"/>
        <v>1.4870416527999999</v>
      </c>
      <c r="O189">
        <f t="shared" si="8"/>
        <v>0.67247611935890761</v>
      </c>
    </row>
    <row r="190" spans="1:15" x14ac:dyDescent="0.2">
      <c r="A190" s="45">
        <v>31260</v>
      </c>
      <c r="B190" s="46">
        <v>1.3841000000000001</v>
      </c>
      <c r="F190" s="45">
        <v>31260</v>
      </c>
      <c r="G190" s="47">
        <f t="shared" si="6"/>
        <v>0.70008574490584063</v>
      </c>
      <c r="L190" s="45">
        <v>31260</v>
      </c>
      <c r="M190" s="46">
        <v>2.7936999999999999</v>
      </c>
      <c r="N190">
        <f t="shared" si="7"/>
        <v>1.4283964603999999</v>
      </c>
      <c r="O190">
        <f t="shared" si="8"/>
        <v>0.70008574490584063</v>
      </c>
    </row>
    <row r="191" spans="1:15" x14ac:dyDescent="0.2">
      <c r="A191" s="45">
        <v>31291</v>
      </c>
      <c r="B191" s="46">
        <v>1.3642000000000001</v>
      </c>
      <c r="F191" s="45">
        <v>31291</v>
      </c>
      <c r="G191" s="47">
        <f t="shared" si="6"/>
        <v>0.68913341515219584</v>
      </c>
      <c r="L191" s="45">
        <v>31291</v>
      </c>
      <c r="M191" s="46">
        <v>2.8380999999999998</v>
      </c>
      <c r="N191">
        <f t="shared" si="7"/>
        <v>1.4510978251999997</v>
      </c>
      <c r="O191">
        <f t="shared" si="8"/>
        <v>0.68913341515219584</v>
      </c>
    </row>
    <row r="192" spans="1:15" x14ac:dyDescent="0.2">
      <c r="A192" s="45">
        <v>31321</v>
      </c>
      <c r="B192" s="46">
        <v>1.4215</v>
      </c>
      <c r="F192" s="45">
        <v>31321</v>
      </c>
      <c r="G192" s="47">
        <f t="shared" si="6"/>
        <v>0.73955590469010313</v>
      </c>
      <c r="L192" s="45">
        <v>31321</v>
      </c>
      <c r="M192" s="46">
        <v>2.6446000000000001</v>
      </c>
      <c r="N192">
        <f t="shared" si="7"/>
        <v>1.3521628232</v>
      </c>
      <c r="O192">
        <f t="shared" si="8"/>
        <v>0.73955590469010313</v>
      </c>
    </row>
    <row r="193" spans="1:15" x14ac:dyDescent="0.2">
      <c r="A193" s="45">
        <v>31352</v>
      </c>
      <c r="B193" s="46">
        <v>1.4396</v>
      </c>
      <c r="F193" s="45">
        <v>31352</v>
      </c>
      <c r="G193" s="47">
        <f t="shared" si="6"/>
        <v>0.75357538165348181</v>
      </c>
      <c r="L193" s="45">
        <v>31352</v>
      </c>
      <c r="M193" s="46">
        <v>2.5954000000000002</v>
      </c>
      <c r="N193">
        <f t="shared" si="7"/>
        <v>1.3270072568</v>
      </c>
      <c r="O193">
        <f t="shared" si="8"/>
        <v>0.75357538165348181</v>
      </c>
    </row>
    <row r="194" spans="1:15" x14ac:dyDescent="0.2">
      <c r="A194" s="45">
        <v>31382</v>
      </c>
      <c r="B194" s="46">
        <v>1.4447000000000001</v>
      </c>
      <c r="F194" s="45">
        <v>31382</v>
      </c>
      <c r="G194" s="47">
        <f t="shared" si="6"/>
        <v>0.77853257923073282</v>
      </c>
      <c r="L194" s="45">
        <v>31382</v>
      </c>
      <c r="M194" s="46">
        <v>2.5122</v>
      </c>
      <c r="N194">
        <f t="shared" si="7"/>
        <v>1.2844677623999998</v>
      </c>
      <c r="O194">
        <f t="shared" si="8"/>
        <v>0.77853257923073282</v>
      </c>
    </row>
    <row r="195" spans="1:15" x14ac:dyDescent="0.2">
      <c r="A195" s="45">
        <v>31413</v>
      </c>
      <c r="B195" s="46">
        <v>1.4244000000000001</v>
      </c>
      <c r="F195" s="45">
        <v>31413</v>
      </c>
      <c r="G195" s="47">
        <f t="shared" si="6"/>
        <v>0.80209545010804084</v>
      </c>
      <c r="L195" s="45">
        <v>31413</v>
      </c>
      <c r="M195" s="46">
        <v>2.4384000000000001</v>
      </c>
      <c r="N195">
        <f t="shared" si="7"/>
        <v>1.2467344128</v>
      </c>
      <c r="O195">
        <f t="shared" si="8"/>
        <v>0.80209545010804084</v>
      </c>
    </row>
    <row r="196" spans="1:15" x14ac:dyDescent="0.2">
      <c r="A196" s="45">
        <v>31444</v>
      </c>
      <c r="B196" s="46">
        <v>1.4297</v>
      </c>
      <c r="F196" s="45">
        <v>31444</v>
      </c>
      <c r="G196" s="47">
        <f t="shared" si="6"/>
        <v>0.83879982225133887</v>
      </c>
      <c r="L196" s="45">
        <v>31444</v>
      </c>
      <c r="M196" s="46">
        <v>2.3317000000000001</v>
      </c>
      <c r="N196">
        <f t="shared" si="7"/>
        <v>1.1921795564</v>
      </c>
      <c r="O196">
        <f t="shared" si="8"/>
        <v>0.83879982225133887</v>
      </c>
    </row>
    <row r="197" spans="1:15" x14ac:dyDescent="0.2">
      <c r="A197" s="45">
        <v>31472</v>
      </c>
      <c r="B197" s="46">
        <v>1.4674</v>
      </c>
      <c r="F197" s="45">
        <v>31472</v>
      </c>
      <c r="G197" s="47">
        <f t="shared" si="6"/>
        <v>0.8596297229006008</v>
      </c>
      <c r="L197" s="45">
        <v>31472</v>
      </c>
      <c r="M197" s="46">
        <v>2.2751999999999999</v>
      </c>
      <c r="N197">
        <f t="shared" si="7"/>
        <v>1.1632915583999999</v>
      </c>
      <c r="O197">
        <f t="shared" si="8"/>
        <v>0.8596297229006008</v>
      </c>
    </row>
    <row r="198" spans="1:15" x14ac:dyDescent="0.2">
      <c r="A198" s="45">
        <v>31503</v>
      </c>
      <c r="B198" s="46">
        <v>1.4984999999999999</v>
      </c>
      <c r="F198" s="45">
        <v>31503</v>
      </c>
      <c r="G198" s="47">
        <f t="shared" si="6"/>
        <v>0.86038603974285022</v>
      </c>
      <c r="L198" s="45">
        <v>31503</v>
      </c>
      <c r="M198" s="46">
        <v>2.2732000000000001</v>
      </c>
      <c r="N198">
        <f t="shared" si="7"/>
        <v>1.1622689743999999</v>
      </c>
      <c r="O198">
        <f t="shared" si="8"/>
        <v>0.86038603974285022</v>
      </c>
    </row>
    <row r="199" spans="1:15" x14ac:dyDescent="0.2">
      <c r="A199" s="45">
        <v>31533</v>
      </c>
      <c r="B199" s="46">
        <v>1.5210999999999999</v>
      </c>
      <c r="F199" s="45">
        <v>31533</v>
      </c>
      <c r="G199" s="47">
        <f t="shared" si="6"/>
        <v>0.87795912624834893</v>
      </c>
      <c r="L199" s="45">
        <v>31533</v>
      </c>
      <c r="M199" s="46">
        <v>2.2277</v>
      </c>
      <c r="N199">
        <f t="shared" si="7"/>
        <v>1.1390051883999999</v>
      </c>
      <c r="O199">
        <f t="shared" si="8"/>
        <v>0.87795912624834893</v>
      </c>
    </row>
    <row r="200" spans="1:15" x14ac:dyDescent="0.2">
      <c r="A200" s="45">
        <v>31564</v>
      </c>
      <c r="B200" s="46">
        <v>1.5085</v>
      </c>
      <c r="F200" s="45">
        <v>31564</v>
      </c>
      <c r="G200" s="47">
        <f t="shared" si="6"/>
        <v>0.87560081727333439</v>
      </c>
      <c r="L200" s="45">
        <v>31564</v>
      </c>
      <c r="M200" s="46">
        <v>2.2336999999999998</v>
      </c>
      <c r="N200">
        <f t="shared" si="7"/>
        <v>1.1420729403999998</v>
      </c>
      <c r="O200">
        <f t="shared" si="8"/>
        <v>0.87560081727333439</v>
      </c>
    </row>
    <row r="201" spans="1:15" x14ac:dyDescent="0.2">
      <c r="A201" s="45">
        <v>31594</v>
      </c>
      <c r="B201" s="46">
        <v>1.5071000000000001</v>
      </c>
      <c r="F201" s="45">
        <v>31594</v>
      </c>
      <c r="G201" s="47">
        <f t="shared" si="6"/>
        <v>0.90896944069500718</v>
      </c>
      <c r="L201" s="45">
        <v>31594</v>
      </c>
      <c r="M201" s="46">
        <v>2.1516999999999999</v>
      </c>
      <c r="N201">
        <f t="shared" si="7"/>
        <v>1.1001469963999999</v>
      </c>
      <c r="O201">
        <f t="shared" si="8"/>
        <v>0.90896944069500718</v>
      </c>
    </row>
    <row r="202" spans="1:15" x14ac:dyDescent="0.2">
      <c r="A202" s="45">
        <v>31625</v>
      </c>
      <c r="B202" s="46">
        <v>1.4861</v>
      </c>
      <c r="F202" s="45">
        <v>31625</v>
      </c>
      <c r="G202" s="47">
        <f t="shared" si="6"/>
        <v>0.9484649364935972</v>
      </c>
      <c r="L202" s="45">
        <v>31625</v>
      </c>
      <c r="M202" s="46">
        <v>2.0621</v>
      </c>
      <c r="N202">
        <f t="shared" si="7"/>
        <v>1.0543352332</v>
      </c>
      <c r="O202">
        <f t="shared" si="8"/>
        <v>0.9484649364935972</v>
      </c>
    </row>
    <row r="203" spans="1:15" x14ac:dyDescent="0.2">
      <c r="A203" s="45">
        <v>31656</v>
      </c>
      <c r="B203" s="46">
        <v>1.4698</v>
      </c>
      <c r="F203" s="45">
        <v>31656</v>
      </c>
      <c r="G203" s="47">
        <f t="shared" si="6"/>
        <v>0.95803553541192599</v>
      </c>
      <c r="L203" s="45">
        <v>31656</v>
      </c>
      <c r="M203" s="46">
        <v>2.0415000000000001</v>
      </c>
      <c r="N203">
        <f t="shared" si="7"/>
        <v>1.043802618</v>
      </c>
      <c r="O203">
        <f t="shared" si="8"/>
        <v>0.95803553541192599</v>
      </c>
    </row>
    <row r="204" spans="1:15" x14ac:dyDescent="0.2">
      <c r="A204" s="45">
        <v>31686</v>
      </c>
      <c r="B204" s="46">
        <v>1.4263999999999999</v>
      </c>
      <c r="F204" s="45">
        <v>31686</v>
      </c>
      <c r="G204" s="47">
        <f t="shared" si="6"/>
        <v>0.97523288234527405</v>
      </c>
      <c r="L204" s="45">
        <v>31686</v>
      </c>
      <c r="M204" s="46">
        <v>2.0055000000000001</v>
      </c>
      <c r="N204">
        <f t="shared" si="7"/>
        <v>1.0253961059999999</v>
      </c>
      <c r="O204">
        <f t="shared" si="8"/>
        <v>0.97523288234527405</v>
      </c>
    </row>
    <row r="205" spans="1:15" x14ac:dyDescent="0.2">
      <c r="A205" s="45">
        <v>31717</v>
      </c>
      <c r="B205" s="46">
        <v>1.4238</v>
      </c>
      <c r="F205" s="45">
        <v>31717</v>
      </c>
      <c r="G205" s="47">
        <f t="shared" si="6"/>
        <v>0.9661757375603649</v>
      </c>
      <c r="L205" s="45">
        <v>31717</v>
      </c>
      <c r="M205" s="46">
        <v>2.0243000000000002</v>
      </c>
      <c r="N205">
        <f t="shared" si="7"/>
        <v>1.0350083956</v>
      </c>
      <c r="O205">
        <f t="shared" si="8"/>
        <v>0.9661757375603649</v>
      </c>
    </row>
    <row r="206" spans="1:15" x14ac:dyDescent="0.2">
      <c r="A206" s="45">
        <v>31747</v>
      </c>
      <c r="B206" s="46">
        <v>1.4393</v>
      </c>
      <c r="F206" s="45">
        <v>31747</v>
      </c>
      <c r="G206" s="47">
        <f t="shared" si="6"/>
        <v>0.98381767884479221</v>
      </c>
      <c r="L206" s="45">
        <v>31747</v>
      </c>
      <c r="M206" s="46">
        <v>1.988</v>
      </c>
      <c r="N206">
        <f t="shared" si="7"/>
        <v>1.016448496</v>
      </c>
      <c r="O206">
        <f t="shared" si="8"/>
        <v>0.98381767884479221</v>
      </c>
    </row>
    <row r="207" spans="1:15" x14ac:dyDescent="0.2">
      <c r="A207" s="45">
        <v>31778</v>
      </c>
      <c r="B207" s="46">
        <v>1.5054000000000001</v>
      </c>
      <c r="F207" s="45">
        <v>31778</v>
      </c>
      <c r="G207" s="47">
        <f t="shared" si="6"/>
        <v>1.051747443290733</v>
      </c>
      <c r="L207" s="45">
        <v>31778</v>
      </c>
      <c r="M207" s="46">
        <v>1.8595999999999999</v>
      </c>
      <c r="N207">
        <f t="shared" si="7"/>
        <v>0.95079860319999987</v>
      </c>
      <c r="O207">
        <f t="shared" si="8"/>
        <v>1.051747443290733</v>
      </c>
    </row>
    <row r="208" spans="1:15" x14ac:dyDescent="0.2">
      <c r="A208" s="45">
        <v>31809</v>
      </c>
      <c r="B208" s="46">
        <v>1.528</v>
      </c>
      <c r="F208" s="45">
        <v>31809</v>
      </c>
      <c r="G208" s="47">
        <f t="shared" ref="G208:G271" si="9">O208</f>
        <v>1.0723337603725243</v>
      </c>
      <c r="L208" s="45">
        <v>31809</v>
      </c>
      <c r="M208" s="46">
        <v>1.8239000000000001</v>
      </c>
      <c r="N208">
        <f t="shared" ref="N208:N271" si="10">M208*$J$15</f>
        <v>0.93254547879999994</v>
      </c>
      <c r="O208">
        <f t="shared" ref="O208:O271" si="11">1/N208</f>
        <v>1.0723337603725243</v>
      </c>
    </row>
    <row r="209" spans="1:15" x14ac:dyDescent="0.2">
      <c r="A209" s="45">
        <v>31837</v>
      </c>
      <c r="B209" s="46">
        <v>1.5923</v>
      </c>
      <c r="F209" s="45">
        <v>31837</v>
      </c>
      <c r="G209" s="47">
        <f t="shared" si="9"/>
        <v>1.065556821325768</v>
      </c>
      <c r="L209" s="45">
        <v>31837</v>
      </c>
      <c r="M209" s="46">
        <v>1.8354999999999999</v>
      </c>
      <c r="N209">
        <f t="shared" si="10"/>
        <v>0.9384764659999999</v>
      </c>
      <c r="O209">
        <f t="shared" si="11"/>
        <v>1.065556821325768</v>
      </c>
    </row>
    <row r="210" spans="1:15" x14ac:dyDescent="0.2">
      <c r="A210" s="45">
        <v>31868</v>
      </c>
      <c r="B210" s="46">
        <v>1.6313</v>
      </c>
      <c r="F210" s="45">
        <v>31868</v>
      </c>
      <c r="G210" s="47">
        <f t="shared" si="9"/>
        <v>1.0794952784763476</v>
      </c>
      <c r="L210" s="45">
        <v>31868</v>
      </c>
      <c r="M210" s="46">
        <v>1.8118000000000001</v>
      </c>
      <c r="N210">
        <f t="shared" si="10"/>
        <v>0.92635884560000004</v>
      </c>
      <c r="O210">
        <f t="shared" si="11"/>
        <v>1.0794952784763476</v>
      </c>
    </row>
    <row r="211" spans="1:15" x14ac:dyDescent="0.2">
      <c r="A211" s="45">
        <v>31898</v>
      </c>
      <c r="B211" s="46">
        <v>1.6666000000000001</v>
      </c>
      <c r="F211" s="45">
        <v>31898</v>
      </c>
      <c r="G211" s="47">
        <f t="shared" si="9"/>
        <v>1.0938032243965365</v>
      </c>
      <c r="L211" s="45">
        <v>31898</v>
      </c>
      <c r="M211" s="46">
        <v>1.7881</v>
      </c>
      <c r="N211">
        <f t="shared" si="10"/>
        <v>0.91424122519999995</v>
      </c>
      <c r="O211">
        <f t="shared" si="11"/>
        <v>1.0938032243965365</v>
      </c>
    </row>
    <row r="212" spans="1:15" x14ac:dyDescent="0.2">
      <c r="A212" s="45">
        <v>31929</v>
      </c>
      <c r="B212" s="46">
        <v>1.6288</v>
      </c>
      <c r="F212" s="45">
        <v>31929</v>
      </c>
      <c r="G212" s="47">
        <f t="shared" si="9"/>
        <v>1.0752815138509246</v>
      </c>
      <c r="L212" s="45">
        <v>31929</v>
      </c>
      <c r="M212" s="46">
        <v>1.8189</v>
      </c>
      <c r="N212">
        <f t="shared" si="10"/>
        <v>0.92998901879999996</v>
      </c>
      <c r="O212">
        <f t="shared" si="11"/>
        <v>1.0752815138509246</v>
      </c>
    </row>
    <row r="213" spans="1:15" x14ac:dyDescent="0.2">
      <c r="A213" s="45">
        <v>31959</v>
      </c>
      <c r="B213" s="46">
        <v>1.609</v>
      </c>
      <c r="F213" s="45">
        <v>31959</v>
      </c>
      <c r="G213" s="47">
        <f t="shared" si="9"/>
        <v>1.0582347936064531</v>
      </c>
      <c r="L213" s="45">
        <v>31959</v>
      </c>
      <c r="M213" s="46">
        <v>1.8482000000000001</v>
      </c>
      <c r="N213">
        <f t="shared" si="10"/>
        <v>0.94496987440000002</v>
      </c>
      <c r="O213">
        <f t="shared" si="11"/>
        <v>1.0582347936064531</v>
      </c>
    </row>
    <row r="214" spans="1:15" x14ac:dyDescent="0.2">
      <c r="A214" s="45">
        <v>31990</v>
      </c>
      <c r="B214" s="46">
        <v>1.5995999999999999</v>
      </c>
      <c r="F214" s="45">
        <v>31990</v>
      </c>
      <c r="G214" s="47">
        <f t="shared" si="9"/>
        <v>1.0541850620080024</v>
      </c>
      <c r="L214" s="45">
        <v>31990</v>
      </c>
      <c r="M214" s="46">
        <v>1.8552999999999999</v>
      </c>
      <c r="N214">
        <f t="shared" si="10"/>
        <v>0.94860004759999994</v>
      </c>
      <c r="O214">
        <f t="shared" si="11"/>
        <v>1.0541850620080024</v>
      </c>
    </row>
    <row r="215" spans="1:15" x14ac:dyDescent="0.2">
      <c r="A215" s="45">
        <v>32021</v>
      </c>
      <c r="B215" s="46">
        <v>1.6446000000000001</v>
      </c>
      <c r="F215" s="45">
        <v>32021</v>
      </c>
      <c r="G215" s="47">
        <f t="shared" si="9"/>
        <v>1.0785428176593399</v>
      </c>
      <c r="L215" s="45">
        <v>32021</v>
      </c>
      <c r="M215" s="46">
        <v>1.8133999999999999</v>
      </c>
      <c r="N215">
        <f t="shared" si="10"/>
        <v>0.92717691279999992</v>
      </c>
      <c r="O215">
        <f t="shared" si="11"/>
        <v>1.0785428176593399</v>
      </c>
    </row>
    <row r="216" spans="1:15" x14ac:dyDescent="0.2">
      <c r="A216" s="45">
        <v>32051</v>
      </c>
      <c r="B216" s="46">
        <v>1.6619999999999999</v>
      </c>
      <c r="F216" s="45">
        <v>32051</v>
      </c>
      <c r="G216" s="47">
        <f t="shared" si="9"/>
        <v>1.086209899779766</v>
      </c>
      <c r="L216" s="45">
        <v>32051</v>
      </c>
      <c r="M216" s="46">
        <v>1.8006</v>
      </c>
      <c r="N216">
        <f t="shared" si="10"/>
        <v>0.92063237519999996</v>
      </c>
      <c r="O216">
        <f t="shared" si="11"/>
        <v>1.086209899779766</v>
      </c>
    </row>
    <row r="217" spans="1:15" x14ac:dyDescent="0.2">
      <c r="A217" s="45">
        <v>32082</v>
      </c>
      <c r="B217" s="46">
        <v>1.7754000000000001</v>
      </c>
      <c r="F217" s="45">
        <v>32082</v>
      </c>
      <c r="G217" s="47">
        <f t="shared" si="9"/>
        <v>1.1627308397499834</v>
      </c>
      <c r="L217" s="45">
        <v>32082</v>
      </c>
      <c r="M217" s="46">
        <v>1.6820999999999999</v>
      </c>
      <c r="N217">
        <f t="shared" si="10"/>
        <v>0.86004427319999988</v>
      </c>
      <c r="O217">
        <f t="shared" si="11"/>
        <v>1.1627308397499834</v>
      </c>
    </row>
    <row r="218" spans="1:15" x14ac:dyDescent="0.2">
      <c r="A218" s="45">
        <v>32112</v>
      </c>
      <c r="B218" s="46">
        <v>1.8288</v>
      </c>
      <c r="F218" s="45">
        <v>32112</v>
      </c>
      <c r="G218" s="47">
        <f t="shared" si="9"/>
        <v>1.197324484568991</v>
      </c>
      <c r="L218" s="45">
        <v>32112</v>
      </c>
      <c r="M218" s="46">
        <v>1.6335</v>
      </c>
      <c r="N218">
        <f t="shared" si="10"/>
        <v>0.83519548199999993</v>
      </c>
      <c r="O218">
        <f t="shared" si="11"/>
        <v>1.197324484568991</v>
      </c>
    </row>
    <row r="219" spans="1:15" x14ac:dyDescent="0.2">
      <c r="A219" s="45">
        <v>32143</v>
      </c>
      <c r="B219" s="46">
        <v>1.8008999999999999</v>
      </c>
      <c r="F219" s="45">
        <v>32143</v>
      </c>
      <c r="G219" s="47">
        <f t="shared" si="9"/>
        <v>1.1826991265304752</v>
      </c>
      <c r="L219" s="45">
        <v>32143</v>
      </c>
      <c r="M219" s="46">
        <v>1.6536999999999999</v>
      </c>
      <c r="N219">
        <f t="shared" si="10"/>
        <v>0.84552358039999997</v>
      </c>
      <c r="O219">
        <f t="shared" si="11"/>
        <v>1.1826991265304752</v>
      </c>
    </row>
    <row r="220" spans="1:15" x14ac:dyDescent="0.2">
      <c r="A220" s="45">
        <v>32174</v>
      </c>
      <c r="B220" s="46">
        <v>1.7582</v>
      </c>
      <c r="F220" s="45">
        <v>32174</v>
      </c>
      <c r="G220" s="47">
        <f t="shared" si="9"/>
        <v>1.152861506362185</v>
      </c>
      <c r="L220" s="45">
        <v>32174</v>
      </c>
      <c r="M220" s="46">
        <v>1.6964999999999999</v>
      </c>
      <c r="N220">
        <f t="shared" si="10"/>
        <v>0.86740687799999994</v>
      </c>
      <c r="O220">
        <f t="shared" si="11"/>
        <v>1.152861506362185</v>
      </c>
    </row>
    <row r="221" spans="1:15" x14ac:dyDescent="0.2">
      <c r="A221" s="45">
        <v>32203</v>
      </c>
      <c r="B221" s="46">
        <v>1.833</v>
      </c>
      <c r="F221" s="45">
        <v>32203</v>
      </c>
      <c r="G221" s="47">
        <f t="shared" si="9"/>
        <v>1.1662668727152337</v>
      </c>
      <c r="L221" s="45">
        <v>32203</v>
      </c>
      <c r="M221" s="46">
        <v>1.677</v>
      </c>
      <c r="N221">
        <f t="shared" si="10"/>
        <v>0.85743668399999995</v>
      </c>
      <c r="O221">
        <f t="shared" si="11"/>
        <v>1.1662668727152337</v>
      </c>
    </row>
    <row r="222" spans="1:15" x14ac:dyDescent="0.2">
      <c r="A222" s="45">
        <v>32234</v>
      </c>
      <c r="B222" s="46">
        <v>1.8782000000000001</v>
      </c>
      <c r="F222" s="45">
        <v>32234</v>
      </c>
      <c r="G222" s="47">
        <f t="shared" si="9"/>
        <v>1.170454545507748</v>
      </c>
      <c r="L222" s="45">
        <v>32234</v>
      </c>
      <c r="M222" s="46">
        <v>1.671</v>
      </c>
      <c r="N222">
        <f t="shared" si="10"/>
        <v>0.85436893199999997</v>
      </c>
      <c r="O222">
        <f t="shared" si="11"/>
        <v>1.170454545507748</v>
      </c>
    </row>
    <row r="223" spans="1:15" x14ac:dyDescent="0.2">
      <c r="A223" s="45">
        <v>32264</v>
      </c>
      <c r="B223" s="46">
        <v>1.8694999999999999</v>
      </c>
      <c r="F223" s="45">
        <v>32264</v>
      </c>
      <c r="G223" s="47">
        <f t="shared" si="9"/>
        <v>1.1549037765240313</v>
      </c>
      <c r="L223" s="45">
        <v>32264</v>
      </c>
      <c r="M223" s="46">
        <v>1.6935</v>
      </c>
      <c r="N223">
        <f t="shared" si="10"/>
        <v>0.86587300199999995</v>
      </c>
      <c r="O223">
        <f t="shared" si="11"/>
        <v>1.1549037765240313</v>
      </c>
    </row>
    <row r="224" spans="1:15" x14ac:dyDescent="0.2">
      <c r="A224" s="45">
        <v>32295</v>
      </c>
      <c r="B224" s="46">
        <v>1.7767999999999999</v>
      </c>
      <c r="F224" s="45">
        <v>32295</v>
      </c>
      <c r="G224" s="47">
        <f t="shared" si="9"/>
        <v>1.1125943145477257</v>
      </c>
      <c r="L224" s="45">
        <v>32295</v>
      </c>
      <c r="M224" s="46">
        <v>1.7579</v>
      </c>
      <c r="N224">
        <f t="shared" si="10"/>
        <v>0.89880020679999995</v>
      </c>
      <c r="O224">
        <f t="shared" si="11"/>
        <v>1.1125943145477257</v>
      </c>
    </row>
    <row r="225" spans="1:15" x14ac:dyDescent="0.2">
      <c r="A225" s="45">
        <v>32325</v>
      </c>
      <c r="B225" s="46">
        <v>1.7051000000000001</v>
      </c>
      <c r="F225" s="45">
        <v>32325</v>
      </c>
      <c r="G225" s="47">
        <f t="shared" si="9"/>
        <v>1.0591517088397309</v>
      </c>
      <c r="L225" s="45">
        <v>32325</v>
      </c>
      <c r="M225" s="46">
        <v>1.8466</v>
      </c>
      <c r="N225">
        <f t="shared" si="10"/>
        <v>0.94415180719999992</v>
      </c>
      <c r="O225">
        <f t="shared" si="11"/>
        <v>1.0591517088397309</v>
      </c>
    </row>
    <row r="226" spans="1:15" x14ac:dyDescent="0.2">
      <c r="A226" s="45">
        <v>32356</v>
      </c>
      <c r="B226" s="46">
        <v>1.6964999999999999</v>
      </c>
      <c r="F226" s="45">
        <v>32356</v>
      </c>
      <c r="G226" s="47">
        <f t="shared" si="9"/>
        <v>1.035926666071741</v>
      </c>
      <c r="L226" s="45">
        <v>32356</v>
      </c>
      <c r="M226" s="46">
        <v>1.8879999999999999</v>
      </c>
      <c r="N226">
        <f t="shared" si="10"/>
        <v>0.96531929599999988</v>
      </c>
      <c r="O226">
        <f t="shared" si="11"/>
        <v>1.035926666071741</v>
      </c>
    </row>
    <row r="227" spans="1:15" x14ac:dyDescent="0.2">
      <c r="A227" s="45">
        <v>32387</v>
      </c>
      <c r="B227" s="46">
        <v>1.6839999999999999</v>
      </c>
      <c r="F227" s="45">
        <v>32387</v>
      </c>
      <c r="G227" s="47">
        <f t="shared" si="9"/>
        <v>1.0476909928987823</v>
      </c>
      <c r="L227" s="45">
        <v>32387</v>
      </c>
      <c r="M227" s="46">
        <v>1.8668</v>
      </c>
      <c r="N227">
        <f t="shared" si="10"/>
        <v>0.95447990559999996</v>
      </c>
      <c r="O227">
        <f t="shared" si="11"/>
        <v>1.0476909928987823</v>
      </c>
    </row>
    <row r="228" spans="1:15" x14ac:dyDescent="0.2">
      <c r="A228" s="45">
        <v>32417</v>
      </c>
      <c r="B228" s="46">
        <v>1.7387999999999999</v>
      </c>
      <c r="F228" s="45">
        <v>32417</v>
      </c>
      <c r="G228" s="47">
        <f t="shared" si="9"/>
        <v>1.0767021995835104</v>
      </c>
      <c r="L228" s="45">
        <v>32417</v>
      </c>
      <c r="M228" s="46">
        <v>1.8165</v>
      </c>
      <c r="N228">
        <f t="shared" si="10"/>
        <v>0.92876191799999996</v>
      </c>
      <c r="O228">
        <f t="shared" si="11"/>
        <v>1.0767021995835104</v>
      </c>
    </row>
    <row r="229" spans="1:15" x14ac:dyDescent="0.2">
      <c r="A229" s="45">
        <v>32448</v>
      </c>
      <c r="B229" s="46">
        <v>1.8085</v>
      </c>
      <c r="F229" s="45">
        <v>32448</v>
      </c>
      <c r="G229" s="47">
        <f t="shared" si="9"/>
        <v>1.118191953315103</v>
      </c>
      <c r="L229" s="45">
        <v>32448</v>
      </c>
      <c r="M229" s="46">
        <v>1.7491000000000001</v>
      </c>
      <c r="N229">
        <f t="shared" si="10"/>
        <v>0.89430083719999998</v>
      </c>
      <c r="O229">
        <f t="shared" si="11"/>
        <v>1.118191953315103</v>
      </c>
    </row>
    <row r="230" spans="1:15" x14ac:dyDescent="0.2">
      <c r="A230" s="45">
        <v>32478</v>
      </c>
      <c r="B230" s="46">
        <v>1.8258000000000001</v>
      </c>
      <c r="F230" s="45">
        <v>32478</v>
      </c>
      <c r="G230" s="47">
        <f t="shared" si="9"/>
        <v>1.113544491883083</v>
      </c>
      <c r="L230" s="45">
        <v>32478</v>
      </c>
      <c r="M230" s="46">
        <v>1.7564</v>
      </c>
      <c r="N230">
        <f t="shared" si="10"/>
        <v>0.8980332687999999</v>
      </c>
      <c r="O230">
        <f t="shared" si="11"/>
        <v>1.113544491883083</v>
      </c>
    </row>
    <row r="231" spans="1:15" x14ac:dyDescent="0.2">
      <c r="A231" s="45">
        <v>32509</v>
      </c>
      <c r="B231" s="46">
        <v>1.7737000000000001</v>
      </c>
      <c r="F231" s="45">
        <v>32509</v>
      </c>
      <c r="G231" s="47">
        <f t="shared" si="9"/>
        <v>1.0654407286285597</v>
      </c>
      <c r="L231" s="45">
        <v>32509</v>
      </c>
      <c r="M231" s="46">
        <v>1.8357000000000001</v>
      </c>
      <c r="N231">
        <f t="shared" si="10"/>
        <v>0.93857872440000001</v>
      </c>
      <c r="O231">
        <f t="shared" si="11"/>
        <v>1.0654407286285597</v>
      </c>
    </row>
    <row r="232" spans="1:15" x14ac:dyDescent="0.2">
      <c r="A232" s="45">
        <v>32540</v>
      </c>
      <c r="B232" s="46">
        <v>1.7534000000000001</v>
      </c>
      <c r="F232" s="45">
        <v>32540</v>
      </c>
      <c r="G232" s="47">
        <f t="shared" si="9"/>
        <v>1.0569195058327192</v>
      </c>
      <c r="L232" s="45">
        <v>32540</v>
      </c>
      <c r="M232" s="46">
        <v>1.8505</v>
      </c>
      <c r="N232">
        <f t="shared" si="10"/>
        <v>0.94614584599999996</v>
      </c>
      <c r="O232">
        <f t="shared" si="11"/>
        <v>1.0569195058327192</v>
      </c>
    </row>
    <row r="233" spans="1:15" x14ac:dyDescent="0.2">
      <c r="A233" s="45">
        <v>32568</v>
      </c>
      <c r="B233" s="46">
        <v>1.7134</v>
      </c>
      <c r="F233" s="45">
        <v>32568</v>
      </c>
      <c r="G233" s="47">
        <f t="shared" si="9"/>
        <v>1.0466817647133935</v>
      </c>
      <c r="L233" s="45">
        <v>32568</v>
      </c>
      <c r="M233" s="46">
        <v>1.8686</v>
      </c>
      <c r="N233">
        <f t="shared" si="10"/>
        <v>0.95540023119999995</v>
      </c>
      <c r="O233">
        <f t="shared" si="11"/>
        <v>1.0466817647133935</v>
      </c>
    </row>
    <row r="234" spans="1:15" x14ac:dyDescent="0.2">
      <c r="A234" s="45">
        <v>32599</v>
      </c>
      <c r="B234" s="46">
        <v>1.7008000000000001</v>
      </c>
      <c r="F234" s="45">
        <v>32599</v>
      </c>
      <c r="G234" s="47">
        <f t="shared" si="9"/>
        <v>1.0460659707672071</v>
      </c>
      <c r="L234" s="45">
        <v>32599</v>
      </c>
      <c r="M234" s="46">
        <v>1.8696999999999999</v>
      </c>
      <c r="N234">
        <f t="shared" si="10"/>
        <v>0.95596265239999989</v>
      </c>
      <c r="O234">
        <f t="shared" si="11"/>
        <v>1.0460659707672071</v>
      </c>
    </row>
    <row r="235" spans="1:15" x14ac:dyDescent="0.2">
      <c r="A235" s="45">
        <v>32629</v>
      </c>
      <c r="B235" s="46">
        <v>1.6307</v>
      </c>
      <c r="F235" s="45">
        <v>32629</v>
      </c>
      <c r="G235" s="47">
        <f t="shared" si="9"/>
        <v>1.0049995095542095</v>
      </c>
      <c r="L235" s="45">
        <v>32629</v>
      </c>
      <c r="M235" s="46">
        <v>1.9460999999999999</v>
      </c>
      <c r="N235">
        <f t="shared" si="10"/>
        <v>0.99502536119999996</v>
      </c>
      <c r="O235">
        <f t="shared" si="11"/>
        <v>1.0049995095542095</v>
      </c>
    </row>
    <row r="236" spans="1:15" x14ac:dyDescent="0.2">
      <c r="A236" s="45">
        <v>32660</v>
      </c>
      <c r="B236" s="46">
        <v>1.5529999999999999</v>
      </c>
      <c r="F236" s="45">
        <v>32660</v>
      </c>
      <c r="G236" s="47">
        <f t="shared" si="9"/>
        <v>0.98834177853527039</v>
      </c>
      <c r="L236" s="45">
        <v>32660</v>
      </c>
      <c r="M236" s="46">
        <v>1.9789000000000001</v>
      </c>
      <c r="N236">
        <f t="shared" si="10"/>
        <v>1.0117957388000001</v>
      </c>
      <c r="O236">
        <f t="shared" si="11"/>
        <v>0.98834177853527039</v>
      </c>
    </row>
    <row r="237" spans="1:15" x14ac:dyDescent="0.2">
      <c r="A237" s="45">
        <v>32690</v>
      </c>
      <c r="B237" s="46">
        <v>1.6268</v>
      </c>
      <c r="F237" s="45">
        <v>32690</v>
      </c>
      <c r="G237" s="47">
        <f t="shared" si="9"/>
        <v>1.0347756973405888</v>
      </c>
      <c r="L237" s="45">
        <v>32690</v>
      </c>
      <c r="M237" s="46">
        <v>1.8900999999999999</v>
      </c>
      <c r="N237">
        <f t="shared" si="10"/>
        <v>0.96639300919999993</v>
      </c>
      <c r="O237">
        <f t="shared" si="11"/>
        <v>1.0347756973405888</v>
      </c>
    </row>
    <row r="238" spans="1:15" x14ac:dyDescent="0.2">
      <c r="A238" s="45">
        <v>32721</v>
      </c>
      <c r="B238" s="46">
        <v>1.5947</v>
      </c>
      <c r="F238" s="45">
        <v>32721</v>
      </c>
      <c r="G238" s="47">
        <f t="shared" si="9"/>
        <v>1.01506619552805</v>
      </c>
      <c r="L238" s="45">
        <v>32721</v>
      </c>
      <c r="M238" s="46">
        <v>1.9268000000000001</v>
      </c>
      <c r="N238">
        <f t="shared" si="10"/>
        <v>0.98515742559999997</v>
      </c>
      <c r="O238">
        <f t="shared" si="11"/>
        <v>1.01506619552805</v>
      </c>
    </row>
    <row r="239" spans="1:15" x14ac:dyDescent="0.2">
      <c r="A239" s="45">
        <v>32752</v>
      </c>
      <c r="B239" s="46">
        <v>1.5714999999999999</v>
      </c>
      <c r="F239" s="45">
        <v>32752</v>
      </c>
      <c r="G239" s="47">
        <f t="shared" si="9"/>
        <v>1.0028866503658327</v>
      </c>
      <c r="L239" s="45">
        <v>32752</v>
      </c>
      <c r="M239" s="46">
        <v>1.9501999999999999</v>
      </c>
      <c r="N239">
        <f t="shared" si="10"/>
        <v>0.99712165839999989</v>
      </c>
      <c r="O239">
        <f t="shared" si="11"/>
        <v>1.0028866503658327</v>
      </c>
    </row>
    <row r="240" spans="1:15" x14ac:dyDescent="0.2">
      <c r="A240" s="45">
        <v>32782</v>
      </c>
      <c r="B240" s="46">
        <v>1.5873999999999999</v>
      </c>
      <c r="F240" s="45">
        <v>32782</v>
      </c>
      <c r="G240" s="47">
        <f t="shared" si="9"/>
        <v>1.0480278349284358</v>
      </c>
      <c r="L240" s="45">
        <v>32782</v>
      </c>
      <c r="M240" s="46">
        <v>1.8662000000000001</v>
      </c>
      <c r="N240">
        <f t="shared" si="10"/>
        <v>0.95417313039999996</v>
      </c>
      <c r="O240">
        <f t="shared" si="11"/>
        <v>1.0480278349284358</v>
      </c>
    </row>
    <row r="241" spans="1:15" x14ac:dyDescent="0.2">
      <c r="A241" s="45">
        <v>32813</v>
      </c>
      <c r="B241" s="46">
        <v>1.5726</v>
      </c>
      <c r="F241" s="45">
        <v>32813</v>
      </c>
      <c r="G241" s="47">
        <f t="shared" si="9"/>
        <v>1.0687593145046157</v>
      </c>
      <c r="L241" s="45">
        <v>32813</v>
      </c>
      <c r="M241" s="46">
        <v>1.83</v>
      </c>
      <c r="N241">
        <f t="shared" si="10"/>
        <v>0.93566435999999997</v>
      </c>
      <c r="O241">
        <f t="shared" si="11"/>
        <v>1.0687593145046157</v>
      </c>
    </row>
    <row r="242" spans="1:15" x14ac:dyDescent="0.2">
      <c r="A242" s="45">
        <v>32843</v>
      </c>
      <c r="B242" s="46">
        <v>1.5965</v>
      </c>
      <c r="F242" s="45">
        <v>32843</v>
      </c>
      <c r="G242" s="47">
        <f t="shared" si="9"/>
        <v>1.1254629678578933</v>
      </c>
      <c r="L242" s="45">
        <v>32843</v>
      </c>
      <c r="M242" s="46">
        <v>1.7378</v>
      </c>
      <c r="N242">
        <f t="shared" si="10"/>
        <v>0.88852323759999996</v>
      </c>
      <c r="O242">
        <f t="shared" si="11"/>
        <v>1.1254629678578933</v>
      </c>
    </row>
    <row r="243" spans="1:15" x14ac:dyDescent="0.2">
      <c r="A243" s="45">
        <v>32874</v>
      </c>
      <c r="B243" s="46">
        <v>1.6512</v>
      </c>
      <c r="F243" s="45">
        <v>32874</v>
      </c>
      <c r="G243" s="47">
        <f t="shared" si="9"/>
        <v>1.1563376762110955</v>
      </c>
      <c r="L243" s="45">
        <v>32874</v>
      </c>
      <c r="M243" s="46">
        <v>1.6914</v>
      </c>
      <c r="N243">
        <f t="shared" si="10"/>
        <v>0.86479928880000001</v>
      </c>
      <c r="O243">
        <f t="shared" si="11"/>
        <v>1.1563376762110955</v>
      </c>
    </row>
    <row r="244" spans="1:15" x14ac:dyDescent="0.2">
      <c r="A244" s="45">
        <v>32905</v>
      </c>
      <c r="B244" s="46">
        <v>1.6960999999999999</v>
      </c>
      <c r="F244" s="45">
        <v>32905</v>
      </c>
      <c r="G244" s="47">
        <f t="shared" si="9"/>
        <v>1.167102008320472</v>
      </c>
      <c r="L244" s="45">
        <v>32905</v>
      </c>
      <c r="M244" s="46">
        <v>1.6758</v>
      </c>
      <c r="N244">
        <f t="shared" si="10"/>
        <v>0.85682313359999995</v>
      </c>
      <c r="O244">
        <f t="shared" si="11"/>
        <v>1.167102008320472</v>
      </c>
    </row>
    <row r="245" spans="1:15" x14ac:dyDescent="0.2">
      <c r="A245" s="45">
        <v>32933</v>
      </c>
      <c r="B245" s="46">
        <v>1.6245000000000001</v>
      </c>
      <c r="F245" s="45">
        <v>32933</v>
      </c>
      <c r="G245" s="47">
        <f t="shared" si="9"/>
        <v>1.1469123002072636</v>
      </c>
      <c r="L245" s="45">
        <v>32933</v>
      </c>
      <c r="M245" s="46">
        <v>1.7053</v>
      </c>
      <c r="N245">
        <f t="shared" si="10"/>
        <v>0.87190624760000002</v>
      </c>
      <c r="O245">
        <f t="shared" si="11"/>
        <v>1.1469123002072636</v>
      </c>
    </row>
    <row r="246" spans="1:15" x14ac:dyDescent="0.2">
      <c r="A246" s="45">
        <v>32964</v>
      </c>
      <c r="B246" s="46">
        <v>1.6372</v>
      </c>
      <c r="F246" s="45">
        <v>32964</v>
      </c>
      <c r="G246" s="47">
        <f t="shared" si="9"/>
        <v>1.1598348725276921</v>
      </c>
      <c r="L246" s="45">
        <v>32964</v>
      </c>
      <c r="M246" s="46">
        <v>1.6862999999999999</v>
      </c>
      <c r="N246">
        <f t="shared" si="10"/>
        <v>0.86219169959999986</v>
      </c>
      <c r="O246">
        <f t="shared" si="11"/>
        <v>1.1598348725276921</v>
      </c>
    </row>
    <row r="247" spans="1:15" x14ac:dyDescent="0.2">
      <c r="A247" s="45">
        <v>32994</v>
      </c>
      <c r="B247" s="46">
        <v>1.6774</v>
      </c>
      <c r="F247" s="45">
        <v>32994</v>
      </c>
      <c r="G247" s="47">
        <f t="shared" si="9"/>
        <v>1.1760851145781399</v>
      </c>
      <c r="L247" s="45">
        <v>32994</v>
      </c>
      <c r="M247" s="46">
        <v>1.663</v>
      </c>
      <c r="N247">
        <f t="shared" si="10"/>
        <v>0.850278596</v>
      </c>
      <c r="O247">
        <f t="shared" si="11"/>
        <v>1.1760851145781399</v>
      </c>
    </row>
    <row r="248" spans="1:15" x14ac:dyDescent="0.2">
      <c r="A248" s="45">
        <v>33025</v>
      </c>
      <c r="B248" s="46">
        <v>1.7102999999999999</v>
      </c>
      <c r="F248" s="45">
        <v>33025</v>
      </c>
      <c r="G248" s="47">
        <f t="shared" si="9"/>
        <v>1.1619709752515726</v>
      </c>
      <c r="L248" s="45">
        <v>33025</v>
      </c>
      <c r="M248" s="46">
        <v>1.6832</v>
      </c>
      <c r="N248">
        <f t="shared" si="10"/>
        <v>0.86060669439999993</v>
      </c>
      <c r="O248">
        <f t="shared" si="11"/>
        <v>1.1619709752515726</v>
      </c>
    </row>
    <row r="249" spans="1:15" x14ac:dyDescent="0.2">
      <c r="A249" s="45">
        <v>33055</v>
      </c>
      <c r="B249" s="46">
        <v>1.8098000000000001</v>
      </c>
      <c r="F249" s="45">
        <v>33055</v>
      </c>
      <c r="G249" s="47">
        <f t="shared" si="9"/>
        <v>1.1943997224692806</v>
      </c>
      <c r="L249" s="45">
        <v>33055</v>
      </c>
      <c r="M249" s="46">
        <v>1.6375</v>
      </c>
      <c r="N249">
        <f t="shared" si="10"/>
        <v>0.83724064999999992</v>
      </c>
      <c r="O249">
        <f t="shared" si="11"/>
        <v>1.1943997224692806</v>
      </c>
    </row>
    <row r="250" spans="1:15" x14ac:dyDescent="0.2">
      <c r="A250" s="45">
        <v>33086</v>
      </c>
      <c r="B250" s="46">
        <v>1.9013</v>
      </c>
      <c r="F250" s="45">
        <v>33086</v>
      </c>
      <c r="G250" s="47">
        <f t="shared" si="9"/>
        <v>1.245592628673702</v>
      </c>
      <c r="L250" s="45">
        <v>33086</v>
      </c>
      <c r="M250" s="46">
        <v>1.5702</v>
      </c>
      <c r="N250">
        <f t="shared" si="10"/>
        <v>0.80283069839999999</v>
      </c>
      <c r="O250">
        <f t="shared" si="11"/>
        <v>1.245592628673702</v>
      </c>
    </row>
    <row r="251" spans="1:15" x14ac:dyDescent="0.2">
      <c r="A251" s="45">
        <v>33117</v>
      </c>
      <c r="B251" s="46">
        <v>1.8794</v>
      </c>
      <c r="F251" s="45">
        <v>33117</v>
      </c>
      <c r="G251" s="47">
        <f t="shared" si="9"/>
        <v>1.2456719607308113</v>
      </c>
      <c r="L251" s="45">
        <v>33117</v>
      </c>
      <c r="M251" s="46">
        <v>1.5701000000000001</v>
      </c>
      <c r="N251">
        <f t="shared" si="10"/>
        <v>0.80277956919999993</v>
      </c>
      <c r="O251">
        <f t="shared" si="11"/>
        <v>1.2456719607308113</v>
      </c>
    </row>
    <row r="252" spans="1:15" x14ac:dyDescent="0.2">
      <c r="A252" s="45">
        <v>33147</v>
      </c>
      <c r="B252" s="46">
        <v>1.9456</v>
      </c>
      <c r="F252" s="45">
        <v>33147</v>
      </c>
      <c r="G252" s="47">
        <f t="shared" si="9"/>
        <v>1.2835211612701449</v>
      </c>
      <c r="L252" s="45">
        <v>33147</v>
      </c>
      <c r="M252" s="46">
        <v>1.5238</v>
      </c>
      <c r="N252">
        <f t="shared" si="10"/>
        <v>0.77910674959999993</v>
      </c>
      <c r="O252">
        <f t="shared" si="11"/>
        <v>1.2835211612701449</v>
      </c>
    </row>
    <row r="253" spans="1:15" x14ac:dyDescent="0.2">
      <c r="A253" s="45">
        <v>33178</v>
      </c>
      <c r="B253" s="46">
        <v>1.9641999999999999</v>
      </c>
      <c r="F253" s="45">
        <v>33178</v>
      </c>
      <c r="G253" s="47">
        <f t="shared" si="9"/>
        <v>1.3164363906195375</v>
      </c>
      <c r="L253" s="45">
        <v>33178</v>
      </c>
      <c r="M253" s="46">
        <v>1.4857</v>
      </c>
      <c r="N253">
        <f t="shared" si="10"/>
        <v>0.7596265244</v>
      </c>
      <c r="O253">
        <f t="shared" si="11"/>
        <v>1.3164363906195375</v>
      </c>
    </row>
    <row r="254" spans="1:15" x14ac:dyDescent="0.2">
      <c r="A254" s="45">
        <v>33208</v>
      </c>
      <c r="B254" s="46">
        <v>1.9218999999999999</v>
      </c>
      <c r="F254" s="45">
        <v>33208</v>
      </c>
      <c r="G254" s="47">
        <f t="shared" si="9"/>
        <v>1.3054529071842524</v>
      </c>
      <c r="L254" s="45">
        <v>33208</v>
      </c>
      <c r="M254" s="46">
        <v>1.4982</v>
      </c>
      <c r="N254">
        <f t="shared" si="10"/>
        <v>0.7660176743999999</v>
      </c>
      <c r="O254">
        <f t="shared" si="11"/>
        <v>1.3054529071842524</v>
      </c>
    </row>
    <row r="255" spans="1:15" x14ac:dyDescent="0.2">
      <c r="A255" s="45">
        <v>33239</v>
      </c>
      <c r="B255" s="46">
        <v>1.9346000000000001</v>
      </c>
      <c r="F255" s="45">
        <v>33239</v>
      </c>
      <c r="G255" s="47">
        <f t="shared" si="9"/>
        <v>1.2960238191925297</v>
      </c>
      <c r="L255" s="45">
        <v>33239</v>
      </c>
      <c r="M255" s="46">
        <v>1.5091000000000001</v>
      </c>
      <c r="N255">
        <f t="shared" si="10"/>
        <v>0.77159075720000003</v>
      </c>
      <c r="O255">
        <f t="shared" si="11"/>
        <v>1.2960238191925297</v>
      </c>
    </row>
    <row r="256" spans="1:15" x14ac:dyDescent="0.2">
      <c r="A256" s="45">
        <v>33270</v>
      </c>
      <c r="B256" s="46">
        <v>1.9641</v>
      </c>
      <c r="F256" s="45">
        <v>33270</v>
      </c>
      <c r="G256" s="47">
        <f t="shared" si="9"/>
        <v>1.3210601455882789</v>
      </c>
      <c r="L256" s="45">
        <v>33270</v>
      </c>
      <c r="M256" s="46">
        <v>1.4804999999999999</v>
      </c>
      <c r="N256">
        <f t="shared" si="10"/>
        <v>0.75696780599999991</v>
      </c>
      <c r="O256">
        <f t="shared" si="11"/>
        <v>1.3210601455882789</v>
      </c>
    </row>
    <row r="257" spans="1:15" x14ac:dyDescent="0.2">
      <c r="A257" s="45">
        <v>33298</v>
      </c>
      <c r="B257" s="46">
        <v>1.8213999999999999</v>
      </c>
      <c r="F257" s="45">
        <v>33298</v>
      </c>
      <c r="G257" s="47">
        <f t="shared" si="9"/>
        <v>1.2131432486933673</v>
      </c>
      <c r="L257" s="45">
        <v>33298</v>
      </c>
      <c r="M257" s="46">
        <v>1.6122000000000001</v>
      </c>
      <c r="N257">
        <f t="shared" si="10"/>
        <v>0.82430496239999995</v>
      </c>
      <c r="O257">
        <f t="shared" si="11"/>
        <v>1.2131432486933673</v>
      </c>
    </row>
    <row r="258" spans="1:15" x14ac:dyDescent="0.2">
      <c r="A258" s="45">
        <v>33329</v>
      </c>
      <c r="B258" s="46">
        <v>1.7497</v>
      </c>
      <c r="F258" s="45">
        <v>33329</v>
      </c>
      <c r="G258" s="47">
        <f t="shared" si="9"/>
        <v>1.1486636198645954</v>
      </c>
      <c r="L258" s="45">
        <v>33329</v>
      </c>
      <c r="M258" s="46">
        <v>1.7027000000000001</v>
      </c>
      <c r="N258">
        <f t="shared" si="10"/>
        <v>0.87057688840000003</v>
      </c>
      <c r="O258">
        <f t="shared" si="11"/>
        <v>1.1486636198645954</v>
      </c>
    </row>
    <row r="259" spans="1:15" x14ac:dyDescent="0.2">
      <c r="A259" s="45">
        <v>33359</v>
      </c>
      <c r="B259" s="46">
        <v>1.7238</v>
      </c>
      <c r="F259" s="45">
        <v>33359</v>
      </c>
      <c r="G259" s="47">
        <f t="shared" si="9"/>
        <v>1.1371763157994341</v>
      </c>
      <c r="L259" s="45">
        <v>33359</v>
      </c>
      <c r="M259" s="46">
        <v>1.7199</v>
      </c>
      <c r="N259">
        <f t="shared" si="10"/>
        <v>0.87937111079999997</v>
      </c>
      <c r="O259">
        <f t="shared" si="11"/>
        <v>1.1371763157994341</v>
      </c>
    </row>
    <row r="260" spans="1:15" x14ac:dyDescent="0.2">
      <c r="A260" s="45">
        <v>33390</v>
      </c>
      <c r="B260" s="46">
        <v>1.6496999999999999</v>
      </c>
      <c r="F260" s="45">
        <v>33390</v>
      </c>
      <c r="G260" s="47">
        <f t="shared" si="9"/>
        <v>1.0970549391650477</v>
      </c>
      <c r="L260" s="45">
        <v>33390</v>
      </c>
      <c r="M260" s="46">
        <v>1.7827999999999999</v>
      </c>
      <c r="N260">
        <f t="shared" si="10"/>
        <v>0.91153137759999991</v>
      </c>
      <c r="O260">
        <f t="shared" si="11"/>
        <v>1.0970549391650477</v>
      </c>
    </row>
    <row r="261" spans="1:15" x14ac:dyDescent="0.2">
      <c r="A261" s="45">
        <v>33420</v>
      </c>
      <c r="B261" s="46">
        <v>1.6513</v>
      </c>
      <c r="F261" s="45">
        <v>33420</v>
      </c>
      <c r="G261" s="47">
        <f t="shared" si="9"/>
        <v>1.0955800725652292</v>
      </c>
      <c r="L261" s="45">
        <v>33420</v>
      </c>
      <c r="M261" s="46">
        <v>1.7851999999999999</v>
      </c>
      <c r="N261">
        <f t="shared" si="10"/>
        <v>0.91275847839999991</v>
      </c>
      <c r="O261">
        <f t="shared" si="11"/>
        <v>1.0955800725652292</v>
      </c>
    </row>
    <row r="262" spans="1:15" x14ac:dyDescent="0.2">
      <c r="A262" s="45">
        <v>33451</v>
      </c>
      <c r="B262" s="46">
        <v>1.6840999999999999</v>
      </c>
      <c r="F262" s="45">
        <v>33451</v>
      </c>
      <c r="G262" s="47">
        <f t="shared" si="9"/>
        <v>1.1217835076245752</v>
      </c>
      <c r="L262" s="45">
        <v>33451</v>
      </c>
      <c r="M262" s="46">
        <v>1.7435</v>
      </c>
      <c r="N262">
        <f t="shared" si="10"/>
        <v>0.891437602</v>
      </c>
      <c r="O262">
        <f t="shared" si="11"/>
        <v>1.1217835076245752</v>
      </c>
    </row>
    <row r="263" spans="1:15" x14ac:dyDescent="0.2">
      <c r="A263" s="45">
        <v>33482</v>
      </c>
      <c r="B263" s="46">
        <v>1.7264999999999999</v>
      </c>
      <c r="F263" s="45">
        <v>33482</v>
      </c>
      <c r="G263" s="47">
        <f t="shared" si="9"/>
        <v>1.1550401851670979</v>
      </c>
      <c r="L263" s="45">
        <v>33482</v>
      </c>
      <c r="M263" s="46">
        <v>1.6933</v>
      </c>
      <c r="N263">
        <f t="shared" si="10"/>
        <v>0.86577074359999995</v>
      </c>
      <c r="O263">
        <f t="shared" si="11"/>
        <v>1.1550401851670979</v>
      </c>
    </row>
    <row r="264" spans="1:15" x14ac:dyDescent="0.2">
      <c r="A264" s="45">
        <v>33512</v>
      </c>
      <c r="B264" s="46">
        <v>1.7231000000000001</v>
      </c>
      <c r="F264" s="45">
        <v>33512</v>
      </c>
      <c r="G264" s="47">
        <f t="shared" si="9"/>
        <v>1.1577751409124768</v>
      </c>
      <c r="L264" s="45">
        <v>33512</v>
      </c>
      <c r="M264" s="46">
        <v>1.6893</v>
      </c>
      <c r="N264">
        <f t="shared" si="10"/>
        <v>0.86372557559999996</v>
      </c>
      <c r="O264">
        <f t="shared" si="11"/>
        <v>1.1577751409124768</v>
      </c>
    </row>
    <row r="265" spans="1:15" x14ac:dyDescent="0.2">
      <c r="A265" s="45">
        <v>33543</v>
      </c>
      <c r="B265" s="46">
        <v>1.7796000000000001</v>
      </c>
      <c r="F265" s="45">
        <v>33543</v>
      </c>
      <c r="G265" s="47">
        <f t="shared" si="9"/>
        <v>1.2067062842691554</v>
      </c>
      <c r="L265" s="45">
        <v>33543</v>
      </c>
      <c r="M265" s="46">
        <v>1.6208</v>
      </c>
      <c r="N265">
        <f t="shared" si="10"/>
        <v>0.82870207359999992</v>
      </c>
      <c r="O265">
        <f t="shared" si="11"/>
        <v>1.2067062842691554</v>
      </c>
    </row>
    <row r="266" spans="1:15" x14ac:dyDescent="0.2">
      <c r="A266" s="45">
        <v>33573</v>
      </c>
      <c r="B266" s="46">
        <v>1.8271999999999999</v>
      </c>
      <c r="F266" s="45">
        <v>33573</v>
      </c>
      <c r="G266" s="47">
        <f t="shared" si="9"/>
        <v>1.2513304833931203</v>
      </c>
      <c r="L266" s="45">
        <v>33573</v>
      </c>
      <c r="M266" s="46">
        <v>1.5629999999999999</v>
      </c>
      <c r="N266">
        <f t="shared" si="10"/>
        <v>0.7991493959999999</v>
      </c>
      <c r="O266">
        <f t="shared" si="11"/>
        <v>1.2513304833931203</v>
      </c>
    </row>
    <row r="267" spans="1:15" x14ac:dyDescent="0.2">
      <c r="A267" s="45">
        <v>33604</v>
      </c>
      <c r="B267" s="46">
        <v>1.8089999999999999</v>
      </c>
      <c r="F267" s="45">
        <v>33604</v>
      </c>
      <c r="G267" s="47">
        <f t="shared" si="9"/>
        <v>1.2388076675598219</v>
      </c>
      <c r="L267" s="45">
        <v>33604</v>
      </c>
      <c r="M267" s="46">
        <v>1.5788</v>
      </c>
      <c r="N267">
        <f t="shared" si="10"/>
        <v>0.80722780959999996</v>
      </c>
      <c r="O267">
        <f t="shared" si="11"/>
        <v>1.2388076675598219</v>
      </c>
    </row>
    <row r="268" spans="1:15" x14ac:dyDescent="0.2">
      <c r="A268" s="45">
        <v>33635</v>
      </c>
      <c r="B268" s="46">
        <v>1.7778</v>
      </c>
      <c r="F268" s="45">
        <v>33635</v>
      </c>
      <c r="G268" s="47">
        <f t="shared" si="9"/>
        <v>1.2083464386157463</v>
      </c>
      <c r="L268" s="45">
        <v>33635</v>
      </c>
      <c r="M268" s="46">
        <v>1.6186</v>
      </c>
      <c r="N268">
        <f t="shared" si="10"/>
        <v>0.82757723119999993</v>
      </c>
      <c r="O268">
        <f t="shared" si="11"/>
        <v>1.2083464386157463</v>
      </c>
    </row>
    <row r="269" spans="1:15" x14ac:dyDescent="0.2">
      <c r="A269" s="45">
        <v>33664</v>
      </c>
      <c r="B269" s="46">
        <v>1.7238</v>
      </c>
      <c r="F269" s="45">
        <v>33664</v>
      </c>
      <c r="G269" s="47">
        <f t="shared" si="9"/>
        <v>1.1770760384830568</v>
      </c>
      <c r="L269" s="45">
        <v>33664</v>
      </c>
      <c r="M269" s="46">
        <v>1.6616</v>
      </c>
      <c r="N269">
        <f t="shared" si="10"/>
        <v>0.84956278719999989</v>
      </c>
      <c r="O269">
        <f t="shared" si="11"/>
        <v>1.1770760384830568</v>
      </c>
    </row>
    <row r="270" spans="1:15" x14ac:dyDescent="0.2">
      <c r="A270" s="45">
        <v>33695</v>
      </c>
      <c r="B270" s="46">
        <v>1.7565999999999999</v>
      </c>
      <c r="F270" s="45">
        <v>33695</v>
      </c>
      <c r="G270" s="47">
        <f t="shared" si="9"/>
        <v>1.1858543294388206</v>
      </c>
      <c r="L270" s="45">
        <v>33695</v>
      </c>
      <c r="M270" s="46">
        <v>1.6493</v>
      </c>
      <c r="N270">
        <f t="shared" si="10"/>
        <v>0.84327389559999999</v>
      </c>
      <c r="O270">
        <f t="shared" si="11"/>
        <v>1.1858543294388206</v>
      </c>
    </row>
    <row r="271" spans="1:15" x14ac:dyDescent="0.2">
      <c r="A271" s="45">
        <v>33725</v>
      </c>
      <c r="B271" s="46">
        <v>1.8095000000000001</v>
      </c>
      <c r="F271" s="45">
        <v>33725</v>
      </c>
      <c r="G271" s="47">
        <f t="shared" si="9"/>
        <v>1.2054419387016622</v>
      </c>
      <c r="L271" s="45">
        <v>33725</v>
      </c>
      <c r="M271" s="46">
        <v>1.6225000000000001</v>
      </c>
      <c r="N271">
        <f t="shared" si="10"/>
        <v>0.82957126999999997</v>
      </c>
      <c r="O271">
        <f t="shared" si="11"/>
        <v>1.2054419387016622</v>
      </c>
    </row>
    <row r="272" spans="1:15" x14ac:dyDescent="0.2">
      <c r="A272" s="45">
        <v>33756</v>
      </c>
      <c r="B272" s="46">
        <v>1.8551</v>
      </c>
      <c r="F272" s="45">
        <v>33756</v>
      </c>
      <c r="G272" s="47">
        <f t="shared" ref="G272:G335" si="12">O272</f>
        <v>1.2436916860889271</v>
      </c>
      <c r="L272" s="45">
        <v>33756</v>
      </c>
      <c r="M272" s="46">
        <v>1.5726</v>
      </c>
      <c r="N272">
        <f t="shared" ref="N272:N335" si="13">M272*$J$15</f>
        <v>0.80405779919999998</v>
      </c>
      <c r="O272">
        <f t="shared" ref="O272:O335" si="14">1/N272</f>
        <v>1.2436916860889271</v>
      </c>
    </row>
    <row r="273" spans="1:15" x14ac:dyDescent="0.2">
      <c r="A273" s="45">
        <v>33786</v>
      </c>
      <c r="B273" s="46">
        <v>1.9177</v>
      </c>
      <c r="F273" s="45">
        <v>33786</v>
      </c>
      <c r="G273" s="47">
        <f t="shared" si="12"/>
        <v>1.3114050861897859</v>
      </c>
      <c r="L273" s="45">
        <v>33786</v>
      </c>
      <c r="M273" s="46">
        <v>1.4914000000000001</v>
      </c>
      <c r="N273">
        <f t="shared" si="13"/>
        <v>0.76254088880000004</v>
      </c>
      <c r="O273">
        <f t="shared" si="14"/>
        <v>1.3114050861897859</v>
      </c>
    </row>
    <row r="274" spans="1:15" x14ac:dyDescent="0.2">
      <c r="A274" s="45">
        <v>33817</v>
      </c>
      <c r="B274" s="46">
        <v>1.9434</v>
      </c>
      <c r="F274" s="45">
        <v>33817</v>
      </c>
      <c r="G274" s="47">
        <f t="shared" si="12"/>
        <v>1.3511775789592035</v>
      </c>
      <c r="L274" s="45">
        <v>33817</v>
      </c>
      <c r="M274" s="46">
        <v>1.4475</v>
      </c>
      <c r="N274">
        <f t="shared" si="13"/>
        <v>0.74009516999999991</v>
      </c>
      <c r="O274">
        <f t="shared" si="14"/>
        <v>1.3511775789592035</v>
      </c>
    </row>
    <row r="275" spans="1:15" x14ac:dyDescent="0.2">
      <c r="A275" s="45">
        <v>33848</v>
      </c>
      <c r="B275" s="46">
        <v>1.8465</v>
      </c>
      <c r="F275" s="45">
        <v>33848</v>
      </c>
      <c r="G275" s="47">
        <f t="shared" si="12"/>
        <v>1.3475468826949475</v>
      </c>
      <c r="L275" s="45">
        <v>33848</v>
      </c>
      <c r="M275" s="46">
        <v>1.4514</v>
      </c>
      <c r="N275">
        <f t="shared" si="13"/>
        <v>0.74208920879999996</v>
      </c>
      <c r="O275">
        <f t="shared" si="14"/>
        <v>1.3475468826949475</v>
      </c>
    </row>
    <row r="276" spans="1:15" x14ac:dyDescent="0.2">
      <c r="A276" s="45">
        <v>33878</v>
      </c>
      <c r="B276" s="46">
        <v>1.6529</v>
      </c>
      <c r="F276" s="45">
        <v>33878</v>
      </c>
      <c r="G276" s="47">
        <f t="shared" si="12"/>
        <v>1.3169682482953651</v>
      </c>
      <c r="L276" s="45">
        <v>33878</v>
      </c>
      <c r="M276" s="46">
        <v>1.4851000000000001</v>
      </c>
      <c r="N276">
        <f t="shared" si="13"/>
        <v>0.7593197492</v>
      </c>
      <c r="O276">
        <f t="shared" si="14"/>
        <v>1.3169682482953651</v>
      </c>
    </row>
    <row r="277" spans="1:15" x14ac:dyDescent="0.2">
      <c r="A277" s="45">
        <v>33909</v>
      </c>
      <c r="B277" s="46">
        <v>1.5267999999999999</v>
      </c>
      <c r="F277" s="45">
        <v>33909</v>
      </c>
      <c r="G277" s="47">
        <f t="shared" si="12"/>
        <v>1.232018611365951</v>
      </c>
      <c r="L277" s="45">
        <v>33909</v>
      </c>
      <c r="M277" s="46">
        <v>1.5874999999999999</v>
      </c>
      <c r="N277">
        <f t="shared" si="13"/>
        <v>0.81167604999999987</v>
      </c>
      <c r="O277">
        <f t="shared" si="14"/>
        <v>1.232018611365951</v>
      </c>
    </row>
    <row r="278" spans="1:15" x14ac:dyDescent="0.2">
      <c r="A278" s="45">
        <v>33939</v>
      </c>
      <c r="B278" s="46">
        <v>1.5509999999999999</v>
      </c>
      <c r="F278" s="45">
        <v>33939</v>
      </c>
      <c r="G278" s="47">
        <f t="shared" si="12"/>
        <v>1.2361455856045045</v>
      </c>
      <c r="L278" s="45">
        <v>33939</v>
      </c>
      <c r="M278" s="46">
        <v>1.5822000000000001</v>
      </c>
      <c r="N278">
        <f t="shared" si="13"/>
        <v>0.80896620239999995</v>
      </c>
      <c r="O278">
        <f t="shared" si="14"/>
        <v>1.2361455856045045</v>
      </c>
    </row>
    <row r="279" spans="1:15" x14ac:dyDescent="0.2">
      <c r="A279" s="45">
        <v>33970</v>
      </c>
      <c r="B279" s="46">
        <v>1.5325</v>
      </c>
      <c r="F279" s="45">
        <v>33970</v>
      </c>
      <c r="G279" s="47">
        <f t="shared" si="12"/>
        <v>1.2114900554654651</v>
      </c>
      <c r="L279" s="45">
        <v>33970</v>
      </c>
      <c r="M279" s="46">
        <v>1.6144000000000001</v>
      </c>
      <c r="N279">
        <f t="shared" si="13"/>
        <v>0.82542980479999994</v>
      </c>
      <c r="O279">
        <f t="shared" si="14"/>
        <v>1.2114900554654651</v>
      </c>
    </row>
    <row r="280" spans="1:15" x14ac:dyDescent="0.2">
      <c r="A280" s="45">
        <v>34001</v>
      </c>
      <c r="B280" s="46">
        <v>1.4395</v>
      </c>
      <c r="F280" s="45">
        <v>34001</v>
      </c>
      <c r="G280" s="47">
        <f t="shared" si="12"/>
        <v>1.1915618042789369</v>
      </c>
      <c r="L280" s="45">
        <v>34001</v>
      </c>
      <c r="M280" s="46">
        <v>1.6414</v>
      </c>
      <c r="N280">
        <f t="shared" si="13"/>
        <v>0.83923468879999996</v>
      </c>
      <c r="O280">
        <f t="shared" si="14"/>
        <v>1.1915618042789369</v>
      </c>
    </row>
    <row r="281" spans="1:15" x14ac:dyDescent="0.2">
      <c r="A281" s="45">
        <v>34029</v>
      </c>
      <c r="B281" s="46">
        <v>1.4617</v>
      </c>
      <c r="F281" s="45">
        <v>34029</v>
      </c>
      <c r="G281" s="47">
        <f t="shared" si="12"/>
        <v>1.1877988251812504</v>
      </c>
      <c r="L281" s="45">
        <v>34029</v>
      </c>
      <c r="M281" s="46">
        <v>1.6466000000000001</v>
      </c>
      <c r="N281">
        <f t="shared" si="13"/>
        <v>0.84189340719999994</v>
      </c>
      <c r="O281">
        <f t="shared" si="14"/>
        <v>1.1877988251812504</v>
      </c>
    </row>
    <row r="282" spans="1:15" x14ac:dyDescent="0.2">
      <c r="A282" s="45">
        <v>34060</v>
      </c>
      <c r="B282" s="46">
        <v>1.5447</v>
      </c>
      <c r="F282" s="45">
        <v>34060</v>
      </c>
      <c r="G282" s="47">
        <f t="shared" si="12"/>
        <v>1.2251500535852209</v>
      </c>
      <c r="L282" s="45">
        <v>34060</v>
      </c>
      <c r="M282" s="46">
        <v>1.5964</v>
      </c>
      <c r="N282">
        <f t="shared" si="13"/>
        <v>0.81622654880000001</v>
      </c>
      <c r="O282">
        <f t="shared" si="14"/>
        <v>1.2251500535852209</v>
      </c>
    </row>
    <row r="283" spans="1:15" x14ac:dyDescent="0.2">
      <c r="A283" s="45">
        <v>34090</v>
      </c>
      <c r="B283" s="46">
        <v>1.5477000000000001</v>
      </c>
      <c r="F283" s="45">
        <v>34090</v>
      </c>
      <c r="G283" s="47">
        <f t="shared" si="12"/>
        <v>1.2169930592641696</v>
      </c>
      <c r="L283" s="45">
        <v>34090</v>
      </c>
      <c r="M283" s="46">
        <v>1.6071</v>
      </c>
      <c r="N283">
        <f t="shared" si="13"/>
        <v>0.82169737319999991</v>
      </c>
      <c r="O283">
        <f t="shared" si="14"/>
        <v>1.2169930592641696</v>
      </c>
    </row>
    <row r="284" spans="1:15" x14ac:dyDescent="0.2">
      <c r="A284" s="45">
        <v>34121</v>
      </c>
      <c r="B284" s="46">
        <v>1.5082</v>
      </c>
      <c r="F284" s="45">
        <v>34121</v>
      </c>
      <c r="G284" s="47">
        <f t="shared" si="12"/>
        <v>1.1819843751395702</v>
      </c>
      <c r="L284" s="45">
        <v>34121</v>
      </c>
      <c r="M284" s="46">
        <v>1.6547000000000001</v>
      </c>
      <c r="N284">
        <f t="shared" si="13"/>
        <v>0.84603487239999997</v>
      </c>
      <c r="O284">
        <f t="shared" si="14"/>
        <v>1.1819843751395702</v>
      </c>
    </row>
    <row r="285" spans="1:15" x14ac:dyDescent="0.2">
      <c r="A285" s="45">
        <v>34151</v>
      </c>
      <c r="B285" s="46">
        <v>1.4955000000000001</v>
      </c>
      <c r="F285" s="45">
        <v>34151</v>
      </c>
      <c r="G285" s="47">
        <f t="shared" si="12"/>
        <v>1.1399601011502283</v>
      </c>
      <c r="L285" s="45">
        <v>34151</v>
      </c>
      <c r="M285" s="46">
        <v>1.7157</v>
      </c>
      <c r="N285">
        <f t="shared" si="13"/>
        <v>0.87722368439999998</v>
      </c>
      <c r="O285">
        <f t="shared" si="14"/>
        <v>1.1399601011502283</v>
      </c>
    </row>
    <row r="286" spans="1:15" x14ac:dyDescent="0.2">
      <c r="A286" s="45">
        <v>34182</v>
      </c>
      <c r="B286" s="46">
        <v>1.4914000000000001</v>
      </c>
      <c r="F286" s="45">
        <v>34182</v>
      </c>
      <c r="G286" s="47">
        <f t="shared" si="12"/>
        <v>1.1542903361328181</v>
      </c>
      <c r="L286" s="45">
        <v>34182</v>
      </c>
      <c r="M286" s="46">
        <v>1.6943999999999999</v>
      </c>
      <c r="N286">
        <f t="shared" si="13"/>
        <v>0.86633316479999989</v>
      </c>
      <c r="O286">
        <f t="shared" si="14"/>
        <v>1.1542903361328181</v>
      </c>
    </row>
    <row r="287" spans="1:15" x14ac:dyDescent="0.2">
      <c r="A287" s="45">
        <v>34213</v>
      </c>
      <c r="B287" s="46">
        <v>1.5247999999999999</v>
      </c>
      <c r="F287" s="45">
        <v>34213</v>
      </c>
      <c r="G287" s="47">
        <f t="shared" si="12"/>
        <v>1.2058878756664697</v>
      </c>
      <c r="L287" s="45">
        <v>34213</v>
      </c>
      <c r="M287" s="46">
        <v>1.6218999999999999</v>
      </c>
      <c r="N287">
        <f t="shared" si="13"/>
        <v>0.82926449479999986</v>
      </c>
      <c r="O287">
        <f t="shared" si="14"/>
        <v>1.2058878756664697</v>
      </c>
    </row>
    <row r="288" spans="1:15" x14ac:dyDescent="0.2">
      <c r="A288" s="45">
        <v>34243</v>
      </c>
      <c r="B288" s="46">
        <v>1.5023</v>
      </c>
      <c r="F288" s="45">
        <v>34243</v>
      </c>
      <c r="G288" s="47">
        <f t="shared" si="12"/>
        <v>1.1922155108463559</v>
      </c>
      <c r="L288" s="45">
        <v>34243</v>
      </c>
      <c r="M288" s="46">
        <v>1.6405000000000001</v>
      </c>
      <c r="N288">
        <f t="shared" si="13"/>
        <v>0.83877452600000002</v>
      </c>
      <c r="O288">
        <f t="shared" si="14"/>
        <v>1.1922155108463559</v>
      </c>
    </row>
    <row r="289" spans="1:15" x14ac:dyDescent="0.2">
      <c r="A289" s="45">
        <v>34274</v>
      </c>
      <c r="B289" s="46">
        <v>1.4807999999999999</v>
      </c>
      <c r="F289" s="45">
        <v>34274</v>
      </c>
      <c r="G289" s="47">
        <f t="shared" si="12"/>
        <v>1.1501496886465434</v>
      </c>
      <c r="L289" s="45">
        <v>34274</v>
      </c>
      <c r="M289" s="46">
        <v>1.7004999999999999</v>
      </c>
      <c r="N289">
        <f t="shared" si="13"/>
        <v>0.86945204599999992</v>
      </c>
      <c r="O289">
        <f t="shared" si="14"/>
        <v>1.1501496886465434</v>
      </c>
    </row>
    <row r="290" spans="1:15" x14ac:dyDescent="0.2">
      <c r="A290" s="45">
        <v>34304</v>
      </c>
      <c r="B290" s="46">
        <v>1.4913000000000001</v>
      </c>
      <c r="F290" s="45">
        <v>34304</v>
      </c>
      <c r="G290" s="47">
        <f t="shared" si="12"/>
        <v>1.1434256331736026</v>
      </c>
      <c r="L290" s="45">
        <v>34304</v>
      </c>
      <c r="M290" s="46">
        <v>1.7104999999999999</v>
      </c>
      <c r="N290">
        <f t="shared" si="13"/>
        <v>0.87456496599999989</v>
      </c>
      <c r="O290">
        <f t="shared" si="14"/>
        <v>1.1434256331736026</v>
      </c>
    </row>
    <row r="291" spans="1:15" x14ac:dyDescent="0.2">
      <c r="A291" s="45">
        <v>34335</v>
      </c>
      <c r="B291" s="46">
        <v>1.4923</v>
      </c>
      <c r="F291" s="45">
        <v>34335</v>
      </c>
      <c r="G291" s="47">
        <f t="shared" si="12"/>
        <v>1.1223628747523511</v>
      </c>
      <c r="L291" s="45">
        <v>34335</v>
      </c>
      <c r="M291" s="46">
        <v>1.7425999999999999</v>
      </c>
      <c r="N291">
        <f t="shared" si="13"/>
        <v>0.89097743919999994</v>
      </c>
      <c r="O291">
        <f t="shared" si="14"/>
        <v>1.1223628747523511</v>
      </c>
    </row>
    <row r="292" spans="1:15" x14ac:dyDescent="0.2">
      <c r="A292" s="45">
        <v>34366</v>
      </c>
      <c r="B292" s="46">
        <v>1.4792000000000001</v>
      </c>
      <c r="F292" s="45">
        <v>34366</v>
      </c>
      <c r="G292" s="47">
        <f t="shared" si="12"/>
        <v>1.1269545062192146</v>
      </c>
      <c r="L292" s="45">
        <v>34366</v>
      </c>
      <c r="M292" s="46">
        <v>1.7355</v>
      </c>
      <c r="N292">
        <f t="shared" si="13"/>
        <v>0.88734726599999991</v>
      </c>
      <c r="O292">
        <f t="shared" si="14"/>
        <v>1.1269545062192146</v>
      </c>
    </row>
    <row r="293" spans="1:15" x14ac:dyDescent="0.2">
      <c r="A293" s="45">
        <v>34394</v>
      </c>
      <c r="B293" s="46">
        <v>1.4919</v>
      </c>
      <c r="F293" s="45">
        <v>34394</v>
      </c>
      <c r="G293" s="47">
        <f t="shared" si="12"/>
        <v>1.1566796058569087</v>
      </c>
      <c r="L293" s="45">
        <v>34394</v>
      </c>
      <c r="M293" s="46">
        <v>1.6909000000000001</v>
      </c>
      <c r="N293">
        <f t="shared" si="13"/>
        <v>0.86454364279999996</v>
      </c>
      <c r="O293">
        <f t="shared" si="14"/>
        <v>1.1566796058569087</v>
      </c>
    </row>
    <row r="294" spans="1:15" x14ac:dyDescent="0.2">
      <c r="A294" s="45">
        <v>34425</v>
      </c>
      <c r="B294" s="46">
        <v>1.4823</v>
      </c>
      <c r="F294" s="45">
        <v>34425</v>
      </c>
      <c r="G294" s="47">
        <f t="shared" si="12"/>
        <v>1.1515718002493212</v>
      </c>
      <c r="L294" s="45">
        <v>34425</v>
      </c>
      <c r="M294" s="46">
        <v>1.6983999999999999</v>
      </c>
      <c r="N294">
        <f t="shared" si="13"/>
        <v>0.86837833279999987</v>
      </c>
      <c r="O294">
        <f t="shared" si="14"/>
        <v>1.1515718002493212</v>
      </c>
    </row>
    <row r="295" spans="1:15" x14ac:dyDescent="0.2">
      <c r="A295" s="45">
        <v>34455</v>
      </c>
      <c r="B295" s="46">
        <v>1.5042</v>
      </c>
      <c r="F295" s="45">
        <v>34455</v>
      </c>
      <c r="G295" s="47">
        <f t="shared" si="12"/>
        <v>1.180699997309657</v>
      </c>
      <c r="L295" s="45">
        <v>34455</v>
      </c>
      <c r="M295" s="46">
        <v>1.6565000000000001</v>
      </c>
      <c r="N295">
        <f t="shared" si="13"/>
        <v>0.84695519799999996</v>
      </c>
      <c r="O295">
        <f t="shared" si="14"/>
        <v>1.180699997309657</v>
      </c>
    </row>
    <row r="296" spans="1:15" x14ac:dyDescent="0.2">
      <c r="A296" s="45">
        <v>34486</v>
      </c>
      <c r="B296" s="46">
        <v>1.5262</v>
      </c>
      <c r="F296" s="45">
        <v>34486</v>
      </c>
      <c r="G296" s="47">
        <f t="shared" si="12"/>
        <v>1.2020340148383302</v>
      </c>
      <c r="L296" s="45">
        <v>34486</v>
      </c>
      <c r="M296" s="46">
        <v>1.6271</v>
      </c>
      <c r="N296">
        <f t="shared" si="13"/>
        <v>0.83192321319999996</v>
      </c>
      <c r="O296">
        <f t="shared" si="14"/>
        <v>1.2020340148383302</v>
      </c>
    </row>
    <row r="297" spans="1:15" x14ac:dyDescent="0.2">
      <c r="A297" s="45">
        <v>34516</v>
      </c>
      <c r="B297" s="46">
        <v>1.5467</v>
      </c>
      <c r="F297" s="45">
        <v>34516</v>
      </c>
      <c r="G297" s="47">
        <f t="shared" si="12"/>
        <v>1.2478177526754159</v>
      </c>
      <c r="L297" s="45">
        <v>34516</v>
      </c>
      <c r="M297" s="46">
        <v>1.5673999999999999</v>
      </c>
      <c r="N297">
        <f t="shared" si="13"/>
        <v>0.80139908079999989</v>
      </c>
      <c r="O297">
        <f t="shared" si="14"/>
        <v>1.2478177526754159</v>
      </c>
    </row>
    <row r="298" spans="1:15" x14ac:dyDescent="0.2">
      <c r="A298" s="45">
        <v>34547</v>
      </c>
      <c r="B298" s="46">
        <v>1.5422</v>
      </c>
      <c r="F298" s="45">
        <v>34547</v>
      </c>
      <c r="G298" s="47">
        <f t="shared" si="12"/>
        <v>1.2500508408177471</v>
      </c>
      <c r="L298" s="45">
        <v>34547</v>
      </c>
      <c r="M298" s="46">
        <v>1.5646</v>
      </c>
      <c r="N298">
        <f t="shared" si="13"/>
        <v>0.7999674631999999</v>
      </c>
      <c r="O298">
        <f t="shared" si="14"/>
        <v>1.2500508408177471</v>
      </c>
    </row>
    <row r="299" spans="1:15" x14ac:dyDescent="0.2">
      <c r="A299" s="45">
        <v>34578</v>
      </c>
      <c r="B299" s="46">
        <v>1.5661</v>
      </c>
      <c r="F299" s="45">
        <v>34578</v>
      </c>
      <c r="G299" s="47">
        <f t="shared" si="12"/>
        <v>1.2625586118026255</v>
      </c>
      <c r="L299" s="45">
        <v>34578</v>
      </c>
      <c r="M299" s="46">
        <v>1.5490999999999999</v>
      </c>
      <c r="N299">
        <f t="shared" si="13"/>
        <v>0.79204243719999989</v>
      </c>
      <c r="O299">
        <f t="shared" si="14"/>
        <v>1.2625586118026255</v>
      </c>
    </row>
    <row r="300" spans="1:15" x14ac:dyDescent="0.2">
      <c r="A300" s="45">
        <v>34608</v>
      </c>
      <c r="B300" s="46">
        <v>1.6064000000000001</v>
      </c>
      <c r="F300" s="45">
        <v>34608</v>
      </c>
      <c r="G300" s="47">
        <f t="shared" si="12"/>
        <v>1.2871533698870989</v>
      </c>
      <c r="L300" s="45">
        <v>34608</v>
      </c>
      <c r="M300" s="46">
        <v>1.5195000000000001</v>
      </c>
      <c r="N300">
        <f t="shared" si="13"/>
        <v>0.776908194</v>
      </c>
      <c r="O300">
        <f t="shared" si="14"/>
        <v>1.2871533698870989</v>
      </c>
    </row>
    <row r="301" spans="1:15" x14ac:dyDescent="0.2">
      <c r="A301" s="45">
        <v>34639</v>
      </c>
      <c r="B301" s="46">
        <v>1.5891999999999999</v>
      </c>
      <c r="F301" s="45">
        <v>34639</v>
      </c>
      <c r="G301" s="47">
        <f t="shared" si="12"/>
        <v>1.2703491462350265</v>
      </c>
      <c r="L301" s="45">
        <v>34639</v>
      </c>
      <c r="M301" s="46">
        <v>1.5396000000000001</v>
      </c>
      <c r="N301">
        <f t="shared" si="13"/>
        <v>0.78718516319999998</v>
      </c>
      <c r="O301">
        <f t="shared" si="14"/>
        <v>1.2703491462350265</v>
      </c>
    </row>
    <row r="302" spans="1:15" x14ac:dyDescent="0.2">
      <c r="A302" s="45">
        <v>34669</v>
      </c>
      <c r="B302" s="46">
        <v>1.5587</v>
      </c>
      <c r="F302" s="45">
        <v>34669</v>
      </c>
      <c r="G302" s="47">
        <f t="shared" si="12"/>
        <v>1.2444830399232927</v>
      </c>
      <c r="L302" s="45">
        <v>34669</v>
      </c>
      <c r="M302" s="46">
        <v>1.5716000000000001</v>
      </c>
      <c r="N302">
        <f t="shared" si="13"/>
        <v>0.80354650719999998</v>
      </c>
      <c r="O302">
        <f t="shared" si="14"/>
        <v>1.2444830399232927</v>
      </c>
    </row>
    <row r="303" spans="1:15" x14ac:dyDescent="0.2">
      <c r="A303" s="45">
        <v>34700</v>
      </c>
      <c r="B303" s="46">
        <v>1.5746</v>
      </c>
      <c r="F303" s="45">
        <v>34700</v>
      </c>
      <c r="G303" s="47">
        <f t="shared" si="12"/>
        <v>1.2781528855989066</v>
      </c>
      <c r="L303" s="45">
        <v>34700</v>
      </c>
      <c r="M303" s="46">
        <v>1.5302</v>
      </c>
      <c r="N303">
        <f t="shared" si="13"/>
        <v>0.7823790183999999</v>
      </c>
      <c r="O303">
        <f t="shared" si="14"/>
        <v>1.2781528855989066</v>
      </c>
    </row>
    <row r="304" spans="1:15" x14ac:dyDescent="0.2">
      <c r="A304" s="45">
        <v>34731</v>
      </c>
      <c r="B304" s="46">
        <v>1.5720000000000001</v>
      </c>
      <c r="F304" s="45">
        <v>34731</v>
      </c>
      <c r="G304" s="47">
        <f t="shared" si="12"/>
        <v>1.3019767977256338</v>
      </c>
      <c r="L304" s="45">
        <v>34731</v>
      </c>
      <c r="M304" s="46">
        <v>1.5022</v>
      </c>
      <c r="N304">
        <f t="shared" si="13"/>
        <v>0.76806284239999989</v>
      </c>
      <c r="O304">
        <f t="shared" si="14"/>
        <v>1.3019767977256338</v>
      </c>
    </row>
    <row r="305" spans="1:15" x14ac:dyDescent="0.2">
      <c r="A305" s="45">
        <v>34759</v>
      </c>
      <c r="B305" s="46">
        <v>1.6002000000000001</v>
      </c>
      <c r="F305" s="45">
        <v>34759</v>
      </c>
      <c r="G305" s="47">
        <f t="shared" si="12"/>
        <v>1.3909604903943154</v>
      </c>
      <c r="L305" s="45">
        <v>34759</v>
      </c>
      <c r="M305" s="46">
        <v>1.4060999999999999</v>
      </c>
      <c r="N305">
        <f t="shared" si="13"/>
        <v>0.71892768119999995</v>
      </c>
      <c r="O305">
        <f t="shared" si="14"/>
        <v>1.3909604903943154</v>
      </c>
    </row>
    <row r="306" spans="1:15" x14ac:dyDescent="0.2">
      <c r="A306" s="45">
        <v>34790</v>
      </c>
      <c r="B306" s="46">
        <v>1.6073</v>
      </c>
      <c r="F306" s="45">
        <v>34790</v>
      </c>
      <c r="G306" s="47">
        <f t="shared" si="12"/>
        <v>1.416036450581702</v>
      </c>
      <c r="L306" s="45">
        <v>34790</v>
      </c>
      <c r="M306" s="46">
        <v>1.3812</v>
      </c>
      <c r="N306">
        <f t="shared" si="13"/>
        <v>0.70619651039999998</v>
      </c>
      <c r="O306">
        <f t="shared" si="14"/>
        <v>1.416036450581702</v>
      </c>
    </row>
    <row r="307" spans="1:15" x14ac:dyDescent="0.2">
      <c r="A307" s="45">
        <v>34820</v>
      </c>
      <c r="B307" s="46">
        <v>1.5873999999999999</v>
      </c>
      <c r="F307" s="45">
        <v>34820</v>
      </c>
      <c r="G307" s="47">
        <f t="shared" si="12"/>
        <v>1.3875067718100502</v>
      </c>
      <c r="L307" s="45">
        <v>34820</v>
      </c>
      <c r="M307" s="46">
        <v>1.4096</v>
      </c>
      <c r="N307">
        <f t="shared" si="13"/>
        <v>0.72071720319999999</v>
      </c>
      <c r="O307">
        <f t="shared" si="14"/>
        <v>1.3875067718100502</v>
      </c>
    </row>
    <row r="308" spans="1:15" x14ac:dyDescent="0.2">
      <c r="A308" s="45">
        <v>34851</v>
      </c>
      <c r="B308" s="46">
        <v>1.5948</v>
      </c>
      <c r="F308" s="45">
        <v>34851</v>
      </c>
      <c r="G308" s="47">
        <f t="shared" si="12"/>
        <v>1.3958246828029168</v>
      </c>
      <c r="L308" s="45">
        <v>34851</v>
      </c>
      <c r="M308" s="46">
        <v>1.4012</v>
      </c>
      <c r="N308">
        <f t="shared" si="13"/>
        <v>0.71642235039999991</v>
      </c>
      <c r="O308">
        <f t="shared" si="14"/>
        <v>1.3958246828029168</v>
      </c>
    </row>
    <row r="309" spans="1:15" x14ac:dyDescent="0.2">
      <c r="A309" s="45">
        <v>34881</v>
      </c>
      <c r="B309" s="46">
        <v>1.5952</v>
      </c>
      <c r="F309" s="45">
        <v>34881</v>
      </c>
      <c r="G309" s="47">
        <f t="shared" si="12"/>
        <v>1.4084902387609441</v>
      </c>
      <c r="L309" s="45">
        <v>34881</v>
      </c>
      <c r="M309" s="46">
        <v>1.3886000000000001</v>
      </c>
      <c r="N309">
        <f t="shared" si="13"/>
        <v>0.70998007119999995</v>
      </c>
      <c r="O309">
        <f t="shared" si="14"/>
        <v>1.4084902387609441</v>
      </c>
    </row>
    <row r="310" spans="1:15" x14ac:dyDescent="0.2">
      <c r="A310" s="45">
        <v>34912</v>
      </c>
      <c r="B310" s="46">
        <v>1.5668</v>
      </c>
      <c r="F310" s="45">
        <v>34912</v>
      </c>
      <c r="G310" s="47">
        <f t="shared" si="12"/>
        <v>1.3529534764412332</v>
      </c>
      <c r="L310" s="45">
        <v>34912</v>
      </c>
      <c r="M310" s="46">
        <v>1.4456</v>
      </c>
      <c r="N310">
        <f t="shared" si="13"/>
        <v>0.73912371519999998</v>
      </c>
      <c r="O310">
        <f t="shared" si="14"/>
        <v>1.3529534764412332</v>
      </c>
    </row>
    <row r="311" spans="1:15" x14ac:dyDescent="0.2">
      <c r="A311" s="45">
        <v>34943</v>
      </c>
      <c r="B311" s="46">
        <v>1.5589999999999999</v>
      </c>
      <c r="F311" s="45">
        <v>34943</v>
      </c>
      <c r="G311" s="47">
        <f t="shared" si="12"/>
        <v>1.3395175299934572</v>
      </c>
      <c r="L311" s="45">
        <v>34943</v>
      </c>
      <c r="M311" s="46">
        <v>1.4601</v>
      </c>
      <c r="N311">
        <f t="shared" si="13"/>
        <v>0.74653744919999998</v>
      </c>
      <c r="O311">
        <f t="shared" si="14"/>
        <v>1.3395175299934572</v>
      </c>
    </row>
    <row r="312" spans="1:15" x14ac:dyDescent="0.2">
      <c r="A312" s="45">
        <v>34973</v>
      </c>
      <c r="B312" s="46">
        <v>1.5779000000000001</v>
      </c>
      <c r="F312" s="45">
        <v>34973</v>
      </c>
      <c r="G312" s="47">
        <f t="shared" si="12"/>
        <v>1.3828958110326288</v>
      </c>
      <c r="L312" s="45">
        <v>34973</v>
      </c>
      <c r="M312" s="46">
        <v>1.4142999999999999</v>
      </c>
      <c r="N312">
        <f t="shared" si="13"/>
        <v>0.72312027559999992</v>
      </c>
      <c r="O312">
        <f t="shared" si="14"/>
        <v>1.3828958110326288</v>
      </c>
    </row>
    <row r="313" spans="1:15" x14ac:dyDescent="0.2">
      <c r="A313" s="45">
        <v>35004</v>
      </c>
      <c r="B313" s="46">
        <v>1.5625</v>
      </c>
      <c r="F313" s="45">
        <v>35004</v>
      </c>
      <c r="G313" s="47">
        <f t="shared" si="12"/>
        <v>1.3799686344058752</v>
      </c>
      <c r="L313" s="45">
        <v>35004</v>
      </c>
      <c r="M313" s="46">
        <v>1.4173</v>
      </c>
      <c r="N313">
        <f t="shared" si="13"/>
        <v>0.72465415159999991</v>
      </c>
      <c r="O313">
        <f t="shared" si="14"/>
        <v>1.3799686344058752</v>
      </c>
    </row>
    <row r="314" spans="1:15" x14ac:dyDescent="0.2">
      <c r="A314" s="45">
        <v>35034</v>
      </c>
      <c r="B314" s="46">
        <v>1.5405</v>
      </c>
      <c r="F314" s="45">
        <v>35034</v>
      </c>
      <c r="G314" s="47">
        <f t="shared" si="12"/>
        <v>1.3576492749850388</v>
      </c>
      <c r="L314" s="45">
        <v>35034</v>
      </c>
      <c r="M314" s="46">
        <v>1.4406000000000001</v>
      </c>
      <c r="N314">
        <f t="shared" si="13"/>
        <v>0.73656725519999999</v>
      </c>
      <c r="O314">
        <f t="shared" si="14"/>
        <v>1.3576492749850388</v>
      </c>
    </row>
    <row r="315" spans="1:15" x14ac:dyDescent="0.2">
      <c r="A315" s="45">
        <v>35065</v>
      </c>
      <c r="B315" s="46">
        <v>1.5287999999999999</v>
      </c>
      <c r="F315" s="45">
        <v>35065</v>
      </c>
      <c r="G315" s="47">
        <f t="shared" si="12"/>
        <v>1.3364055657966838</v>
      </c>
      <c r="L315" s="45">
        <v>35065</v>
      </c>
      <c r="M315" s="46">
        <v>1.4635</v>
      </c>
      <c r="N315">
        <f t="shared" si="13"/>
        <v>0.74827584199999997</v>
      </c>
      <c r="O315">
        <f t="shared" si="14"/>
        <v>1.3364055657966838</v>
      </c>
    </row>
    <row r="316" spans="1:15" x14ac:dyDescent="0.2">
      <c r="A316" s="45">
        <v>35096</v>
      </c>
      <c r="B316" s="46">
        <v>1.536</v>
      </c>
      <c r="F316" s="45">
        <v>35096</v>
      </c>
      <c r="G316" s="47">
        <f t="shared" si="12"/>
        <v>1.3333080275025202</v>
      </c>
      <c r="L316" s="45">
        <v>35096</v>
      </c>
      <c r="M316" s="46">
        <v>1.4669000000000001</v>
      </c>
      <c r="N316">
        <f t="shared" si="13"/>
        <v>0.75001423479999996</v>
      </c>
      <c r="O316">
        <f t="shared" si="14"/>
        <v>1.3333080275025202</v>
      </c>
    </row>
    <row r="317" spans="1:15" x14ac:dyDescent="0.2">
      <c r="A317" s="45">
        <v>35125</v>
      </c>
      <c r="B317" s="46">
        <v>1.5270999999999999</v>
      </c>
      <c r="F317" s="45">
        <v>35125</v>
      </c>
      <c r="G317" s="47">
        <f t="shared" si="12"/>
        <v>1.3236529138761823</v>
      </c>
      <c r="L317" s="45">
        <v>35125</v>
      </c>
      <c r="M317" s="46">
        <v>1.4776</v>
      </c>
      <c r="N317">
        <f t="shared" si="13"/>
        <v>0.75548505919999998</v>
      </c>
      <c r="O317">
        <f t="shared" si="14"/>
        <v>1.3236529138761823</v>
      </c>
    </row>
    <row r="318" spans="1:15" x14ac:dyDescent="0.2">
      <c r="A318" s="45">
        <v>35156</v>
      </c>
      <c r="B318" s="46">
        <v>1.516</v>
      </c>
      <c r="F318" s="45">
        <v>35156</v>
      </c>
      <c r="G318" s="47">
        <f t="shared" si="12"/>
        <v>1.3000728167664497</v>
      </c>
      <c r="L318" s="45">
        <v>35156</v>
      </c>
      <c r="M318" s="46">
        <v>1.5044</v>
      </c>
      <c r="N318">
        <f t="shared" si="13"/>
        <v>0.76918768479999988</v>
      </c>
      <c r="O318">
        <f t="shared" si="14"/>
        <v>1.3000728167664497</v>
      </c>
    </row>
    <row r="319" spans="1:15" x14ac:dyDescent="0.2">
      <c r="A319" s="45">
        <v>35186</v>
      </c>
      <c r="B319" s="46">
        <v>1.5152000000000001</v>
      </c>
      <c r="F319" s="45">
        <v>35186</v>
      </c>
      <c r="G319" s="47">
        <f t="shared" si="12"/>
        <v>1.276317897117885</v>
      </c>
      <c r="L319" s="45">
        <v>35186</v>
      </c>
      <c r="M319" s="46">
        <v>1.5324</v>
      </c>
      <c r="N319">
        <f t="shared" si="13"/>
        <v>0.7835038607999999</v>
      </c>
      <c r="O319">
        <f t="shared" si="14"/>
        <v>1.276317897117885</v>
      </c>
    </row>
    <row r="320" spans="1:15" x14ac:dyDescent="0.2">
      <c r="A320" s="45">
        <v>35217</v>
      </c>
      <c r="B320" s="46">
        <v>1.5416000000000001</v>
      </c>
      <c r="F320" s="45">
        <v>35217</v>
      </c>
      <c r="G320" s="47">
        <f t="shared" si="12"/>
        <v>1.2798256416329323</v>
      </c>
      <c r="L320" s="45">
        <v>35217</v>
      </c>
      <c r="M320" s="46">
        <v>1.5282</v>
      </c>
      <c r="N320">
        <f t="shared" si="13"/>
        <v>0.78135643439999991</v>
      </c>
      <c r="O320">
        <f t="shared" si="14"/>
        <v>1.2798256416329323</v>
      </c>
    </row>
    <row r="321" spans="1:15" x14ac:dyDescent="0.2">
      <c r="A321" s="45">
        <v>35247</v>
      </c>
      <c r="B321" s="46">
        <v>1.5529999999999999</v>
      </c>
      <c r="F321" s="45">
        <v>35247</v>
      </c>
      <c r="G321" s="47">
        <f t="shared" si="12"/>
        <v>1.3017168356362376</v>
      </c>
      <c r="L321" s="45">
        <v>35247</v>
      </c>
      <c r="M321" s="46">
        <v>1.5024999999999999</v>
      </c>
      <c r="N321">
        <f t="shared" si="13"/>
        <v>0.76821622999999994</v>
      </c>
      <c r="O321">
        <f t="shared" si="14"/>
        <v>1.3017168356362376</v>
      </c>
    </row>
    <row r="322" spans="1:15" x14ac:dyDescent="0.2">
      <c r="A322" s="45">
        <v>35278</v>
      </c>
      <c r="B322" s="46">
        <v>1.5499000000000001</v>
      </c>
      <c r="F322" s="45">
        <v>35278</v>
      </c>
      <c r="G322" s="47">
        <f t="shared" si="12"/>
        <v>1.3191889555803635</v>
      </c>
      <c r="L322" s="45">
        <v>35278</v>
      </c>
      <c r="M322" s="46">
        <v>1.4825999999999999</v>
      </c>
      <c r="N322">
        <f t="shared" si="13"/>
        <v>0.75804151919999996</v>
      </c>
      <c r="O322">
        <f t="shared" si="14"/>
        <v>1.3191889555803635</v>
      </c>
    </row>
    <row r="323" spans="1:15" x14ac:dyDescent="0.2">
      <c r="A323" s="45">
        <v>35309</v>
      </c>
      <c r="B323" s="46">
        <v>1.5592999999999999</v>
      </c>
      <c r="F323" s="45">
        <v>35309</v>
      </c>
      <c r="G323" s="47">
        <f t="shared" si="12"/>
        <v>1.2969691946574582</v>
      </c>
      <c r="L323" s="45">
        <v>35309</v>
      </c>
      <c r="M323" s="46">
        <v>1.508</v>
      </c>
      <c r="N323">
        <f t="shared" si="13"/>
        <v>0.77102833599999998</v>
      </c>
      <c r="O323">
        <f t="shared" si="14"/>
        <v>1.2969691946574582</v>
      </c>
    </row>
    <row r="324" spans="1:15" x14ac:dyDescent="0.2">
      <c r="A324" s="45">
        <v>35339</v>
      </c>
      <c r="B324" s="46">
        <v>1.5863</v>
      </c>
      <c r="F324" s="45">
        <v>35339</v>
      </c>
      <c r="G324" s="47">
        <f t="shared" si="12"/>
        <v>1.2802445149855646</v>
      </c>
      <c r="L324" s="45">
        <v>35339</v>
      </c>
      <c r="M324" s="46">
        <v>1.5277000000000001</v>
      </c>
      <c r="N324">
        <f t="shared" si="13"/>
        <v>0.78110078839999997</v>
      </c>
      <c r="O324">
        <f t="shared" si="14"/>
        <v>1.2802445149855646</v>
      </c>
    </row>
    <row r="325" spans="1:15" x14ac:dyDescent="0.2">
      <c r="A325" s="45">
        <v>35370</v>
      </c>
      <c r="B325" s="46">
        <v>1.6623000000000001</v>
      </c>
      <c r="F325" s="45">
        <v>35370</v>
      </c>
      <c r="G325" s="47">
        <f t="shared" si="12"/>
        <v>1.2937091847753981</v>
      </c>
      <c r="L325" s="45">
        <v>35370</v>
      </c>
      <c r="M325" s="46">
        <v>1.5118</v>
      </c>
      <c r="N325">
        <f t="shared" si="13"/>
        <v>0.77297124559999997</v>
      </c>
      <c r="O325">
        <f t="shared" si="14"/>
        <v>1.2937091847753981</v>
      </c>
    </row>
    <row r="326" spans="1:15" x14ac:dyDescent="0.2">
      <c r="A326" s="45">
        <v>35400</v>
      </c>
      <c r="B326" s="46">
        <v>1.6638999999999999</v>
      </c>
      <c r="F326" s="45">
        <v>35400</v>
      </c>
      <c r="G326" s="47">
        <f t="shared" si="12"/>
        <v>1.259793588111721</v>
      </c>
      <c r="L326" s="45">
        <v>35400</v>
      </c>
      <c r="M326" s="46">
        <v>1.5525</v>
      </c>
      <c r="N326">
        <f t="shared" si="13"/>
        <v>0.79378082999999999</v>
      </c>
      <c r="O326">
        <f t="shared" si="14"/>
        <v>1.259793588111721</v>
      </c>
    </row>
    <row r="327" spans="1:15" x14ac:dyDescent="0.2">
      <c r="A327" s="45">
        <v>35431</v>
      </c>
      <c r="B327" s="46">
        <v>1.6585000000000001</v>
      </c>
      <c r="F327" s="45">
        <v>35431</v>
      </c>
      <c r="G327" s="47">
        <f t="shared" si="12"/>
        <v>1.2188132021832412</v>
      </c>
      <c r="L327" s="45">
        <v>35431</v>
      </c>
      <c r="M327" s="46">
        <v>1.6047</v>
      </c>
      <c r="N327">
        <f t="shared" si="13"/>
        <v>0.82047027239999992</v>
      </c>
      <c r="O327">
        <f t="shared" si="14"/>
        <v>1.2188132021832412</v>
      </c>
    </row>
    <row r="328" spans="1:15" x14ac:dyDescent="0.2">
      <c r="A328" s="45">
        <v>35462</v>
      </c>
      <c r="B328" s="46">
        <v>1.6255999999999999</v>
      </c>
      <c r="F328" s="45">
        <v>35462</v>
      </c>
      <c r="G328" s="47">
        <f t="shared" si="12"/>
        <v>1.1678686006708345</v>
      </c>
      <c r="L328" s="45">
        <v>35462</v>
      </c>
      <c r="M328" s="46">
        <v>1.6747000000000001</v>
      </c>
      <c r="N328">
        <f t="shared" si="13"/>
        <v>0.85626071240000001</v>
      </c>
      <c r="O328">
        <f t="shared" si="14"/>
        <v>1.1678686006708345</v>
      </c>
    </row>
    <row r="329" spans="1:15" x14ac:dyDescent="0.2">
      <c r="A329" s="45">
        <v>35490</v>
      </c>
      <c r="B329" s="46">
        <v>1.6095999999999999</v>
      </c>
      <c r="F329" s="45">
        <v>35490</v>
      </c>
      <c r="G329" s="47">
        <f t="shared" si="12"/>
        <v>1.1541541045340769</v>
      </c>
      <c r="L329" s="45">
        <v>35490</v>
      </c>
      <c r="M329" s="46">
        <v>1.6946000000000001</v>
      </c>
      <c r="N329">
        <f t="shared" si="13"/>
        <v>0.8664354232</v>
      </c>
      <c r="O329">
        <f t="shared" si="14"/>
        <v>1.1541541045340769</v>
      </c>
    </row>
    <row r="330" spans="1:15" x14ac:dyDescent="0.2">
      <c r="A330" s="45">
        <v>35521</v>
      </c>
      <c r="B330" s="46">
        <v>1.6293</v>
      </c>
      <c r="F330" s="45">
        <v>35521</v>
      </c>
      <c r="G330" s="47">
        <f t="shared" si="12"/>
        <v>1.1424905342271436</v>
      </c>
      <c r="L330" s="45">
        <v>35521</v>
      </c>
      <c r="M330" s="46">
        <v>1.7119</v>
      </c>
      <c r="N330">
        <f t="shared" si="13"/>
        <v>0.87528077479999988</v>
      </c>
      <c r="O330">
        <f t="shared" si="14"/>
        <v>1.1424905342271436</v>
      </c>
    </row>
    <row r="331" spans="1:15" x14ac:dyDescent="0.2">
      <c r="A331" s="45">
        <v>35551</v>
      </c>
      <c r="B331" s="46">
        <v>1.6322000000000001</v>
      </c>
      <c r="F331" s="45">
        <v>35551</v>
      </c>
      <c r="G331" s="47">
        <f t="shared" si="12"/>
        <v>1.1472486775829698</v>
      </c>
      <c r="L331" s="45">
        <v>35551</v>
      </c>
      <c r="M331" s="46">
        <v>1.7048000000000001</v>
      </c>
      <c r="N331">
        <f t="shared" si="13"/>
        <v>0.87165060159999996</v>
      </c>
      <c r="O331">
        <f t="shared" si="14"/>
        <v>1.1472486775829698</v>
      </c>
    </row>
    <row r="332" spans="1:15" x14ac:dyDescent="0.2">
      <c r="A332" s="45">
        <v>35582</v>
      </c>
      <c r="B332" s="46">
        <v>1.6449</v>
      </c>
      <c r="F332" s="45">
        <v>35582</v>
      </c>
      <c r="G332" s="47">
        <f t="shared" si="12"/>
        <v>1.1320423369470667</v>
      </c>
      <c r="L332" s="45">
        <v>35582</v>
      </c>
      <c r="M332" s="46">
        <v>1.7277</v>
      </c>
      <c r="N332">
        <f t="shared" si="13"/>
        <v>0.88335918839999994</v>
      </c>
      <c r="O332">
        <f t="shared" si="14"/>
        <v>1.1320423369470667</v>
      </c>
    </row>
    <row r="333" spans="1:15" x14ac:dyDescent="0.2">
      <c r="A333" s="45">
        <v>35612</v>
      </c>
      <c r="B333" s="46">
        <v>1.6694</v>
      </c>
      <c r="F333" s="45">
        <v>35612</v>
      </c>
      <c r="G333" s="47">
        <f t="shared" si="12"/>
        <v>1.0902667626642772</v>
      </c>
      <c r="L333" s="45">
        <v>35612</v>
      </c>
      <c r="M333" s="46">
        <v>1.7939000000000001</v>
      </c>
      <c r="N333">
        <f t="shared" si="13"/>
        <v>0.91720671879999993</v>
      </c>
      <c r="O333">
        <f t="shared" si="14"/>
        <v>1.0902667626642772</v>
      </c>
    </row>
    <row r="334" spans="1:15" x14ac:dyDescent="0.2">
      <c r="A334" s="45">
        <v>35643</v>
      </c>
      <c r="B334" s="46">
        <v>1.6034999999999999</v>
      </c>
      <c r="F334" s="45">
        <v>35643</v>
      </c>
      <c r="G334" s="47">
        <f t="shared" si="12"/>
        <v>1.0629508399692646</v>
      </c>
      <c r="L334" s="45">
        <v>35643</v>
      </c>
      <c r="M334" s="46">
        <v>1.84</v>
      </c>
      <c r="N334">
        <f t="shared" si="13"/>
        <v>0.94077727999999994</v>
      </c>
      <c r="O334">
        <f t="shared" si="14"/>
        <v>1.0629508399692646</v>
      </c>
    </row>
    <row r="335" spans="1:15" x14ac:dyDescent="0.2">
      <c r="A335" s="45">
        <v>35674</v>
      </c>
      <c r="B335" s="46">
        <v>1.6012999999999999</v>
      </c>
      <c r="F335" s="45">
        <v>35674</v>
      </c>
      <c r="G335" s="47">
        <f t="shared" si="12"/>
        <v>1.0949667145579705</v>
      </c>
      <c r="L335" s="45">
        <v>35674</v>
      </c>
      <c r="M335" s="46">
        <v>1.7862</v>
      </c>
      <c r="N335">
        <f t="shared" si="13"/>
        <v>0.9132697703999999</v>
      </c>
      <c r="O335">
        <f t="shared" si="14"/>
        <v>1.0949667145579705</v>
      </c>
    </row>
    <row r="336" spans="1:15" x14ac:dyDescent="0.2">
      <c r="A336" s="45">
        <v>35704</v>
      </c>
      <c r="B336" s="46">
        <v>1.633</v>
      </c>
      <c r="F336" s="45">
        <v>35704</v>
      </c>
      <c r="G336" s="47">
        <f t="shared" ref="G336:G350" si="15">O336</f>
        <v>1.1128475365823312</v>
      </c>
      <c r="L336" s="45">
        <v>35704</v>
      </c>
      <c r="M336" s="46">
        <v>1.7575000000000001</v>
      </c>
      <c r="N336">
        <f t="shared" ref="N336:N386" si="16">M336*$J$15</f>
        <v>0.89859568999999995</v>
      </c>
      <c r="O336">
        <f t="shared" ref="O336:O386" si="17">1/N336</f>
        <v>1.1128475365823312</v>
      </c>
    </row>
    <row r="337" spans="1:15" x14ac:dyDescent="0.2">
      <c r="A337" s="45">
        <v>35735</v>
      </c>
      <c r="B337" s="46">
        <v>1.6889000000000001</v>
      </c>
      <c r="F337" s="45">
        <v>35735</v>
      </c>
      <c r="G337" s="47">
        <f t="shared" si="15"/>
        <v>1.1290362786719661</v>
      </c>
      <c r="L337" s="45">
        <v>35735</v>
      </c>
      <c r="M337" s="46">
        <v>1.7323</v>
      </c>
      <c r="N337">
        <f t="shared" si="16"/>
        <v>0.88571113159999992</v>
      </c>
      <c r="O337">
        <f t="shared" si="17"/>
        <v>1.1290362786719661</v>
      </c>
    </row>
    <row r="338" spans="1:15" x14ac:dyDescent="0.2">
      <c r="A338" s="45">
        <v>35765</v>
      </c>
      <c r="B338" s="46">
        <v>1.6597</v>
      </c>
      <c r="F338" s="45">
        <v>35765</v>
      </c>
      <c r="G338" s="47">
        <f t="shared" si="15"/>
        <v>1.0995218942789784</v>
      </c>
      <c r="L338" s="45">
        <v>35765</v>
      </c>
      <c r="M338" s="46">
        <v>1.7787999999999999</v>
      </c>
      <c r="N338">
        <f t="shared" si="16"/>
        <v>0.90948620959999993</v>
      </c>
      <c r="O338">
        <f t="shared" si="17"/>
        <v>1.0995218942789784</v>
      </c>
    </row>
    <row r="339" spans="1:15" x14ac:dyDescent="0.2">
      <c r="A339" s="45">
        <v>35796</v>
      </c>
      <c r="B339" s="46">
        <v>1.635</v>
      </c>
      <c r="F339" s="45">
        <v>35796</v>
      </c>
      <c r="G339" s="47">
        <f t="shared" si="15"/>
        <v>1.0767021995835104</v>
      </c>
      <c r="L339" s="45">
        <v>35796</v>
      </c>
      <c r="M339" s="46">
        <v>1.8165</v>
      </c>
      <c r="N339">
        <f t="shared" si="16"/>
        <v>0.92876191799999996</v>
      </c>
      <c r="O339">
        <f t="shared" si="17"/>
        <v>1.0767021995835104</v>
      </c>
    </row>
    <row r="340" spans="1:15" x14ac:dyDescent="0.2">
      <c r="A340" s="45">
        <v>35827</v>
      </c>
      <c r="B340" s="46">
        <v>1.6408</v>
      </c>
      <c r="F340" s="45">
        <v>35827</v>
      </c>
      <c r="G340" s="47">
        <f t="shared" si="15"/>
        <v>1.0791974538119775</v>
      </c>
      <c r="L340" s="45">
        <v>35827</v>
      </c>
      <c r="M340" s="46">
        <v>1.8123</v>
      </c>
      <c r="N340">
        <f t="shared" si="16"/>
        <v>0.92661449159999998</v>
      </c>
      <c r="O340">
        <f t="shared" si="17"/>
        <v>1.0791974538119775</v>
      </c>
    </row>
    <row r="341" spans="1:15" x14ac:dyDescent="0.2">
      <c r="A341" s="45">
        <v>35855</v>
      </c>
      <c r="B341" s="46">
        <v>1.6618999999999999</v>
      </c>
      <c r="F341" s="45">
        <v>35855</v>
      </c>
      <c r="G341" s="47">
        <f t="shared" si="15"/>
        <v>1.0703970805294698</v>
      </c>
      <c r="L341" s="45">
        <v>35855</v>
      </c>
      <c r="M341" s="46">
        <v>1.8271999999999999</v>
      </c>
      <c r="N341">
        <f t="shared" si="16"/>
        <v>0.93423274239999987</v>
      </c>
      <c r="O341">
        <f t="shared" si="17"/>
        <v>1.0703970805294698</v>
      </c>
    </row>
    <row r="342" spans="1:15" x14ac:dyDescent="0.2">
      <c r="A342" s="45">
        <v>35886</v>
      </c>
      <c r="B342" s="46">
        <v>1.6722999999999999</v>
      </c>
      <c r="F342" s="45">
        <v>35886</v>
      </c>
      <c r="G342" s="47">
        <f t="shared" si="15"/>
        <v>1.0786617833352343</v>
      </c>
      <c r="L342" s="45">
        <v>35886</v>
      </c>
      <c r="M342" s="46">
        <v>1.8131999999999999</v>
      </c>
      <c r="N342">
        <f t="shared" si="16"/>
        <v>0.92707465439999992</v>
      </c>
      <c r="O342">
        <f t="shared" si="17"/>
        <v>1.0786617833352343</v>
      </c>
    </row>
    <row r="343" spans="1:15" x14ac:dyDescent="0.2">
      <c r="A343" s="45">
        <v>35916</v>
      </c>
      <c r="B343" s="46">
        <v>1.6382000000000001</v>
      </c>
      <c r="F343" s="45">
        <v>35916</v>
      </c>
      <c r="G343" s="47">
        <f t="shared" si="15"/>
        <v>1.1016895992471396</v>
      </c>
      <c r="L343" s="45">
        <v>35916</v>
      </c>
      <c r="M343" s="46">
        <v>1.7753000000000001</v>
      </c>
      <c r="N343">
        <f t="shared" si="16"/>
        <v>0.9076966876</v>
      </c>
      <c r="O343">
        <f t="shared" si="17"/>
        <v>1.1016895992471396</v>
      </c>
    </row>
    <row r="344" spans="1:15" x14ac:dyDescent="0.2">
      <c r="A344" s="45">
        <v>35947</v>
      </c>
      <c r="B344" s="46">
        <v>1.6504000000000001</v>
      </c>
      <c r="F344" s="45">
        <v>35947</v>
      </c>
      <c r="G344" s="47">
        <f t="shared" si="15"/>
        <v>1.0909357125967465</v>
      </c>
      <c r="L344" s="45">
        <v>35947</v>
      </c>
      <c r="M344" s="46">
        <v>1.7927999999999999</v>
      </c>
      <c r="N344">
        <f t="shared" si="16"/>
        <v>0.91664429759999988</v>
      </c>
      <c r="O344">
        <f t="shared" si="17"/>
        <v>1.0909357125967465</v>
      </c>
    </row>
    <row r="345" spans="1:15" x14ac:dyDescent="0.2">
      <c r="A345" s="45">
        <v>35977</v>
      </c>
      <c r="B345" s="46">
        <v>1.6436999999999999</v>
      </c>
      <c r="F345" s="45">
        <v>35977</v>
      </c>
      <c r="G345" s="47">
        <f t="shared" si="15"/>
        <v>1.0880226666352064</v>
      </c>
      <c r="L345" s="45">
        <v>35977</v>
      </c>
      <c r="M345" s="46">
        <v>1.7976000000000001</v>
      </c>
      <c r="N345">
        <f t="shared" si="16"/>
        <v>0.91909849919999997</v>
      </c>
      <c r="O345">
        <f t="shared" si="17"/>
        <v>1.0880226666352064</v>
      </c>
    </row>
    <row r="346" spans="1:15" x14ac:dyDescent="0.2">
      <c r="A346" s="45">
        <v>36008</v>
      </c>
      <c r="B346" s="46">
        <v>1.6342000000000001</v>
      </c>
      <c r="F346" s="45">
        <v>36008</v>
      </c>
      <c r="G346" s="47">
        <f t="shared" si="15"/>
        <v>1.0945377724234411</v>
      </c>
      <c r="L346" s="45">
        <v>36008</v>
      </c>
      <c r="M346" s="46">
        <v>1.7868999999999999</v>
      </c>
      <c r="N346">
        <f t="shared" si="16"/>
        <v>0.91362767479999996</v>
      </c>
      <c r="O346">
        <f t="shared" si="17"/>
        <v>1.0945377724234411</v>
      </c>
    </row>
    <row r="347" spans="1:15" x14ac:dyDescent="0.2">
      <c r="A347" s="45">
        <v>36039</v>
      </c>
      <c r="B347" s="46">
        <v>1.6822999999999999</v>
      </c>
      <c r="F347" s="45">
        <v>36039</v>
      </c>
      <c r="G347" s="47">
        <f t="shared" si="15"/>
        <v>1.1511651239219816</v>
      </c>
      <c r="L347" s="45">
        <v>36039</v>
      </c>
      <c r="M347" s="46">
        <v>1.6990000000000001</v>
      </c>
      <c r="N347">
        <f t="shared" si="16"/>
        <v>0.86868510799999998</v>
      </c>
      <c r="O347">
        <f t="shared" si="17"/>
        <v>1.1511651239219816</v>
      </c>
    </row>
    <row r="348" spans="1:15" x14ac:dyDescent="0.2">
      <c r="A348" s="45">
        <v>36069</v>
      </c>
      <c r="B348" s="46">
        <v>1.6943999999999999</v>
      </c>
      <c r="F348" s="45">
        <v>36069</v>
      </c>
      <c r="G348" s="47">
        <f t="shared" si="15"/>
        <v>1.1939622401217551</v>
      </c>
      <c r="L348" s="45">
        <v>36069</v>
      </c>
      <c r="M348" s="46">
        <v>1.6380999999999999</v>
      </c>
      <c r="N348">
        <f t="shared" si="16"/>
        <v>0.83754742519999992</v>
      </c>
      <c r="O348">
        <f t="shared" si="17"/>
        <v>1.1939622401217551</v>
      </c>
    </row>
    <row r="349" spans="1:15" x14ac:dyDescent="0.2">
      <c r="A349" s="45">
        <v>36100</v>
      </c>
      <c r="B349" s="46">
        <v>1.6611</v>
      </c>
      <c r="F349" s="45">
        <v>36100</v>
      </c>
      <c r="G349" s="47">
        <f t="shared" si="15"/>
        <v>1.1623162450486997</v>
      </c>
      <c r="L349" s="45">
        <v>36100</v>
      </c>
      <c r="M349" s="46">
        <v>1.6827000000000001</v>
      </c>
      <c r="N349">
        <f t="shared" si="16"/>
        <v>0.86035104839999998</v>
      </c>
      <c r="O349">
        <f t="shared" si="17"/>
        <v>1.1623162450486997</v>
      </c>
    </row>
    <row r="350" spans="1:15" x14ac:dyDescent="0.2">
      <c r="A350" s="45">
        <v>36130</v>
      </c>
      <c r="B350" s="46">
        <v>1.6708000000000001</v>
      </c>
      <c r="F350" s="45">
        <v>36130</v>
      </c>
      <c r="G350" s="47">
        <f t="shared" si="15"/>
        <v>1.1712956914261869</v>
      </c>
      <c r="L350" s="45">
        <v>36130</v>
      </c>
      <c r="M350" s="46">
        <v>1.6698</v>
      </c>
      <c r="N350">
        <f t="shared" si="16"/>
        <v>0.85375538159999997</v>
      </c>
      <c r="O350">
        <f t="shared" si="17"/>
        <v>1.1712956914261869</v>
      </c>
    </row>
    <row r="351" spans="1:15" x14ac:dyDescent="0.2">
      <c r="A351" s="45">
        <v>36161</v>
      </c>
      <c r="B351" s="46">
        <v>1.6497999999999999</v>
      </c>
      <c r="F351" s="45">
        <v>36161</v>
      </c>
      <c r="G351" s="46">
        <v>1.1591</v>
      </c>
      <c r="L351" s="45">
        <v>36161</v>
      </c>
      <c r="M351" s="46">
        <v>1.6874</v>
      </c>
      <c r="N351">
        <f t="shared" si="16"/>
        <v>0.86275412079999991</v>
      </c>
      <c r="O351">
        <f t="shared" si="17"/>
        <v>1.1590787872131367</v>
      </c>
    </row>
    <row r="352" spans="1:15" x14ac:dyDescent="0.2">
      <c r="A352" s="45">
        <v>36192</v>
      </c>
      <c r="B352" s="46">
        <v>1.6275999999999999</v>
      </c>
      <c r="F352" s="45">
        <v>36192</v>
      </c>
      <c r="G352" s="46">
        <v>1.1203000000000001</v>
      </c>
      <c r="L352" s="45">
        <v>36192</v>
      </c>
      <c r="M352" s="46">
        <v>1.7458</v>
      </c>
      <c r="N352">
        <f t="shared" si="16"/>
        <v>0.89261357359999993</v>
      </c>
      <c r="O352">
        <f t="shared" si="17"/>
        <v>1.1203056166476384</v>
      </c>
    </row>
    <row r="353" spans="1:15" x14ac:dyDescent="0.2">
      <c r="A353" s="45">
        <v>36220</v>
      </c>
      <c r="B353" s="46">
        <v>1.6213</v>
      </c>
      <c r="F353" s="45">
        <v>36220</v>
      </c>
      <c r="G353" s="46">
        <v>1.0886</v>
      </c>
      <c r="L353" s="45">
        <v>36220</v>
      </c>
      <c r="M353" s="46">
        <v>1.7966</v>
      </c>
      <c r="N353">
        <f t="shared" si="16"/>
        <v>0.91858720719999998</v>
      </c>
      <c r="O353">
        <f t="shared" si="17"/>
        <v>1.0886282675851313</v>
      </c>
    </row>
    <row r="354" spans="1:15" x14ac:dyDescent="0.2">
      <c r="A354" s="45">
        <v>36251</v>
      </c>
      <c r="B354" s="46">
        <v>1.6089</v>
      </c>
      <c r="F354" s="45">
        <v>36251</v>
      </c>
      <c r="G354" s="46">
        <v>1.0701000000000001</v>
      </c>
      <c r="L354" s="45">
        <v>36251</v>
      </c>
      <c r="M354" s="46">
        <v>1.8277000000000001</v>
      </c>
      <c r="N354">
        <f t="shared" si="16"/>
        <v>0.93448838840000004</v>
      </c>
      <c r="O354">
        <f t="shared" si="17"/>
        <v>1.0701042542777517</v>
      </c>
    </row>
    <row r="355" spans="1:15" x14ac:dyDescent="0.2">
      <c r="A355" s="45">
        <v>36281</v>
      </c>
      <c r="B355" s="46">
        <v>1.6153999999999999</v>
      </c>
      <c r="F355" s="45">
        <v>36281</v>
      </c>
      <c r="G355" s="46">
        <v>1.0629999999999999</v>
      </c>
      <c r="L355" s="45">
        <v>36281</v>
      </c>
      <c r="M355" s="46">
        <v>1.8399000000000001</v>
      </c>
      <c r="N355">
        <f t="shared" si="16"/>
        <v>0.94072615079999999</v>
      </c>
      <c r="O355">
        <f t="shared" si="17"/>
        <v>1.0630086121764482</v>
      </c>
    </row>
    <row r="356" spans="1:15" x14ac:dyDescent="0.2">
      <c r="A356" s="45">
        <v>36312</v>
      </c>
      <c r="B356" s="46">
        <v>1.595</v>
      </c>
      <c r="F356" s="45">
        <v>36312</v>
      </c>
      <c r="G356" s="46">
        <v>1.0377000000000001</v>
      </c>
      <c r="L356" s="45">
        <v>36312</v>
      </c>
      <c r="M356" s="46">
        <v>1.8848</v>
      </c>
      <c r="N356">
        <f t="shared" si="16"/>
        <v>0.9636831616</v>
      </c>
      <c r="O356">
        <f t="shared" si="17"/>
        <v>1.037685454978484</v>
      </c>
    </row>
    <row r="357" spans="1:15" x14ac:dyDescent="0.2">
      <c r="A357" s="45">
        <v>36342</v>
      </c>
      <c r="B357" s="46">
        <v>1.5750999999999999</v>
      </c>
      <c r="F357" s="45">
        <v>36342</v>
      </c>
      <c r="G357" s="46">
        <v>1.0369999999999999</v>
      </c>
      <c r="L357" s="45">
        <v>36342</v>
      </c>
      <c r="M357" s="46">
        <v>1.8859999999999999</v>
      </c>
      <c r="N357">
        <f t="shared" si="16"/>
        <v>0.96429671199999989</v>
      </c>
      <c r="O357">
        <f t="shared" si="17"/>
        <v>1.0370252097261119</v>
      </c>
    </row>
    <row r="358" spans="1:15" x14ac:dyDescent="0.2">
      <c r="A358" s="45">
        <v>36373</v>
      </c>
      <c r="B358" s="46">
        <v>1.6057999999999999</v>
      </c>
      <c r="F358" s="45">
        <v>36373</v>
      </c>
      <c r="G358" s="46">
        <v>1.0605</v>
      </c>
      <c r="L358" s="45">
        <v>36373</v>
      </c>
      <c r="M358" s="46">
        <v>1.8443000000000001</v>
      </c>
      <c r="N358">
        <f t="shared" si="16"/>
        <v>0.94297583559999998</v>
      </c>
      <c r="O358">
        <f t="shared" si="17"/>
        <v>1.0604725617000741</v>
      </c>
    </row>
    <row r="359" spans="1:15" x14ac:dyDescent="0.2">
      <c r="A359" s="45">
        <v>36404</v>
      </c>
      <c r="B359" s="46">
        <v>1.6247</v>
      </c>
      <c r="F359" s="45">
        <v>36404</v>
      </c>
      <c r="G359" s="46">
        <v>1.0497000000000001</v>
      </c>
      <c r="L359" s="45">
        <v>36404</v>
      </c>
      <c r="M359" s="46">
        <v>1.8632</v>
      </c>
      <c r="N359">
        <f t="shared" si="16"/>
        <v>0.95263925439999997</v>
      </c>
      <c r="O359">
        <f t="shared" si="17"/>
        <v>1.0497152992397203</v>
      </c>
    </row>
    <row r="360" spans="1:15" x14ac:dyDescent="0.2">
      <c r="A360" s="45">
        <v>36434</v>
      </c>
      <c r="B360" s="46">
        <v>1.6572</v>
      </c>
      <c r="F360" s="45">
        <v>36434</v>
      </c>
      <c r="G360" s="46">
        <v>1.0706</v>
      </c>
      <c r="L360" s="45">
        <v>36434</v>
      </c>
      <c r="M360" s="46">
        <v>1.8269</v>
      </c>
      <c r="N360">
        <f t="shared" si="16"/>
        <v>0.93407935479999993</v>
      </c>
      <c r="O360">
        <f t="shared" si="17"/>
        <v>1.0705728532177168</v>
      </c>
    </row>
    <row r="361" spans="1:15" x14ac:dyDescent="0.2">
      <c r="A361" s="45">
        <v>36465</v>
      </c>
      <c r="B361" s="46">
        <v>1.6205000000000001</v>
      </c>
      <c r="F361" s="45">
        <v>36465</v>
      </c>
      <c r="G361" s="46">
        <v>1.0327999999999999</v>
      </c>
      <c r="L361" s="45">
        <v>36465</v>
      </c>
      <c r="M361" s="46">
        <v>1.8936999999999999</v>
      </c>
      <c r="N361">
        <f t="shared" si="16"/>
        <v>0.96823366039999992</v>
      </c>
      <c r="O361">
        <f t="shared" si="17"/>
        <v>1.0328085470472868</v>
      </c>
    </row>
    <row r="362" spans="1:15" x14ac:dyDescent="0.2">
      <c r="A362" s="45">
        <v>36495</v>
      </c>
      <c r="B362" s="46">
        <v>1.6132</v>
      </c>
      <c r="F362" s="45">
        <v>36495</v>
      </c>
      <c r="G362" s="46">
        <v>1.0109999999999999</v>
      </c>
      <c r="L362" s="45">
        <v>36495</v>
      </c>
      <c r="M362" s="46">
        <v>1.9345000000000001</v>
      </c>
      <c r="N362">
        <f t="shared" si="16"/>
        <v>0.989094374</v>
      </c>
      <c r="O362">
        <f t="shared" si="17"/>
        <v>1.011025870014705</v>
      </c>
    </row>
    <row r="363" spans="1:15" x14ac:dyDescent="0.2">
      <c r="A363" s="45">
        <v>36526</v>
      </c>
      <c r="B363" s="46">
        <v>1.6404000000000001</v>
      </c>
      <c r="F363" s="45">
        <v>36526</v>
      </c>
      <c r="G363" s="46">
        <v>1.0130999999999999</v>
      </c>
      <c r="L363" s="45">
        <v>36526</v>
      </c>
      <c r="M363" s="46">
        <v>1.9305000000000001</v>
      </c>
      <c r="N363">
        <f t="shared" si="16"/>
        <v>0.98704920600000001</v>
      </c>
      <c r="O363">
        <f t="shared" si="17"/>
        <v>1.0131207177122232</v>
      </c>
    </row>
    <row r="364" spans="1:15" x14ac:dyDescent="0.2">
      <c r="A364" s="45">
        <v>36557</v>
      </c>
      <c r="B364" s="46">
        <v>1.6</v>
      </c>
      <c r="F364" s="45">
        <v>36557</v>
      </c>
      <c r="G364" s="46">
        <v>0.98340000000000005</v>
      </c>
      <c r="L364" s="45">
        <v>36557</v>
      </c>
      <c r="M364" s="46">
        <v>1.9887999999999999</v>
      </c>
      <c r="N364">
        <f t="shared" si="16"/>
        <v>1.0168575296</v>
      </c>
      <c r="O364">
        <f t="shared" si="17"/>
        <v>0.98342193561114588</v>
      </c>
    </row>
    <row r="365" spans="1:15" x14ac:dyDescent="0.2">
      <c r="A365" s="45">
        <v>36586</v>
      </c>
      <c r="B365" s="46">
        <v>1.5799000000000001</v>
      </c>
      <c r="F365" s="45">
        <v>36586</v>
      </c>
      <c r="G365" s="46">
        <v>0.96430000000000005</v>
      </c>
      <c r="L365" s="45">
        <v>36586</v>
      </c>
      <c r="M365" s="46">
        <v>2.0282</v>
      </c>
      <c r="N365">
        <f t="shared" si="16"/>
        <v>1.0370024344</v>
      </c>
      <c r="O365">
        <f t="shared" si="17"/>
        <v>0.96431789051545558</v>
      </c>
    </row>
    <row r="366" spans="1:15" x14ac:dyDescent="0.2">
      <c r="A366" s="45">
        <v>36617</v>
      </c>
      <c r="B366" s="46">
        <v>1.5823</v>
      </c>
      <c r="F366" s="45">
        <v>36617</v>
      </c>
      <c r="G366" s="46">
        <v>0.94489999999999996</v>
      </c>
      <c r="L366" s="45">
        <v>36617</v>
      </c>
      <c r="M366" s="46">
        <v>2.0699000000000001</v>
      </c>
      <c r="N366">
        <f t="shared" si="16"/>
        <v>1.0583233108000001</v>
      </c>
      <c r="O366">
        <f t="shared" si="17"/>
        <v>0.94489083798417639</v>
      </c>
    </row>
    <row r="367" spans="1:15" x14ac:dyDescent="0.2">
      <c r="A367" s="45">
        <v>36647</v>
      </c>
      <c r="B367" s="46">
        <v>1.5089999999999999</v>
      </c>
      <c r="F367" s="45">
        <v>36647</v>
      </c>
      <c r="G367" s="46">
        <v>0.90590000000000004</v>
      </c>
      <c r="L367" s="45">
        <v>36647</v>
      </c>
      <c r="M367" s="46">
        <v>2.1589999999999998</v>
      </c>
      <c r="N367">
        <f t="shared" si="16"/>
        <v>1.1038794279999999</v>
      </c>
      <c r="O367">
        <f t="shared" si="17"/>
        <v>0.90589603776908145</v>
      </c>
    </row>
    <row r="368" spans="1:15" x14ac:dyDescent="0.2">
      <c r="A368" s="45">
        <v>36678</v>
      </c>
      <c r="B368" s="46">
        <v>1.5092000000000001</v>
      </c>
      <c r="F368" s="45">
        <v>36678</v>
      </c>
      <c r="G368" s="46">
        <v>0.95050000000000001</v>
      </c>
      <c r="L368" s="45">
        <v>36678</v>
      </c>
      <c r="M368" s="46">
        <v>2.0577000000000001</v>
      </c>
      <c r="N368">
        <f t="shared" si="16"/>
        <v>1.0520855484</v>
      </c>
      <c r="O368">
        <f t="shared" si="17"/>
        <v>0.95049304832747572</v>
      </c>
    </row>
    <row r="369" spans="1:15" x14ac:dyDescent="0.2">
      <c r="A369" s="45">
        <v>36708</v>
      </c>
      <c r="B369" s="46">
        <v>1.5076000000000001</v>
      </c>
      <c r="F369" s="45">
        <v>36708</v>
      </c>
      <c r="G369" s="46">
        <v>0.93859999999999999</v>
      </c>
      <c r="L369" s="45">
        <v>36708</v>
      </c>
      <c r="M369" s="46">
        <v>2.0838000000000001</v>
      </c>
      <c r="N369">
        <f t="shared" si="16"/>
        <v>1.0654302696</v>
      </c>
      <c r="O369">
        <f t="shared" si="17"/>
        <v>0.93858793816270603</v>
      </c>
    </row>
    <row r="370" spans="1:15" x14ac:dyDescent="0.2">
      <c r="A370" s="45">
        <v>36739</v>
      </c>
      <c r="B370" s="46">
        <v>1.4888999999999999</v>
      </c>
      <c r="F370" s="45">
        <v>36739</v>
      </c>
      <c r="G370" s="46">
        <v>0.90449999999999997</v>
      </c>
      <c r="L370" s="45">
        <v>36739</v>
      </c>
      <c r="M370" s="46">
        <v>2.1623000000000001</v>
      </c>
      <c r="N370">
        <f t="shared" si="16"/>
        <v>1.1055666916</v>
      </c>
      <c r="O370">
        <f t="shared" si="17"/>
        <v>0.90451350207808667</v>
      </c>
    </row>
    <row r="371" spans="1:15" x14ac:dyDescent="0.2">
      <c r="A371" s="45">
        <v>36770</v>
      </c>
      <c r="B371" s="46">
        <v>1.4336</v>
      </c>
      <c r="F371" s="45">
        <v>36770</v>
      </c>
      <c r="G371" s="46">
        <v>0.86950000000000005</v>
      </c>
      <c r="L371" s="45">
        <v>36770</v>
      </c>
      <c r="M371" s="46">
        <v>2.2494000000000001</v>
      </c>
      <c r="N371">
        <f t="shared" si="16"/>
        <v>1.1501002248000001</v>
      </c>
      <c r="O371">
        <f t="shared" si="17"/>
        <v>0.86948943964766012</v>
      </c>
    </row>
    <row r="372" spans="1:15" x14ac:dyDescent="0.2">
      <c r="A372" s="45">
        <v>36800</v>
      </c>
      <c r="B372" s="46">
        <v>1.4505999999999999</v>
      </c>
      <c r="F372" s="45">
        <v>36800</v>
      </c>
      <c r="G372" s="46">
        <v>0.85250000000000004</v>
      </c>
      <c r="L372" s="45">
        <v>36800</v>
      </c>
      <c r="M372" s="46">
        <v>2.2942</v>
      </c>
      <c r="N372">
        <f t="shared" si="16"/>
        <v>1.1730061063999999</v>
      </c>
      <c r="O372">
        <f t="shared" si="17"/>
        <v>0.85251048101449178</v>
      </c>
    </row>
    <row r="373" spans="1:15" x14ac:dyDescent="0.2">
      <c r="A373" s="45">
        <v>36831</v>
      </c>
      <c r="B373" s="46">
        <v>1.4258</v>
      </c>
      <c r="F373" s="45">
        <v>36831</v>
      </c>
      <c r="G373" s="46">
        <v>0.85519999999999996</v>
      </c>
      <c r="L373" s="45">
        <v>36831</v>
      </c>
      <c r="M373" s="46">
        <v>2.2869999999999999</v>
      </c>
      <c r="N373">
        <f t="shared" si="16"/>
        <v>1.1693248039999999</v>
      </c>
      <c r="O373">
        <f t="shared" si="17"/>
        <v>0.85519437933688103</v>
      </c>
    </row>
    <row r="374" spans="1:15" x14ac:dyDescent="0.2">
      <c r="A374" s="45">
        <v>36861</v>
      </c>
      <c r="B374" s="46">
        <v>1.4629000000000001</v>
      </c>
      <c r="F374" s="45">
        <v>36861</v>
      </c>
      <c r="G374" s="46">
        <v>0.89829999999999999</v>
      </c>
      <c r="L374" s="45">
        <v>36861</v>
      </c>
      <c r="M374" s="46">
        <v>2.1772999999999998</v>
      </c>
      <c r="N374">
        <f t="shared" si="16"/>
        <v>1.1132360715999998</v>
      </c>
      <c r="O374">
        <f t="shared" si="17"/>
        <v>0.8982820674888381</v>
      </c>
    </row>
    <row r="375" spans="1:15" x14ac:dyDescent="0.2">
      <c r="A375" s="45">
        <v>36892</v>
      </c>
      <c r="B375" s="46">
        <v>1.4775</v>
      </c>
      <c r="F375" s="45">
        <v>36892</v>
      </c>
      <c r="G375" s="46">
        <v>0.93759999999999999</v>
      </c>
      <c r="L375" s="45">
        <v>36892</v>
      </c>
      <c r="M375" s="46">
        <v>2.0859999999999999</v>
      </c>
      <c r="N375">
        <f t="shared" si="16"/>
        <v>1.0665551119999999</v>
      </c>
      <c r="O375">
        <f t="shared" si="17"/>
        <v>0.93759805634872817</v>
      </c>
    </row>
    <row r="376" spans="1:15" x14ac:dyDescent="0.2">
      <c r="A376" s="45">
        <v>36923</v>
      </c>
      <c r="B376" s="46">
        <v>1.4524999999999999</v>
      </c>
      <c r="F376" s="45">
        <v>36923</v>
      </c>
      <c r="G376" s="46">
        <v>0.92049999999999998</v>
      </c>
      <c r="L376" s="45">
        <v>36923</v>
      </c>
      <c r="M376" s="46">
        <v>2.1246999999999998</v>
      </c>
      <c r="N376">
        <f t="shared" si="16"/>
        <v>1.0863421123999999</v>
      </c>
      <c r="O376">
        <f t="shared" si="17"/>
        <v>0.92052033018470703</v>
      </c>
    </row>
    <row r="377" spans="1:15" x14ac:dyDescent="0.2">
      <c r="A377" s="45">
        <v>36951</v>
      </c>
      <c r="B377" s="46">
        <v>1.4444999999999999</v>
      </c>
      <c r="F377" s="45">
        <v>36951</v>
      </c>
      <c r="G377" s="46">
        <v>0.9083</v>
      </c>
      <c r="L377" s="45">
        <v>36951</v>
      </c>
      <c r="M377" s="46">
        <v>2.1533000000000002</v>
      </c>
      <c r="N377">
        <f t="shared" si="16"/>
        <v>1.1009650636000001</v>
      </c>
      <c r="O377">
        <f t="shared" si="17"/>
        <v>0.90829403498975836</v>
      </c>
    </row>
    <row r="378" spans="1:15" x14ac:dyDescent="0.2">
      <c r="A378" s="45">
        <v>36982</v>
      </c>
      <c r="B378" s="46">
        <v>1.4348000000000001</v>
      </c>
      <c r="F378" s="45">
        <v>36982</v>
      </c>
      <c r="G378" s="46">
        <v>0.89249999999999996</v>
      </c>
      <c r="L378" s="45">
        <v>36982</v>
      </c>
      <c r="M378" s="46">
        <v>2.1913999999999998</v>
      </c>
      <c r="N378">
        <f t="shared" si="16"/>
        <v>1.1204452887999998</v>
      </c>
      <c r="O378">
        <f t="shared" si="17"/>
        <v>0.89250230242924478</v>
      </c>
    </row>
    <row r="379" spans="1:15" x14ac:dyDescent="0.2">
      <c r="A379" s="45">
        <v>37012</v>
      </c>
      <c r="B379" s="46">
        <v>1.4265000000000001</v>
      </c>
      <c r="F379" s="45">
        <v>37012</v>
      </c>
      <c r="G379" s="46">
        <v>0.87529999999999997</v>
      </c>
      <c r="L379" s="45">
        <v>37012</v>
      </c>
      <c r="M379" s="46">
        <v>2.2345000000000002</v>
      </c>
      <c r="N379">
        <f t="shared" si="16"/>
        <v>1.1424819740000001</v>
      </c>
      <c r="O379">
        <f t="shared" si="17"/>
        <v>0.87528733297983741</v>
      </c>
    </row>
    <row r="380" spans="1:15" x14ac:dyDescent="0.2">
      <c r="A380" s="45">
        <v>37043</v>
      </c>
      <c r="B380" s="46">
        <v>1.4019999999999999</v>
      </c>
      <c r="F380" s="45">
        <v>37043</v>
      </c>
      <c r="G380" s="46">
        <v>0.85299999999999998</v>
      </c>
      <c r="L380" s="45">
        <v>37043</v>
      </c>
      <c r="M380" s="46">
        <v>2.2928999999999999</v>
      </c>
      <c r="N380">
        <f t="shared" si="16"/>
        <v>1.1723414267999999</v>
      </c>
      <c r="O380">
        <f t="shared" si="17"/>
        <v>0.85299382683215452</v>
      </c>
    </row>
    <row r="381" spans="1:15" x14ac:dyDescent="0.2">
      <c r="A381" s="45">
        <v>37073</v>
      </c>
      <c r="B381" s="46">
        <v>1.4148000000000001</v>
      </c>
      <c r="F381" s="45">
        <v>37073</v>
      </c>
      <c r="G381" s="46">
        <v>0.86150000000000004</v>
      </c>
      <c r="L381" s="45">
        <v>37073</v>
      </c>
      <c r="M381" s="46">
        <v>2.2703000000000002</v>
      </c>
      <c r="N381">
        <f t="shared" si="16"/>
        <v>1.1607862276000001</v>
      </c>
      <c r="O381">
        <f t="shared" si="17"/>
        <v>0.86148506608970032</v>
      </c>
    </row>
    <row r="382" spans="1:15" x14ac:dyDescent="0.2">
      <c r="A382" s="45">
        <v>37104</v>
      </c>
      <c r="B382" s="46">
        <v>1.4372</v>
      </c>
      <c r="F382" s="45">
        <v>37104</v>
      </c>
      <c r="G382" s="46">
        <v>0.90139999999999998</v>
      </c>
      <c r="L382" s="45">
        <v>37104</v>
      </c>
      <c r="M382" s="46">
        <v>2.1698</v>
      </c>
      <c r="N382">
        <f t="shared" si="16"/>
        <v>1.1094013815999999</v>
      </c>
      <c r="O382">
        <f t="shared" si="17"/>
        <v>0.90138701518271125</v>
      </c>
    </row>
    <row r="383" spans="1:15" x14ac:dyDescent="0.2">
      <c r="A383" s="45">
        <v>37135</v>
      </c>
      <c r="B383" s="46">
        <v>1.4638</v>
      </c>
      <c r="F383" s="45">
        <v>37135</v>
      </c>
      <c r="G383" s="46">
        <v>0.91139999999999999</v>
      </c>
      <c r="L383" s="45">
        <v>37135</v>
      </c>
      <c r="M383" s="46">
        <v>2.1459999999999999</v>
      </c>
      <c r="N383">
        <f t="shared" si="16"/>
        <v>1.0972326319999999</v>
      </c>
      <c r="O383">
        <f t="shared" si="17"/>
        <v>0.91138375840794361</v>
      </c>
    </row>
    <row r="384" spans="1:15" x14ac:dyDescent="0.2">
      <c r="A384" s="45">
        <v>37165</v>
      </c>
      <c r="B384" s="46">
        <v>1.4500999999999999</v>
      </c>
      <c r="F384" s="45">
        <v>37165</v>
      </c>
      <c r="G384" s="46">
        <v>0.90500000000000003</v>
      </c>
      <c r="L384" s="45">
        <v>37165</v>
      </c>
      <c r="M384" s="46">
        <v>2.1610999999999998</v>
      </c>
      <c r="N384">
        <f t="shared" si="16"/>
        <v>1.1049531411999998</v>
      </c>
      <c r="O384">
        <f t="shared" si="17"/>
        <v>0.9050157538029</v>
      </c>
    </row>
    <row r="385" spans="1:15" x14ac:dyDescent="0.2">
      <c r="A385" s="45">
        <v>37196</v>
      </c>
      <c r="B385" s="46">
        <v>1.4356</v>
      </c>
      <c r="F385" s="45">
        <v>37196</v>
      </c>
      <c r="G385" s="46">
        <v>0.88829999999999998</v>
      </c>
      <c r="L385" s="45">
        <v>37196</v>
      </c>
      <c r="M385" s="46">
        <v>2.2018</v>
      </c>
      <c r="N385">
        <f t="shared" si="16"/>
        <v>1.1257627256</v>
      </c>
      <c r="O385">
        <f t="shared" si="17"/>
        <v>0.8882866498062707</v>
      </c>
    </row>
    <row r="386" spans="1:15" x14ac:dyDescent="0.2">
      <c r="A386" s="45">
        <v>37226</v>
      </c>
      <c r="B386" s="46">
        <v>1.4413</v>
      </c>
      <c r="F386" s="45">
        <v>37226</v>
      </c>
      <c r="G386" s="46">
        <v>0.89119999999999999</v>
      </c>
      <c r="L386" s="45">
        <v>37226</v>
      </c>
      <c r="M386" s="46">
        <v>2.1945999999999999</v>
      </c>
      <c r="N386">
        <f t="shared" si="16"/>
        <v>1.1220814231999998</v>
      </c>
      <c r="O386">
        <f t="shared" si="17"/>
        <v>0.89120092296703135</v>
      </c>
    </row>
    <row r="387" spans="1:15" x14ac:dyDescent="0.2">
      <c r="A387" s="45">
        <v>37257</v>
      </c>
      <c r="B387" s="46">
        <v>1.4321999999999999</v>
      </c>
      <c r="F387" s="45">
        <v>37257</v>
      </c>
      <c r="G387" s="46">
        <v>0.88319999999999999</v>
      </c>
      <c r="L387" s="45">
        <v>37257</v>
      </c>
    </row>
    <row r="388" spans="1:15" x14ac:dyDescent="0.2">
      <c r="A388" s="45">
        <v>37288</v>
      </c>
      <c r="B388" s="46">
        <v>1.4227000000000001</v>
      </c>
      <c r="F388" s="45">
        <v>37288</v>
      </c>
      <c r="G388" s="46">
        <v>0.87070000000000003</v>
      </c>
      <c r="L388" s="45">
        <v>37288</v>
      </c>
    </row>
    <row r="389" spans="1:15" x14ac:dyDescent="0.2">
      <c r="A389" s="45">
        <v>37316</v>
      </c>
      <c r="B389" s="46">
        <v>1.423</v>
      </c>
      <c r="F389" s="45">
        <v>37316</v>
      </c>
      <c r="G389" s="46">
        <v>0.87660000000000005</v>
      </c>
      <c r="L389" s="45">
        <v>37316</v>
      </c>
    </row>
    <row r="390" spans="1:15" x14ac:dyDescent="0.2">
      <c r="A390" s="45">
        <v>37347</v>
      </c>
      <c r="B390" s="46">
        <v>1.4429000000000001</v>
      </c>
      <c r="F390" s="45">
        <v>37347</v>
      </c>
      <c r="G390" s="46">
        <v>0.88600000000000001</v>
      </c>
      <c r="L390" s="45">
        <v>37347</v>
      </c>
    </row>
    <row r="391" spans="1:15" x14ac:dyDescent="0.2">
      <c r="A391" s="45">
        <v>37377</v>
      </c>
      <c r="B391" s="46">
        <v>1.4598</v>
      </c>
      <c r="F391" s="45">
        <v>37377</v>
      </c>
      <c r="G391" s="46">
        <v>0.91700000000000004</v>
      </c>
      <c r="L391" s="45">
        <v>37377</v>
      </c>
    </row>
    <row r="392" spans="1:15" x14ac:dyDescent="0.2">
      <c r="A392" s="45">
        <v>37408</v>
      </c>
      <c r="B392" s="46">
        <v>1.4837</v>
      </c>
      <c r="F392" s="45">
        <v>37408</v>
      </c>
      <c r="G392" s="46">
        <v>0.95609999999999995</v>
      </c>
      <c r="L392" s="45">
        <v>37408</v>
      </c>
    </row>
    <row r="393" spans="1:15" x14ac:dyDescent="0.2">
      <c r="A393" s="45">
        <v>37438</v>
      </c>
      <c r="B393" s="46">
        <v>1.5565</v>
      </c>
      <c r="F393" s="45">
        <v>37438</v>
      </c>
      <c r="G393" s="46">
        <v>0.99350000000000005</v>
      </c>
      <c r="L393" s="45">
        <v>37438</v>
      </c>
    </row>
    <row r="394" spans="1:15" x14ac:dyDescent="0.2">
      <c r="A394" s="45">
        <v>37469</v>
      </c>
      <c r="B394" s="46">
        <v>1.5367999999999999</v>
      </c>
      <c r="F394" s="45">
        <v>37469</v>
      </c>
      <c r="G394" s="46">
        <v>0.97809999999999997</v>
      </c>
      <c r="L394" s="45">
        <v>37469</v>
      </c>
    </row>
    <row r="395" spans="1:15" x14ac:dyDescent="0.2">
      <c r="A395" s="45">
        <v>37500</v>
      </c>
      <c r="B395" s="46">
        <v>1.5563</v>
      </c>
      <c r="F395" s="45">
        <v>37500</v>
      </c>
      <c r="G395" s="46">
        <v>0.98060000000000003</v>
      </c>
      <c r="L395" s="45">
        <v>37500</v>
      </c>
    </row>
    <row r="396" spans="1:15" x14ac:dyDescent="0.2">
      <c r="A396" s="45">
        <v>37530</v>
      </c>
      <c r="B396" s="46">
        <v>1.5575000000000001</v>
      </c>
      <c r="F396" s="45">
        <v>37530</v>
      </c>
      <c r="G396" s="46">
        <v>0.98119999999999996</v>
      </c>
      <c r="L396" s="45">
        <v>37530</v>
      </c>
    </row>
    <row r="397" spans="1:15" x14ac:dyDescent="0.2">
      <c r="A397" s="45">
        <v>37561</v>
      </c>
      <c r="B397" s="46">
        <v>1.5710999999999999</v>
      </c>
      <c r="F397" s="45">
        <v>37561</v>
      </c>
      <c r="G397" s="46">
        <v>1.0013000000000001</v>
      </c>
      <c r="L397" s="45">
        <v>37561</v>
      </c>
    </row>
    <row r="398" spans="1:15" x14ac:dyDescent="0.2">
      <c r="A398" s="45">
        <v>37591</v>
      </c>
      <c r="B398" s="46">
        <v>1.5863</v>
      </c>
      <c r="F398" s="45">
        <v>37591</v>
      </c>
      <c r="G398" s="46">
        <v>1.0194000000000001</v>
      </c>
      <c r="L398" s="45">
        <v>37591</v>
      </c>
    </row>
    <row r="399" spans="1:15" x14ac:dyDescent="0.2">
      <c r="A399" s="45">
        <v>37622</v>
      </c>
      <c r="B399" s="46">
        <v>1.6174999999999999</v>
      </c>
      <c r="F399" s="45">
        <v>37622</v>
      </c>
      <c r="G399" s="46">
        <v>1.0622</v>
      </c>
      <c r="L399" s="45">
        <v>37622</v>
      </c>
    </row>
    <row r="400" spans="1:15" x14ac:dyDescent="0.2">
      <c r="A400" s="45">
        <v>37653</v>
      </c>
      <c r="B400" s="46">
        <v>1.6079000000000001</v>
      </c>
      <c r="F400" s="45">
        <v>37653</v>
      </c>
      <c r="G400" s="46">
        <v>1.0785</v>
      </c>
      <c r="L400" s="45">
        <v>37653</v>
      </c>
    </row>
    <row r="401" spans="1:12" x14ac:dyDescent="0.2">
      <c r="A401" s="45">
        <v>37681</v>
      </c>
      <c r="B401" s="46">
        <v>1.5825</v>
      </c>
      <c r="F401" s="45">
        <v>37681</v>
      </c>
      <c r="G401" s="46">
        <v>1.0797000000000001</v>
      </c>
      <c r="L401" s="45">
        <v>37681</v>
      </c>
    </row>
    <row r="402" spans="1:12" x14ac:dyDescent="0.2">
      <c r="A402" s="45">
        <v>37712</v>
      </c>
      <c r="B402" s="46">
        <v>1.5739000000000001</v>
      </c>
      <c r="F402" s="45">
        <v>37712</v>
      </c>
      <c r="G402" s="46">
        <v>1.0862000000000001</v>
      </c>
      <c r="L402" s="45">
        <v>37712</v>
      </c>
    </row>
    <row r="403" spans="1:12" x14ac:dyDescent="0.2">
      <c r="A403" s="45">
        <v>37742</v>
      </c>
      <c r="B403" s="46">
        <v>1.6224000000000001</v>
      </c>
      <c r="F403" s="45">
        <v>37742</v>
      </c>
      <c r="G403" s="46">
        <v>1.1556</v>
      </c>
      <c r="L403" s="45">
        <v>37742</v>
      </c>
    </row>
    <row r="404" spans="1:12" x14ac:dyDescent="0.2">
      <c r="A404" s="45">
        <v>37773</v>
      </c>
      <c r="B404" s="46">
        <v>1.6609</v>
      </c>
      <c r="F404" s="45">
        <v>37773</v>
      </c>
      <c r="G404" s="46">
        <v>1.1674</v>
      </c>
      <c r="L404" s="45">
        <v>37773</v>
      </c>
    </row>
    <row r="405" spans="1:12" x14ac:dyDescent="0.2">
      <c r="A405" s="45">
        <v>37803</v>
      </c>
      <c r="B405" s="46">
        <v>1.6221000000000001</v>
      </c>
      <c r="F405" s="45">
        <v>37803</v>
      </c>
      <c r="G405" s="46">
        <v>1.1365000000000001</v>
      </c>
      <c r="L405" s="45">
        <v>37803</v>
      </c>
    </row>
    <row r="406" spans="1:12" x14ac:dyDescent="0.2">
      <c r="A406" s="45">
        <v>37834</v>
      </c>
      <c r="B406" s="46">
        <v>1.5939000000000001</v>
      </c>
      <c r="F406" s="45">
        <v>37834</v>
      </c>
      <c r="G406" s="46">
        <v>1.1154999999999999</v>
      </c>
      <c r="L406" s="45">
        <v>37834</v>
      </c>
    </row>
    <row r="407" spans="1:12" x14ac:dyDescent="0.2">
      <c r="A407" s="45">
        <v>37865</v>
      </c>
      <c r="B407" s="46">
        <v>1.6154999999999999</v>
      </c>
      <c r="F407" s="45">
        <v>37865</v>
      </c>
      <c r="G407" s="46">
        <v>1.1267</v>
      </c>
      <c r="L407" s="45">
        <v>37865</v>
      </c>
    </row>
    <row r="408" spans="1:12" x14ac:dyDescent="0.2">
      <c r="A408" s="45">
        <v>37895</v>
      </c>
      <c r="B408" s="46">
        <v>1.6792</v>
      </c>
      <c r="F408" s="45">
        <v>37895</v>
      </c>
      <c r="G408" s="46">
        <v>1.1714</v>
      </c>
      <c r="L408" s="45">
        <v>37895</v>
      </c>
    </row>
    <row r="409" spans="1:12" x14ac:dyDescent="0.2">
      <c r="A409" s="45">
        <v>37926</v>
      </c>
      <c r="B409" s="46">
        <v>1.6897</v>
      </c>
      <c r="F409" s="45">
        <v>37926</v>
      </c>
      <c r="G409" s="46">
        <v>1.171</v>
      </c>
      <c r="L409" s="45">
        <v>37926</v>
      </c>
    </row>
    <row r="410" spans="1:12" x14ac:dyDescent="0.2">
      <c r="A410" s="45">
        <v>37956</v>
      </c>
      <c r="B410" s="46">
        <v>1.7516</v>
      </c>
      <c r="F410" s="45">
        <v>37956</v>
      </c>
      <c r="G410" s="46">
        <v>1.2298</v>
      </c>
      <c r="L410" s="45">
        <v>37956</v>
      </c>
    </row>
    <row r="411" spans="1:12" x14ac:dyDescent="0.2">
      <c r="A411" s="45">
        <v>37987</v>
      </c>
      <c r="B411" s="46">
        <v>1.8254999999999999</v>
      </c>
      <c r="F411" s="45">
        <v>37987</v>
      </c>
      <c r="G411" s="46">
        <v>1.2638</v>
      </c>
      <c r="L411" s="45">
        <v>37987</v>
      </c>
    </row>
    <row r="412" spans="1:12" x14ac:dyDescent="0.2">
      <c r="A412" s="45">
        <v>38018</v>
      </c>
      <c r="B412" s="46">
        <v>1.8673</v>
      </c>
      <c r="F412" s="45">
        <v>38018</v>
      </c>
      <c r="G412" s="46">
        <v>1.264</v>
      </c>
      <c r="L412" s="45">
        <v>38018</v>
      </c>
    </row>
    <row r="413" spans="1:12" x14ac:dyDescent="0.2">
      <c r="A413" s="45">
        <v>38047</v>
      </c>
      <c r="B413" s="46">
        <v>1.8261000000000001</v>
      </c>
      <c r="F413" s="45">
        <v>38047</v>
      </c>
      <c r="G413" s="46">
        <v>1.2261</v>
      </c>
      <c r="L413" s="45">
        <v>38047</v>
      </c>
    </row>
    <row r="414" spans="1:12" x14ac:dyDescent="0.2">
      <c r="A414" s="45">
        <v>38078</v>
      </c>
      <c r="B414" s="46">
        <v>1.8030999999999999</v>
      </c>
      <c r="F414" s="45">
        <v>38078</v>
      </c>
      <c r="G414" s="46">
        <v>1.1989000000000001</v>
      </c>
      <c r="L414" s="45">
        <v>38078</v>
      </c>
    </row>
    <row r="415" spans="1:12" x14ac:dyDescent="0.2">
      <c r="A415" s="45">
        <v>38108</v>
      </c>
      <c r="B415" s="46">
        <v>1.786</v>
      </c>
      <c r="F415" s="45">
        <v>38108</v>
      </c>
      <c r="G415" s="46">
        <v>1.2</v>
      </c>
      <c r="L415" s="45">
        <v>38108</v>
      </c>
    </row>
    <row r="416" spans="1:12" x14ac:dyDescent="0.2">
      <c r="A416" s="45">
        <v>38139</v>
      </c>
      <c r="B416" s="46">
        <v>1.8279000000000001</v>
      </c>
      <c r="F416" s="45">
        <v>38139</v>
      </c>
      <c r="G416" s="46">
        <v>1.2145999999999999</v>
      </c>
      <c r="L416" s="45">
        <v>38139</v>
      </c>
    </row>
    <row r="417" spans="1:12" x14ac:dyDescent="0.2">
      <c r="A417" s="45">
        <v>38169</v>
      </c>
      <c r="B417" s="46">
        <v>1.8438000000000001</v>
      </c>
      <c r="F417" s="45">
        <v>38169</v>
      </c>
      <c r="G417" s="46">
        <v>1.2265999999999999</v>
      </c>
      <c r="L417" s="45">
        <v>38169</v>
      </c>
    </row>
    <row r="418" spans="1:12" x14ac:dyDescent="0.2">
      <c r="A418" s="45">
        <v>38200</v>
      </c>
      <c r="B418" s="46">
        <v>1.8203</v>
      </c>
      <c r="F418" s="45">
        <v>38200</v>
      </c>
      <c r="G418" s="46">
        <v>1.2191000000000001</v>
      </c>
      <c r="L418" s="45">
        <v>38200</v>
      </c>
    </row>
    <row r="419" spans="1:12" x14ac:dyDescent="0.2">
      <c r="A419" s="45">
        <v>38231</v>
      </c>
      <c r="B419" s="46">
        <v>1.7937000000000001</v>
      </c>
      <c r="F419" s="45">
        <v>38231</v>
      </c>
      <c r="G419" s="46">
        <v>1.2223999999999999</v>
      </c>
      <c r="L419" s="45">
        <v>38231</v>
      </c>
    </row>
    <row r="420" spans="1:12" x14ac:dyDescent="0.2">
      <c r="A420" s="45">
        <v>38261</v>
      </c>
      <c r="B420" s="46">
        <v>1.8077000000000001</v>
      </c>
      <c r="F420" s="45">
        <v>38261</v>
      </c>
      <c r="G420" s="46">
        <v>1.2506999999999999</v>
      </c>
      <c r="L420" s="45">
        <v>38261</v>
      </c>
    </row>
    <row r="421" spans="1:12" x14ac:dyDescent="0.2">
      <c r="A421" s="45">
        <v>38292</v>
      </c>
      <c r="B421" s="46">
        <v>1.8607</v>
      </c>
      <c r="F421" s="45">
        <v>38292</v>
      </c>
      <c r="G421" s="46">
        <v>1.2997000000000001</v>
      </c>
      <c r="L421" s="45">
        <v>38292</v>
      </c>
    </row>
    <row r="422" spans="1:12" x14ac:dyDescent="0.2">
      <c r="A422" s="45">
        <v>38322</v>
      </c>
      <c r="B422" s="46">
        <v>1.9286000000000001</v>
      </c>
      <c r="F422" s="45">
        <v>38322</v>
      </c>
      <c r="G422" s="46">
        <v>1.3406</v>
      </c>
      <c r="L422" s="45">
        <v>38322</v>
      </c>
    </row>
    <row r="423" spans="1:12" x14ac:dyDescent="0.2">
      <c r="A423" s="45">
        <v>38353</v>
      </c>
      <c r="B423" s="46">
        <v>1.8796999999999999</v>
      </c>
      <c r="F423" s="45">
        <v>38353</v>
      </c>
      <c r="G423" s="46">
        <v>1.3123</v>
      </c>
      <c r="L423" s="45">
        <v>38353</v>
      </c>
    </row>
    <row r="424" spans="1:12" x14ac:dyDescent="0.2">
      <c r="A424" s="45">
        <v>38384</v>
      </c>
      <c r="B424" s="46">
        <v>1.8871</v>
      </c>
      <c r="F424" s="45">
        <v>38384</v>
      </c>
      <c r="G424" s="46">
        <v>1.3012999999999999</v>
      </c>
      <c r="L424" s="45">
        <v>38384</v>
      </c>
    </row>
    <row r="425" spans="1:12" x14ac:dyDescent="0.2">
      <c r="A425" s="45">
        <v>38412</v>
      </c>
      <c r="B425" s="46">
        <v>1.9043000000000001</v>
      </c>
      <c r="F425" s="45">
        <v>38412</v>
      </c>
      <c r="G425" s="46">
        <v>1.3185</v>
      </c>
      <c r="L425" s="45">
        <v>38412</v>
      </c>
    </row>
    <row r="426" spans="1:12" x14ac:dyDescent="0.2">
      <c r="A426" s="45">
        <v>38443</v>
      </c>
      <c r="B426" s="46">
        <v>1.8960999999999999</v>
      </c>
      <c r="F426" s="45">
        <v>38443</v>
      </c>
      <c r="G426" s="46">
        <v>1.2943</v>
      </c>
      <c r="L426" s="45">
        <v>38443</v>
      </c>
    </row>
    <row r="427" spans="1:12" x14ac:dyDescent="0.2">
      <c r="A427" s="45">
        <v>38473</v>
      </c>
      <c r="B427" s="46">
        <v>1.8559000000000001</v>
      </c>
      <c r="F427" s="45">
        <v>38473</v>
      </c>
      <c r="G427" s="46">
        <v>1.2697000000000001</v>
      </c>
      <c r="L427" s="45">
        <v>38473</v>
      </c>
    </row>
    <row r="428" spans="1:12" x14ac:dyDescent="0.2">
      <c r="A428" s="45">
        <v>38504</v>
      </c>
      <c r="B428" s="46">
        <v>1.8177000000000001</v>
      </c>
      <c r="F428" s="45">
        <v>38504</v>
      </c>
      <c r="G428" s="46">
        <v>1.2155</v>
      </c>
      <c r="L428" s="45">
        <v>38504</v>
      </c>
    </row>
    <row r="429" spans="1:12" x14ac:dyDescent="0.2">
      <c r="A429" s="45">
        <v>38534</v>
      </c>
      <c r="B429" s="46">
        <v>1.7506999999999999</v>
      </c>
      <c r="F429" s="45">
        <v>38534</v>
      </c>
      <c r="G429" s="46">
        <v>1.2040999999999999</v>
      </c>
      <c r="L429" s="45">
        <v>38534</v>
      </c>
    </row>
    <row r="430" spans="1:12" x14ac:dyDescent="0.2">
      <c r="A430" s="45">
        <v>38565</v>
      </c>
      <c r="B430" s="46">
        <v>1.7944</v>
      </c>
      <c r="F430" s="45">
        <v>38565</v>
      </c>
      <c r="G430" s="46">
        <v>1.2295</v>
      </c>
      <c r="L430" s="45">
        <v>38565</v>
      </c>
    </row>
    <row r="431" spans="1:12" x14ac:dyDescent="0.2">
      <c r="A431" s="45">
        <v>38596</v>
      </c>
      <c r="B431" s="46">
        <v>1.8064</v>
      </c>
      <c r="F431" s="45">
        <v>38596</v>
      </c>
      <c r="G431" s="46">
        <v>1.2234</v>
      </c>
      <c r="L431" s="45">
        <v>38596</v>
      </c>
    </row>
    <row r="432" spans="1:12" x14ac:dyDescent="0.2">
      <c r="A432" s="45">
        <v>38626</v>
      </c>
      <c r="B432" s="46">
        <v>1.7650999999999999</v>
      </c>
      <c r="F432" s="45">
        <v>38626</v>
      </c>
      <c r="G432" s="46">
        <v>1.2021999999999999</v>
      </c>
      <c r="L432" s="45">
        <v>38626</v>
      </c>
    </row>
    <row r="433" spans="1:12" x14ac:dyDescent="0.2">
      <c r="A433" s="45">
        <v>38657</v>
      </c>
      <c r="B433" s="46">
        <v>1.7349000000000001</v>
      </c>
      <c r="F433" s="45">
        <v>38657</v>
      </c>
      <c r="G433" s="46">
        <v>1.1789000000000001</v>
      </c>
      <c r="L433" s="45">
        <v>38657</v>
      </c>
    </row>
    <row r="434" spans="1:12" x14ac:dyDescent="0.2">
      <c r="A434" s="45">
        <v>38687</v>
      </c>
      <c r="B434" s="46">
        <v>1.7458</v>
      </c>
      <c r="F434" s="45">
        <v>38687</v>
      </c>
      <c r="G434" s="46">
        <v>1.1860999999999999</v>
      </c>
      <c r="L434" s="45">
        <v>38687</v>
      </c>
    </row>
    <row r="435" spans="1:12" x14ac:dyDescent="0.2">
      <c r="A435" s="45">
        <v>38718</v>
      </c>
      <c r="B435" s="46">
        <v>1.7685999999999999</v>
      </c>
      <c r="F435" s="45">
        <v>38718</v>
      </c>
      <c r="G435" s="46">
        <v>1.2125999999999999</v>
      </c>
      <c r="L435" s="45">
        <v>38718</v>
      </c>
    </row>
    <row r="436" spans="1:12" x14ac:dyDescent="0.2">
      <c r="A436" s="45">
        <v>38749</v>
      </c>
      <c r="B436" s="46">
        <v>1.748</v>
      </c>
      <c r="F436" s="45">
        <v>38749</v>
      </c>
      <c r="G436" s="46">
        <v>1.194</v>
      </c>
      <c r="L436" s="45">
        <v>38749</v>
      </c>
    </row>
    <row r="437" spans="1:12" x14ac:dyDescent="0.2">
      <c r="A437" s="45">
        <v>38777</v>
      </c>
      <c r="B437" s="46">
        <v>1.7442</v>
      </c>
      <c r="F437" s="45">
        <v>38777</v>
      </c>
      <c r="G437" s="46">
        <v>1.2028000000000001</v>
      </c>
      <c r="L437" s="45">
        <v>38777</v>
      </c>
    </row>
    <row r="438" spans="1:12" x14ac:dyDescent="0.2">
      <c r="A438" s="45">
        <v>38808</v>
      </c>
      <c r="B438" s="46">
        <v>1.768</v>
      </c>
      <c r="F438" s="45">
        <v>38808</v>
      </c>
      <c r="G438" s="46">
        <v>1.2273000000000001</v>
      </c>
      <c r="L438" s="45">
        <v>38808</v>
      </c>
    </row>
    <row r="439" spans="1:12" x14ac:dyDescent="0.2">
      <c r="A439" s="45">
        <v>38838</v>
      </c>
      <c r="B439" s="46">
        <v>1.8687</v>
      </c>
      <c r="F439" s="45">
        <v>38838</v>
      </c>
      <c r="G439" s="46">
        <v>1.2766999999999999</v>
      </c>
      <c r="L439" s="45">
        <v>38838</v>
      </c>
    </row>
    <row r="440" spans="1:12" x14ac:dyDescent="0.2">
      <c r="A440" s="45">
        <v>38869</v>
      </c>
      <c r="B440" s="46">
        <v>1.8434999999999999</v>
      </c>
      <c r="F440" s="45">
        <v>38869</v>
      </c>
      <c r="G440" s="46">
        <v>1.2661</v>
      </c>
      <c r="L440" s="45">
        <v>38869</v>
      </c>
    </row>
    <row r="441" spans="1:12" x14ac:dyDescent="0.2">
      <c r="A441" s="45">
        <v>38899</v>
      </c>
      <c r="B441" s="46">
        <v>1.8443000000000001</v>
      </c>
      <c r="F441" s="45">
        <v>38899</v>
      </c>
      <c r="G441" s="46">
        <v>1.2681</v>
      </c>
      <c r="L441" s="45">
        <v>38899</v>
      </c>
    </row>
    <row r="442" spans="1:12" x14ac:dyDescent="0.2">
      <c r="A442" s="45">
        <v>38930</v>
      </c>
      <c r="B442" s="46">
        <v>1.8940999999999999</v>
      </c>
      <c r="F442" s="45">
        <v>38930</v>
      </c>
      <c r="G442" s="46">
        <v>1.2809999999999999</v>
      </c>
      <c r="L442" s="45">
        <v>38930</v>
      </c>
    </row>
    <row r="443" spans="1:12" x14ac:dyDescent="0.2">
      <c r="A443" s="45">
        <v>38961</v>
      </c>
      <c r="B443" s="46">
        <v>1.8838999999999999</v>
      </c>
      <c r="F443" s="45">
        <v>38961</v>
      </c>
      <c r="G443" s="46">
        <v>1.2722</v>
      </c>
      <c r="L443" s="45">
        <v>38961</v>
      </c>
    </row>
    <row r="444" spans="1:12" x14ac:dyDescent="0.2">
      <c r="A444" s="45">
        <v>38991</v>
      </c>
      <c r="B444" s="46">
        <v>1.8765000000000001</v>
      </c>
      <c r="F444" s="45">
        <v>38991</v>
      </c>
      <c r="G444" s="46">
        <v>1.2617</v>
      </c>
      <c r="L444" s="45">
        <v>38991</v>
      </c>
    </row>
    <row r="445" spans="1:12" x14ac:dyDescent="0.2">
      <c r="A445" s="45">
        <v>39022</v>
      </c>
      <c r="B445" s="46">
        <v>1.9125000000000001</v>
      </c>
      <c r="F445" s="45">
        <v>39022</v>
      </c>
      <c r="G445" s="46">
        <v>1.2887999999999999</v>
      </c>
      <c r="L445" s="45">
        <v>39022</v>
      </c>
    </row>
    <row r="446" spans="1:12" x14ac:dyDescent="0.2">
      <c r="A446" s="45">
        <v>39052</v>
      </c>
      <c r="B446" s="46">
        <v>1.9629000000000001</v>
      </c>
      <c r="F446" s="45">
        <v>39052</v>
      </c>
      <c r="G446" s="46">
        <v>1.3205</v>
      </c>
      <c r="L446" s="45">
        <v>39052</v>
      </c>
    </row>
    <row r="447" spans="1:12" x14ac:dyDescent="0.2">
      <c r="A447" s="45">
        <v>39083</v>
      </c>
      <c r="B447" s="46">
        <v>1.9587000000000001</v>
      </c>
      <c r="F447" s="45">
        <v>39083</v>
      </c>
      <c r="G447" s="46">
        <v>1.2992999999999999</v>
      </c>
      <c r="L447" s="45">
        <v>39083</v>
      </c>
    </row>
    <row r="448" spans="1:12" x14ac:dyDescent="0.2">
      <c r="A448" s="45">
        <v>39114</v>
      </c>
      <c r="B448" s="46">
        <v>1.9589000000000001</v>
      </c>
      <c r="F448" s="45">
        <v>39114</v>
      </c>
      <c r="G448" s="46">
        <v>1.3080000000000001</v>
      </c>
      <c r="L448" s="45">
        <v>39114</v>
      </c>
    </row>
    <row r="449" spans="1:12" x14ac:dyDescent="0.2">
      <c r="A449" s="45">
        <v>39142</v>
      </c>
      <c r="B449" s="46">
        <v>1.9474</v>
      </c>
      <c r="F449" s="45">
        <v>39142</v>
      </c>
      <c r="G449" s="46">
        <v>1.3246</v>
      </c>
      <c r="L449" s="45">
        <v>39142</v>
      </c>
    </row>
    <row r="450" spans="1:12" x14ac:dyDescent="0.2">
      <c r="A450" s="45">
        <v>39173</v>
      </c>
      <c r="B450" s="46">
        <v>1.9879</v>
      </c>
      <c r="F450" s="45">
        <v>39173</v>
      </c>
      <c r="G450" s="46">
        <v>1.3512999999999999</v>
      </c>
      <c r="L450" s="45">
        <v>39173</v>
      </c>
    </row>
    <row r="451" spans="1:12" x14ac:dyDescent="0.2">
      <c r="A451" s="45">
        <v>39203</v>
      </c>
      <c r="B451" s="46">
        <v>1.9842</v>
      </c>
      <c r="F451" s="45">
        <v>39203</v>
      </c>
      <c r="G451" s="46">
        <v>1.3517999999999999</v>
      </c>
      <c r="L451" s="45">
        <v>39203</v>
      </c>
    </row>
    <row r="452" spans="1:12" x14ac:dyDescent="0.2">
      <c r="A452" s="45">
        <v>39234</v>
      </c>
      <c r="B452" s="46">
        <v>1.9866999999999999</v>
      </c>
      <c r="F452" s="45">
        <v>39234</v>
      </c>
      <c r="G452" s="46">
        <v>1.3421000000000001</v>
      </c>
      <c r="L452" s="45">
        <v>39234</v>
      </c>
    </row>
    <row r="453" spans="1:12" x14ac:dyDescent="0.2">
      <c r="A453" s="45">
        <v>39264</v>
      </c>
      <c r="B453" s="46">
        <v>2.0354999999999999</v>
      </c>
      <c r="F453" s="45">
        <v>39264</v>
      </c>
      <c r="G453" s="46">
        <v>1.3726</v>
      </c>
      <c r="L453" s="45">
        <v>39264</v>
      </c>
    </row>
    <row r="454" spans="1:12" x14ac:dyDescent="0.2">
      <c r="A454" s="45">
        <v>39295</v>
      </c>
      <c r="B454" s="46">
        <v>2.0110000000000001</v>
      </c>
      <c r="F454" s="45">
        <v>39295</v>
      </c>
      <c r="G454" s="46">
        <v>1.3626</v>
      </c>
      <c r="L454" s="45">
        <v>39295</v>
      </c>
    </row>
    <row r="455" spans="1:12" x14ac:dyDescent="0.2">
      <c r="A455" s="45">
        <v>39326</v>
      </c>
      <c r="B455" s="46">
        <v>2.0184000000000002</v>
      </c>
      <c r="F455" s="45">
        <v>39326</v>
      </c>
      <c r="G455" s="46">
        <v>1.391</v>
      </c>
      <c r="L455" s="45">
        <v>39326</v>
      </c>
    </row>
    <row r="456" spans="1:12" x14ac:dyDescent="0.2">
      <c r="A456" s="45">
        <v>39356</v>
      </c>
      <c r="B456" s="46">
        <v>2.0449000000000002</v>
      </c>
      <c r="F456" s="45">
        <v>39356</v>
      </c>
      <c r="G456" s="46">
        <v>1.4233</v>
      </c>
      <c r="L456" s="45">
        <v>39356</v>
      </c>
    </row>
    <row r="457" spans="1:12" x14ac:dyDescent="0.2">
      <c r="A457" s="45">
        <v>39387</v>
      </c>
      <c r="B457" s="46">
        <v>2.0701000000000001</v>
      </c>
      <c r="F457" s="45">
        <v>39387</v>
      </c>
      <c r="G457" s="46">
        <v>1.4682999999999999</v>
      </c>
      <c r="L457" s="45">
        <v>39387</v>
      </c>
    </row>
    <row r="458" spans="1:12" x14ac:dyDescent="0.2">
      <c r="A458" s="45">
        <v>39417</v>
      </c>
      <c r="B458" s="46">
        <v>2.0160999999999998</v>
      </c>
      <c r="F458" s="45">
        <v>39417</v>
      </c>
      <c r="G458" s="46">
        <v>1.4559</v>
      </c>
      <c r="L458" s="45">
        <v>39417</v>
      </c>
    </row>
    <row r="459" spans="1:12" x14ac:dyDescent="0.2">
      <c r="A459" s="45">
        <v>39448</v>
      </c>
      <c r="B459" s="46">
        <v>1.9702</v>
      </c>
      <c r="F459" s="45">
        <v>39448</v>
      </c>
      <c r="G459" s="46">
        <v>1.4728000000000001</v>
      </c>
      <c r="L459" s="45">
        <v>39448</v>
      </c>
    </row>
    <row r="460" spans="1:12" x14ac:dyDescent="0.2">
      <c r="A460" s="45">
        <v>39479</v>
      </c>
      <c r="B460" s="46">
        <v>1.9645999999999999</v>
      </c>
      <c r="F460" s="45">
        <v>39479</v>
      </c>
      <c r="G460" s="46">
        <v>1.4759</v>
      </c>
      <c r="L460" s="45">
        <v>39479</v>
      </c>
    </row>
    <row r="461" spans="1:12" x14ac:dyDescent="0.2">
      <c r="A461" s="45">
        <v>39508</v>
      </c>
      <c r="B461" s="46">
        <v>2.0015000000000001</v>
      </c>
      <c r="F461" s="45">
        <v>39508</v>
      </c>
      <c r="G461" s="46">
        <v>1.552</v>
      </c>
      <c r="L461" s="45">
        <v>39508</v>
      </c>
    </row>
    <row r="462" spans="1:12" x14ac:dyDescent="0.2">
      <c r="A462" s="45">
        <v>39539</v>
      </c>
      <c r="B462" s="46">
        <v>1.9816</v>
      </c>
      <c r="F462" s="45">
        <v>39539</v>
      </c>
      <c r="G462" s="46">
        <v>1.5753999999999999</v>
      </c>
      <c r="L462" s="45">
        <v>39539</v>
      </c>
    </row>
    <row r="463" spans="1:12" x14ac:dyDescent="0.2">
      <c r="A463" s="45">
        <v>39569</v>
      </c>
      <c r="B463" s="46">
        <v>1.9650000000000001</v>
      </c>
      <c r="F463" s="45">
        <v>39569</v>
      </c>
      <c r="G463" s="46">
        <v>1.5553999999999999</v>
      </c>
      <c r="L463" s="45">
        <v>39569</v>
      </c>
    </row>
    <row r="464" spans="1:12" x14ac:dyDescent="0.2">
      <c r="A464" s="45">
        <v>39600</v>
      </c>
      <c r="B464" s="46">
        <v>1.9663999999999999</v>
      </c>
      <c r="F464" s="45">
        <v>39600</v>
      </c>
      <c r="G464" s="46">
        <v>1.5562</v>
      </c>
      <c r="L464" s="45">
        <v>39600</v>
      </c>
    </row>
    <row r="465" spans="1:12" x14ac:dyDescent="0.2">
      <c r="A465" s="45">
        <v>39630</v>
      </c>
      <c r="B465" s="46">
        <v>1.9887999999999999</v>
      </c>
      <c r="F465" s="45">
        <v>39630</v>
      </c>
      <c r="G465" s="46">
        <v>1.5759000000000001</v>
      </c>
      <c r="L465" s="45">
        <v>39630</v>
      </c>
    </row>
    <row r="466" spans="1:12" x14ac:dyDescent="0.2">
      <c r="A466" s="45">
        <v>39661</v>
      </c>
      <c r="B466" s="46">
        <v>1.8865000000000001</v>
      </c>
      <c r="F466" s="45">
        <v>39661</v>
      </c>
      <c r="G466" s="46">
        <v>1.4955000000000001</v>
      </c>
      <c r="L466" s="45">
        <v>39661</v>
      </c>
    </row>
    <row r="467" spans="1:12" x14ac:dyDescent="0.2">
      <c r="A467" s="45">
        <v>39692</v>
      </c>
      <c r="B467" s="46">
        <v>1.7972999999999999</v>
      </c>
      <c r="F467" s="45">
        <v>39692</v>
      </c>
      <c r="G467" s="46">
        <v>1.4341999999999999</v>
      </c>
      <c r="L467" s="45">
        <v>39692</v>
      </c>
    </row>
    <row r="468" spans="1:12" x14ac:dyDescent="0.2">
      <c r="A468" s="45">
        <v>39722</v>
      </c>
      <c r="B468" s="46">
        <v>1.6861999999999999</v>
      </c>
      <c r="F468" s="45">
        <v>39722</v>
      </c>
      <c r="G468" s="46">
        <v>1.3266</v>
      </c>
      <c r="L468" s="45">
        <v>39722</v>
      </c>
    </row>
    <row r="469" spans="1:12" x14ac:dyDescent="0.2">
      <c r="A469" s="45">
        <v>39753</v>
      </c>
      <c r="B469" s="46">
        <v>1.5327</v>
      </c>
      <c r="F469" s="45">
        <v>39753</v>
      </c>
      <c r="G469" s="46">
        <v>1.2744</v>
      </c>
      <c r="L469" s="45">
        <v>39753</v>
      </c>
    </row>
    <row r="470" spans="1:12" x14ac:dyDescent="0.2">
      <c r="A470" s="45">
        <v>39783</v>
      </c>
      <c r="B470" s="46">
        <v>1.4854000000000001</v>
      </c>
      <c r="F470" s="45">
        <v>39783</v>
      </c>
      <c r="G470" s="46">
        <v>1.3511</v>
      </c>
      <c r="L470" s="45">
        <v>39783</v>
      </c>
    </row>
    <row r="471" spans="1:12" x14ac:dyDescent="0.2">
      <c r="A471" s="45">
        <v>39814</v>
      </c>
      <c r="B471" s="46">
        <v>1.4461999999999999</v>
      </c>
      <c r="F471" s="45">
        <v>39814</v>
      </c>
      <c r="G471" s="46">
        <v>1.3244</v>
      </c>
      <c r="L471" s="45">
        <v>39814</v>
      </c>
    </row>
    <row r="472" spans="1:12" x14ac:dyDescent="0.2">
      <c r="A472" s="45">
        <v>39845</v>
      </c>
      <c r="B472" s="46">
        <v>1.4421999999999999</v>
      </c>
      <c r="F472" s="45">
        <v>39845</v>
      </c>
      <c r="G472" s="46">
        <v>1.2797000000000001</v>
      </c>
      <c r="L472" s="45">
        <v>39845</v>
      </c>
    </row>
    <row r="473" spans="1:12" x14ac:dyDescent="0.2">
      <c r="A473" s="45">
        <v>39873</v>
      </c>
      <c r="B473" s="46">
        <v>1.417</v>
      </c>
      <c r="F473" s="45">
        <v>39873</v>
      </c>
      <c r="G473" s="46">
        <v>1.3049999999999999</v>
      </c>
      <c r="L473" s="45">
        <v>39873</v>
      </c>
    </row>
    <row r="474" spans="1:12" x14ac:dyDescent="0.2">
      <c r="A474" s="45">
        <v>39904</v>
      </c>
      <c r="B474" s="46">
        <v>1.4712000000000001</v>
      </c>
      <c r="F474" s="45">
        <v>39904</v>
      </c>
      <c r="G474" s="46">
        <v>1.3199000000000001</v>
      </c>
      <c r="L474" s="45">
        <v>39904</v>
      </c>
    </row>
    <row r="475" spans="1:12" x14ac:dyDescent="0.2">
      <c r="A475" s="45">
        <v>39934</v>
      </c>
      <c r="B475" s="46">
        <v>1.5418000000000001</v>
      </c>
      <c r="F475" s="45">
        <v>39934</v>
      </c>
      <c r="G475" s="46">
        <v>1.3646</v>
      </c>
      <c r="L475" s="45">
        <v>39934</v>
      </c>
    </row>
    <row r="476" spans="1:12" x14ac:dyDescent="0.2">
      <c r="A476" s="45">
        <v>39965</v>
      </c>
      <c r="B476" s="46">
        <v>1.6369</v>
      </c>
      <c r="F476" s="45">
        <v>39965</v>
      </c>
      <c r="G476" s="46">
        <v>1.4014</v>
      </c>
      <c r="L476" s="45">
        <v>39965</v>
      </c>
    </row>
    <row r="477" spans="1:12" x14ac:dyDescent="0.2">
      <c r="A477" s="45">
        <v>39995</v>
      </c>
      <c r="B477" s="46">
        <v>1.6377999999999999</v>
      </c>
      <c r="F477" s="45">
        <v>39995</v>
      </c>
      <c r="G477" s="46">
        <v>1.4092</v>
      </c>
      <c r="L477" s="45">
        <v>39995</v>
      </c>
    </row>
    <row r="478" spans="1:12" x14ac:dyDescent="0.2">
      <c r="A478" s="45">
        <v>40026</v>
      </c>
      <c r="B478" s="46">
        <v>1.6532</v>
      </c>
      <c r="F478" s="45">
        <v>40026</v>
      </c>
      <c r="G478" s="46">
        <v>1.4266000000000001</v>
      </c>
      <c r="L478" s="45">
        <v>40026</v>
      </c>
    </row>
    <row r="479" spans="1:12" x14ac:dyDescent="0.2">
      <c r="A479" s="45">
        <v>40057</v>
      </c>
      <c r="B479" s="46">
        <v>1.6323000000000001</v>
      </c>
      <c r="F479" s="45">
        <v>40057</v>
      </c>
      <c r="G479" s="46">
        <v>1.4575</v>
      </c>
      <c r="L479" s="45">
        <v>40057</v>
      </c>
    </row>
    <row r="480" spans="1:12" x14ac:dyDescent="0.2">
      <c r="A480" s="45">
        <v>40087</v>
      </c>
      <c r="B480" s="46">
        <v>1.6212</v>
      </c>
      <c r="F480" s="45">
        <v>40087</v>
      </c>
      <c r="G480" s="46">
        <v>1.4821</v>
      </c>
      <c r="L480" s="45">
        <v>40087</v>
      </c>
    </row>
    <row r="481" spans="1:12" x14ac:dyDescent="0.2">
      <c r="A481" s="45">
        <v>40118</v>
      </c>
      <c r="B481" s="46">
        <v>1.6598999999999999</v>
      </c>
      <c r="F481" s="45">
        <v>40118</v>
      </c>
      <c r="G481" s="46">
        <v>1.4907999999999999</v>
      </c>
      <c r="L481" s="45">
        <v>40118</v>
      </c>
    </row>
    <row r="482" spans="1:12" x14ac:dyDescent="0.2">
      <c r="A482" s="45">
        <v>40148</v>
      </c>
      <c r="B482" s="46">
        <v>1.6226</v>
      </c>
      <c r="F482" s="45">
        <v>40148</v>
      </c>
      <c r="G482" s="46">
        <v>1.4579</v>
      </c>
      <c r="L482" s="45">
        <v>40148</v>
      </c>
    </row>
    <row r="483" spans="1:12" x14ac:dyDescent="0.2">
      <c r="A483" s="45">
        <v>40179</v>
      </c>
      <c r="B483" s="46">
        <v>1.6157999999999999</v>
      </c>
      <c r="F483" s="45">
        <v>40179</v>
      </c>
      <c r="G483" s="46">
        <v>1.4266000000000001</v>
      </c>
      <c r="L483" s="45">
        <v>40179</v>
      </c>
    </row>
    <row r="484" spans="1:12" x14ac:dyDescent="0.2">
      <c r="A484" s="45">
        <v>40210</v>
      </c>
      <c r="B484" s="46">
        <v>1.5618000000000001</v>
      </c>
      <c r="F484" s="45">
        <v>40210</v>
      </c>
      <c r="G484" s="46">
        <v>1.3680000000000001</v>
      </c>
      <c r="L484" s="45">
        <v>40210</v>
      </c>
    </row>
    <row r="485" spans="1:12" x14ac:dyDescent="0.2">
      <c r="A485" s="45">
        <v>40238</v>
      </c>
      <c r="B485" s="46">
        <v>1.5058</v>
      </c>
      <c r="F485" s="45">
        <v>40238</v>
      </c>
      <c r="G485" s="46">
        <v>1.357</v>
      </c>
      <c r="L485" s="45">
        <v>40238</v>
      </c>
    </row>
    <row r="486" spans="1:12" x14ac:dyDescent="0.2">
      <c r="A486" s="45">
        <v>40269</v>
      </c>
      <c r="B486" s="46">
        <v>1.5331999999999999</v>
      </c>
      <c r="F486" s="45">
        <v>40269</v>
      </c>
      <c r="G486" s="46">
        <v>1.3416999999999999</v>
      </c>
      <c r="L486" s="45">
        <v>40269</v>
      </c>
    </row>
    <row r="487" spans="1:12" x14ac:dyDescent="0.2">
      <c r="A487" s="45">
        <v>40299</v>
      </c>
      <c r="B487" s="46">
        <v>1.4669000000000001</v>
      </c>
      <c r="F487" s="45">
        <v>40299</v>
      </c>
      <c r="G487" s="46">
        <v>1.2563</v>
      </c>
      <c r="L487" s="45">
        <v>40299</v>
      </c>
    </row>
    <row r="488" spans="1:12" x14ac:dyDescent="0.2">
      <c r="A488" s="45">
        <v>40330</v>
      </c>
      <c r="B488" s="46">
        <v>1.4767999999999999</v>
      </c>
      <c r="F488" s="45">
        <v>40330</v>
      </c>
      <c r="G488" s="46">
        <v>1.2222999999999999</v>
      </c>
      <c r="L488" s="45">
        <v>40330</v>
      </c>
    </row>
    <row r="489" spans="1:12" x14ac:dyDescent="0.2">
      <c r="A489" s="45">
        <v>40360</v>
      </c>
      <c r="B489" s="46">
        <v>1.5304</v>
      </c>
      <c r="F489" s="45">
        <v>40360</v>
      </c>
      <c r="G489" s="46">
        <v>1.2810999999999999</v>
      </c>
      <c r="L489" s="45">
        <v>40360</v>
      </c>
    </row>
    <row r="490" spans="1:12" x14ac:dyDescent="0.2">
      <c r="A490" s="45">
        <v>40391</v>
      </c>
      <c r="B490" s="46">
        <v>1.5661</v>
      </c>
      <c r="F490" s="45">
        <v>40391</v>
      </c>
      <c r="G490" s="46">
        <v>1.2903</v>
      </c>
      <c r="L490" s="45">
        <v>40391</v>
      </c>
    </row>
    <row r="491" spans="1:12" x14ac:dyDescent="0.2">
      <c r="A491" s="45">
        <v>40422</v>
      </c>
      <c r="B491" s="46">
        <v>1.5590999999999999</v>
      </c>
      <c r="F491" s="45">
        <v>40422</v>
      </c>
      <c r="G491" s="46">
        <v>1.3103</v>
      </c>
      <c r="L491" s="45">
        <v>40422</v>
      </c>
    </row>
    <row r="492" spans="1:12" x14ac:dyDescent="0.2">
      <c r="A492" s="45">
        <v>40452</v>
      </c>
      <c r="B492" s="46">
        <v>1.5867</v>
      </c>
      <c r="F492" s="45">
        <v>40452</v>
      </c>
      <c r="G492" s="46">
        <v>1.3900999999999999</v>
      </c>
      <c r="L492" s="45">
        <v>40452</v>
      </c>
    </row>
    <row r="493" spans="1:12" x14ac:dyDescent="0.2">
      <c r="A493" s="45">
        <v>40483</v>
      </c>
      <c r="B493" s="46">
        <v>1.5961000000000001</v>
      </c>
      <c r="F493" s="45">
        <v>40483</v>
      </c>
      <c r="G493" s="46">
        <v>1.3653999999999999</v>
      </c>
      <c r="L493" s="45">
        <v>40483</v>
      </c>
    </row>
    <row r="494" spans="1:12" x14ac:dyDescent="0.2">
      <c r="A494" s="45">
        <v>40513</v>
      </c>
      <c r="B494" s="46">
        <v>1.5595000000000001</v>
      </c>
      <c r="F494" s="45">
        <v>40513</v>
      </c>
      <c r="G494" s="46">
        <v>1.3221000000000001</v>
      </c>
      <c r="L494" s="45">
        <v>40513</v>
      </c>
    </row>
    <row r="495" spans="1:12" x14ac:dyDescent="0.2">
      <c r="A495" s="45">
        <v>40544</v>
      </c>
      <c r="B495" s="46">
        <v>1.5782</v>
      </c>
      <c r="F495" s="45">
        <v>40544</v>
      </c>
      <c r="G495" s="46">
        <v>1.3371</v>
      </c>
      <c r="L495" s="45">
        <v>40544</v>
      </c>
    </row>
    <row r="496" spans="1:12" x14ac:dyDescent="0.2">
      <c r="A496" s="45">
        <v>40575</v>
      </c>
      <c r="B496" s="46">
        <v>1.6124000000000001</v>
      </c>
      <c r="F496" s="45">
        <v>40575</v>
      </c>
      <c r="G496" s="46">
        <v>1.3655999999999999</v>
      </c>
      <c r="L496" s="45">
        <v>40575</v>
      </c>
    </row>
    <row r="497" spans="1:12" x14ac:dyDescent="0.2">
      <c r="A497" s="45">
        <v>40603</v>
      </c>
      <c r="B497" s="46">
        <v>1.6158999999999999</v>
      </c>
      <c r="F497" s="45">
        <v>40603</v>
      </c>
      <c r="G497" s="46">
        <v>1.4019999999999999</v>
      </c>
      <c r="L497" s="45">
        <v>40603</v>
      </c>
    </row>
    <row r="498" spans="1:12" x14ac:dyDescent="0.2">
      <c r="A498" s="45">
        <v>40634</v>
      </c>
      <c r="B498" s="46">
        <v>1.6378999999999999</v>
      </c>
      <c r="F498" s="45">
        <v>40634</v>
      </c>
      <c r="G498" s="46">
        <v>1.446</v>
      </c>
      <c r="L498" s="45">
        <v>40634</v>
      </c>
    </row>
    <row r="499" spans="1:12" x14ac:dyDescent="0.2">
      <c r="A499" s="45">
        <v>40664</v>
      </c>
      <c r="B499" s="46">
        <v>1.6332</v>
      </c>
      <c r="F499" s="45">
        <v>40664</v>
      </c>
      <c r="G499" s="46">
        <v>1.4335</v>
      </c>
      <c r="L499" s="45">
        <v>40664</v>
      </c>
    </row>
    <row r="500" spans="1:12" x14ac:dyDescent="0.2">
      <c r="A500" s="45">
        <v>40695</v>
      </c>
      <c r="B500" s="46">
        <v>1.6218999999999999</v>
      </c>
      <c r="F500" s="45">
        <v>40695</v>
      </c>
      <c r="G500" s="46">
        <v>1.4402999999999999</v>
      </c>
      <c r="L500" s="45">
        <v>40695</v>
      </c>
    </row>
    <row r="501" spans="1:12" x14ac:dyDescent="0.2">
      <c r="A501" s="45">
        <v>40725</v>
      </c>
      <c r="B501" s="46">
        <v>1.6157999999999999</v>
      </c>
      <c r="F501" s="45">
        <v>40725</v>
      </c>
      <c r="G501" s="46">
        <v>1.4275</v>
      </c>
      <c r="L501" s="45">
        <v>40725</v>
      </c>
    </row>
    <row r="502" spans="1:12" x14ac:dyDescent="0.2">
      <c r="A502" s="45">
        <v>40756</v>
      </c>
      <c r="B502" s="46">
        <v>1.6355999999999999</v>
      </c>
      <c r="F502" s="45">
        <v>40756</v>
      </c>
      <c r="G502" s="46">
        <v>1.4333</v>
      </c>
      <c r="L502" s="45">
        <v>40756</v>
      </c>
    </row>
    <row r="503" spans="1:12" x14ac:dyDescent="0.2">
      <c r="A503" s="45">
        <v>40787</v>
      </c>
      <c r="B503" s="46">
        <v>1.5770999999999999</v>
      </c>
      <c r="F503" s="45">
        <v>40787</v>
      </c>
      <c r="G503" s="46">
        <v>1.3747</v>
      </c>
      <c r="L503" s="45">
        <v>40787</v>
      </c>
    </row>
    <row r="504" spans="1:12" x14ac:dyDescent="0.2">
      <c r="A504" s="45">
        <v>40817</v>
      </c>
      <c r="B504" s="46">
        <v>1.5768</v>
      </c>
      <c r="F504" s="45">
        <v>40817</v>
      </c>
      <c r="G504" s="46">
        <v>1.3732</v>
      </c>
      <c r="L504" s="45">
        <v>40817</v>
      </c>
    </row>
    <row r="505" spans="1:12" x14ac:dyDescent="0.2">
      <c r="A505" s="45">
        <v>40848</v>
      </c>
      <c r="B505" s="46">
        <v>1.5806</v>
      </c>
      <c r="F505" s="45">
        <v>40848</v>
      </c>
      <c r="G505" s="46">
        <v>1.3557999999999999</v>
      </c>
      <c r="L505" s="45">
        <v>40848</v>
      </c>
    </row>
    <row r="506" spans="1:12" x14ac:dyDescent="0.2">
      <c r="A506" s="45">
        <v>40878</v>
      </c>
      <c r="B506" s="46">
        <v>1.5587</v>
      </c>
      <c r="F506" s="45">
        <v>40878</v>
      </c>
      <c r="G506" s="46">
        <v>1.3154999999999999</v>
      </c>
      <c r="L506" s="45">
        <v>40878</v>
      </c>
    </row>
    <row r="507" spans="1:12" x14ac:dyDescent="0.2">
      <c r="A507" s="45">
        <v>40909</v>
      </c>
      <c r="B507" s="46">
        <v>1.5524</v>
      </c>
      <c r="F507" s="45">
        <v>40909</v>
      </c>
      <c r="G507" s="46">
        <v>1.2909999999999999</v>
      </c>
      <c r="L507" s="45">
        <v>40909</v>
      </c>
    </row>
    <row r="508" spans="1:12" x14ac:dyDescent="0.2">
      <c r="A508" s="45">
        <v>40940</v>
      </c>
      <c r="B508" s="46">
        <v>1.5804</v>
      </c>
      <c r="F508" s="45">
        <v>40940</v>
      </c>
      <c r="G508" s="46">
        <v>1.3238000000000001</v>
      </c>
      <c r="L508" s="45">
        <v>40940</v>
      </c>
    </row>
    <row r="509" spans="1:12" x14ac:dyDescent="0.2">
      <c r="A509" s="45">
        <v>40969</v>
      </c>
      <c r="B509" s="46">
        <v>1.5824</v>
      </c>
      <c r="F509" s="45">
        <v>40969</v>
      </c>
      <c r="G509" s="46">
        <v>1.3208</v>
      </c>
      <c r="L509" s="45">
        <v>40969</v>
      </c>
    </row>
    <row r="510" spans="1:12" x14ac:dyDescent="0.2">
      <c r="A510" s="45">
        <v>41000</v>
      </c>
      <c r="B510" s="46">
        <v>1.6</v>
      </c>
      <c r="F510" s="45">
        <v>41000</v>
      </c>
      <c r="G510" s="46">
        <v>1.3160000000000001</v>
      </c>
      <c r="L510" s="45">
        <v>41000</v>
      </c>
    </row>
    <row r="511" spans="1:12" x14ac:dyDescent="0.2">
      <c r="A511" s="45">
        <v>41030</v>
      </c>
      <c r="B511" s="46">
        <v>1.5924</v>
      </c>
      <c r="F511" s="45">
        <v>41030</v>
      </c>
      <c r="G511" s="46">
        <v>1.2806</v>
      </c>
      <c r="L511" s="45">
        <v>41030</v>
      </c>
    </row>
    <row r="512" spans="1:12" x14ac:dyDescent="0.2">
      <c r="A512" s="45">
        <v>41061</v>
      </c>
      <c r="B512" s="46">
        <v>1.5556000000000001</v>
      </c>
      <c r="F512" s="45">
        <v>41061</v>
      </c>
      <c r="G512" s="46">
        <v>1.2541</v>
      </c>
      <c r="L512" s="45">
        <v>41061</v>
      </c>
    </row>
    <row r="513" spans="1:12" x14ac:dyDescent="0.2">
      <c r="A513" s="45">
        <v>41091</v>
      </c>
      <c r="B513" s="46">
        <v>1.5592999999999999</v>
      </c>
      <c r="F513" s="45">
        <v>41091</v>
      </c>
      <c r="G513" s="46">
        <v>1.2278</v>
      </c>
      <c r="L513" s="45">
        <v>41091</v>
      </c>
    </row>
    <row r="514" spans="1:12" x14ac:dyDescent="0.2">
      <c r="A514" s="45">
        <v>41122</v>
      </c>
      <c r="B514" s="46">
        <v>1.5722</v>
      </c>
      <c r="F514" s="45">
        <v>41122</v>
      </c>
      <c r="G514" s="46">
        <v>1.2405999999999999</v>
      </c>
      <c r="L514" s="45">
        <v>41122</v>
      </c>
    </row>
    <row r="515" spans="1:12" x14ac:dyDescent="0.2">
      <c r="A515" s="45">
        <v>41153</v>
      </c>
      <c r="B515" s="46">
        <v>1.6126</v>
      </c>
      <c r="F515" s="45">
        <v>41153</v>
      </c>
      <c r="G515" s="46">
        <v>1.2885</v>
      </c>
      <c r="L515" s="45">
        <v>41153</v>
      </c>
    </row>
    <row r="516" spans="1:12" x14ac:dyDescent="0.2">
      <c r="A516" s="45">
        <v>41183</v>
      </c>
      <c r="B516" s="46">
        <v>1.6080000000000001</v>
      </c>
      <c r="F516" s="45">
        <v>41183</v>
      </c>
      <c r="G516" s="46">
        <v>1.2974000000000001</v>
      </c>
      <c r="L516" s="45">
        <v>41183</v>
      </c>
    </row>
    <row r="517" spans="1:12" x14ac:dyDescent="0.2">
      <c r="A517" s="45">
        <v>41214</v>
      </c>
      <c r="B517" s="46">
        <v>1.5968</v>
      </c>
      <c r="F517" s="45">
        <v>41214</v>
      </c>
      <c r="G517" s="46">
        <v>1.2837000000000001</v>
      </c>
      <c r="L517" s="45">
        <v>41214</v>
      </c>
    </row>
    <row r="518" spans="1:12" x14ac:dyDescent="0.2">
      <c r="A518" s="45">
        <v>41244</v>
      </c>
      <c r="B518" s="46">
        <v>1.6145</v>
      </c>
      <c r="F518" s="45">
        <v>41244</v>
      </c>
      <c r="G518" s="46">
        <v>1.3119000000000001</v>
      </c>
      <c r="L518" s="45">
        <v>41244</v>
      </c>
    </row>
    <row r="519" spans="1:12" x14ac:dyDescent="0.2">
      <c r="A519" s="45">
        <v>41275</v>
      </c>
      <c r="B519" s="46">
        <v>1.5965</v>
      </c>
      <c r="F519" s="45">
        <v>41275</v>
      </c>
      <c r="G519" s="46">
        <v>1.3304</v>
      </c>
      <c r="L519" s="45">
        <v>41275</v>
      </c>
    </row>
    <row r="520" spans="1:12" x14ac:dyDescent="0.2">
      <c r="A520" s="45">
        <v>41306</v>
      </c>
      <c r="B520" s="46">
        <v>1.5474000000000001</v>
      </c>
      <c r="F520" s="45">
        <v>41306</v>
      </c>
      <c r="G520" s="46">
        <v>1.3347</v>
      </c>
      <c r="L520" s="45">
        <v>41306</v>
      </c>
    </row>
    <row r="521" spans="1:12" x14ac:dyDescent="0.2">
      <c r="A521" s="45">
        <v>41334</v>
      </c>
      <c r="B521" s="46">
        <v>1.508</v>
      </c>
      <c r="F521" s="45">
        <v>41334</v>
      </c>
      <c r="G521" s="46">
        <v>1.2952999999999999</v>
      </c>
      <c r="L521" s="45">
        <v>41334</v>
      </c>
    </row>
    <row r="522" spans="1:12" x14ac:dyDescent="0.2">
      <c r="A522" s="45">
        <v>41365</v>
      </c>
      <c r="B522" s="46">
        <v>1.5310999999999999</v>
      </c>
      <c r="F522" s="45">
        <v>41365</v>
      </c>
      <c r="G522" s="46">
        <v>1.3025</v>
      </c>
      <c r="L522" s="45">
        <v>41365</v>
      </c>
    </row>
    <row r="523" spans="1:12" x14ac:dyDescent="0.2">
      <c r="A523" s="45">
        <v>41395</v>
      </c>
      <c r="B523" s="46">
        <v>1.5297000000000001</v>
      </c>
      <c r="F523" s="45">
        <v>41395</v>
      </c>
      <c r="G523" s="46">
        <v>1.2983</v>
      </c>
      <c r="L523" s="45">
        <v>41395</v>
      </c>
    </row>
    <row r="524" spans="1:12" x14ac:dyDescent="0.2">
      <c r="A524" s="45">
        <v>41426</v>
      </c>
      <c r="B524" s="46">
        <v>1.5492999999999999</v>
      </c>
      <c r="F524" s="45">
        <v>41426</v>
      </c>
      <c r="G524" s="46">
        <v>1.3197000000000001</v>
      </c>
      <c r="L524" s="45">
        <v>41426</v>
      </c>
    </row>
    <row r="525" spans="1:12" x14ac:dyDescent="0.2">
      <c r="A525" s="45">
        <v>41456</v>
      </c>
      <c r="B525" s="46">
        <v>1.5179</v>
      </c>
      <c r="F525" s="45">
        <v>41456</v>
      </c>
      <c r="G525" s="46">
        <v>1.3088</v>
      </c>
      <c r="L525" s="45">
        <v>41456</v>
      </c>
    </row>
    <row r="526" spans="1:12" x14ac:dyDescent="0.2">
      <c r="A526" s="45">
        <v>41487</v>
      </c>
      <c r="B526" s="46">
        <v>1.5505</v>
      </c>
      <c r="F526" s="45">
        <v>41487</v>
      </c>
      <c r="G526" s="46">
        <v>1.3313999999999999</v>
      </c>
      <c r="L526" s="45">
        <v>41487</v>
      </c>
    </row>
    <row r="527" spans="1:12" x14ac:dyDescent="0.2">
      <c r="A527" s="45">
        <v>41518</v>
      </c>
      <c r="B527" s="46">
        <v>1.5885</v>
      </c>
      <c r="F527" s="45">
        <v>41518</v>
      </c>
      <c r="G527" s="46">
        <v>1.3364</v>
      </c>
      <c r="L527" s="45">
        <v>41518</v>
      </c>
    </row>
    <row r="528" spans="1:12" x14ac:dyDescent="0.2">
      <c r="A528" s="45">
        <v>41548</v>
      </c>
      <c r="B528" s="46">
        <v>1.6097999999999999</v>
      </c>
      <c r="F528" s="45">
        <v>41548</v>
      </c>
      <c r="G528" s="46">
        <v>1.3646</v>
      </c>
      <c r="L528" s="45">
        <v>41548</v>
      </c>
    </row>
    <row r="529" spans="1:12" x14ac:dyDescent="0.2">
      <c r="A529" s="45">
        <v>41579</v>
      </c>
      <c r="B529" s="46">
        <v>1.61</v>
      </c>
      <c r="F529" s="45">
        <v>41579</v>
      </c>
      <c r="G529" s="46">
        <v>1.3491</v>
      </c>
      <c r="L529" s="45">
        <v>41579</v>
      </c>
    </row>
    <row r="530" spans="1:12" x14ac:dyDescent="0.2">
      <c r="A530" s="45">
        <v>41609</v>
      </c>
      <c r="B530" s="46">
        <v>1.6383000000000001</v>
      </c>
      <c r="F530" s="45">
        <v>41609</v>
      </c>
      <c r="G530" s="46">
        <v>1.3708</v>
      </c>
      <c r="L530" s="45">
        <v>41609</v>
      </c>
    </row>
    <row r="531" spans="1:12" x14ac:dyDescent="0.2">
      <c r="A531" s="45">
        <v>41640</v>
      </c>
      <c r="B531" s="46">
        <v>1.647</v>
      </c>
      <c r="F531" s="45">
        <v>41640</v>
      </c>
      <c r="G531" s="46">
        <v>1.3617999999999999</v>
      </c>
      <c r="L531" s="45">
        <v>41640</v>
      </c>
    </row>
    <row r="532" spans="1:12" x14ac:dyDescent="0.2">
      <c r="A532" s="45">
        <v>41671</v>
      </c>
      <c r="B532" s="46">
        <v>1.6557999999999999</v>
      </c>
      <c r="F532" s="45">
        <v>41671</v>
      </c>
      <c r="G532" s="46">
        <v>1.3665</v>
      </c>
      <c r="L532" s="45">
        <v>41671</v>
      </c>
    </row>
    <row r="533" spans="1:12" x14ac:dyDescent="0.2">
      <c r="A533" s="45">
        <v>41699</v>
      </c>
      <c r="B533" s="46">
        <v>1.6624000000000001</v>
      </c>
      <c r="F533" s="45">
        <v>41699</v>
      </c>
      <c r="G533" s="46">
        <v>1.3828</v>
      </c>
      <c r="L533" s="45">
        <v>41699</v>
      </c>
    </row>
    <row r="534" spans="1:12" x14ac:dyDescent="0.2">
      <c r="A534" s="45">
        <v>41730</v>
      </c>
      <c r="B534" s="46">
        <v>1.6748000000000001</v>
      </c>
      <c r="F534" s="45">
        <v>41730</v>
      </c>
      <c r="G534" s="46">
        <v>1.381</v>
      </c>
      <c r="L534" s="45">
        <v>41730</v>
      </c>
    </row>
    <row r="535" spans="1:12" x14ac:dyDescent="0.2">
      <c r="A535" s="45">
        <v>41760</v>
      </c>
      <c r="B535" s="46">
        <v>1.6841999999999999</v>
      </c>
      <c r="F535" s="45">
        <v>41760</v>
      </c>
      <c r="G535" s="46">
        <v>1.3738999999999999</v>
      </c>
      <c r="L535" s="45">
        <v>41760</v>
      </c>
    </row>
    <row r="536" spans="1:12" x14ac:dyDescent="0.2">
      <c r="A536" s="45">
        <v>41791</v>
      </c>
      <c r="B536" s="46">
        <v>1.6908000000000001</v>
      </c>
      <c r="F536" s="45">
        <v>41791</v>
      </c>
      <c r="G536" s="46">
        <v>1.3594999999999999</v>
      </c>
      <c r="L536" s="45">
        <v>41791</v>
      </c>
    </row>
    <row r="537" spans="1:12" x14ac:dyDescent="0.2">
      <c r="A537" s="45">
        <v>41821</v>
      </c>
      <c r="B537" s="46">
        <v>1.7065999999999999</v>
      </c>
      <c r="F537" s="45">
        <v>41821</v>
      </c>
      <c r="G537" s="46">
        <v>1.3532999999999999</v>
      </c>
      <c r="L537" s="45">
        <v>41821</v>
      </c>
    </row>
    <row r="538" spans="1:12" x14ac:dyDescent="0.2">
      <c r="A538" s="45">
        <v>41852</v>
      </c>
      <c r="B538" s="46">
        <v>1.67</v>
      </c>
      <c r="F538" s="45">
        <v>41852</v>
      </c>
      <c r="G538" s="46">
        <v>1.3314999999999999</v>
      </c>
      <c r="L538" s="45">
        <v>41852</v>
      </c>
    </row>
    <row r="539" spans="1:12" x14ac:dyDescent="0.2">
      <c r="A539" s="45">
        <v>41883</v>
      </c>
      <c r="B539" s="46">
        <v>1.629</v>
      </c>
      <c r="F539" s="45">
        <v>41883</v>
      </c>
      <c r="G539" s="46">
        <v>1.2888999999999999</v>
      </c>
      <c r="L539" s="45">
        <v>41883</v>
      </c>
    </row>
    <row r="540" spans="1:12" x14ac:dyDescent="0.2">
      <c r="A540" s="45">
        <v>41913</v>
      </c>
      <c r="B540" s="46">
        <v>1.6073999999999999</v>
      </c>
      <c r="F540" s="45">
        <v>41913</v>
      </c>
      <c r="G540" s="46">
        <v>1.2677</v>
      </c>
      <c r="L540" s="45">
        <v>41913</v>
      </c>
    </row>
    <row r="541" spans="1:12" x14ac:dyDescent="0.2">
      <c r="A541" s="45">
        <v>41944</v>
      </c>
      <c r="B541" s="46">
        <v>1.5770999999999999</v>
      </c>
      <c r="F541" s="45">
        <v>41944</v>
      </c>
      <c r="G541" s="46">
        <v>1.2473000000000001</v>
      </c>
      <c r="L541" s="45">
        <v>41944</v>
      </c>
    </row>
    <row r="542" spans="1:12" x14ac:dyDescent="0.2">
      <c r="A542" s="45">
        <v>41974</v>
      </c>
      <c r="B542" s="46">
        <v>1.5644</v>
      </c>
      <c r="F542" s="45">
        <v>41974</v>
      </c>
      <c r="G542" s="46">
        <v>1.2329000000000001</v>
      </c>
      <c r="L542" s="45">
        <v>41974</v>
      </c>
    </row>
    <row r="543" spans="1:12" x14ac:dyDescent="0.2">
      <c r="A543" s="45">
        <v>42005</v>
      </c>
      <c r="B543" s="46">
        <v>1.5142</v>
      </c>
      <c r="F543" s="45">
        <v>42005</v>
      </c>
      <c r="G543" s="46">
        <v>1.1615</v>
      </c>
      <c r="L543" s="45">
        <v>42005</v>
      </c>
    </row>
    <row r="544" spans="1:12" x14ac:dyDescent="0.2">
      <c r="A544" s="45">
        <v>42036</v>
      </c>
      <c r="B544" s="46">
        <v>1.5328999999999999</v>
      </c>
      <c r="F544" s="45">
        <v>42036</v>
      </c>
      <c r="G544" s="46">
        <v>1.135</v>
      </c>
      <c r="L544" s="45">
        <v>42036</v>
      </c>
    </row>
    <row r="545" spans="1:12" x14ac:dyDescent="0.2">
      <c r="A545" s="45">
        <v>42064</v>
      </c>
      <c r="B545" s="46">
        <v>1.4958</v>
      </c>
      <c r="F545" s="45">
        <v>42064</v>
      </c>
      <c r="G545" s="46">
        <v>1.0819000000000001</v>
      </c>
      <c r="L545" s="45">
        <v>42064</v>
      </c>
    </row>
    <row r="546" spans="1:12" x14ac:dyDescent="0.2">
      <c r="A546" s="45">
        <v>42095</v>
      </c>
      <c r="B546" s="46">
        <v>1.4967999999999999</v>
      </c>
      <c r="F546" s="45">
        <v>42095</v>
      </c>
      <c r="G546" s="46">
        <v>1.0822000000000001</v>
      </c>
      <c r="L546" s="45">
        <v>42095</v>
      </c>
    </row>
    <row r="547" spans="1:12" x14ac:dyDescent="0.2">
      <c r="A547" s="45">
        <v>42125</v>
      </c>
      <c r="B547" s="46">
        <v>1.5456000000000001</v>
      </c>
      <c r="F547" s="45">
        <v>42125</v>
      </c>
      <c r="G547" s="46">
        <v>1.1167</v>
      </c>
      <c r="L547" s="45">
        <v>42125</v>
      </c>
    </row>
    <row r="548" spans="1:12" x14ac:dyDescent="0.2">
      <c r="A548" s="45">
        <v>42156</v>
      </c>
      <c r="B548" s="46">
        <v>1.5576000000000001</v>
      </c>
      <c r="F548" s="45">
        <v>42156</v>
      </c>
      <c r="G548" s="46">
        <v>1.1226</v>
      </c>
      <c r="L548" s="45">
        <v>42156</v>
      </c>
    </row>
    <row r="549" spans="1:12" x14ac:dyDescent="0.2">
      <c r="A549" s="45">
        <v>42186</v>
      </c>
      <c r="B549" s="46">
        <v>1.556</v>
      </c>
      <c r="F549" s="45">
        <v>42186</v>
      </c>
      <c r="G549" s="46">
        <v>1.0996999999999999</v>
      </c>
      <c r="L549" s="45">
        <v>42186</v>
      </c>
    </row>
    <row r="550" spans="1:12" x14ac:dyDescent="0.2">
      <c r="A550" s="45">
        <v>42217</v>
      </c>
      <c r="B550" s="46">
        <v>1.5578000000000001</v>
      </c>
      <c r="F550" s="45">
        <v>42217</v>
      </c>
      <c r="G550" s="46">
        <v>1.1135999999999999</v>
      </c>
      <c r="L550" s="45">
        <v>42217</v>
      </c>
    </row>
    <row r="551" spans="1:12" x14ac:dyDescent="0.2">
      <c r="A551" s="45">
        <v>42248</v>
      </c>
      <c r="B551" s="46">
        <v>1.5338000000000001</v>
      </c>
      <c r="F551" s="45">
        <v>42248</v>
      </c>
      <c r="G551" s="46">
        <v>1.1229</v>
      </c>
      <c r="L551" s="45">
        <v>42248</v>
      </c>
    </row>
    <row r="552" spans="1:12" x14ac:dyDescent="0.2">
      <c r="A552" s="45">
        <v>42278</v>
      </c>
      <c r="B552" s="46">
        <v>1.5343</v>
      </c>
      <c r="F552" s="45">
        <v>42278</v>
      </c>
      <c r="G552" s="46">
        <v>1.1228</v>
      </c>
      <c r="L552" s="45">
        <v>42278</v>
      </c>
    </row>
    <row r="553" spans="1:12" x14ac:dyDescent="0.2">
      <c r="A553" s="45">
        <v>42309</v>
      </c>
      <c r="B553" s="46">
        <v>1.5194000000000001</v>
      </c>
      <c r="F553" s="45">
        <v>42309</v>
      </c>
      <c r="G553" s="46">
        <v>1.0727</v>
      </c>
      <c r="L553" s="45">
        <v>42309</v>
      </c>
    </row>
    <row r="554" spans="1:12" x14ac:dyDescent="0.2">
      <c r="A554" s="45">
        <v>42339</v>
      </c>
      <c r="B554" s="46">
        <v>1.4981</v>
      </c>
      <c r="F554" s="45">
        <v>42339</v>
      </c>
      <c r="G554" s="46">
        <v>1.0889</v>
      </c>
      <c r="L554" s="45">
        <v>42339</v>
      </c>
    </row>
    <row r="555" spans="1:12" x14ac:dyDescent="0.2">
      <c r="A555" s="45">
        <v>42370</v>
      </c>
      <c r="B555" s="46">
        <v>1.4392</v>
      </c>
      <c r="F555" s="45">
        <v>42370</v>
      </c>
      <c r="G555" s="46">
        <v>1.0854999999999999</v>
      </c>
      <c r="L555" s="45">
        <v>42370</v>
      </c>
    </row>
    <row r="556" spans="1:12" x14ac:dyDescent="0.2">
      <c r="A556" s="45">
        <v>42401</v>
      </c>
      <c r="B556" s="46">
        <v>1.429</v>
      </c>
      <c r="F556" s="45">
        <v>42401</v>
      </c>
      <c r="G556" s="46">
        <v>1.1092</v>
      </c>
      <c r="L556" s="45">
        <v>42401</v>
      </c>
    </row>
    <row r="557" spans="1:12" x14ac:dyDescent="0.2">
      <c r="A557" s="45">
        <v>42430</v>
      </c>
      <c r="B557" s="46">
        <v>1.4249000000000001</v>
      </c>
      <c r="F557" s="45">
        <v>42430</v>
      </c>
      <c r="G557" s="46">
        <v>1.1133999999999999</v>
      </c>
      <c r="L557" s="45">
        <v>42430</v>
      </c>
    </row>
    <row r="558" spans="1:12" x14ac:dyDescent="0.2">
      <c r="A558" s="45">
        <v>42461</v>
      </c>
      <c r="B558" s="46">
        <v>1.4319</v>
      </c>
      <c r="F558" s="45">
        <v>42461</v>
      </c>
      <c r="G558" s="46">
        <v>1.1346000000000001</v>
      </c>
      <c r="L558" s="45">
        <v>42461</v>
      </c>
    </row>
    <row r="559" spans="1:12" x14ac:dyDescent="0.2">
      <c r="A559" s="45">
        <v>42491</v>
      </c>
      <c r="B559" s="46">
        <v>1.4523999999999999</v>
      </c>
      <c r="F559" s="45">
        <v>42491</v>
      </c>
      <c r="G559" s="46">
        <v>1.1312</v>
      </c>
      <c r="L559" s="45">
        <v>42491</v>
      </c>
    </row>
    <row r="560" spans="1:12" x14ac:dyDescent="0.2">
      <c r="A560" s="45">
        <v>42522</v>
      </c>
      <c r="B560" s="46">
        <v>1.4197</v>
      </c>
      <c r="F560" s="45">
        <v>42522</v>
      </c>
      <c r="G560" s="46">
        <v>1.1232</v>
      </c>
      <c r="L560" s="45">
        <v>42522</v>
      </c>
    </row>
    <row r="561" spans="1:12" x14ac:dyDescent="0.2">
      <c r="A561" s="45">
        <v>42552</v>
      </c>
      <c r="B561" s="46">
        <v>1.3133999999999999</v>
      </c>
      <c r="F561" s="45">
        <v>42552</v>
      </c>
      <c r="G561" s="46">
        <v>1.1054999999999999</v>
      </c>
      <c r="L561" s="45">
        <v>42552</v>
      </c>
    </row>
    <row r="562" spans="1:12" x14ac:dyDescent="0.2">
      <c r="A562" s="45">
        <v>42583</v>
      </c>
      <c r="B562" s="46">
        <v>1.3101</v>
      </c>
      <c r="F562" s="45">
        <v>42583</v>
      </c>
      <c r="G562" s="46">
        <v>1.1207</v>
      </c>
      <c r="L562" s="45">
        <v>42583</v>
      </c>
    </row>
    <row r="563" spans="1:12" x14ac:dyDescent="0.2">
      <c r="A563" s="45">
        <v>42614</v>
      </c>
      <c r="B563" s="46">
        <v>1.3140000000000001</v>
      </c>
      <c r="F563" s="45">
        <v>42614</v>
      </c>
      <c r="G563" s="46">
        <v>1.1217999999999999</v>
      </c>
      <c r="L563" s="45">
        <v>42614</v>
      </c>
    </row>
    <row r="564" spans="1:12" x14ac:dyDescent="0.2">
      <c r="A564" s="45">
        <v>42644</v>
      </c>
      <c r="B564" s="46">
        <v>1.2330000000000001</v>
      </c>
      <c r="F564" s="45">
        <v>42644</v>
      </c>
      <c r="G564" s="46">
        <v>1.1013999999999999</v>
      </c>
      <c r="L564" s="45">
        <v>42644</v>
      </c>
    </row>
    <row r="565" spans="1:12" x14ac:dyDescent="0.2">
      <c r="A565" s="45">
        <v>42675</v>
      </c>
      <c r="B565" s="46">
        <v>1.2432000000000001</v>
      </c>
      <c r="F565" s="45">
        <v>42675</v>
      </c>
      <c r="G565" s="46">
        <v>1.0791999999999999</v>
      </c>
      <c r="L565" s="45">
        <v>42675</v>
      </c>
    </row>
    <row r="566" spans="1:12" x14ac:dyDescent="0.2">
      <c r="A566" s="45">
        <v>42705</v>
      </c>
      <c r="B566" s="46">
        <v>1.2483</v>
      </c>
      <c r="F566" s="45">
        <v>42705</v>
      </c>
      <c r="G566" s="46">
        <v>1.0545</v>
      </c>
      <c r="L566" s="45">
        <v>42705</v>
      </c>
    </row>
    <row r="567" spans="1:12" x14ac:dyDescent="0.2">
      <c r="A567" s="45">
        <v>42736</v>
      </c>
      <c r="B567" s="46">
        <v>1.2366999999999999</v>
      </c>
      <c r="F567" s="45">
        <v>42736</v>
      </c>
      <c r="G567" s="46">
        <v>1.0634999999999999</v>
      </c>
      <c r="L567" s="45">
        <v>42736</v>
      </c>
    </row>
    <row r="568" spans="1:12" x14ac:dyDescent="0.2">
      <c r="A568" s="45">
        <v>42767</v>
      </c>
      <c r="B568" s="46">
        <v>1.2495000000000001</v>
      </c>
      <c r="F568" s="45">
        <v>42767</v>
      </c>
      <c r="G568" s="46">
        <v>1.0649999999999999</v>
      </c>
      <c r="L568" s="45">
        <v>42767</v>
      </c>
    </row>
    <row r="569" spans="1:12" x14ac:dyDescent="0.2">
      <c r="A569" s="45">
        <v>42795</v>
      </c>
      <c r="B569" s="46">
        <v>1.2303999999999999</v>
      </c>
      <c r="F569" s="45">
        <v>42795</v>
      </c>
      <c r="G569" s="46">
        <v>1.0666</v>
      </c>
      <c r="L569" s="45">
        <v>42795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D388"/>
  <sheetViews>
    <sheetView workbookViewId="0">
      <selection activeCell="C18" sqref="C18"/>
    </sheetView>
  </sheetViews>
  <sheetFormatPr baseColWidth="10" defaultRowHeight="16" x14ac:dyDescent="0.2"/>
  <cols>
    <col min="3" max="4" width="18.83203125" customWidth="1"/>
  </cols>
  <sheetData>
    <row r="3" spans="2:4" ht="17" x14ac:dyDescent="0.2">
      <c r="C3" s="50" t="s">
        <v>1098</v>
      </c>
      <c r="D3" s="50" t="s">
        <v>1097</v>
      </c>
    </row>
    <row r="4" spans="2:4" x14ac:dyDescent="0.2">
      <c r="B4" s="1">
        <v>29221</v>
      </c>
      <c r="C4" s="48">
        <v>504</v>
      </c>
      <c r="D4" s="48">
        <v>251.7</v>
      </c>
    </row>
    <row r="5" spans="2:4" x14ac:dyDescent="0.2">
      <c r="B5" s="1">
        <v>29252</v>
      </c>
      <c r="C5" s="48">
        <v>521.5</v>
      </c>
      <c r="D5" s="48">
        <v>263.81</v>
      </c>
    </row>
    <row r="6" spans="2:4" x14ac:dyDescent="0.2">
      <c r="B6" s="1">
        <v>29281</v>
      </c>
      <c r="C6" s="48">
        <v>475.2</v>
      </c>
      <c r="D6" s="48">
        <v>240.38</v>
      </c>
    </row>
    <row r="7" spans="2:4" x14ac:dyDescent="0.2">
      <c r="B7" s="1">
        <v>29312</v>
      </c>
      <c r="C7" s="48">
        <v>496.1</v>
      </c>
      <c r="D7" s="48">
        <v>249.48</v>
      </c>
    </row>
    <row r="8" spans="2:4" x14ac:dyDescent="0.2">
      <c r="B8" s="1">
        <v>29342</v>
      </c>
      <c r="C8" s="48">
        <v>501.5</v>
      </c>
      <c r="D8" s="48">
        <v>243.6</v>
      </c>
    </row>
    <row r="9" spans="2:4" x14ac:dyDescent="0.2">
      <c r="B9" s="1">
        <v>29373</v>
      </c>
      <c r="C9" s="48">
        <v>515.5</v>
      </c>
      <c r="D9" s="48">
        <v>269.54000000000002</v>
      </c>
    </row>
    <row r="10" spans="2:4" x14ac:dyDescent="0.2">
      <c r="B10" s="1">
        <v>29403</v>
      </c>
      <c r="C10" s="48">
        <v>524.70000000000005</v>
      </c>
      <c r="D10" s="48">
        <v>282.29000000000002</v>
      </c>
    </row>
    <row r="11" spans="2:4" x14ac:dyDescent="0.2">
      <c r="B11" s="1">
        <v>29434</v>
      </c>
      <c r="C11" s="48">
        <v>511.5</v>
      </c>
      <c r="D11" s="48">
        <v>282.75</v>
      </c>
    </row>
    <row r="12" spans="2:4" x14ac:dyDescent="0.2">
      <c r="B12" s="1">
        <v>29465</v>
      </c>
      <c r="C12" s="48">
        <v>508.8</v>
      </c>
      <c r="D12" s="48">
        <v>290.26</v>
      </c>
    </row>
    <row r="13" spans="2:4" x14ac:dyDescent="0.2">
      <c r="B13" s="1">
        <v>29495</v>
      </c>
      <c r="C13" s="48">
        <v>489.8</v>
      </c>
      <c r="D13" s="48">
        <v>306.26</v>
      </c>
    </row>
    <row r="14" spans="2:4" x14ac:dyDescent="0.2">
      <c r="B14" s="1">
        <v>29526</v>
      </c>
      <c r="C14" s="48">
        <v>495.3</v>
      </c>
      <c r="D14" s="48">
        <v>307.26</v>
      </c>
    </row>
    <row r="15" spans="2:4" x14ac:dyDescent="0.2">
      <c r="B15" s="1">
        <v>29556</v>
      </c>
      <c r="C15" s="48">
        <v>480.9</v>
      </c>
      <c r="D15" s="48">
        <v>291.99</v>
      </c>
    </row>
    <row r="16" spans="2:4" x14ac:dyDescent="0.2">
      <c r="B16" s="1">
        <v>29587</v>
      </c>
      <c r="C16" s="48">
        <v>468.4</v>
      </c>
      <c r="D16" s="48">
        <v>288.97000000000003</v>
      </c>
    </row>
    <row r="17" spans="2:4" x14ac:dyDescent="0.2">
      <c r="B17" s="1">
        <v>29618</v>
      </c>
      <c r="C17" s="48">
        <v>473.3</v>
      </c>
      <c r="D17" s="48">
        <v>304.16000000000003</v>
      </c>
    </row>
    <row r="18" spans="2:4" x14ac:dyDescent="0.2">
      <c r="B18" s="1">
        <v>29646</v>
      </c>
      <c r="C18" s="48">
        <v>483.8</v>
      </c>
      <c r="D18" s="48">
        <v>309.73</v>
      </c>
    </row>
    <row r="19" spans="2:4" x14ac:dyDescent="0.2">
      <c r="B19" s="1">
        <v>29677</v>
      </c>
      <c r="C19" s="48">
        <v>510.4</v>
      </c>
      <c r="D19" s="48">
        <v>332.1</v>
      </c>
    </row>
    <row r="20" spans="2:4" x14ac:dyDescent="0.2">
      <c r="B20" s="1">
        <v>29707</v>
      </c>
      <c r="C20" s="48">
        <v>497.9</v>
      </c>
      <c r="D20" s="48">
        <v>315.58</v>
      </c>
    </row>
    <row r="21" spans="2:4" x14ac:dyDescent="0.2">
      <c r="B21" s="1">
        <v>29738</v>
      </c>
      <c r="C21" s="48">
        <v>533.6</v>
      </c>
      <c r="D21" s="48">
        <v>320.57</v>
      </c>
    </row>
    <row r="22" spans="2:4" x14ac:dyDescent="0.2">
      <c r="B22" s="1">
        <v>29768</v>
      </c>
      <c r="C22" s="48">
        <v>542.70000000000005</v>
      </c>
      <c r="D22" s="48">
        <v>319.42</v>
      </c>
    </row>
    <row r="23" spans="2:4" x14ac:dyDescent="0.2">
      <c r="B23" s="1">
        <v>29799</v>
      </c>
      <c r="C23" s="48">
        <v>533.29999999999995</v>
      </c>
      <c r="D23" s="48">
        <v>334.63</v>
      </c>
    </row>
    <row r="24" spans="2:4" x14ac:dyDescent="0.2">
      <c r="B24" s="1">
        <v>29830</v>
      </c>
      <c r="C24" s="48">
        <v>495.3</v>
      </c>
      <c r="D24" s="48">
        <v>278.49</v>
      </c>
    </row>
    <row r="25" spans="2:4" x14ac:dyDescent="0.2">
      <c r="B25" s="1">
        <v>29860</v>
      </c>
      <c r="C25" s="48">
        <v>496.3</v>
      </c>
      <c r="D25" s="48">
        <v>286.3</v>
      </c>
    </row>
    <row r="26" spans="2:4" x14ac:dyDescent="0.2">
      <c r="B26" s="1">
        <v>29891</v>
      </c>
      <c r="C26" s="48">
        <v>509.1</v>
      </c>
      <c r="D26" s="48">
        <v>315.14</v>
      </c>
    </row>
    <row r="27" spans="2:4" x14ac:dyDescent="0.2">
      <c r="B27" s="1">
        <v>29921</v>
      </c>
      <c r="C27" s="48">
        <v>490.4</v>
      </c>
      <c r="D27" s="48">
        <v>313.12</v>
      </c>
    </row>
    <row r="28" spans="2:4" x14ac:dyDescent="0.2">
      <c r="B28" s="1">
        <v>29952</v>
      </c>
      <c r="C28" s="48">
        <v>502.1</v>
      </c>
      <c r="D28" s="48">
        <v>330.93</v>
      </c>
    </row>
    <row r="29" spans="2:4" x14ac:dyDescent="0.2">
      <c r="B29" s="1">
        <v>29983</v>
      </c>
      <c r="C29" s="48">
        <v>515.5</v>
      </c>
      <c r="D29" s="48">
        <v>316.89</v>
      </c>
    </row>
    <row r="30" spans="2:4" x14ac:dyDescent="0.2">
      <c r="B30" s="1">
        <v>30011</v>
      </c>
      <c r="C30" s="48">
        <v>525.70000000000005</v>
      </c>
      <c r="D30" s="48">
        <v>326.58999999999997</v>
      </c>
    </row>
    <row r="31" spans="2:4" x14ac:dyDescent="0.2">
      <c r="B31" s="1">
        <v>30042</v>
      </c>
      <c r="C31" s="48">
        <v>518.20000000000005</v>
      </c>
      <c r="D31" s="48">
        <v>328.09</v>
      </c>
    </row>
    <row r="32" spans="2:4" x14ac:dyDescent="0.2">
      <c r="B32" s="1">
        <v>30072</v>
      </c>
      <c r="C32" s="48">
        <v>512.20000000000005</v>
      </c>
      <c r="D32" s="48">
        <v>337.46</v>
      </c>
    </row>
    <row r="33" spans="2:4" x14ac:dyDescent="0.2">
      <c r="B33" s="1">
        <v>30103</v>
      </c>
      <c r="C33" s="48">
        <v>501.1</v>
      </c>
      <c r="D33" s="48">
        <v>322.79000000000002</v>
      </c>
    </row>
    <row r="34" spans="2:4" x14ac:dyDescent="0.2">
      <c r="B34" s="1">
        <v>30133</v>
      </c>
      <c r="C34" s="48">
        <v>508.5</v>
      </c>
      <c r="D34" s="48">
        <v>333.89</v>
      </c>
    </row>
    <row r="35" spans="2:4" x14ac:dyDescent="0.2">
      <c r="B35" s="1">
        <v>30164</v>
      </c>
      <c r="C35" s="48">
        <v>502.9</v>
      </c>
      <c r="D35" s="48">
        <v>343.29</v>
      </c>
    </row>
    <row r="36" spans="2:4" x14ac:dyDescent="0.2">
      <c r="B36" s="1">
        <v>30195</v>
      </c>
      <c r="C36" s="48">
        <v>526.9</v>
      </c>
      <c r="D36" s="48">
        <v>361.81</v>
      </c>
    </row>
    <row r="37" spans="2:4" x14ac:dyDescent="0.2">
      <c r="B37" s="1">
        <v>30225</v>
      </c>
      <c r="C37" s="48">
        <v>511.6</v>
      </c>
      <c r="D37" s="48">
        <v>369.67</v>
      </c>
    </row>
    <row r="38" spans="2:4" x14ac:dyDescent="0.2">
      <c r="B38" s="1">
        <v>30256</v>
      </c>
      <c r="C38" s="48">
        <v>518.5</v>
      </c>
      <c r="D38" s="48">
        <v>375.42</v>
      </c>
    </row>
    <row r="39" spans="2:4" x14ac:dyDescent="0.2">
      <c r="B39" s="1">
        <v>30286</v>
      </c>
      <c r="C39" s="48">
        <v>552.79999999999995</v>
      </c>
      <c r="D39" s="48">
        <v>382.22</v>
      </c>
    </row>
    <row r="40" spans="2:4" x14ac:dyDescent="0.2">
      <c r="B40" s="1">
        <v>30317</v>
      </c>
      <c r="C40" s="48">
        <v>549.1</v>
      </c>
      <c r="D40" s="48">
        <v>395.02</v>
      </c>
    </row>
    <row r="41" spans="2:4" x14ac:dyDescent="0.2">
      <c r="B41" s="1">
        <v>30348</v>
      </c>
      <c r="C41" s="48">
        <v>602.5</v>
      </c>
      <c r="D41" s="48">
        <v>399.35</v>
      </c>
    </row>
    <row r="42" spans="2:4" x14ac:dyDescent="0.2">
      <c r="B42" s="1">
        <v>30376</v>
      </c>
      <c r="C42" s="48">
        <v>661.4</v>
      </c>
      <c r="D42" s="48">
        <v>411.94</v>
      </c>
    </row>
    <row r="43" spans="2:4" x14ac:dyDescent="0.2">
      <c r="B43" s="1">
        <v>30407</v>
      </c>
      <c r="C43" s="48">
        <v>707</v>
      </c>
      <c r="D43" s="48">
        <v>439.29</v>
      </c>
    </row>
    <row r="44" spans="2:4" x14ac:dyDescent="0.2">
      <c r="B44" s="1">
        <v>30437</v>
      </c>
      <c r="C44" s="48">
        <v>675.7</v>
      </c>
      <c r="D44" s="48">
        <v>437.63</v>
      </c>
    </row>
    <row r="45" spans="2:4" x14ac:dyDescent="0.2">
      <c r="B45" s="1">
        <v>30468</v>
      </c>
      <c r="C45" s="48">
        <v>719.7</v>
      </c>
      <c r="D45" s="48">
        <v>458.91</v>
      </c>
    </row>
    <row r="46" spans="2:4" x14ac:dyDescent="0.2">
      <c r="B46" s="1">
        <v>30498</v>
      </c>
      <c r="C46" s="48">
        <v>737.7</v>
      </c>
      <c r="D46" s="48">
        <v>445.97</v>
      </c>
    </row>
    <row r="47" spans="2:4" x14ac:dyDescent="0.2">
      <c r="B47" s="1">
        <v>30529</v>
      </c>
      <c r="C47" s="48">
        <v>698.4</v>
      </c>
      <c r="D47" s="48">
        <v>450.36</v>
      </c>
    </row>
    <row r="48" spans="2:4" x14ac:dyDescent="0.2">
      <c r="B48" s="1">
        <v>30560</v>
      </c>
      <c r="C48" s="48">
        <v>719.3</v>
      </c>
      <c r="D48" s="48">
        <v>445.53</v>
      </c>
    </row>
    <row r="49" spans="2:4" x14ac:dyDescent="0.2">
      <c r="B49" s="1">
        <v>30590</v>
      </c>
      <c r="C49" s="48">
        <v>753.8</v>
      </c>
      <c r="D49" s="48">
        <v>437.38</v>
      </c>
    </row>
    <row r="50" spans="2:4" x14ac:dyDescent="0.2">
      <c r="B50" s="1">
        <v>30621</v>
      </c>
      <c r="C50" s="48">
        <v>753.5</v>
      </c>
      <c r="D50" s="48">
        <v>461.87</v>
      </c>
    </row>
    <row r="51" spans="2:4" x14ac:dyDescent="0.2">
      <c r="B51" s="1">
        <v>30651</v>
      </c>
      <c r="C51" s="48">
        <v>774</v>
      </c>
      <c r="D51" s="48">
        <v>470.5</v>
      </c>
    </row>
    <row r="52" spans="2:4" x14ac:dyDescent="0.2">
      <c r="B52" s="1">
        <v>30682</v>
      </c>
      <c r="C52" s="48">
        <v>807.2</v>
      </c>
      <c r="D52" s="48">
        <v>501.36</v>
      </c>
    </row>
    <row r="53" spans="2:4" x14ac:dyDescent="0.2">
      <c r="B53" s="1">
        <v>30713</v>
      </c>
      <c r="C53" s="48">
        <v>766.2</v>
      </c>
      <c r="D53" s="48">
        <v>493.12</v>
      </c>
    </row>
    <row r="54" spans="2:4" x14ac:dyDescent="0.2">
      <c r="B54" s="1">
        <v>30742</v>
      </c>
      <c r="C54" s="48">
        <v>774.3</v>
      </c>
      <c r="D54" s="48">
        <v>524.20000000000005</v>
      </c>
    </row>
    <row r="55" spans="2:4" x14ac:dyDescent="0.2">
      <c r="B55" s="1">
        <v>30773</v>
      </c>
      <c r="C55" s="48">
        <v>776.1</v>
      </c>
      <c r="D55" s="48">
        <v>534.84</v>
      </c>
    </row>
    <row r="56" spans="2:4" x14ac:dyDescent="0.2">
      <c r="B56" s="1">
        <v>30803</v>
      </c>
      <c r="C56" s="48">
        <v>739.6</v>
      </c>
      <c r="D56" s="48">
        <v>477.21</v>
      </c>
    </row>
    <row r="57" spans="2:4" x14ac:dyDescent="0.2">
      <c r="B57" s="1">
        <v>30834</v>
      </c>
      <c r="C57" s="48">
        <v>763.3</v>
      </c>
      <c r="D57" s="48">
        <v>487.74</v>
      </c>
    </row>
    <row r="58" spans="2:4" x14ac:dyDescent="0.2">
      <c r="B58" s="1">
        <v>30864</v>
      </c>
      <c r="C58" s="48">
        <v>717.5</v>
      </c>
      <c r="D58" s="48">
        <v>474.83</v>
      </c>
    </row>
    <row r="59" spans="2:4" x14ac:dyDescent="0.2">
      <c r="B59" s="1">
        <v>30895</v>
      </c>
      <c r="C59" s="48">
        <v>751.1</v>
      </c>
      <c r="D59" s="48">
        <v>520.47</v>
      </c>
    </row>
    <row r="60" spans="2:4" x14ac:dyDescent="0.2">
      <c r="B60" s="1">
        <v>30926</v>
      </c>
      <c r="C60" s="48">
        <v>799</v>
      </c>
      <c r="D60" s="48">
        <v>535.05999999999995</v>
      </c>
    </row>
    <row r="61" spans="2:4" x14ac:dyDescent="0.2">
      <c r="B61" s="1">
        <v>30956</v>
      </c>
      <c r="C61" s="48">
        <v>802.3</v>
      </c>
      <c r="D61" s="48">
        <v>543.48</v>
      </c>
    </row>
    <row r="62" spans="2:4" x14ac:dyDescent="0.2">
      <c r="B62" s="1">
        <v>30987</v>
      </c>
      <c r="C62" s="48">
        <v>811.1</v>
      </c>
      <c r="D62" s="48">
        <v>560.26</v>
      </c>
    </row>
    <row r="63" spans="2:4" x14ac:dyDescent="0.2">
      <c r="B63" s="1">
        <v>31017</v>
      </c>
      <c r="C63" s="48">
        <v>820.9</v>
      </c>
      <c r="D63" s="48">
        <v>592.94000000000005</v>
      </c>
    </row>
    <row r="64" spans="2:4" x14ac:dyDescent="0.2">
      <c r="B64" s="1">
        <v>31048</v>
      </c>
      <c r="C64" s="48">
        <v>838.1</v>
      </c>
      <c r="D64" s="48">
        <v>614.62</v>
      </c>
    </row>
    <row r="65" spans="2:4" x14ac:dyDescent="0.2">
      <c r="B65" s="1">
        <v>31079</v>
      </c>
      <c r="C65" s="48">
        <v>855.4</v>
      </c>
      <c r="D65" s="48">
        <v>608.13</v>
      </c>
    </row>
    <row r="66" spans="2:4" x14ac:dyDescent="0.2">
      <c r="B66" s="1">
        <v>31107</v>
      </c>
      <c r="C66" s="48">
        <v>858.9</v>
      </c>
      <c r="D66" s="48">
        <v>616.21</v>
      </c>
    </row>
    <row r="67" spans="2:4" x14ac:dyDescent="0.2">
      <c r="B67" s="1">
        <v>31138</v>
      </c>
      <c r="C67" s="48">
        <v>873.1</v>
      </c>
      <c r="D67" s="48">
        <v>622.11</v>
      </c>
    </row>
    <row r="68" spans="2:4" x14ac:dyDescent="0.2">
      <c r="B68" s="1">
        <v>31168</v>
      </c>
      <c r="C68" s="48">
        <v>950.6</v>
      </c>
      <c r="D68" s="48">
        <v>634.16</v>
      </c>
    </row>
    <row r="69" spans="2:4" x14ac:dyDescent="0.2">
      <c r="B69" s="1">
        <v>31199</v>
      </c>
      <c r="C69" s="48">
        <v>1018.5</v>
      </c>
      <c r="D69" s="48">
        <v>595.54</v>
      </c>
    </row>
    <row r="70" spans="2:4" x14ac:dyDescent="0.2">
      <c r="B70" s="1">
        <v>31229</v>
      </c>
      <c r="C70" s="48">
        <v>986</v>
      </c>
      <c r="D70" s="48">
        <v>606.45000000000005</v>
      </c>
    </row>
    <row r="71" spans="2:4" x14ac:dyDescent="0.2">
      <c r="B71" s="1">
        <v>31260</v>
      </c>
      <c r="C71" s="48">
        <v>1081.7</v>
      </c>
      <c r="D71" s="48">
        <v>646.26</v>
      </c>
    </row>
    <row r="72" spans="2:4" x14ac:dyDescent="0.2">
      <c r="B72" s="1">
        <v>31291</v>
      </c>
      <c r="C72" s="48">
        <v>1142.5999999999999</v>
      </c>
      <c r="D72" s="48">
        <v>626.24</v>
      </c>
    </row>
    <row r="73" spans="2:4" x14ac:dyDescent="0.2">
      <c r="B73" s="1">
        <v>31321</v>
      </c>
      <c r="C73" s="48">
        <v>1295.8</v>
      </c>
      <c r="D73" s="48">
        <v>670.64</v>
      </c>
    </row>
    <row r="74" spans="2:4" x14ac:dyDescent="0.2">
      <c r="B74" s="1">
        <v>31352</v>
      </c>
      <c r="C74" s="48">
        <v>1251.8</v>
      </c>
      <c r="D74" s="48">
        <v>696.53</v>
      </c>
    </row>
    <row r="75" spans="2:4" x14ac:dyDescent="0.2">
      <c r="B75" s="1">
        <v>31382</v>
      </c>
      <c r="C75" s="48">
        <v>1366.2</v>
      </c>
      <c r="D75" s="48">
        <v>682.94</v>
      </c>
    </row>
    <row r="76" spans="2:4" x14ac:dyDescent="0.2">
      <c r="B76" s="1">
        <v>31413</v>
      </c>
      <c r="C76" s="48">
        <v>1387.1</v>
      </c>
      <c r="D76" s="48">
        <v>696.41</v>
      </c>
    </row>
    <row r="77" spans="2:4" x14ac:dyDescent="0.2">
      <c r="B77" s="1">
        <v>31444</v>
      </c>
      <c r="C77" s="48">
        <v>1357.3</v>
      </c>
      <c r="D77" s="48">
        <v>750.83</v>
      </c>
    </row>
    <row r="78" spans="2:4" x14ac:dyDescent="0.2">
      <c r="B78" s="1">
        <v>31472</v>
      </c>
      <c r="C78" s="48">
        <v>1481.6</v>
      </c>
      <c r="D78" s="48">
        <v>810.48</v>
      </c>
    </row>
    <row r="79" spans="2:4" x14ac:dyDescent="0.2">
      <c r="B79" s="1">
        <v>31503</v>
      </c>
      <c r="C79" s="48">
        <v>1507.3</v>
      </c>
      <c r="D79" s="48">
        <v>816.4</v>
      </c>
    </row>
    <row r="80" spans="2:4" x14ac:dyDescent="0.2">
      <c r="B80" s="1">
        <v>31533</v>
      </c>
      <c r="C80" s="48">
        <v>1380.5</v>
      </c>
      <c r="D80" s="48">
        <v>788.92</v>
      </c>
    </row>
    <row r="81" spans="2:4" x14ac:dyDescent="0.2">
      <c r="B81" s="1">
        <v>31564</v>
      </c>
      <c r="C81" s="48">
        <v>1357.5</v>
      </c>
      <c r="D81" s="48">
        <v>815.7</v>
      </c>
    </row>
    <row r="82" spans="2:4" x14ac:dyDescent="0.2">
      <c r="B82" s="1">
        <v>31594</v>
      </c>
      <c r="C82" s="48">
        <v>1288.5999999999999</v>
      </c>
      <c r="D82" s="48">
        <v>771.8</v>
      </c>
    </row>
    <row r="83" spans="2:4" x14ac:dyDescent="0.2">
      <c r="B83" s="1">
        <v>31625</v>
      </c>
      <c r="C83" s="48">
        <v>1497.5</v>
      </c>
      <c r="D83" s="48">
        <v>817.06</v>
      </c>
    </row>
    <row r="84" spans="2:4" x14ac:dyDescent="0.2">
      <c r="B84" s="1">
        <v>31656</v>
      </c>
      <c r="C84" s="48">
        <v>1408</v>
      </c>
      <c r="D84" s="48">
        <v>768.79</v>
      </c>
    </row>
    <row r="85" spans="2:4" x14ac:dyDescent="0.2">
      <c r="B85" s="1">
        <v>31686</v>
      </c>
      <c r="C85" s="48">
        <v>1426.3</v>
      </c>
      <c r="D85" s="48">
        <v>807.27</v>
      </c>
    </row>
    <row r="86" spans="2:4" x14ac:dyDescent="0.2">
      <c r="B86" s="1">
        <v>31717</v>
      </c>
      <c r="C86" s="48">
        <v>1466.3</v>
      </c>
      <c r="D86" s="48">
        <v>815.34</v>
      </c>
    </row>
    <row r="87" spans="2:4" x14ac:dyDescent="0.2">
      <c r="B87" s="1">
        <v>31747</v>
      </c>
      <c r="C87" s="48">
        <v>1432.3</v>
      </c>
      <c r="D87" s="48">
        <v>835.48</v>
      </c>
    </row>
    <row r="88" spans="2:4" x14ac:dyDescent="0.2">
      <c r="B88" s="1">
        <v>31778</v>
      </c>
      <c r="C88" s="48">
        <v>1294.5</v>
      </c>
      <c r="D88" s="48">
        <v>903.29</v>
      </c>
    </row>
    <row r="89" spans="2:4" x14ac:dyDescent="0.2">
      <c r="B89" s="1">
        <v>31809</v>
      </c>
      <c r="C89" s="48">
        <v>1244.4000000000001</v>
      </c>
      <c r="D89" s="48">
        <v>983.12</v>
      </c>
    </row>
    <row r="90" spans="2:4" x14ac:dyDescent="0.2">
      <c r="B90" s="1">
        <v>31837</v>
      </c>
      <c r="C90" s="48">
        <v>1301.7</v>
      </c>
      <c r="D90" s="48">
        <v>1000.04</v>
      </c>
    </row>
    <row r="91" spans="2:4" x14ac:dyDescent="0.2">
      <c r="B91" s="1">
        <v>31868</v>
      </c>
      <c r="C91" s="48">
        <v>1308.0999999999999</v>
      </c>
      <c r="D91" s="48">
        <v>1023.5</v>
      </c>
    </row>
    <row r="92" spans="2:4" x14ac:dyDescent="0.2">
      <c r="B92" s="1">
        <v>31898</v>
      </c>
      <c r="C92" s="48">
        <v>1316.4</v>
      </c>
      <c r="D92" s="48">
        <v>1097.29</v>
      </c>
    </row>
    <row r="93" spans="2:4" x14ac:dyDescent="0.2">
      <c r="B93" s="1">
        <v>31929</v>
      </c>
      <c r="C93" s="48">
        <v>1382.6</v>
      </c>
      <c r="D93" s="48">
        <v>1153.1199999999999</v>
      </c>
    </row>
    <row r="94" spans="2:4" x14ac:dyDescent="0.2">
      <c r="B94" s="1">
        <v>31959</v>
      </c>
      <c r="C94" s="48">
        <v>1510.5</v>
      </c>
      <c r="D94" s="48">
        <v>1202.19</v>
      </c>
    </row>
    <row r="95" spans="2:4" x14ac:dyDescent="0.2">
      <c r="B95" s="1">
        <v>31990</v>
      </c>
      <c r="C95" s="48">
        <v>1537.8</v>
      </c>
      <c r="D95" s="48">
        <v>1146.69</v>
      </c>
    </row>
    <row r="96" spans="2:4" x14ac:dyDescent="0.2">
      <c r="B96" s="1">
        <v>32021</v>
      </c>
      <c r="C96" s="48">
        <v>1500.2</v>
      </c>
      <c r="D96" s="48">
        <v>1208.8900000000001</v>
      </c>
    </row>
    <row r="97" spans="2:4" x14ac:dyDescent="0.2">
      <c r="B97" s="1">
        <v>32051</v>
      </c>
      <c r="C97" s="48">
        <v>1177.4000000000001</v>
      </c>
      <c r="D97" s="48">
        <v>827.33</v>
      </c>
    </row>
    <row r="98" spans="2:4" x14ac:dyDescent="0.2">
      <c r="B98" s="1">
        <v>32082</v>
      </c>
      <c r="C98" s="48">
        <v>1022.8</v>
      </c>
      <c r="D98" s="48">
        <v>796.31</v>
      </c>
    </row>
    <row r="99" spans="2:4" x14ac:dyDescent="0.2">
      <c r="B99" s="1">
        <v>32112</v>
      </c>
      <c r="C99" s="48">
        <v>1000</v>
      </c>
      <c r="D99" s="48">
        <v>870.22</v>
      </c>
    </row>
    <row r="100" spans="2:4" x14ac:dyDescent="0.2">
      <c r="B100" s="1">
        <v>32143</v>
      </c>
      <c r="C100" s="48">
        <v>935.57</v>
      </c>
      <c r="D100" s="48">
        <v>915.84</v>
      </c>
    </row>
    <row r="101" spans="2:4" x14ac:dyDescent="0.2">
      <c r="B101" s="1">
        <v>32174</v>
      </c>
      <c r="C101" s="48">
        <v>1079.55</v>
      </c>
      <c r="D101" s="48">
        <v>908.08</v>
      </c>
    </row>
    <row r="102" spans="2:4" x14ac:dyDescent="0.2">
      <c r="B102" s="1">
        <v>32203</v>
      </c>
      <c r="C102" s="48">
        <v>1063.17</v>
      </c>
      <c r="D102" s="48">
        <v>896.75</v>
      </c>
    </row>
    <row r="103" spans="2:4" x14ac:dyDescent="0.2">
      <c r="B103" s="1">
        <v>32234</v>
      </c>
      <c r="C103" s="48">
        <v>1054.46</v>
      </c>
      <c r="D103" s="48">
        <v>928.19</v>
      </c>
    </row>
    <row r="104" spans="2:4" x14ac:dyDescent="0.2">
      <c r="B104" s="1">
        <v>32264</v>
      </c>
      <c r="C104" s="48">
        <v>1083.3599999999999</v>
      </c>
      <c r="D104" s="48">
        <v>923.52</v>
      </c>
    </row>
    <row r="105" spans="2:4" x14ac:dyDescent="0.2">
      <c r="B105" s="1">
        <v>32295</v>
      </c>
      <c r="C105" s="48">
        <v>1140.49</v>
      </c>
      <c r="D105" s="48">
        <v>963.01</v>
      </c>
    </row>
    <row r="106" spans="2:4" x14ac:dyDescent="0.2">
      <c r="B106" s="1">
        <v>32325</v>
      </c>
      <c r="C106" s="48">
        <v>1181.72</v>
      </c>
      <c r="D106" s="48">
        <v>965.18</v>
      </c>
    </row>
    <row r="107" spans="2:4" x14ac:dyDescent="0.2">
      <c r="B107" s="1">
        <v>32356</v>
      </c>
      <c r="C107" s="48">
        <v>1165.3599999999999</v>
      </c>
      <c r="D107" s="48">
        <v>911.17</v>
      </c>
    </row>
    <row r="108" spans="2:4" x14ac:dyDescent="0.2">
      <c r="B108" s="1">
        <v>32387</v>
      </c>
      <c r="C108" s="48">
        <v>1252.69</v>
      </c>
      <c r="D108" s="48">
        <v>946.27</v>
      </c>
    </row>
    <row r="109" spans="2:4" x14ac:dyDescent="0.2">
      <c r="B109" s="1">
        <v>32417</v>
      </c>
      <c r="C109" s="48">
        <v>1300.79</v>
      </c>
      <c r="D109" s="48">
        <v>965.54</v>
      </c>
    </row>
    <row r="110" spans="2:4" x14ac:dyDescent="0.2">
      <c r="B110" s="1">
        <v>32448</v>
      </c>
      <c r="C110" s="48">
        <v>1275.99</v>
      </c>
      <c r="D110" s="48">
        <v>933.45</v>
      </c>
    </row>
    <row r="111" spans="2:4" x14ac:dyDescent="0.2">
      <c r="B111" s="1">
        <v>32478</v>
      </c>
      <c r="C111" s="48">
        <v>1327.87</v>
      </c>
      <c r="D111" s="48">
        <v>926.59</v>
      </c>
    </row>
    <row r="112" spans="2:4" x14ac:dyDescent="0.2">
      <c r="B112" s="1">
        <v>32509</v>
      </c>
      <c r="C112" s="48">
        <v>1312.73</v>
      </c>
      <c r="D112" s="48">
        <v>1054.97</v>
      </c>
    </row>
    <row r="113" spans="2:4" x14ac:dyDescent="0.2">
      <c r="B113" s="1">
        <v>32540</v>
      </c>
      <c r="C113" s="48">
        <v>1288.6600000000001</v>
      </c>
      <c r="D113" s="48">
        <v>1042.5999999999999</v>
      </c>
    </row>
    <row r="114" spans="2:4" x14ac:dyDescent="0.2">
      <c r="B114" s="1">
        <v>32568</v>
      </c>
      <c r="C114" s="48">
        <v>1322.66</v>
      </c>
      <c r="D114" s="48">
        <v>1076.1500000000001</v>
      </c>
    </row>
    <row r="115" spans="2:4" x14ac:dyDescent="0.2">
      <c r="B115" s="1">
        <v>32599</v>
      </c>
      <c r="C115" s="48">
        <v>1370.9</v>
      </c>
      <c r="D115" s="48">
        <v>1090.04</v>
      </c>
    </row>
    <row r="116" spans="2:4" x14ac:dyDescent="0.2">
      <c r="B116" s="1">
        <v>32629</v>
      </c>
      <c r="C116" s="48">
        <v>1407.29</v>
      </c>
      <c r="D116" s="48">
        <v>1091.06</v>
      </c>
    </row>
    <row r="117" spans="2:4" x14ac:dyDescent="0.2">
      <c r="B117" s="1">
        <v>32660</v>
      </c>
      <c r="C117" s="48">
        <v>1473.72</v>
      </c>
      <c r="D117" s="48">
        <v>1101.68</v>
      </c>
    </row>
    <row r="118" spans="2:4" x14ac:dyDescent="0.2">
      <c r="B118" s="1">
        <v>32690</v>
      </c>
      <c r="C118" s="48">
        <v>1554.16</v>
      </c>
      <c r="D118" s="48">
        <v>1173.25</v>
      </c>
    </row>
    <row r="119" spans="2:4" x14ac:dyDescent="0.2">
      <c r="B119" s="1">
        <v>32721</v>
      </c>
      <c r="C119" s="48">
        <v>1597.85</v>
      </c>
      <c r="D119" s="48">
        <v>1207.45</v>
      </c>
    </row>
    <row r="120" spans="2:4" x14ac:dyDescent="0.2">
      <c r="B120" s="1">
        <v>32752</v>
      </c>
      <c r="C120" s="48">
        <v>1574.37</v>
      </c>
      <c r="D120" s="48">
        <v>1169.55</v>
      </c>
    </row>
    <row r="121" spans="2:4" x14ac:dyDescent="0.2">
      <c r="B121" s="1">
        <v>32782</v>
      </c>
      <c r="C121" s="48">
        <v>1472.76</v>
      </c>
      <c r="D121" s="48">
        <v>1080.79</v>
      </c>
    </row>
    <row r="122" spans="2:4" x14ac:dyDescent="0.2">
      <c r="B122" s="1">
        <v>32813</v>
      </c>
      <c r="C122" s="48">
        <v>1577.43</v>
      </c>
      <c r="D122" s="48">
        <v>1138.67</v>
      </c>
    </row>
    <row r="123" spans="2:4" x14ac:dyDescent="0.2">
      <c r="B123" s="1">
        <v>32843</v>
      </c>
      <c r="C123" s="48">
        <v>1790.37</v>
      </c>
      <c r="D123" s="48">
        <v>1204.7</v>
      </c>
    </row>
    <row r="124" spans="2:4" x14ac:dyDescent="0.2">
      <c r="B124" s="1">
        <v>32874</v>
      </c>
      <c r="C124" s="48">
        <v>1822.78</v>
      </c>
      <c r="D124" s="48">
        <v>1167.1500000000001</v>
      </c>
    </row>
    <row r="125" spans="2:4" x14ac:dyDescent="0.2">
      <c r="B125" s="1">
        <v>32905</v>
      </c>
      <c r="C125" s="48">
        <v>1809.92</v>
      </c>
      <c r="D125" s="48">
        <v>1122.26</v>
      </c>
    </row>
    <row r="126" spans="2:4" x14ac:dyDescent="0.2">
      <c r="B126" s="1">
        <v>32933</v>
      </c>
      <c r="C126" s="48">
        <v>1968.55</v>
      </c>
      <c r="D126" s="48">
        <v>1114.94</v>
      </c>
    </row>
    <row r="127" spans="2:4" x14ac:dyDescent="0.2">
      <c r="B127" s="1">
        <v>32964</v>
      </c>
      <c r="C127" s="48">
        <v>1813.25</v>
      </c>
      <c r="D127" s="48">
        <v>1043.1600000000001</v>
      </c>
    </row>
    <row r="128" spans="2:4" x14ac:dyDescent="0.2">
      <c r="B128" s="1">
        <v>32994</v>
      </c>
      <c r="C128" s="48">
        <v>1844.81</v>
      </c>
      <c r="D128" s="48">
        <v>1154.24</v>
      </c>
    </row>
    <row r="129" spans="2:4" x14ac:dyDescent="0.2">
      <c r="B129" s="1">
        <v>33025</v>
      </c>
      <c r="C129" s="48">
        <v>1879.9</v>
      </c>
      <c r="D129" s="48">
        <v>1171.28</v>
      </c>
    </row>
    <row r="130" spans="2:4" x14ac:dyDescent="0.2">
      <c r="B130" s="1">
        <v>33055</v>
      </c>
      <c r="C130" s="48">
        <v>1919.12</v>
      </c>
      <c r="D130" s="48">
        <v>1147.05</v>
      </c>
    </row>
    <row r="131" spans="2:4" x14ac:dyDescent="0.2">
      <c r="B131" s="1">
        <v>33086</v>
      </c>
      <c r="C131" s="48">
        <v>1629.51</v>
      </c>
      <c r="D131" s="48">
        <v>1051.08</v>
      </c>
    </row>
    <row r="132" spans="2:4" x14ac:dyDescent="0.2">
      <c r="B132" s="1">
        <v>33117</v>
      </c>
      <c r="C132" s="48">
        <v>1334.89</v>
      </c>
      <c r="D132" s="48">
        <v>962.18</v>
      </c>
    </row>
    <row r="133" spans="2:4" x14ac:dyDescent="0.2">
      <c r="B133" s="1">
        <v>33147</v>
      </c>
      <c r="C133" s="48">
        <v>1433.82</v>
      </c>
      <c r="D133" s="48">
        <v>992.67</v>
      </c>
    </row>
    <row r="134" spans="2:4" x14ac:dyDescent="0.2">
      <c r="B134" s="1">
        <v>33178</v>
      </c>
      <c r="C134" s="48">
        <v>1441.23</v>
      </c>
      <c r="D134" s="48">
        <v>1032.71</v>
      </c>
    </row>
    <row r="135" spans="2:4" x14ac:dyDescent="0.2">
      <c r="B135" s="1">
        <v>33208</v>
      </c>
      <c r="C135" s="48">
        <v>1398.23</v>
      </c>
      <c r="D135" s="48">
        <v>1032.25</v>
      </c>
    </row>
    <row r="136" spans="2:4" x14ac:dyDescent="0.2">
      <c r="B136" s="1">
        <v>33239</v>
      </c>
      <c r="C136" s="48">
        <v>1420.08</v>
      </c>
      <c r="D136" s="48">
        <v>1036.24</v>
      </c>
    </row>
    <row r="137" spans="2:4" x14ac:dyDescent="0.2">
      <c r="B137" s="1">
        <v>33270</v>
      </c>
      <c r="C137" s="48">
        <v>1542.09</v>
      </c>
      <c r="D137" s="48">
        <v>1150.01</v>
      </c>
    </row>
    <row r="138" spans="2:4" x14ac:dyDescent="0.2">
      <c r="B138" s="1">
        <v>33298</v>
      </c>
      <c r="C138" s="48">
        <v>1522.8</v>
      </c>
      <c r="D138" s="48">
        <v>1193.33</v>
      </c>
    </row>
    <row r="139" spans="2:4" x14ac:dyDescent="0.2">
      <c r="B139" s="1">
        <v>33329</v>
      </c>
      <c r="C139" s="48">
        <v>1605.79</v>
      </c>
      <c r="D139" s="48">
        <v>1202.75</v>
      </c>
    </row>
    <row r="140" spans="2:4" x14ac:dyDescent="0.2">
      <c r="B140" s="1">
        <v>33359</v>
      </c>
      <c r="C140" s="48">
        <v>1704.11</v>
      </c>
      <c r="D140" s="48">
        <v>1201.8499999999999</v>
      </c>
    </row>
    <row r="141" spans="2:4" x14ac:dyDescent="0.2">
      <c r="B141" s="1">
        <v>33390</v>
      </c>
      <c r="C141" s="48">
        <v>1622.18</v>
      </c>
      <c r="D141" s="48">
        <v>1161.19</v>
      </c>
    </row>
    <row r="142" spans="2:4" x14ac:dyDescent="0.2">
      <c r="B142" s="1">
        <v>33420</v>
      </c>
      <c r="C142" s="48">
        <v>1622.31</v>
      </c>
      <c r="D142" s="48">
        <v>1235.8900000000001</v>
      </c>
    </row>
    <row r="143" spans="2:4" x14ac:dyDescent="0.2">
      <c r="B143" s="1">
        <v>33451</v>
      </c>
      <c r="C143" s="48">
        <v>1650.5</v>
      </c>
      <c r="D143" s="48">
        <v>1268.6199999999999</v>
      </c>
    </row>
    <row r="144" spans="2:4" x14ac:dyDescent="0.2">
      <c r="B144" s="1">
        <v>33482</v>
      </c>
      <c r="C144" s="48">
        <v>1607.03</v>
      </c>
      <c r="D144" s="48">
        <v>1265.96</v>
      </c>
    </row>
    <row r="145" spans="2:4" x14ac:dyDescent="0.2">
      <c r="B145" s="1">
        <v>33512</v>
      </c>
      <c r="C145" s="48">
        <v>1582.06</v>
      </c>
      <c r="D145" s="48">
        <v>1238.6300000000001</v>
      </c>
    </row>
    <row r="146" spans="2:4" x14ac:dyDescent="0.2">
      <c r="B146" s="1">
        <v>33543</v>
      </c>
      <c r="C146" s="48">
        <v>1566.57</v>
      </c>
      <c r="D146" s="48">
        <v>1168.95</v>
      </c>
    </row>
    <row r="147" spans="2:4" x14ac:dyDescent="0.2">
      <c r="B147" s="1">
        <v>33573</v>
      </c>
      <c r="C147" s="48">
        <v>1577.98</v>
      </c>
      <c r="D147" s="48">
        <v>1187.7</v>
      </c>
    </row>
    <row r="148" spans="2:4" x14ac:dyDescent="0.2">
      <c r="B148" s="1">
        <v>33604</v>
      </c>
      <c r="C148" s="48">
        <v>1687.49</v>
      </c>
      <c r="D148" s="48">
        <v>1227.8399999999999</v>
      </c>
    </row>
    <row r="149" spans="2:4" x14ac:dyDescent="0.2">
      <c r="B149" s="1">
        <v>33635</v>
      </c>
      <c r="C149" s="48">
        <v>1745.13</v>
      </c>
      <c r="D149" s="48">
        <v>1229.8399999999999</v>
      </c>
    </row>
    <row r="150" spans="2:4" x14ac:dyDescent="0.2">
      <c r="B150" s="1">
        <v>33664</v>
      </c>
      <c r="C150" s="48">
        <v>1717.86</v>
      </c>
      <c r="D150" s="48">
        <v>1171.71</v>
      </c>
    </row>
    <row r="151" spans="2:4" x14ac:dyDescent="0.2">
      <c r="B151" s="1">
        <v>33695</v>
      </c>
      <c r="C151" s="48">
        <v>1734.03</v>
      </c>
      <c r="D151" s="48">
        <v>1282.75</v>
      </c>
    </row>
    <row r="152" spans="2:4" x14ac:dyDescent="0.2">
      <c r="B152" s="1">
        <v>33725</v>
      </c>
      <c r="C152" s="48">
        <v>1803.22</v>
      </c>
      <c r="D152" s="48">
        <v>1311.79</v>
      </c>
    </row>
    <row r="153" spans="2:4" x14ac:dyDescent="0.2">
      <c r="B153" s="1">
        <v>33756</v>
      </c>
      <c r="C153" s="48">
        <v>1752.63</v>
      </c>
      <c r="D153" s="48">
        <v>1216.6199999999999</v>
      </c>
    </row>
    <row r="154" spans="2:4" x14ac:dyDescent="0.2">
      <c r="B154" s="1">
        <v>33786</v>
      </c>
      <c r="C154" s="48">
        <v>1615.42</v>
      </c>
      <c r="D154" s="48">
        <v>1143.1400000000001</v>
      </c>
    </row>
    <row r="155" spans="2:4" x14ac:dyDescent="0.2">
      <c r="B155" s="1">
        <v>33817</v>
      </c>
      <c r="C155" s="48">
        <v>1541.25</v>
      </c>
      <c r="D155" s="48">
        <v>1096.99</v>
      </c>
    </row>
    <row r="156" spans="2:4" x14ac:dyDescent="0.2">
      <c r="B156" s="1">
        <v>33848</v>
      </c>
      <c r="C156" s="48">
        <v>1466.36</v>
      </c>
      <c r="D156" s="48">
        <v>1206.1600000000001</v>
      </c>
    </row>
    <row r="157" spans="2:4" x14ac:dyDescent="0.2">
      <c r="B157" s="1">
        <v>33878</v>
      </c>
      <c r="C157" s="48">
        <v>1492.32</v>
      </c>
      <c r="D157" s="48">
        <v>1256.67</v>
      </c>
    </row>
    <row r="158" spans="2:4" x14ac:dyDescent="0.2">
      <c r="B158" s="1">
        <v>33909</v>
      </c>
      <c r="C158" s="48">
        <v>1544.34</v>
      </c>
      <c r="D158" s="48">
        <v>1313.02</v>
      </c>
    </row>
    <row r="159" spans="2:4" x14ac:dyDescent="0.2">
      <c r="B159" s="1">
        <v>33939</v>
      </c>
      <c r="C159" s="48">
        <v>1545.05</v>
      </c>
      <c r="D159" s="48">
        <v>1363.79</v>
      </c>
    </row>
    <row r="160" spans="2:4" x14ac:dyDescent="0.2">
      <c r="B160" s="1">
        <v>33970</v>
      </c>
      <c r="C160" s="48">
        <v>1571.85</v>
      </c>
      <c r="D160" s="48">
        <v>1364.33</v>
      </c>
    </row>
    <row r="161" spans="2:4" x14ac:dyDescent="0.2">
      <c r="B161" s="1">
        <v>34001</v>
      </c>
      <c r="C161" s="48">
        <v>1684.35</v>
      </c>
      <c r="D161" s="48">
        <v>1396.53</v>
      </c>
    </row>
    <row r="162" spans="2:4" x14ac:dyDescent="0.2">
      <c r="B162" s="1">
        <v>34029</v>
      </c>
      <c r="C162" s="48">
        <v>1684.21</v>
      </c>
      <c r="D162" s="48">
        <v>1408.07</v>
      </c>
    </row>
    <row r="163" spans="2:4" x14ac:dyDescent="0.2">
      <c r="B163" s="1">
        <v>34060</v>
      </c>
      <c r="C163" s="48">
        <v>1627.19</v>
      </c>
      <c r="D163" s="48">
        <v>1388.88</v>
      </c>
    </row>
    <row r="164" spans="2:4" x14ac:dyDescent="0.2">
      <c r="B164" s="1">
        <v>34090</v>
      </c>
      <c r="C164" s="48">
        <v>1631.85</v>
      </c>
      <c r="D164" s="48">
        <v>1403.42</v>
      </c>
    </row>
    <row r="165" spans="2:4" x14ac:dyDescent="0.2">
      <c r="B165" s="1">
        <v>34121</v>
      </c>
      <c r="C165" s="48">
        <v>1697.63</v>
      </c>
      <c r="D165" s="48">
        <v>1432.31</v>
      </c>
    </row>
    <row r="166" spans="2:4" x14ac:dyDescent="0.2">
      <c r="B166" s="1">
        <v>34151</v>
      </c>
      <c r="C166" s="48">
        <v>1803.23</v>
      </c>
      <c r="D166" s="48">
        <v>1448.76</v>
      </c>
    </row>
    <row r="167" spans="2:4" x14ac:dyDescent="0.2">
      <c r="B167" s="1">
        <v>34182</v>
      </c>
      <c r="C167" s="48">
        <v>1944.89</v>
      </c>
      <c r="D167" s="48">
        <v>1537.21</v>
      </c>
    </row>
    <row r="168" spans="2:4" x14ac:dyDescent="0.2">
      <c r="B168" s="1">
        <v>34213</v>
      </c>
      <c r="C168" s="48">
        <v>1915.71</v>
      </c>
      <c r="D168" s="48">
        <v>1506.55</v>
      </c>
    </row>
    <row r="169" spans="2:4" x14ac:dyDescent="0.2">
      <c r="B169" s="1">
        <v>34243</v>
      </c>
      <c r="C169" s="48">
        <v>2069</v>
      </c>
      <c r="D169" s="48">
        <v>1565.37</v>
      </c>
    </row>
    <row r="170" spans="2:4" x14ac:dyDescent="0.2">
      <c r="B170" s="1">
        <v>34274</v>
      </c>
      <c r="C170" s="48">
        <v>2057.77</v>
      </c>
      <c r="D170" s="48">
        <v>1556.45</v>
      </c>
    </row>
    <row r="171" spans="2:4" x14ac:dyDescent="0.2">
      <c r="B171" s="1">
        <v>34304</v>
      </c>
      <c r="C171" s="48">
        <v>2266.6799999999998</v>
      </c>
      <c r="D171" s="48">
        <v>1682.17</v>
      </c>
    </row>
    <row r="172" spans="2:4" x14ac:dyDescent="0.2">
      <c r="B172" s="1">
        <v>34335</v>
      </c>
      <c r="C172" s="48">
        <v>2177.4499999999998</v>
      </c>
      <c r="D172" s="48">
        <v>1745.95</v>
      </c>
    </row>
    <row r="173" spans="2:4" x14ac:dyDescent="0.2">
      <c r="B173" s="1">
        <v>34366</v>
      </c>
      <c r="C173" s="48">
        <v>2091.5700000000002</v>
      </c>
      <c r="D173" s="48">
        <v>1675.49</v>
      </c>
    </row>
    <row r="174" spans="2:4" x14ac:dyDescent="0.2">
      <c r="B174" s="1">
        <v>34394</v>
      </c>
      <c r="C174" s="48">
        <v>2133.11</v>
      </c>
      <c r="D174" s="48">
        <v>1561.97</v>
      </c>
    </row>
    <row r="175" spans="2:4" x14ac:dyDescent="0.2">
      <c r="B175" s="1">
        <v>34425</v>
      </c>
      <c r="C175" s="48">
        <v>2245.98</v>
      </c>
      <c r="D175" s="48">
        <v>1580.44</v>
      </c>
    </row>
    <row r="176" spans="2:4" x14ac:dyDescent="0.2">
      <c r="B176" s="1">
        <v>34455</v>
      </c>
      <c r="C176" s="48">
        <v>2127.6999999999998</v>
      </c>
      <c r="D176" s="48">
        <v>1501.22</v>
      </c>
    </row>
    <row r="177" spans="2:4" x14ac:dyDescent="0.2">
      <c r="B177" s="1">
        <v>34486</v>
      </c>
      <c r="C177" s="48">
        <v>2025.34</v>
      </c>
      <c r="D177" s="48">
        <v>1463.35</v>
      </c>
    </row>
    <row r="178" spans="2:4" x14ac:dyDescent="0.2">
      <c r="B178" s="1">
        <v>34516</v>
      </c>
      <c r="C178" s="48">
        <v>2146.64</v>
      </c>
      <c r="D178" s="48">
        <v>1545.74</v>
      </c>
    </row>
    <row r="179" spans="2:4" x14ac:dyDescent="0.2">
      <c r="B179" s="1">
        <v>34547</v>
      </c>
      <c r="C179" s="48">
        <v>2212.85</v>
      </c>
      <c r="D179" s="48">
        <v>1626.64</v>
      </c>
    </row>
    <row r="180" spans="2:4" x14ac:dyDescent="0.2">
      <c r="B180" s="1">
        <v>34578</v>
      </c>
      <c r="C180" s="48">
        <v>2011.75</v>
      </c>
      <c r="D180" s="48">
        <v>1510.97</v>
      </c>
    </row>
    <row r="181" spans="2:4" x14ac:dyDescent="0.2">
      <c r="B181" s="1">
        <v>34608</v>
      </c>
      <c r="C181" s="48">
        <v>2071.63</v>
      </c>
      <c r="D181" s="48">
        <v>1536.1</v>
      </c>
    </row>
    <row r="182" spans="2:4" x14ac:dyDescent="0.2">
      <c r="B182" s="1">
        <v>34639</v>
      </c>
      <c r="C182" s="48">
        <v>2048.2600000000002</v>
      </c>
      <c r="D182" s="48">
        <v>1528.12</v>
      </c>
    </row>
    <row r="183" spans="2:4" x14ac:dyDescent="0.2">
      <c r="B183" s="1">
        <v>34669</v>
      </c>
      <c r="C183" s="48">
        <v>2106.58</v>
      </c>
      <c r="D183" s="48">
        <v>1521.44</v>
      </c>
    </row>
    <row r="184" spans="2:4" x14ac:dyDescent="0.2">
      <c r="B184" s="1">
        <v>34700</v>
      </c>
      <c r="C184" s="48">
        <v>2021.27</v>
      </c>
      <c r="D184" s="48">
        <v>1480.56</v>
      </c>
    </row>
    <row r="185" spans="2:4" x14ac:dyDescent="0.2">
      <c r="B185" s="1">
        <v>34731</v>
      </c>
      <c r="C185" s="48">
        <v>2102.1799999999998</v>
      </c>
      <c r="D185" s="48">
        <v>1487</v>
      </c>
    </row>
    <row r="186" spans="2:4" x14ac:dyDescent="0.2">
      <c r="B186" s="1">
        <v>34759</v>
      </c>
      <c r="C186" s="48">
        <v>1922.59</v>
      </c>
      <c r="D186" s="48">
        <v>1538.64</v>
      </c>
    </row>
    <row r="187" spans="2:4" x14ac:dyDescent="0.2">
      <c r="B187" s="1">
        <v>34790</v>
      </c>
      <c r="C187" s="48">
        <v>2015.94</v>
      </c>
      <c r="D187" s="48">
        <v>1578.67</v>
      </c>
    </row>
    <row r="188" spans="2:4" x14ac:dyDescent="0.2">
      <c r="B188" s="1">
        <v>34820</v>
      </c>
      <c r="C188" s="48">
        <v>2092.17</v>
      </c>
      <c r="D188" s="48">
        <v>1632.56</v>
      </c>
    </row>
    <row r="189" spans="2:4" x14ac:dyDescent="0.2">
      <c r="B189" s="1">
        <v>34851</v>
      </c>
      <c r="C189" s="48">
        <v>2083.9299999999998</v>
      </c>
      <c r="D189" s="48">
        <v>1623.51</v>
      </c>
    </row>
    <row r="190" spans="2:4" x14ac:dyDescent="0.2">
      <c r="B190" s="1">
        <v>34881</v>
      </c>
      <c r="C190" s="48">
        <v>2218.7399999999998</v>
      </c>
      <c r="D190" s="48">
        <v>1703.02</v>
      </c>
    </row>
    <row r="191" spans="2:4" x14ac:dyDescent="0.2">
      <c r="B191" s="1">
        <v>34912</v>
      </c>
      <c r="C191" s="48">
        <v>2238.31</v>
      </c>
      <c r="D191" s="48">
        <v>1719.44</v>
      </c>
    </row>
    <row r="192" spans="2:4" x14ac:dyDescent="0.2">
      <c r="B192" s="1">
        <v>34943</v>
      </c>
      <c r="C192" s="48">
        <v>2187.04</v>
      </c>
      <c r="D192" s="48">
        <v>1733.73</v>
      </c>
    </row>
    <row r="193" spans="2:4" x14ac:dyDescent="0.2">
      <c r="B193" s="1">
        <v>34973</v>
      </c>
      <c r="C193" s="48">
        <v>2167.91</v>
      </c>
      <c r="D193" s="48">
        <v>1734.14</v>
      </c>
    </row>
    <row r="194" spans="2:4" x14ac:dyDescent="0.2">
      <c r="B194" s="1">
        <v>35004</v>
      </c>
      <c r="C194" s="48">
        <v>2242.83</v>
      </c>
      <c r="D194" s="48">
        <v>1788.6</v>
      </c>
    </row>
    <row r="195" spans="2:4" x14ac:dyDescent="0.2">
      <c r="B195" s="1">
        <v>35034</v>
      </c>
      <c r="C195" s="48">
        <v>2253.88</v>
      </c>
      <c r="D195" s="48">
        <v>1802.56</v>
      </c>
    </row>
    <row r="196" spans="2:4" x14ac:dyDescent="0.2">
      <c r="B196" s="1">
        <v>35065</v>
      </c>
      <c r="C196" s="48">
        <v>2470.14</v>
      </c>
      <c r="D196" s="48">
        <v>1841.96</v>
      </c>
    </row>
    <row r="197" spans="2:4" x14ac:dyDescent="0.2">
      <c r="B197" s="1">
        <v>35096</v>
      </c>
      <c r="C197" s="48">
        <v>2473.5500000000002</v>
      </c>
      <c r="D197" s="48">
        <v>1840.77</v>
      </c>
    </row>
    <row r="198" spans="2:4" x14ac:dyDescent="0.2">
      <c r="B198" s="1">
        <v>35125</v>
      </c>
      <c r="C198" s="48">
        <v>2485.87</v>
      </c>
      <c r="D198" s="48">
        <v>1843.44</v>
      </c>
    </row>
    <row r="199" spans="2:4" x14ac:dyDescent="0.2">
      <c r="B199" s="1">
        <v>35156</v>
      </c>
      <c r="C199" s="48">
        <v>2505.25</v>
      </c>
      <c r="D199" s="48">
        <v>1914.61</v>
      </c>
    </row>
    <row r="200" spans="2:4" x14ac:dyDescent="0.2">
      <c r="B200" s="1">
        <v>35186</v>
      </c>
      <c r="C200" s="48">
        <v>2542.8000000000002</v>
      </c>
      <c r="D200" s="48">
        <v>1885.78</v>
      </c>
    </row>
    <row r="201" spans="2:4" x14ac:dyDescent="0.2">
      <c r="B201" s="1">
        <v>35217</v>
      </c>
      <c r="C201" s="48">
        <v>2561.39</v>
      </c>
      <c r="D201" s="48">
        <v>1856.33</v>
      </c>
    </row>
    <row r="202" spans="2:4" x14ac:dyDescent="0.2">
      <c r="B202" s="1">
        <v>35247</v>
      </c>
      <c r="C202" s="48">
        <v>2473.35</v>
      </c>
      <c r="D202" s="48">
        <v>1835.44</v>
      </c>
    </row>
    <row r="203" spans="2:4" x14ac:dyDescent="0.2">
      <c r="B203" s="1">
        <v>35278</v>
      </c>
      <c r="C203" s="48">
        <v>2543.83</v>
      </c>
      <c r="D203" s="48">
        <v>1915.98</v>
      </c>
    </row>
    <row r="204" spans="2:4" x14ac:dyDescent="0.2">
      <c r="B204" s="1">
        <v>35309</v>
      </c>
      <c r="C204" s="48">
        <v>2651.85</v>
      </c>
      <c r="D204" s="48">
        <v>1945</v>
      </c>
    </row>
    <row r="205" spans="2:4" x14ac:dyDescent="0.2">
      <c r="B205" s="1">
        <v>35339</v>
      </c>
      <c r="C205" s="48">
        <v>2659.25</v>
      </c>
      <c r="D205" s="48">
        <v>1956.9</v>
      </c>
    </row>
    <row r="206" spans="2:4" x14ac:dyDescent="0.2">
      <c r="B206" s="1">
        <v>35370</v>
      </c>
      <c r="C206" s="48">
        <v>2845.52</v>
      </c>
      <c r="D206" s="48">
        <v>1985.17</v>
      </c>
    </row>
    <row r="207" spans="2:4" x14ac:dyDescent="0.2">
      <c r="B207" s="1">
        <v>35400</v>
      </c>
      <c r="C207" s="48">
        <v>2888.69</v>
      </c>
      <c r="D207" s="48">
        <v>2013.66</v>
      </c>
    </row>
    <row r="208" spans="2:4" x14ac:dyDescent="0.2">
      <c r="B208" s="1">
        <v>35431</v>
      </c>
      <c r="C208" s="48">
        <v>3035.15</v>
      </c>
      <c r="D208" s="48">
        <v>2087.61</v>
      </c>
    </row>
    <row r="209" spans="2:4" x14ac:dyDescent="0.2">
      <c r="B209" s="1">
        <v>35462</v>
      </c>
      <c r="C209" s="48">
        <v>3259.64</v>
      </c>
      <c r="D209" s="48">
        <v>2107.86</v>
      </c>
    </row>
    <row r="210" spans="2:4" x14ac:dyDescent="0.2">
      <c r="B210" s="1">
        <v>35490</v>
      </c>
      <c r="C210" s="48">
        <v>3429.05</v>
      </c>
      <c r="D210" s="48">
        <v>2099.6999999999998</v>
      </c>
    </row>
    <row r="211" spans="2:4" x14ac:dyDescent="0.2">
      <c r="B211" s="1">
        <v>35521</v>
      </c>
      <c r="C211" s="48">
        <v>3438.07</v>
      </c>
      <c r="D211" s="48">
        <v>2135.31</v>
      </c>
    </row>
    <row r="212" spans="2:4" x14ac:dyDescent="0.2">
      <c r="B212" s="1">
        <v>35551</v>
      </c>
      <c r="C212" s="48">
        <v>3547.84</v>
      </c>
      <c r="D212" s="48">
        <v>2199.83</v>
      </c>
    </row>
    <row r="213" spans="2:4" x14ac:dyDescent="0.2">
      <c r="B213" s="1">
        <v>35582</v>
      </c>
      <c r="C213" s="48">
        <v>3785.77</v>
      </c>
      <c r="D213" s="48">
        <v>2183.1</v>
      </c>
    </row>
    <row r="214" spans="2:4" x14ac:dyDescent="0.2">
      <c r="B214" s="1">
        <v>35612</v>
      </c>
      <c r="C214" s="48">
        <v>4438.93</v>
      </c>
      <c r="D214" s="48">
        <v>2295.1799999999998</v>
      </c>
    </row>
    <row r="215" spans="2:4" x14ac:dyDescent="0.2">
      <c r="B215" s="1">
        <v>35643</v>
      </c>
      <c r="C215" s="48">
        <v>3906.03</v>
      </c>
      <c r="D215" s="48">
        <v>2278.63</v>
      </c>
    </row>
    <row r="216" spans="2:4" x14ac:dyDescent="0.2">
      <c r="B216" s="1">
        <v>35674</v>
      </c>
      <c r="C216" s="48">
        <v>4167.8500000000004</v>
      </c>
      <c r="D216" s="48">
        <v>2455.02</v>
      </c>
    </row>
    <row r="217" spans="2:4" x14ac:dyDescent="0.2">
      <c r="B217" s="1">
        <v>35704</v>
      </c>
      <c r="C217" s="48">
        <v>3726.69</v>
      </c>
      <c r="D217" s="48">
        <v>2293.87</v>
      </c>
    </row>
    <row r="218" spans="2:4" x14ac:dyDescent="0.2">
      <c r="B218" s="1">
        <v>35735</v>
      </c>
      <c r="C218" s="48">
        <v>3949.14</v>
      </c>
      <c r="D218" s="48">
        <v>2288.64</v>
      </c>
    </row>
    <row r="219" spans="2:4" x14ac:dyDescent="0.2">
      <c r="B219" s="1">
        <v>35765</v>
      </c>
      <c r="C219" s="48">
        <v>4249.6899999999996</v>
      </c>
      <c r="D219" s="48">
        <v>2411</v>
      </c>
    </row>
    <row r="220" spans="2:4" x14ac:dyDescent="0.2">
      <c r="B220" s="1">
        <v>35796</v>
      </c>
      <c r="C220" s="48">
        <v>4440.38</v>
      </c>
      <c r="D220" s="48">
        <v>2536.6799999999998</v>
      </c>
    </row>
    <row r="221" spans="2:4" x14ac:dyDescent="0.2">
      <c r="B221" s="1">
        <v>35827</v>
      </c>
      <c r="C221" s="48">
        <v>4709.83</v>
      </c>
      <c r="D221" s="48">
        <v>2683.4</v>
      </c>
    </row>
    <row r="222" spans="2:4" x14ac:dyDescent="0.2">
      <c r="B222" s="1">
        <v>35855</v>
      </c>
      <c r="C222" s="48">
        <v>5102.3500000000004</v>
      </c>
      <c r="D222" s="48">
        <v>2781.66</v>
      </c>
    </row>
    <row r="223" spans="2:4" x14ac:dyDescent="0.2">
      <c r="B223" s="1">
        <v>35886</v>
      </c>
      <c r="C223" s="48">
        <v>5107.4399999999996</v>
      </c>
      <c r="D223" s="48">
        <v>2788.99</v>
      </c>
    </row>
    <row r="224" spans="2:4" x14ac:dyDescent="0.2">
      <c r="B224" s="1">
        <v>35916</v>
      </c>
      <c r="C224" s="48">
        <v>5569.08</v>
      </c>
      <c r="D224" s="48">
        <v>2802.18</v>
      </c>
    </row>
    <row r="225" spans="2:4" x14ac:dyDescent="0.2">
      <c r="B225" s="1">
        <v>35947</v>
      </c>
      <c r="C225" s="48">
        <v>5906.85</v>
      </c>
      <c r="D225" s="48">
        <v>2743.46</v>
      </c>
    </row>
    <row r="226" spans="2:4" x14ac:dyDescent="0.2">
      <c r="B226" s="1">
        <v>35977</v>
      </c>
      <c r="C226" s="48">
        <v>5873.92</v>
      </c>
      <c r="D226" s="48">
        <v>2734.72</v>
      </c>
    </row>
    <row r="227" spans="2:4" x14ac:dyDescent="0.2">
      <c r="B227" s="1">
        <v>36008</v>
      </c>
      <c r="C227" s="48">
        <v>4833.8900000000003</v>
      </c>
      <c r="D227" s="48">
        <v>2440.84</v>
      </c>
    </row>
    <row r="228" spans="2:4" x14ac:dyDescent="0.2">
      <c r="B228" s="1">
        <v>36039</v>
      </c>
      <c r="C228" s="48">
        <v>4474.51</v>
      </c>
      <c r="D228" s="48">
        <v>2344.8200000000002</v>
      </c>
    </row>
    <row r="229" spans="2:4" x14ac:dyDescent="0.2">
      <c r="B229" s="1">
        <v>36069</v>
      </c>
      <c r="C229" s="48">
        <v>4671.12</v>
      </c>
      <c r="D229" s="48">
        <v>2504.85</v>
      </c>
    </row>
    <row r="230" spans="2:4" x14ac:dyDescent="0.2">
      <c r="B230" s="1">
        <v>36100</v>
      </c>
      <c r="C230" s="48">
        <v>5022.7</v>
      </c>
      <c r="D230" s="48">
        <v>2626.86</v>
      </c>
    </row>
    <row r="231" spans="2:4" x14ac:dyDescent="0.2">
      <c r="B231" s="1">
        <v>36130</v>
      </c>
      <c r="C231" s="48">
        <v>5002.3900000000003</v>
      </c>
      <c r="D231" s="48">
        <v>2673.92</v>
      </c>
    </row>
    <row r="232" spans="2:4" x14ac:dyDescent="0.2">
      <c r="B232" s="1">
        <v>36161</v>
      </c>
      <c r="C232" s="48">
        <v>5159.96</v>
      </c>
      <c r="D232" s="48">
        <v>2695.94</v>
      </c>
    </row>
    <row r="233" spans="2:4" x14ac:dyDescent="0.2">
      <c r="B233" s="1">
        <v>36192</v>
      </c>
      <c r="C233" s="48">
        <v>4911.8100000000004</v>
      </c>
      <c r="D233" s="48">
        <v>2825.39</v>
      </c>
    </row>
    <row r="234" spans="2:4" x14ac:dyDescent="0.2">
      <c r="B234" s="1">
        <v>36220</v>
      </c>
      <c r="C234" s="48">
        <v>4884.2</v>
      </c>
      <c r="D234" s="48">
        <v>2894.79</v>
      </c>
    </row>
    <row r="235" spans="2:4" x14ac:dyDescent="0.2">
      <c r="B235" s="1">
        <v>36251</v>
      </c>
      <c r="C235" s="48">
        <v>5393.11</v>
      </c>
      <c r="D235" s="48">
        <v>3028.4</v>
      </c>
    </row>
    <row r="236" spans="2:4" x14ac:dyDescent="0.2">
      <c r="B236" s="1">
        <v>36281</v>
      </c>
      <c r="C236" s="48">
        <v>5069.83</v>
      </c>
      <c r="D236" s="48">
        <v>2889.65</v>
      </c>
    </row>
    <row r="237" spans="2:4" x14ac:dyDescent="0.2">
      <c r="B237" s="1">
        <v>36312</v>
      </c>
      <c r="C237" s="48">
        <v>5378.52</v>
      </c>
      <c r="D237" s="48">
        <v>2946.17</v>
      </c>
    </row>
    <row r="238" spans="2:4" x14ac:dyDescent="0.2">
      <c r="B238" s="1">
        <v>36342</v>
      </c>
      <c r="C238" s="48">
        <v>5101.87</v>
      </c>
      <c r="D238" s="48">
        <v>2925.14</v>
      </c>
    </row>
    <row r="239" spans="2:4" x14ac:dyDescent="0.2">
      <c r="B239" s="1">
        <v>36373</v>
      </c>
      <c r="C239" s="48">
        <v>5270.77</v>
      </c>
      <c r="D239" s="48">
        <v>2939.11</v>
      </c>
    </row>
    <row r="240" spans="2:4" x14ac:dyDescent="0.2">
      <c r="B240" s="1">
        <v>36404</v>
      </c>
      <c r="C240" s="48">
        <v>5149.9799999999996</v>
      </c>
      <c r="D240" s="48">
        <v>2826.11</v>
      </c>
    </row>
    <row r="241" spans="2:4" x14ac:dyDescent="0.2">
      <c r="B241" s="1">
        <v>36434</v>
      </c>
      <c r="C241" s="48">
        <v>5525.4</v>
      </c>
      <c r="D241" s="48">
        <v>2904.38</v>
      </c>
    </row>
    <row r="242" spans="2:4" x14ac:dyDescent="0.2">
      <c r="B242" s="1">
        <v>36465</v>
      </c>
      <c r="C242" s="48">
        <v>5896.04</v>
      </c>
      <c r="D242" s="48">
        <v>3086.9</v>
      </c>
    </row>
    <row r="243" spans="2:4" x14ac:dyDescent="0.2">
      <c r="B243" s="1">
        <v>36495</v>
      </c>
      <c r="C243" s="48">
        <v>6958.14</v>
      </c>
      <c r="D243" s="48">
        <v>3242.06</v>
      </c>
    </row>
    <row r="244" spans="2:4" x14ac:dyDescent="0.2">
      <c r="B244" s="1">
        <v>36526</v>
      </c>
      <c r="C244" s="48">
        <v>6835.6</v>
      </c>
      <c r="D244" s="48">
        <v>2975.87</v>
      </c>
    </row>
    <row r="245" spans="2:4" x14ac:dyDescent="0.2">
      <c r="B245" s="1">
        <v>36557</v>
      </c>
      <c r="C245" s="48">
        <v>7644.55</v>
      </c>
      <c r="D245" s="48">
        <v>2989.43</v>
      </c>
    </row>
    <row r="246" spans="2:4" x14ac:dyDescent="0.2">
      <c r="B246" s="1">
        <v>36586</v>
      </c>
      <c r="C246" s="48">
        <v>7599.39</v>
      </c>
      <c r="D246" s="48">
        <v>3110.56</v>
      </c>
    </row>
    <row r="247" spans="2:4" x14ac:dyDescent="0.2">
      <c r="B247" s="1">
        <v>36617</v>
      </c>
      <c r="C247" s="48">
        <v>7414.68</v>
      </c>
      <c r="D247" s="48">
        <v>3001.92</v>
      </c>
    </row>
    <row r="248" spans="2:4" x14ac:dyDescent="0.2">
      <c r="B248" s="1">
        <v>36647</v>
      </c>
      <c r="C248" s="48">
        <v>7109.67</v>
      </c>
      <c r="D248" s="48">
        <v>3017.23</v>
      </c>
    </row>
    <row r="249" spans="2:4" x14ac:dyDescent="0.2">
      <c r="B249" s="1">
        <v>36678</v>
      </c>
      <c r="C249" s="48">
        <v>6898.21</v>
      </c>
      <c r="D249" s="48">
        <v>3029.74</v>
      </c>
    </row>
    <row r="250" spans="2:4" x14ac:dyDescent="0.2">
      <c r="B250" s="1">
        <v>36708</v>
      </c>
      <c r="C250" s="48">
        <v>7190.37</v>
      </c>
      <c r="D250" s="48">
        <v>3062.41</v>
      </c>
    </row>
    <row r="251" spans="2:4" x14ac:dyDescent="0.2">
      <c r="B251" s="1">
        <v>36739</v>
      </c>
      <c r="C251" s="48">
        <v>7216.45</v>
      </c>
      <c r="D251" s="48">
        <v>3207.99</v>
      </c>
    </row>
    <row r="252" spans="2:4" x14ac:dyDescent="0.2">
      <c r="B252" s="1">
        <v>36770</v>
      </c>
      <c r="C252" s="48">
        <v>6798.12</v>
      </c>
      <c r="D252" s="48">
        <v>3029.36</v>
      </c>
    </row>
    <row r="253" spans="2:4" x14ac:dyDescent="0.2">
      <c r="B253" s="1">
        <v>36800</v>
      </c>
      <c r="C253" s="48">
        <v>7077.44</v>
      </c>
      <c r="D253" s="48">
        <v>3055.5</v>
      </c>
    </row>
    <row r="254" spans="2:4" x14ac:dyDescent="0.2">
      <c r="B254" s="1">
        <v>36831</v>
      </c>
      <c r="C254" s="48">
        <v>6372.33</v>
      </c>
      <c r="D254" s="48">
        <v>2945.06</v>
      </c>
    </row>
    <row r="255" spans="2:4" x14ac:dyDescent="0.2">
      <c r="B255" s="1">
        <v>36861</v>
      </c>
      <c r="C255" s="48">
        <v>6433.61</v>
      </c>
      <c r="D255" s="48">
        <v>2983.81</v>
      </c>
    </row>
    <row r="256" spans="2:4" x14ac:dyDescent="0.2">
      <c r="B256" s="1">
        <v>36892</v>
      </c>
      <c r="C256" s="48">
        <v>6795.14</v>
      </c>
      <c r="D256" s="48">
        <v>3030.05</v>
      </c>
    </row>
    <row r="257" spans="2:4" x14ac:dyDescent="0.2">
      <c r="B257" s="1">
        <v>36923</v>
      </c>
      <c r="C257" s="48">
        <v>6208.24</v>
      </c>
      <c r="D257" s="48">
        <v>2868</v>
      </c>
    </row>
    <row r="258" spans="2:4" x14ac:dyDescent="0.2">
      <c r="B258" s="1">
        <v>36951</v>
      </c>
      <c r="C258" s="48">
        <v>5829.95</v>
      </c>
      <c r="D258" s="48">
        <v>2711.4</v>
      </c>
    </row>
    <row r="259" spans="2:4" x14ac:dyDescent="0.2">
      <c r="B259" s="1">
        <v>36982</v>
      </c>
      <c r="C259" s="48">
        <v>6264.51</v>
      </c>
      <c r="D259" s="48">
        <v>2869.04</v>
      </c>
    </row>
    <row r="260" spans="2:4" x14ac:dyDescent="0.2">
      <c r="B260" s="1">
        <v>37012</v>
      </c>
      <c r="C260" s="48">
        <v>6123.26</v>
      </c>
      <c r="D260" s="48">
        <v>2811.22</v>
      </c>
    </row>
    <row r="261" spans="2:4" x14ac:dyDescent="0.2">
      <c r="B261" s="1">
        <v>37043</v>
      </c>
      <c r="C261" s="48">
        <v>6058.38</v>
      </c>
      <c r="D261" s="48">
        <v>2728.12</v>
      </c>
    </row>
    <row r="262" spans="2:4" x14ac:dyDescent="0.2">
      <c r="B262" s="1">
        <v>37073</v>
      </c>
      <c r="C262" s="48">
        <v>5861.19</v>
      </c>
      <c r="D262" s="48">
        <v>2663.92</v>
      </c>
    </row>
    <row r="263" spans="2:4" x14ac:dyDescent="0.2">
      <c r="B263" s="1">
        <v>37104</v>
      </c>
      <c r="C263" s="48">
        <v>5188.17</v>
      </c>
      <c r="D263" s="48">
        <v>2590.17</v>
      </c>
    </row>
    <row r="264" spans="2:4" x14ac:dyDescent="0.2">
      <c r="B264" s="1">
        <v>37135</v>
      </c>
      <c r="C264" s="48">
        <v>4308.1499999999996</v>
      </c>
      <c r="D264" s="48">
        <v>2277.9299999999998</v>
      </c>
    </row>
    <row r="265" spans="2:4" x14ac:dyDescent="0.2">
      <c r="B265" s="1">
        <v>37165</v>
      </c>
      <c r="C265" s="48">
        <v>4559.13</v>
      </c>
      <c r="D265" s="48">
        <v>2413.5</v>
      </c>
    </row>
    <row r="266" spans="2:4" x14ac:dyDescent="0.2">
      <c r="B266" s="1">
        <v>37196</v>
      </c>
      <c r="C266" s="48">
        <v>4989.91</v>
      </c>
      <c r="D266" s="48">
        <v>2514.0700000000002</v>
      </c>
    </row>
    <row r="267" spans="2:4" x14ac:dyDescent="0.2">
      <c r="B267" s="1">
        <v>37226</v>
      </c>
      <c r="C267" s="48">
        <v>5160.1000000000004</v>
      </c>
      <c r="D267" s="48">
        <v>2523.88</v>
      </c>
    </row>
    <row r="268" spans="2:4" x14ac:dyDescent="0.2">
      <c r="B268" s="1">
        <v>37257</v>
      </c>
      <c r="C268" s="48">
        <v>5107.6099999999997</v>
      </c>
      <c r="D268" s="48">
        <v>2496.02</v>
      </c>
    </row>
    <row r="269" spans="2:4" x14ac:dyDescent="0.2">
      <c r="B269" s="1">
        <v>37288</v>
      </c>
      <c r="C269" s="48">
        <v>5039.08</v>
      </c>
      <c r="D269" s="48">
        <v>2466.98</v>
      </c>
    </row>
    <row r="270" spans="2:4" x14ac:dyDescent="0.2">
      <c r="B270" s="1">
        <v>37316</v>
      </c>
      <c r="C270" s="48">
        <v>5397.29</v>
      </c>
      <c r="D270" s="48">
        <v>2531.37</v>
      </c>
    </row>
    <row r="271" spans="2:4" x14ac:dyDescent="0.2">
      <c r="B271" s="1">
        <v>37347</v>
      </c>
      <c r="C271" s="48">
        <v>5041.2</v>
      </c>
      <c r="D271" s="48">
        <v>2512.04</v>
      </c>
    </row>
    <row r="272" spans="2:4" x14ac:dyDescent="0.2">
      <c r="B272" s="1">
        <v>37377</v>
      </c>
      <c r="C272" s="48">
        <v>4818.3</v>
      </c>
      <c r="D272" s="48">
        <v>2475.5700000000002</v>
      </c>
    </row>
    <row r="273" spans="2:4" x14ac:dyDescent="0.2">
      <c r="B273" s="1">
        <v>37408</v>
      </c>
      <c r="C273" s="48">
        <v>4382.5600000000004</v>
      </c>
      <c r="D273" s="48">
        <v>2263.11</v>
      </c>
    </row>
    <row r="274" spans="2:4" x14ac:dyDescent="0.2">
      <c r="B274" s="1">
        <v>37438</v>
      </c>
      <c r="C274" s="48">
        <v>3700.14</v>
      </c>
      <c r="D274" s="48">
        <v>2050.81</v>
      </c>
    </row>
    <row r="275" spans="2:4" x14ac:dyDescent="0.2">
      <c r="B275" s="1">
        <v>37469</v>
      </c>
      <c r="C275" s="48">
        <v>3712.94</v>
      </c>
      <c r="D275" s="48">
        <v>2046.21</v>
      </c>
    </row>
    <row r="276" spans="2:4" x14ac:dyDescent="0.2">
      <c r="B276" s="1">
        <v>37500</v>
      </c>
      <c r="C276" s="48">
        <v>2769.03</v>
      </c>
      <c r="D276" s="48">
        <v>1801.48</v>
      </c>
    </row>
    <row r="277" spans="2:4" x14ac:dyDescent="0.2">
      <c r="B277" s="1">
        <v>37530</v>
      </c>
      <c r="C277" s="48">
        <v>3152.85</v>
      </c>
      <c r="D277" s="48">
        <v>1938.71</v>
      </c>
    </row>
    <row r="278" spans="2:4" x14ac:dyDescent="0.2">
      <c r="B278" s="1">
        <v>37561</v>
      </c>
      <c r="C278" s="48">
        <v>3320.32</v>
      </c>
      <c r="D278" s="48">
        <v>2002.97</v>
      </c>
    </row>
    <row r="279" spans="2:4" x14ac:dyDescent="0.2">
      <c r="B279" s="1">
        <v>37591</v>
      </c>
      <c r="C279" s="48">
        <v>2892.63</v>
      </c>
      <c r="D279" s="48">
        <v>1893.73</v>
      </c>
    </row>
    <row r="280" spans="2:4" x14ac:dyDescent="0.2">
      <c r="B280" s="1">
        <v>37622</v>
      </c>
      <c r="C280" s="48">
        <v>2747.83</v>
      </c>
      <c r="D280" s="48">
        <v>1722.28</v>
      </c>
    </row>
    <row r="281" spans="2:4" x14ac:dyDescent="0.2">
      <c r="B281" s="1">
        <v>37653</v>
      </c>
      <c r="C281" s="48">
        <v>2547.0500000000002</v>
      </c>
      <c r="D281" s="48">
        <v>1759.08</v>
      </c>
    </row>
    <row r="282" spans="2:4" x14ac:dyDescent="0.2">
      <c r="B282" s="1">
        <v>37681</v>
      </c>
      <c r="C282" s="48">
        <v>2423.87</v>
      </c>
      <c r="D282" s="48">
        <v>1735.72</v>
      </c>
    </row>
    <row r="283" spans="2:4" x14ac:dyDescent="0.2">
      <c r="B283" s="1">
        <v>37712</v>
      </c>
      <c r="C283" s="48">
        <v>2942.04</v>
      </c>
      <c r="D283" s="48">
        <v>1891.5</v>
      </c>
    </row>
    <row r="284" spans="2:4" x14ac:dyDescent="0.2">
      <c r="B284" s="1">
        <v>37742</v>
      </c>
      <c r="C284" s="48">
        <v>2982.68</v>
      </c>
      <c r="D284" s="48">
        <v>1968.83</v>
      </c>
    </row>
    <row r="285" spans="2:4" x14ac:dyDescent="0.2">
      <c r="B285" s="1">
        <v>37773</v>
      </c>
      <c r="C285" s="48">
        <v>3220.58</v>
      </c>
      <c r="D285" s="48">
        <v>1971.26</v>
      </c>
    </row>
    <row r="286" spans="2:4" x14ac:dyDescent="0.2">
      <c r="B286" s="1">
        <v>37803</v>
      </c>
      <c r="C286" s="48">
        <v>3487.86</v>
      </c>
      <c r="D286" s="48">
        <v>2045.82</v>
      </c>
    </row>
    <row r="287" spans="2:4" x14ac:dyDescent="0.2">
      <c r="B287" s="1">
        <v>37834</v>
      </c>
      <c r="C287" s="48">
        <v>3484.58</v>
      </c>
      <c r="D287" s="48">
        <v>2064.7399999999998</v>
      </c>
    </row>
    <row r="288" spans="2:4" x14ac:dyDescent="0.2">
      <c r="B288" s="1">
        <v>37865</v>
      </c>
      <c r="C288" s="48">
        <v>3256.78</v>
      </c>
      <c r="D288" s="48">
        <v>2027.72</v>
      </c>
    </row>
    <row r="289" spans="2:4" x14ac:dyDescent="0.2">
      <c r="B289" s="1">
        <v>37895</v>
      </c>
      <c r="C289" s="48">
        <v>3655.99</v>
      </c>
      <c r="D289" s="48">
        <v>2125.37</v>
      </c>
    </row>
    <row r="290" spans="2:4" x14ac:dyDescent="0.2">
      <c r="B290" s="1">
        <v>37926</v>
      </c>
      <c r="C290" s="48">
        <v>3745.95</v>
      </c>
      <c r="D290" s="48">
        <v>2146.7199999999998</v>
      </c>
    </row>
    <row r="291" spans="2:4" x14ac:dyDescent="0.2">
      <c r="B291" s="1">
        <v>37956</v>
      </c>
      <c r="C291" s="48">
        <v>3965.16</v>
      </c>
      <c r="D291" s="48">
        <v>2207.38</v>
      </c>
    </row>
    <row r="292" spans="2:4" x14ac:dyDescent="0.2">
      <c r="B292" s="1">
        <v>37987</v>
      </c>
      <c r="C292" s="48">
        <v>4058.6</v>
      </c>
      <c r="D292" s="48">
        <v>2187.1</v>
      </c>
    </row>
    <row r="293" spans="2:4" x14ac:dyDescent="0.2">
      <c r="B293" s="1">
        <v>38018</v>
      </c>
      <c r="C293" s="48">
        <v>4018.16</v>
      </c>
      <c r="D293" s="48">
        <v>2243.41</v>
      </c>
    </row>
    <row r="294" spans="2:4" x14ac:dyDescent="0.2">
      <c r="B294" s="1">
        <v>38047</v>
      </c>
      <c r="C294" s="48">
        <v>3856.7</v>
      </c>
      <c r="D294" s="48">
        <v>2196.9699999999998</v>
      </c>
    </row>
    <row r="295" spans="2:4" x14ac:dyDescent="0.2">
      <c r="B295" s="1">
        <v>38078</v>
      </c>
      <c r="C295" s="48">
        <v>3985.21</v>
      </c>
      <c r="D295" s="48">
        <v>2237.34</v>
      </c>
    </row>
    <row r="296" spans="2:4" x14ac:dyDescent="0.2">
      <c r="B296" s="1">
        <v>38108</v>
      </c>
      <c r="C296" s="48">
        <v>3921.41</v>
      </c>
      <c r="D296" s="48">
        <v>2201.81</v>
      </c>
    </row>
    <row r="297" spans="2:4" x14ac:dyDescent="0.2">
      <c r="B297" s="1">
        <v>38139</v>
      </c>
      <c r="C297" s="48">
        <v>4052.73</v>
      </c>
      <c r="D297" s="48">
        <v>2228.67</v>
      </c>
    </row>
    <row r="298" spans="2:4" x14ac:dyDescent="0.2">
      <c r="B298" s="1">
        <v>38169</v>
      </c>
      <c r="C298" s="48">
        <v>3895.61</v>
      </c>
      <c r="D298" s="48">
        <v>2192.2199999999998</v>
      </c>
    </row>
    <row r="299" spans="2:4" x14ac:dyDescent="0.2">
      <c r="B299" s="1">
        <v>38200</v>
      </c>
      <c r="C299" s="48">
        <v>3785.21</v>
      </c>
      <c r="D299" s="48">
        <v>2214.19</v>
      </c>
    </row>
    <row r="300" spans="2:4" x14ac:dyDescent="0.2">
      <c r="B300" s="1">
        <v>38231</v>
      </c>
      <c r="C300" s="48">
        <v>3892.9</v>
      </c>
      <c r="D300" s="48">
        <v>2271.67</v>
      </c>
    </row>
    <row r="301" spans="2:4" x14ac:dyDescent="0.2">
      <c r="B301" s="1">
        <v>38261</v>
      </c>
      <c r="C301" s="48">
        <v>3960.25</v>
      </c>
      <c r="D301" s="48">
        <v>2297.66</v>
      </c>
    </row>
    <row r="302" spans="2:4" x14ac:dyDescent="0.2">
      <c r="B302" s="1">
        <v>38292</v>
      </c>
      <c r="C302" s="48">
        <v>4126</v>
      </c>
      <c r="D302" s="48">
        <v>2345.21</v>
      </c>
    </row>
    <row r="303" spans="2:4" x14ac:dyDescent="0.2">
      <c r="B303" s="1">
        <v>38322</v>
      </c>
      <c r="C303" s="48">
        <v>4256.08</v>
      </c>
      <c r="D303" s="48">
        <v>2410.75</v>
      </c>
    </row>
    <row r="304" spans="2:4" x14ac:dyDescent="0.2">
      <c r="B304" s="1">
        <v>38353</v>
      </c>
      <c r="C304" s="48">
        <v>4254.8500000000004</v>
      </c>
      <c r="D304" s="48">
        <v>2441.2199999999998</v>
      </c>
    </row>
    <row r="305" spans="2:4" x14ac:dyDescent="0.2">
      <c r="B305" s="1">
        <v>38384</v>
      </c>
      <c r="C305" s="48">
        <v>4350.49</v>
      </c>
      <c r="D305" s="48">
        <v>2495.46</v>
      </c>
    </row>
    <row r="306" spans="2:4" x14ac:dyDescent="0.2">
      <c r="B306" s="1">
        <v>38412</v>
      </c>
      <c r="C306" s="48">
        <v>4348.7700000000004</v>
      </c>
      <c r="D306" s="48">
        <v>2457.73</v>
      </c>
    </row>
    <row r="307" spans="2:4" x14ac:dyDescent="0.2">
      <c r="B307" s="1">
        <v>38443</v>
      </c>
      <c r="C307" s="48">
        <v>4184.84</v>
      </c>
      <c r="D307" s="48">
        <v>2397.0500000000002</v>
      </c>
    </row>
    <row r="308" spans="2:4" x14ac:dyDescent="0.2">
      <c r="B308" s="1">
        <v>38473</v>
      </c>
      <c r="C308" s="48">
        <v>4460.63</v>
      </c>
      <c r="D308" s="48">
        <v>2483.35</v>
      </c>
    </row>
    <row r="309" spans="2:4" x14ac:dyDescent="0.2">
      <c r="B309" s="1">
        <v>38504</v>
      </c>
      <c r="C309" s="48">
        <v>4586.28</v>
      </c>
      <c r="D309" s="48">
        <v>2560.17</v>
      </c>
    </row>
    <row r="310" spans="2:4" x14ac:dyDescent="0.2">
      <c r="B310" s="1">
        <v>38534</v>
      </c>
      <c r="C310" s="48">
        <v>4886.5</v>
      </c>
      <c r="D310" s="48">
        <v>2644.75</v>
      </c>
    </row>
    <row r="311" spans="2:4" x14ac:dyDescent="0.2">
      <c r="B311" s="1">
        <v>38565</v>
      </c>
      <c r="C311" s="48">
        <v>4829.6899999999996</v>
      </c>
      <c r="D311" s="48">
        <v>2659.21</v>
      </c>
    </row>
    <row r="312" spans="2:4" x14ac:dyDescent="0.2">
      <c r="B312" s="1">
        <v>38596</v>
      </c>
      <c r="C312" s="48">
        <v>5044.12</v>
      </c>
      <c r="D312" s="48">
        <v>2745.79</v>
      </c>
    </row>
    <row r="313" spans="2:4" x14ac:dyDescent="0.2">
      <c r="B313" s="1">
        <v>38626</v>
      </c>
      <c r="C313" s="48">
        <v>4929.07</v>
      </c>
      <c r="D313" s="48">
        <v>2664.4</v>
      </c>
    </row>
    <row r="314" spans="2:4" x14ac:dyDescent="0.2">
      <c r="B314" s="1">
        <v>38657</v>
      </c>
      <c r="C314" s="48">
        <v>5193.3999999999996</v>
      </c>
      <c r="D314" s="48">
        <v>2741.05</v>
      </c>
    </row>
    <row r="315" spans="2:4" x14ac:dyDescent="0.2">
      <c r="B315" s="1">
        <v>38687</v>
      </c>
      <c r="C315" s="48">
        <v>5408.26</v>
      </c>
      <c r="D315" s="48">
        <v>2847.02</v>
      </c>
    </row>
    <row r="316" spans="2:4" x14ac:dyDescent="0.2">
      <c r="B316" s="1">
        <v>38718</v>
      </c>
      <c r="C316" s="48">
        <v>5674.15</v>
      </c>
      <c r="D316" s="48">
        <v>2928.56</v>
      </c>
    </row>
    <row r="317" spans="2:4" x14ac:dyDescent="0.2">
      <c r="B317" s="1">
        <v>38749</v>
      </c>
      <c r="C317" s="48">
        <v>5796.04</v>
      </c>
      <c r="D317" s="48">
        <v>2956.12</v>
      </c>
    </row>
    <row r="318" spans="2:4" x14ac:dyDescent="0.2">
      <c r="B318" s="1">
        <v>38777</v>
      </c>
      <c r="C318" s="48">
        <v>5970.08</v>
      </c>
      <c r="D318" s="48">
        <v>3047.96</v>
      </c>
    </row>
    <row r="319" spans="2:4" x14ac:dyDescent="0.2">
      <c r="B319" s="1">
        <v>38808</v>
      </c>
      <c r="C319" s="48">
        <v>6009.89</v>
      </c>
      <c r="D319" s="48">
        <v>3074.26</v>
      </c>
    </row>
    <row r="320" spans="2:4" x14ac:dyDescent="0.2">
      <c r="B320" s="1">
        <v>38838</v>
      </c>
      <c r="C320" s="48">
        <v>5692.86</v>
      </c>
      <c r="D320" s="48">
        <v>2916.85</v>
      </c>
    </row>
    <row r="321" spans="2:4" x14ac:dyDescent="0.2">
      <c r="B321" s="1">
        <v>38869</v>
      </c>
      <c r="C321" s="48">
        <v>5683.31</v>
      </c>
      <c r="D321" s="48">
        <v>2967.58</v>
      </c>
    </row>
    <row r="322" spans="2:4" x14ac:dyDescent="0.2">
      <c r="B322" s="1">
        <v>38899</v>
      </c>
      <c r="C322" s="48">
        <v>5681.97</v>
      </c>
      <c r="D322" s="48">
        <v>3004.28</v>
      </c>
    </row>
    <row r="323" spans="2:4" x14ac:dyDescent="0.2">
      <c r="B323" s="1">
        <v>38930</v>
      </c>
      <c r="C323" s="48">
        <v>5859.57</v>
      </c>
      <c r="D323" s="48">
        <v>3007.51</v>
      </c>
    </row>
    <row r="324" spans="2:4" x14ac:dyDescent="0.2">
      <c r="B324" s="1">
        <v>38961</v>
      </c>
      <c r="C324" s="48">
        <v>6004.33</v>
      </c>
      <c r="D324" s="48">
        <v>3050.44</v>
      </c>
    </row>
    <row r="325" spans="2:4" x14ac:dyDescent="0.2">
      <c r="B325" s="1">
        <v>38991</v>
      </c>
      <c r="C325" s="48">
        <v>6268.92</v>
      </c>
      <c r="D325" s="48">
        <v>3140.47</v>
      </c>
    </row>
    <row r="326" spans="2:4" x14ac:dyDescent="0.2">
      <c r="B326" s="1">
        <v>39022</v>
      </c>
      <c r="C326" s="48">
        <v>6309.19</v>
      </c>
      <c r="D326" s="48">
        <v>3119.85</v>
      </c>
    </row>
    <row r="327" spans="2:4" x14ac:dyDescent="0.2">
      <c r="B327" s="1">
        <v>39052</v>
      </c>
      <c r="C327" s="48">
        <v>6596.92</v>
      </c>
      <c r="D327" s="48">
        <v>3221.42</v>
      </c>
    </row>
    <row r="328" spans="2:4" x14ac:dyDescent="0.2">
      <c r="B328" s="1">
        <v>39083</v>
      </c>
      <c r="C328" s="48">
        <v>6789.11</v>
      </c>
      <c r="D328" s="48">
        <v>3211.84</v>
      </c>
    </row>
    <row r="329" spans="2:4" x14ac:dyDescent="0.2">
      <c r="B329" s="1">
        <v>39114</v>
      </c>
      <c r="C329" s="48">
        <v>6715.44</v>
      </c>
      <c r="D329" s="48">
        <v>3198.28</v>
      </c>
    </row>
    <row r="330" spans="2:4" x14ac:dyDescent="0.2">
      <c r="B330" s="1">
        <v>39142</v>
      </c>
      <c r="C330" s="48">
        <v>6917.03</v>
      </c>
      <c r="D330" s="48">
        <v>3283.21</v>
      </c>
    </row>
    <row r="331" spans="2:4" x14ac:dyDescent="0.2">
      <c r="B331" s="1">
        <v>39173</v>
      </c>
      <c r="C331" s="48">
        <v>7408.87</v>
      </c>
      <c r="D331" s="48">
        <v>3355.6</v>
      </c>
    </row>
    <row r="332" spans="2:4" x14ac:dyDescent="0.2">
      <c r="B332" s="1">
        <v>39203</v>
      </c>
      <c r="C332" s="48">
        <v>7883.04</v>
      </c>
      <c r="D332" s="48">
        <v>3438.7</v>
      </c>
    </row>
    <row r="333" spans="2:4" x14ac:dyDescent="0.2">
      <c r="B333" s="1">
        <v>39234</v>
      </c>
      <c r="C333" s="48">
        <v>8007.32</v>
      </c>
      <c r="D333" s="48">
        <v>3404.14</v>
      </c>
    </row>
    <row r="334" spans="2:4" x14ac:dyDescent="0.2">
      <c r="B334" s="1">
        <v>39264</v>
      </c>
      <c r="C334" s="48">
        <v>7584.14</v>
      </c>
      <c r="D334" s="48">
        <v>3289.12</v>
      </c>
    </row>
    <row r="335" spans="2:4" x14ac:dyDescent="0.2">
      <c r="B335" s="1">
        <v>39295</v>
      </c>
      <c r="C335" s="48">
        <v>7638.17</v>
      </c>
      <c r="D335" s="48">
        <v>3260.48</v>
      </c>
    </row>
    <row r="336" spans="2:4" x14ac:dyDescent="0.2">
      <c r="B336" s="1">
        <v>39326</v>
      </c>
      <c r="C336" s="48">
        <v>7861.51</v>
      </c>
      <c r="D336" s="48">
        <v>3316.89</v>
      </c>
    </row>
    <row r="337" spans="2:4" x14ac:dyDescent="0.2">
      <c r="B337" s="1">
        <v>39356</v>
      </c>
      <c r="C337" s="48">
        <v>8019.22</v>
      </c>
      <c r="D337" s="48">
        <v>3454.12</v>
      </c>
    </row>
    <row r="338" spans="2:4" x14ac:dyDescent="0.2">
      <c r="B338" s="1">
        <v>39387</v>
      </c>
      <c r="C338" s="48">
        <v>7870.52</v>
      </c>
      <c r="D338" s="48">
        <v>3280.87</v>
      </c>
    </row>
    <row r="339" spans="2:4" x14ac:dyDescent="0.2">
      <c r="B339" s="1">
        <v>39417</v>
      </c>
      <c r="C339" s="48">
        <v>8067.32</v>
      </c>
      <c r="D339" s="48">
        <v>3286.67</v>
      </c>
    </row>
    <row r="340" spans="2:4" x14ac:dyDescent="0.2">
      <c r="B340" s="1">
        <v>39448</v>
      </c>
      <c r="C340" s="48">
        <v>6851.75</v>
      </c>
      <c r="D340" s="48">
        <v>3000.1</v>
      </c>
    </row>
    <row r="341" spans="2:4" x14ac:dyDescent="0.2">
      <c r="B341" s="1">
        <v>39479</v>
      </c>
      <c r="C341" s="48">
        <v>6748.13</v>
      </c>
      <c r="D341" s="48">
        <v>3013.02</v>
      </c>
    </row>
    <row r="342" spans="2:4" x14ac:dyDescent="0.2">
      <c r="B342" s="1">
        <v>39508</v>
      </c>
      <c r="C342" s="48">
        <v>6534.97</v>
      </c>
      <c r="D342" s="48">
        <v>2927.05</v>
      </c>
    </row>
    <row r="343" spans="2:4" x14ac:dyDescent="0.2">
      <c r="B343" s="1">
        <v>39539</v>
      </c>
      <c r="C343" s="48">
        <v>6948.82</v>
      </c>
      <c r="D343" s="48">
        <v>3099.94</v>
      </c>
    </row>
    <row r="344" spans="2:4" x14ac:dyDescent="0.2">
      <c r="B344" s="1">
        <v>39569</v>
      </c>
      <c r="C344" s="48">
        <v>7096.79</v>
      </c>
      <c r="D344" s="48">
        <v>3082.26</v>
      </c>
    </row>
    <row r="345" spans="2:4" x14ac:dyDescent="0.2">
      <c r="B345" s="1">
        <v>39600</v>
      </c>
      <c r="C345" s="48">
        <v>6418.32</v>
      </c>
      <c r="D345" s="48">
        <v>2855.69</v>
      </c>
    </row>
    <row r="346" spans="2:4" x14ac:dyDescent="0.2">
      <c r="B346" s="1">
        <v>39630</v>
      </c>
      <c r="C346" s="48">
        <v>6479.56</v>
      </c>
      <c r="D346" s="48">
        <v>2749.21</v>
      </c>
    </row>
    <row r="347" spans="2:4" x14ac:dyDescent="0.2">
      <c r="B347" s="1">
        <v>39661</v>
      </c>
      <c r="C347" s="48">
        <v>6422.3</v>
      </c>
      <c r="D347" s="48">
        <v>2868.69</v>
      </c>
    </row>
    <row r="348" spans="2:4" x14ac:dyDescent="0.2">
      <c r="B348" s="1">
        <v>39692</v>
      </c>
      <c r="C348" s="48">
        <v>5831.02</v>
      </c>
      <c r="D348" s="48">
        <v>2483.67</v>
      </c>
    </row>
    <row r="349" spans="2:4" x14ac:dyDescent="0.2">
      <c r="B349" s="1">
        <v>39722</v>
      </c>
      <c r="C349" s="48">
        <v>4987.97</v>
      </c>
      <c r="D349" s="48">
        <v>2183.69</v>
      </c>
    </row>
    <row r="350" spans="2:4" x14ac:dyDescent="0.2">
      <c r="B350" s="1">
        <v>39753</v>
      </c>
      <c r="C350" s="48">
        <v>4669.4399999999996</v>
      </c>
      <c r="D350" s="48">
        <v>2133.9899999999998</v>
      </c>
    </row>
    <row r="351" spans="2:4" x14ac:dyDescent="0.2">
      <c r="B351" s="1">
        <v>39783</v>
      </c>
      <c r="C351" s="48">
        <v>4810.2</v>
      </c>
      <c r="D351" s="48">
        <v>2209.29</v>
      </c>
    </row>
    <row r="352" spans="2:4" x14ac:dyDescent="0.2">
      <c r="B352" s="1">
        <v>39814</v>
      </c>
      <c r="C352" s="48">
        <v>4338.3500000000004</v>
      </c>
      <c r="D352" s="48">
        <v>2078.92</v>
      </c>
    </row>
    <row r="353" spans="2:4" x14ac:dyDescent="0.2">
      <c r="B353" s="1">
        <v>39845</v>
      </c>
      <c r="C353" s="48">
        <v>3843.74</v>
      </c>
      <c r="D353" s="48">
        <v>1929.75</v>
      </c>
    </row>
    <row r="354" spans="2:4" x14ac:dyDescent="0.2">
      <c r="B354" s="1">
        <v>39873</v>
      </c>
      <c r="C354" s="48">
        <v>4084.76</v>
      </c>
      <c r="D354" s="48">
        <v>1984.17</v>
      </c>
    </row>
    <row r="355" spans="2:4" x14ac:dyDescent="0.2">
      <c r="B355" s="1">
        <v>39904</v>
      </c>
      <c r="C355" s="48">
        <v>4769.45</v>
      </c>
      <c r="D355" s="48">
        <v>2173.06</v>
      </c>
    </row>
    <row r="356" spans="2:4" x14ac:dyDescent="0.2">
      <c r="B356" s="1">
        <v>39934</v>
      </c>
      <c r="C356" s="48">
        <v>4940.82</v>
      </c>
      <c r="D356" s="48">
        <v>2252.64</v>
      </c>
    </row>
    <row r="357" spans="2:4" x14ac:dyDescent="0.2">
      <c r="B357" s="1">
        <v>39965</v>
      </c>
      <c r="C357" s="48">
        <v>4808.6400000000003</v>
      </c>
      <c r="D357" s="48">
        <v>2172.08</v>
      </c>
    </row>
    <row r="358" spans="2:4" x14ac:dyDescent="0.2">
      <c r="B358" s="1">
        <v>39995</v>
      </c>
      <c r="C358" s="48">
        <v>5332.14</v>
      </c>
      <c r="D358" s="48">
        <v>2353.4699999999998</v>
      </c>
    </row>
    <row r="359" spans="2:4" x14ac:dyDescent="0.2">
      <c r="B359" s="1">
        <v>40026</v>
      </c>
      <c r="C359" s="48">
        <v>5464.61</v>
      </c>
      <c r="D359" s="48">
        <v>2520.66</v>
      </c>
    </row>
    <row r="360" spans="2:4" x14ac:dyDescent="0.2">
      <c r="B360" s="1">
        <v>40057</v>
      </c>
      <c r="C360" s="48">
        <v>5675.16</v>
      </c>
      <c r="D360" s="48">
        <v>2634.79</v>
      </c>
    </row>
    <row r="361" spans="2:4" x14ac:dyDescent="0.2">
      <c r="B361" s="1">
        <v>40087</v>
      </c>
      <c r="C361" s="48">
        <v>5414.96</v>
      </c>
      <c r="D361" s="48">
        <v>2582.61</v>
      </c>
    </row>
    <row r="362" spans="2:4" x14ac:dyDescent="0.2">
      <c r="B362" s="1">
        <v>40118</v>
      </c>
      <c r="C362" s="48">
        <v>5625.95</v>
      </c>
      <c r="D362" s="48">
        <v>2648.43</v>
      </c>
    </row>
    <row r="363" spans="2:4" x14ac:dyDescent="0.2">
      <c r="B363" s="1">
        <v>40148</v>
      </c>
      <c r="C363" s="48">
        <v>5957.43</v>
      </c>
      <c r="D363" s="48">
        <v>2760.8</v>
      </c>
    </row>
    <row r="364" spans="2:4" x14ac:dyDescent="0.2">
      <c r="B364" s="1">
        <v>40179</v>
      </c>
      <c r="C364" s="48">
        <v>5608.79</v>
      </c>
      <c r="D364" s="48">
        <v>2660.49</v>
      </c>
    </row>
    <row r="365" spans="2:4" x14ac:dyDescent="0.2">
      <c r="B365" s="1">
        <v>40210</v>
      </c>
      <c r="C365" s="48">
        <v>5598.46</v>
      </c>
      <c r="D365" s="48">
        <v>2736.8</v>
      </c>
    </row>
    <row r="366" spans="2:4" x14ac:dyDescent="0.2">
      <c r="B366" s="1">
        <v>40238</v>
      </c>
      <c r="C366" s="48">
        <v>6153.55</v>
      </c>
      <c r="D366" s="48">
        <v>2910.19</v>
      </c>
    </row>
    <row r="367" spans="2:4" x14ac:dyDescent="0.2">
      <c r="B367" s="1">
        <v>40269</v>
      </c>
      <c r="C367" s="48">
        <v>6135.7</v>
      </c>
      <c r="D367" s="48">
        <v>2863.35</v>
      </c>
    </row>
    <row r="368" spans="2:4" x14ac:dyDescent="0.2">
      <c r="B368" s="1">
        <v>40299</v>
      </c>
      <c r="C368" s="48">
        <v>5964.33</v>
      </c>
      <c r="D368" s="48">
        <v>2673.17</v>
      </c>
    </row>
    <row r="369" spans="2:4" x14ac:dyDescent="0.2">
      <c r="B369" s="1">
        <v>40330</v>
      </c>
      <c r="C369" s="48">
        <v>5965.52</v>
      </c>
      <c r="D369" s="48">
        <v>2543.4699999999998</v>
      </c>
    </row>
    <row r="370" spans="2:4" x14ac:dyDescent="0.2">
      <c r="B370" s="1">
        <v>40360</v>
      </c>
      <c r="C370" s="48">
        <v>6147.97</v>
      </c>
      <c r="D370" s="48">
        <v>2715.36</v>
      </c>
    </row>
    <row r="371" spans="2:4" x14ac:dyDescent="0.2">
      <c r="B371" s="1">
        <v>40391</v>
      </c>
      <c r="C371" s="48">
        <v>5925.22</v>
      </c>
      <c r="D371" s="48">
        <v>2696.72</v>
      </c>
    </row>
    <row r="372" spans="2:4" x14ac:dyDescent="0.2">
      <c r="B372" s="1">
        <v>40422</v>
      </c>
      <c r="C372" s="48">
        <v>6229.02</v>
      </c>
      <c r="D372" s="48">
        <v>2867.58</v>
      </c>
    </row>
    <row r="373" spans="2:4" x14ac:dyDescent="0.2">
      <c r="B373" s="1">
        <v>40452</v>
      </c>
      <c r="C373" s="48">
        <v>6601.37</v>
      </c>
      <c r="D373" s="48">
        <v>2936.15</v>
      </c>
    </row>
    <row r="374" spans="2:4" x14ac:dyDescent="0.2">
      <c r="B374" s="1">
        <v>40483</v>
      </c>
      <c r="C374" s="48">
        <v>6866.63</v>
      </c>
      <c r="D374" s="48">
        <v>2861.61</v>
      </c>
    </row>
    <row r="375" spans="2:4" x14ac:dyDescent="0.2">
      <c r="B375" s="1">
        <v>40513</v>
      </c>
      <c r="C375" s="48">
        <v>6914.19</v>
      </c>
      <c r="D375" s="48">
        <v>3062.85</v>
      </c>
    </row>
    <row r="376" spans="2:4" x14ac:dyDescent="0.2">
      <c r="B376" s="1">
        <v>40544</v>
      </c>
      <c r="C376" s="48">
        <v>7077.48</v>
      </c>
      <c r="D376" s="48">
        <v>3044.27</v>
      </c>
    </row>
    <row r="377" spans="2:4" x14ac:dyDescent="0.2">
      <c r="B377" s="1">
        <v>40575</v>
      </c>
      <c r="C377" s="48">
        <v>7272.32</v>
      </c>
      <c r="D377" s="48">
        <v>3106.58</v>
      </c>
    </row>
    <row r="378" spans="2:4" x14ac:dyDescent="0.2">
      <c r="B378" s="1">
        <v>40603</v>
      </c>
      <c r="C378" s="48">
        <v>7041.31</v>
      </c>
      <c r="D378" s="48">
        <v>3067.73</v>
      </c>
    </row>
    <row r="379" spans="2:4" x14ac:dyDescent="0.2">
      <c r="B379" s="1">
        <v>40634</v>
      </c>
      <c r="C379" s="48">
        <v>7475.22</v>
      </c>
      <c r="D379" s="48">
        <v>3155.03</v>
      </c>
    </row>
    <row r="380" spans="2:4" x14ac:dyDescent="0.2">
      <c r="B380" s="1">
        <v>40664</v>
      </c>
      <c r="C380" s="48">
        <v>7160.3</v>
      </c>
      <c r="D380" s="48">
        <v>3121.07</v>
      </c>
    </row>
    <row r="381" spans="2:4" x14ac:dyDescent="0.2">
      <c r="B381" s="1">
        <v>40695</v>
      </c>
      <c r="C381" s="48">
        <v>7294.14</v>
      </c>
      <c r="D381" s="48">
        <v>3096.72</v>
      </c>
    </row>
    <row r="382" spans="2:4" x14ac:dyDescent="0.2">
      <c r="B382" s="1">
        <v>40725</v>
      </c>
      <c r="C382" s="48">
        <v>7190.06</v>
      </c>
      <c r="D382" s="48">
        <v>3026.02</v>
      </c>
    </row>
    <row r="383" spans="2:4" x14ac:dyDescent="0.2">
      <c r="B383" s="1">
        <v>40756</v>
      </c>
      <c r="C383" s="48">
        <v>5784.85</v>
      </c>
      <c r="D383" s="48">
        <v>2800.51</v>
      </c>
    </row>
    <row r="384" spans="2:4" x14ac:dyDescent="0.2">
      <c r="B384" s="1">
        <v>40787</v>
      </c>
      <c r="C384" s="48">
        <v>5376.7</v>
      </c>
      <c r="D384" s="48">
        <v>2654.38</v>
      </c>
    </row>
    <row r="385" spans="2:4" x14ac:dyDescent="0.2">
      <c r="B385" s="1">
        <v>40817</v>
      </c>
      <c r="C385" s="48">
        <v>6141.34</v>
      </c>
      <c r="D385" s="48">
        <v>2860.86</v>
      </c>
    </row>
    <row r="386" spans="2:4" x14ac:dyDescent="0.2">
      <c r="B386" s="1">
        <v>40848</v>
      </c>
      <c r="C386" s="48">
        <v>6088.84</v>
      </c>
      <c r="D386" s="48">
        <v>2835.84</v>
      </c>
    </row>
    <row r="387" spans="2:4" x14ac:dyDescent="0.2">
      <c r="B387" s="1">
        <v>40878</v>
      </c>
      <c r="C387" s="48">
        <v>5898.35</v>
      </c>
      <c r="D387" s="48">
        <v>2857.88</v>
      </c>
    </row>
    <row r="388" spans="2:4" x14ac:dyDescent="0.2">
      <c r="B38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Z480"/>
  <sheetViews>
    <sheetView workbookViewId="0">
      <pane xSplit="1" ySplit="2" topLeftCell="B381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RowHeight="16" x14ac:dyDescent="0.2"/>
  <cols>
    <col min="1" max="1" width="13.1640625" style="36" bestFit="1" customWidth="1"/>
    <col min="2" max="3" width="15.83203125" style="36" customWidth="1"/>
    <col min="4" max="16384" width="10.83203125" style="36"/>
  </cols>
  <sheetData>
    <row r="1" spans="1:7" s="35" customFormat="1" ht="51" x14ac:dyDescent="0.2">
      <c r="A1" s="39" t="s">
        <v>33</v>
      </c>
      <c r="B1" s="39" t="s">
        <v>215</v>
      </c>
      <c r="C1" s="39" t="s">
        <v>216</v>
      </c>
    </row>
    <row r="2" spans="1:7" x14ac:dyDescent="0.2">
      <c r="A2" s="40" t="s">
        <v>34</v>
      </c>
      <c r="B2" s="40" t="s">
        <v>213</v>
      </c>
      <c r="C2" s="40" t="s">
        <v>214</v>
      </c>
    </row>
    <row r="3" spans="1:7" x14ac:dyDescent="0.2">
      <c r="A3" s="41">
        <v>29221</v>
      </c>
      <c r="B3" s="55">
        <v>7.3066981084429605E-2</v>
      </c>
      <c r="C3" s="40" t="e">
        <v>#N/A</v>
      </c>
    </row>
    <row r="4" spans="1:7" x14ac:dyDescent="0.2">
      <c r="A4" s="41">
        <v>29252</v>
      </c>
      <c r="B4" s="55">
        <v>0.26110662435749898</v>
      </c>
      <c r="C4" s="40" t="e">
        <v>#N/A</v>
      </c>
    </row>
    <row r="5" spans="1:7" x14ac:dyDescent="0.2">
      <c r="A5" s="41">
        <v>29281</v>
      </c>
      <c r="B5" s="55">
        <v>1.4839723172806201</v>
      </c>
      <c r="C5" s="40" t="e">
        <v>#N/A</v>
      </c>
    </row>
    <row r="6" spans="1:7" x14ac:dyDescent="0.2">
      <c r="A6" s="41">
        <v>29312</v>
      </c>
      <c r="B6" s="55">
        <v>-3.2258225915149401</v>
      </c>
      <c r="C6" s="40" t="e">
        <v>#N/A</v>
      </c>
    </row>
    <row r="7" spans="1:7" x14ac:dyDescent="0.2">
      <c r="A7" s="41">
        <v>29342</v>
      </c>
      <c r="B7" s="55">
        <v>-0.80539268129788899</v>
      </c>
      <c r="C7" s="40" t="e">
        <v>#N/A</v>
      </c>
    </row>
    <row r="8" spans="1:7" x14ac:dyDescent="0.2">
      <c r="A8" s="41">
        <v>29373</v>
      </c>
      <c r="B8" s="55">
        <v>0</v>
      </c>
      <c r="C8" s="40" t="e">
        <v>#N/A</v>
      </c>
      <c r="G8" s="37"/>
    </row>
    <row r="9" spans="1:7" x14ac:dyDescent="0.2">
      <c r="A9" s="41">
        <v>29403</v>
      </c>
      <c r="B9" s="55">
        <v>0.42007613287235301</v>
      </c>
      <c r="C9" s="40" t="e">
        <v>#N/A</v>
      </c>
      <c r="G9" s="37"/>
    </row>
    <row r="10" spans="1:7" x14ac:dyDescent="0.2">
      <c r="A10" s="41">
        <v>29434</v>
      </c>
      <c r="B10" s="55">
        <v>-8.6313782150292506E-2</v>
      </c>
      <c r="C10" s="40" t="e">
        <v>#N/A</v>
      </c>
      <c r="G10" s="37"/>
    </row>
    <row r="11" spans="1:7" x14ac:dyDescent="0.2">
      <c r="A11" s="41">
        <v>29465</v>
      </c>
      <c r="B11" s="55">
        <v>0.84223496510711604</v>
      </c>
      <c r="C11" s="40" t="e">
        <v>#N/A</v>
      </c>
      <c r="G11" s="37"/>
    </row>
    <row r="12" spans="1:7" x14ac:dyDescent="0.2">
      <c r="A12" s="41">
        <v>29495</v>
      </c>
      <c r="B12" s="55">
        <v>1.2594470598348699</v>
      </c>
      <c r="C12" s="40" t="e">
        <v>#N/A</v>
      </c>
      <c r="G12" s="37"/>
    </row>
    <row r="13" spans="1:7" x14ac:dyDescent="0.2">
      <c r="A13" s="41">
        <v>29526</v>
      </c>
      <c r="B13" s="55">
        <v>1.84763101140288</v>
      </c>
      <c r="C13" s="40" t="e">
        <v>#N/A</v>
      </c>
      <c r="G13" s="37"/>
    </row>
    <row r="14" spans="1:7" x14ac:dyDescent="0.2">
      <c r="A14" s="41">
        <v>29556</v>
      </c>
      <c r="B14" s="55">
        <v>-0.63528466306099696</v>
      </c>
      <c r="C14" s="40" t="e">
        <v>#N/A</v>
      </c>
      <c r="G14" s="37"/>
    </row>
    <row r="15" spans="1:7" x14ac:dyDescent="0.2">
      <c r="A15" s="41">
        <v>29587</v>
      </c>
      <c r="B15" s="55">
        <v>0</v>
      </c>
      <c r="C15" s="40" t="e">
        <v>#N/A</v>
      </c>
      <c r="G15" s="37"/>
    </row>
    <row r="16" spans="1:7" x14ac:dyDescent="0.2">
      <c r="A16" s="41">
        <v>29618</v>
      </c>
      <c r="B16" s="55">
        <v>-0.75575567979392799</v>
      </c>
      <c r="C16" s="40" t="e">
        <v>#N/A</v>
      </c>
      <c r="G16" s="37"/>
    </row>
    <row r="17" spans="1:21" x14ac:dyDescent="0.2">
      <c r="A17" s="41">
        <v>29646</v>
      </c>
      <c r="B17" s="55">
        <v>0.34010377170393902</v>
      </c>
      <c r="C17" s="40" t="e">
        <v>#N/A</v>
      </c>
      <c r="G17" s="37"/>
    </row>
    <row r="18" spans="1:21" x14ac:dyDescent="0.2">
      <c r="A18" s="41">
        <v>29677</v>
      </c>
      <c r="B18" s="55">
        <v>0</v>
      </c>
      <c r="C18" s="40" t="e">
        <v>#N/A</v>
      </c>
      <c r="G18" s="37"/>
    </row>
    <row r="19" spans="1:21" x14ac:dyDescent="0.2">
      <c r="A19" s="41">
        <v>29707</v>
      </c>
      <c r="B19" s="55">
        <v>1.51397744636159</v>
      </c>
      <c r="C19" s="40" t="e">
        <v>#N/A</v>
      </c>
      <c r="G19" s="37"/>
    </row>
    <row r="20" spans="1:21" x14ac:dyDescent="0.2">
      <c r="A20" s="41">
        <v>29738</v>
      </c>
      <c r="B20" s="55">
        <v>0</v>
      </c>
      <c r="C20" s="40" t="e">
        <v>#N/A</v>
      </c>
      <c r="G20" s="37"/>
      <c r="I20" s="37"/>
      <c r="U20" s="37"/>
    </row>
    <row r="21" spans="1:21" x14ac:dyDescent="0.2">
      <c r="A21" s="41">
        <v>29768</v>
      </c>
      <c r="B21" s="55">
        <v>-0.61894069384846895</v>
      </c>
      <c r="C21" s="40" t="e">
        <v>#N/A</v>
      </c>
      <c r="G21" s="37"/>
      <c r="I21" s="37"/>
      <c r="U21" s="37"/>
    </row>
    <row r="22" spans="1:21" x14ac:dyDescent="0.2">
      <c r="A22" s="41">
        <v>29799</v>
      </c>
      <c r="B22" s="55">
        <v>-7.7950131492733499E-2</v>
      </c>
      <c r="C22" s="40" t="e">
        <v>#N/A</v>
      </c>
      <c r="G22" s="37"/>
      <c r="I22" s="37"/>
      <c r="L22" s="38"/>
      <c r="U22" s="37"/>
    </row>
    <row r="23" spans="1:21" x14ac:dyDescent="0.2">
      <c r="A23" s="41">
        <v>29830</v>
      </c>
      <c r="B23" s="55">
        <v>0</v>
      </c>
      <c r="C23" s="40" t="e">
        <v>#N/A</v>
      </c>
      <c r="G23" s="37"/>
      <c r="I23" s="37"/>
      <c r="U23" s="37"/>
    </row>
    <row r="24" spans="1:21" x14ac:dyDescent="0.2">
      <c r="A24" s="41">
        <v>29860</v>
      </c>
      <c r="B24" s="55">
        <v>-0.61472477032125095</v>
      </c>
      <c r="C24" s="40" t="e">
        <v>#N/A</v>
      </c>
      <c r="G24" s="37"/>
      <c r="I24" s="37"/>
      <c r="U24" s="37"/>
    </row>
    <row r="25" spans="1:21" x14ac:dyDescent="0.2">
      <c r="A25" s="41">
        <v>29891</v>
      </c>
      <c r="B25" s="55">
        <v>-0.40651388186832199</v>
      </c>
      <c r="C25" s="40" t="e">
        <v>#N/A</v>
      </c>
      <c r="G25" s="37"/>
      <c r="I25" s="37"/>
      <c r="U25" s="37"/>
    </row>
    <row r="26" spans="1:21" x14ac:dyDescent="0.2">
      <c r="A26" s="41">
        <v>29921</v>
      </c>
      <c r="B26" s="55">
        <v>0.116293654115759</v>
      </c>
      <c r="C26" s="40" t="e">
        <v>#N/A</v>
      </c>
      <c r="G26" s="37"/>
      <c r="I26" s="37"/>
      <c r="U26" s="37"/>
    </row>
    <row r="27" spans="1:21" x14ac:dyDescent="0.2">
      <c r="A27" s="41">
        <v>29952</v>
      </c>
      <c r="B27" s="55">
        <v>0</v>
      </c>
      <c r="C27" s="40" t="e">
        <v>#N/A</v>
      </c>
      <c r="G27" s="37"/>
      <c r="I27" s="37"/>
      <c r="U27" s="37"/>
    </row>
    <row r="28" spans="1:21" x14ac:dyDescent="0.2">
      <c r="A28" s="41">
        <v>29983</v>
      </c>
      <c r="B28" s="55">
        <v>1.00879164065024</v>
      </c>
      <c r="C28" s="40" t="e">
        <v>#N/A</v>
      </c>
      <c r="G28" s="37"/>
      <c r="I28" s="37"/>
      <c r="U28" s="37"/>
    </row>
    <row r="29" spans="1:21" x14ac:dyDescent="0.2">
      <c r="A29" s="41">
        <v>30011</v>
      </c>
      <c r="B29" s="55">
        <v>-0.412981247799173</v>
      </c>
      <c r="C29" s="40" t="e">
        <v>#N/A</v>
      </c>
      <c r="G29" s="37"/>
      <c r="I29" s="37"/>
      <c r="U29" s="37"/>
    </row>
    <row r="30" spans="1:21" x14ac:dyDescent="0.2">
      <c r="A30" s="41">
        <v>30042</v>
      </c>
      <c r="B30" s="55">
        <v>0</v>
      </c>
      <c r="C30" s="40" t="e">
        <v>#N/A</v>
      </c>
      <c r="G30" s="37"/>
      <c r="I30" s="37"/>
      <c r="U30" s="37"/>
    </row>
    <row r="31" spans="1:21" x14ac:dyDescent="0.2">
      <c r="A31" s="41">
        <v>30072</v>
      </c>
      <c r="B31" s="55">
        <v>-8.0978814195525897E-2</v>
      </c>
      <c r="C31" s="40" t="e">
        <v>#N/A</v>
      </c>
      <c r="G31" s="37"/>
      <c r="I31" s="37"/>
      <c r="U31" s="37"/>
    </row>
    <row r="32" spans="1:21" x14ac:dyDescent="0.2">
      <c r="A32" s="41">
        <v>30103</v>
      </c>
      <c r="B32" s="55">
        <v>0</v>
      </c>
      <c r="C32" s="40" t="e">
        <v>#N/A</v>
      </c>
      <c r="G32" s="37"/>
      <c r="I32" s="37"/>
      <c r="U32" s="37"/>
    </row>
    <row r="33" spans="1:26" x14ac:dyDescent="0.2">
      <c r="A33" s="41">
        <v>30133</v>
      </c>
      <c r="B33" s="55">
        <v>-0.182167152019928</v>
      </c>
      <c r="C33" s="40" t="e">
        <v>#N/A</v>
      </c>
      <c r="G33" s="37"/>
      <c r="I33" s="37"/>
      <c r="U33" s="37"/>
    </row>
    <row r="34" spans="1:26" x14ac:dyDescent="0.2">
      <c r="A34" s="41">
        <v>30164</v>
      </c>
      <c r="B34" s="55">
        <v>-0.26567379720879702</v>
      </c>
      <c r="C34" s="40" t="e">
        <v>#N/A</v>
      </c>
      <c r="G34" s="37"/>
      <c r="I34" s="37"/>
      <c r="U34" s="37"/>
    </row>
    <row r="35" spans="1:26" x14ac:dyDescent="0.2">
      <c r="A35" s="41">
        <v>30195</v>
      </c>
      <c r="B35" s="55">
        <v>0</v>
      </c>
      <c r="C35" s="40" t="e">
        <v>#N/A</v>
      </c>
      <c r="G35" s="37"/>
      <c r="I35" s="37"/>
      <c r="U35" s="37"/>
    </row>
    <row r="36" spans="1:26" x14ac:dyDescent="0.2">
      <c r="A36" s="41">
        <v>30225</v>
      </c>
      <c r="B36" s="55">
        <v>-0.25275693370647601</v>
      </c>
      <c r="C36" s="40" t="e">
        <v>#N/A</v>
      </c>
      <c r="G36" s="37"/>
      <c r="I36" s="37"/>
      <c r="U36" s="37"/>
    </row>
    <row r="37" spans="1:26" x14ac:dyDescent="0.2">
      <c r="A37" s="41">
        <v>30256</v>
      </c>
      <c r="B37" s="55">
        <v>9.3505481638389301E-2</v>
      </c>
      <c r="C37" s="40" t="e">
        <v>#N/A</v>
      </c>
      <c r="G37" s="37"/>
      <c r="I37" s="37"/>
      <c r="U37" s="37"/>
    </row>
    <row r="38" spans="1:26" x14ac:dyDescent="0.2">
      <c r="A38" s="41">
        <v>30286</v>
      </c>
      <c r="B38" s="55">
        <v>0.60611615721816003</v>
      </c>
      <c r="C38" s="40" t="e">
        <v>#N/A</v>
      </c>
      <c r="G38" s="37"/>
      <c r="I38" s="37"/>
      <c r="U38" s="37"/>
    </row>
    <row r="39" spans="1:26" x14ac:dyDescent="0.2">
      <c r="A39" s="41">
        <v>30317</v>
      </c>
      <c r="B39" s="55">
        <v>0</v>
      </c>
      <c r="C39" s="40" t="e">
        <v>#N/A</v>
      </c>
      <c r="G39" s="37"/>
      <c r="I39" s="37"/>
      <c r="U39" s="37"/>
    </row>
    <row r="40" spans="1:26" x14ac:dyDescent="0.2">
      <c r="A40" s="41">
        <v>30348</v>
      </c>
      <c r="B40" s="55">
        <v>0.19760269576612699</v>
      </c>
      <c r="C40" s="40" t="e">
        <v>#N/A</v>
      </c>
      <c r="G40" s="37"/>
      <c r="I40" s="37"/>
      <c r="U40" s="37"/>
    </row>
    <row r="41" spans="1:26" x14ac:dyDescent="0.2">
      <c r="A41" s="41">
        <v>30376</v>
      </c>
      <c r="B41" s="55">
        <v>0.20047033248478799</v>
      </c>
      <c r="C41" s="40" t="e">
        <v>#N/A</v>
      </c>
      <c r="G41" s="37"/>
      <c r="I41" s="37"/>
      <c r="U41" s="37"/>
      <c r="Z41" s="38"/>
    </row>
    <row r="42" spans="1:26" x14ac:dyDescent="0.2">
      <c r="A42" s="41">
        <v>30407</v>
      </c>
      <c r="B42" s="55">
        <v>0</v>
      </c>
      <c r="C42" s="40" t="e">
        <v>#N/A</v>
      </c>
      <c r="G42" s="37"/>
      <c r="I42" s="37"/>
      <c r="U42" s="37"/>
    </row>
    <row r="43" spans="1:26" x14ac:dyDescent="0.2">
      <c r="A43" s="41">
        <v>30437</v>
      </c>
      <c r="B43" s="55">
        <v>-4.06116611655249E-2</v>
      </c>
      <c r="C43" s="40" t="e">
        <v>#N/A</v>
      </c>
      <c r="G43" s="37"/>
      <c r="I43" s="37"/>
      <c r="U43" s="37"/>
    </row>
    <row r="44" spans="1:26" x14ac:dyDescent="0.2">
      <c r="A44" s="41">
        <v>30468</v>
      </c>
      <c r="B44" s="55">
        <v>0</v>
      </c>
      <c r="C44" s="40" t="e">
        <v>#N/A</v>
      </c>
      <c r="G44" s="37"/>
      <c r="I44" s="37"/>
      <c r="U44" s="37"/>
    </row>
    <row r="45" spans="1:26" x14ac:dyDescent="0.2">
      <c r="A45" s="41">
        <v>30498</v>
      </c>
      <c r="B45" s="55">
        <v>6.2620729169041199E-3</v>
      </c>
      <c r="C45" s="40" t="e">
        <v>#N/A</v>
      </c>
      <c r="G45" s="37"/>
      <c r="I45" s="37"/>
      <c r="U45" s="37"/>
    </row>
    <row r="46" spans="1:26" x14ac:dyDescent="0.2">
      <c r="A46" s="41">
        <v>30529</v>
      </c>
      <c r="B46" s="55">
        <v>-0.257689265198216</v>
      </c>
      <c r="C46" s="40" t="e">
        <v>#N/A</v>
      </c>
      <c r="G46" s="37"/>
      <c r="I46" s="37"/>
      <c r="U46" s="37"/>
    </row>
    <row r="47" spans="1:26" x14ac:dyDescent="0.2">
      <c r="A47" s="41">
        <v>30560</v>
      </c>
      <c r="B47" s="55">
        <v>0</v>
      </c>
      <c r="C47" s="40" t="e">
        <v>#N/A</v>
      </c>
      <c r="G47" s="37"/>
      <c r="I47" s="37"/>
      <c r="U47" s="37"/>
    </row>
    <row r="48" spans="1:26" x14ac:dyDescent="0.2">
      <c r="A48" s="41">
        <v>30590</v>
      </c>
      <c r="B48" s="55">
        <v>0.246645487174215</v>
      </c>
      <c r="C48" s="40" t="e">
        <v>#N/A</v>
      </c>
      <c r="G48" s="37"/>
      <c r="I48" s="37"/>
      <c r="U48" s="37"/>
    </row>
    <row r="49" spans="1:25" x14ac:dyDescent="0.2">
      <c r="A49" s="41">
        <v>30621</v>
      </c>
      <c r="B49" s="55">
        <v>-0.15582499065659999</v>
      </c>
      <c r="C49" s="40" t="e">
        <v>#N/A</v>
      </c>
      <c r="G49" s="37"/>
      <c r="I49" s="37"/>
      <c r="U49" s="37"/>
    </row>
    <row r="50" spans="1:25" x14ac:dyDescent="0.2">
      <c r="A50" s="41">
        <v>30651</v>
      </c>
      <c r="B50" s="55">
        <v>0.188253500163544</v>
      </c>
      <c r="C50" s="40" t="e">
        <v>#N/A</v>
      </c>
      <c r="G50" s="37"/>
      <c r="I50" s="37"/>
      <c r="U50" s="37"/>
    </row>
    <row r="51" spans="1:25" x14ac:dyDescent="0.2">
      <c r="A51" s="41">
        <v>30682</v>
      </c>
      <c r="B51" s="55">
        <v>0.216333049777755</v>
      </c>
      <c r="C51" s="40" t="e">
        <v>#N/A</v>
      </c>
      <c r="G51" s="37"/>
      <c r="I51" s="37"/>
      <c r="U51" s="37"/>
    </row>
    <row r="52" spans="1:25" x14ac:dyDescent="0.2">
      <c r="A52" s="41">
        <v>30713</v>
      </c>
      <c r="B52" s="55">
        <v>0</v>
      </c>
      <c r="C52" s="40" t="e">
        <v>#N/A</v>
      </c>
      <c r="G52" s="37"/>
      <c r="I52" s="37"/>
      <c r="U52" s="37"/>
      <c r="Y52" s="38"/>
    </row>
    <row r="53" spans="1:25" x14ac:dyDescent="0.2">
      <c r="A53" s="41">
        <v>30742</v>
      </c>
      <c r="B53" s="55">
        <v>-7.3370292034412296E-2</v>
      </c>
      <c r="C53" s="40" t="e">
        <v>#N/A</v>
      </c>
      <c r="G53" s="37"/>
      <c r="I53" s="37"/>
      <c r="P53" s="38"/>
      <c r="U53" s="37"/>
    </row>
    <row r="54" spans="1:25" x14ac:dyDescent="0.2">
      <c r="A54" s="41">
        <v>30773</v>
      </c>
      <c r="B54" s="55">
        <v>0</v>
      </c>
      <c r="C54" s="40" t="e">
        <v>#N/A</v>
      </c>
      <c r="G54" s="37"/>
      <c r="I54" s="37"/>
      <c r="U54" s="37"/>
    </row>
    <row r="55" spans="1:25" x14ac:dyDescent="0.2">
      <c r="A55" s="41">
        <v>30803</v>
      </c>
      <c r="B55" s="55">
        <v>0.13464837788843001</v>
      </c>
      <c r="C55" s="40" t="e">
        <v>#N/A</v>
      </c>
      <c r="G55" s="37"/>
      <c r="I55" s="37"/>
      <c r="S55" s="38"/>
      <c r="U55" s="37"/>
    </row>
    <row r="56" spans="1:25" x14ac:dyDescent="0.2">
      <c r="A56" s="41">
        <v>30834</v>
      </c>
      <c r="B56" s="55">
        <v>0</v>
      </c>
      <c r="C56" s="40" t="e">
        <v>#N/A</v>
      </c>
      <c r="G56" s="37"/>
      <c r="I56" s="37"/>
      <c r="S56" s="38"/>
      <c r="U56" s="37"/>
    </row>
    <row r="57" spans="1:25" x14ac:dyDescent="0.2">
      <c r="A57" s="41">
        <v>30864</v>
      </c>
      <c r="B57" s="55">
        <v>0.355596199816198</v>
      </c>
      <c r="C57" s="40" t="e">
        <v>#N/A</v>
      </c>
      <c r="G57" s="37"/>
      <c r="I57" s="37"/>
      <c r="J57" s="38"/>
      <c r="U57" s="37"/>
    </row>
    <row r="58" spans="1:25" x14ac:dyDescent="0.2">
      <c r="A58" s="41">
        <v>30895</v>
      </c>
      <c r="B58" s="55">
        <v>-7.7021728991188199E-2</v>
      </c>
      <c r="C58" s="40" t="e">
        <v>#N/A</v>
      </c>
      <c r="G58" s="37"/>
      <c r="I58" s="37"/>
      <c r="J58" s="38"/>
      <c r="U58" s="37"/>
    </row>
    <row r="59" spans="1:25" x14ac:dyDescent="0.2">
      <c r="A59" s="41">
        <v>30926</v>
      </c>
      <c r="B59" s="55">
        <v>0</v>
      </c>
      <c r="C59" s="40" t="e">
        <v>#N/A</v>
      </c>
      <c r="G59" s="37"/>
      <c r="I59" s="37"/>
      <c r="U59" s="37"/>
    </row>
    <row r="60" spans="1:25" x14ac:dyDescent="0.2">
      <c r="A60" s="41">
        <v>30956</v>
      </c>
      <c r="B60" s="55">
        <v>-3.6473791192885899E-3</v>
      </c>
      <c r="C60" s="40" t="e">
        <v>#N/A</v>
      </c>
      <c r="G60" s="37"/>
      <c r="I60" s="37"/>
      <c r="U60" s="37"/>
    </row>
    <row r="61" spans="1:25" x14ac:dyDescent="0.2">
      <c r="A61" s="41">
        <v>30987</v>
      </c>
      <c r="B61" s="55">
        <v>-0.57057136055583602</v>
      </c>
      <c r="C61" s="40" t="e">
        <v>#N/A</v>
      </c>
      <c r="G61" s="37"/>
      <c r="I61" s="37"/>
      <c r="U61" s="37"/>
    </row>
    <row r="62" spans="1:25" x14ac:dyDescent="0.2">
      <c r="A62" s="41">
        <v>31017</v>
      </c>
      <c r="B62" s="55">
        <v>-0.183640135748985</v>
      </c>
      <c r="C62" s="40" t="e">
        <v>#N/A</v>
      </c>
      <c r="G62" s="37"/>
      <c r="I62" s="37"/>
      <c r="U62" s="37"/>
    </row>
    <row r="63" spans="1:25" x14ac:dyDescent="0.2">
      <c r="A63" s="41">
        <v>31048</v>
      </c>
      <c r="B63" s="55">
        <v>0</v>
      </c>
      <c r="C63" s="40" t="e">
        <v>#N/A</v>
      </c>
      <c r="G63" s="37"/>
      <c r="I63" s="37"/>
      <c r="U63" s="37"/>
    </row>
    <row r="64" spans="1:25" x14ac:dyDescent="0.2">
      <c r="A64" s="41">
        <v>31079</v>
      </c>
      <c r="B64" s="55">
        <v>-8.8634702093877804E-2</v>
      </c>
      <c r="C64" s="40" t="e">
        <v>#N/A</v>
      </c>
      <c r="G64" s="37"/>
      <c r="I64" s="37"/>
      <c r="U64" s="37"/>
    </row>
    <row r="65" spans="1:21" x14ac:dyDescent="0.2">
      <c r="A65" s="41">
        <v>31107</v>
      </c>
      <c r="B65" s="55">
        <v>0.179811502480443</v>
      </c>
      <c r="C65" s="40" t="e">
        <v>#N/A</v>
      </c>
      <c r="G65" s="37"/>
      <c r="I65" s="37"/>
      <c r="U65" s="37"/>
    </row>
    <row r="66" spans="1:21" x14ac:dyDescent="0.2">
      <c r="A66" s="41">
        <v>31138</v>
      </c>
      <c r="B66" s="55">
        <v>0</v>
      </c>
      <c r="C66" s="40" t="e">
        <v>#N/A</v>
      </c>
      <c r="G66" s="37"/>
      <c r="I66" s="37"/>
      <c r="U66" s="37"/>
    </row>
    <row r="67" spans="1:21" x14ac:dyDescent="0.2">
      <c r="A67" s="41">
        <v>31168</v>
      </c>
      <c r="B67" s="55">
        <v>-0.16085385665552199</v>
      </c>
      <c r="C67" s="40" t="e">
        <v>#N/A</v>
      </c>
      <c r="G67" s="37"/>
      <c r="I67" s="37"/>
      <c r="U67" s="37"/>
    </row>
    <row r="68" spans="1:21" x14ac:dyDescent="0.2">
      <c r="A68" s="41">
        <v>31199</v>
      </c>
      <c r="B68" s="55">
        <v>0</v>
      </c>
      <c r="C68" s="40" t="e">
        <v>#N/A</v>
      </c>
      <c r="G68" s="37"/>
      <c r="I68" s="37"/>
      <c r="U68" s="37"/>
    </row>
    <row r="69" spans="1:21" x14ac:dyDescent="0.2">
      <c r="A69" s="41">
        <v>31229</v>
      </c>
      <c r="B69" s="55">
        <v>7.4474203235339001E-2</v>
      </c>
      <c r="C69" s="40" t="e">
        <v>#N/A</v>
      </c>
      <c r="G69" s="37"/>
      <c r="I69" s="37"/>
      <c r="U69" s="37"/>
    </row>
    <row r="70" spans="1:21" x14ac:dyDescent="0.2">
      <c r="A70" s="41">
        <v>31260</v>
      </c>
      <c r="B70" s="55">
        <v>0.18587258391570699</v>
      </c>
      <c r="C70" s="40" t="e">
        <v>#N/A</v>
      </c>
      <c r="G70" s="37"/>
      <c r="I70" s="37"/>
      <c r="U70" s="37"/>
    </row>
    <row r="71" spans="1:21" x14ac:dyDescent="0.2">
      <c r="A71" s="41">
        <v>31291</v>
      </c>
      <c r="B71" s="55">
        <v>0</v>
      </c>
      <c r="C71" s="40" t="e">
        <v>#N/A</v>
      </c>
      <c r="G71" s="37"/>
      <c r="H71" s="38"/>
      <c r="I71" s="37"/>
      <c r="J71" s="38"/>
      <c r="U71" s="37"/>
    </row>
    <row r="72" spans="1:21" x14ac:dyDescent="0.2">
      <c r="A72" s="41">
        <v>31321</v>
      </c>
      <c r="B72" s="55">
        <v>0.115210845016189</v>
      </c>
      <c r="C72" s="40" t="e">
        <v>#N/A</v>
      </c>
      <c r="G72" s="37"/>
      <c r="H72" s="38"/>
      <c r="I72" s="37"/>
      <c r="U72" s="37"/>
    </row>
    <row r="73" spans="1:21" x14ac:dyDescent="0.2">
      <c r="A73" s="41">
        <v>31352</v>
      </c>
      <c r="B73" s="55">
        <v>5.67201634820374E-2</v>
      </c>
      <c r="C73" s="40" t="e">
        <v>#N/A</v>
      </c>
      <c r="G73" s="37"/>
      <c r="I73" s="37"/>
      <c r="U73" s="37"/>
    </row>
    <row r="74" spans="1:21" x14ac:dyDescent="0.2">
      <c r="A74" s="41">
        <v>31382</v>
      </c>
      <c r="B74" s="55">
        <v>-2.19743535772398E-2</v>
      </c>
      <c r="C74" s="40" t="e">
        <v>#N/A</v>
      </c>
      <c r="G74" s="37"/>
      <c r="I74" s="37"/>
      <c r="U74" s="37"/>
    </row>
    <row r="75" spans="1:21" x14ac:dyDescent="0.2">
      <c r="A75" s="41">
        <v>31413</v>
      </c>
      <c r="B75" s="55">
        <v>0</v>
      </c>
      <c r="C75" s="40" t="e">
        <v>#N/A</v>
      </c>
      <c r="G75" s="37"/>
      <c r="I75" s="37"/>
      <c r="U75" s="37"/>
    </row>
    <row r="76" spans="1:21" x14ac:dyDescent="0.2">
      <c r="A76" s="41">
        <v>31444</v>
      </c>
      <c r="B76" s="55">
        <v>-7.1645444045057696E-2</v>
      </c>
      <c r="C76" s="40" t="e">
        <v>#N/A</v>
      </c>
      <c r="G76" s="37"/>
      <c r="I76" s="37"/>
      <c r="U76" s="37"/>
    </row>
    <row r="77" spans="1:21" x14ac:dyDescent="0.2">
      <c r="A77" s="41">
        <v>31472</v>
      </c>
      <c r="B77" s="55">
        <v>0</v>
      </c>
      <c r="C77" s="40" t="e">
        <v>#N/A</v>
      </c>
      <c r="G77" s="37"/>
      <c r="I77" s="37"/>
      <c r="U77" s="37"/>
    </row>
    <row r="78" spans="1:21" x14ac:dyDescent="0.2">
      <c r="A78" s="41">
        <v>31503</v>
      </c>
      <c r="B78" s="55">
        <v>0.190890637152244</v>
      </c>
      <c r="C78" s="40" t="e">
        <v>#N/A</v>
      </c>
      <c r="G78" s="37"/>
      <c r="I78" s="37"/>
      <c r="U78" s="37"/>
    </row>
    <row r="79" spans="1:21" x14ac:dyDescent="0.2">
      <c r="A79" s="41">
        <v>31533</v>
      </c>
      <c r="B79" s="55">
        <v>9.5901667127274201E-2</v>
      </c>
      <c r="C79" s="40" t="e">
        <v>#N/A</v>
      </c>
      <c r="G79" s="37"/>
      <c r="I79" s="37"/>
      <c r="U79" s="37"/>
    </row>
    <row r="80" spans="1:21" x14ac:dyDescent="0.2">
      <c r="A80" s="41">
        <v>31564</v>
      </c>
      <c r="B80" s="55">
        <v>0</v>
      </c>
      <c r="C80" s="40" t="e">
        <v>#N/A</v>
      </c>
      <c r="G80" s="37"/>
      <c r="I80" s="37"/>
      <c r="U80" s="37"/>
    </row>
    <row r="81" spans="1:21" x14ac:dyDescent="0.2">
      <c r="A81" s="41">
        <v>31594</v>
      </c>
      <c r="B81" s="55">
        <v>-0.19929508032918899</v>
      </c>
      <c r="C81" s="40" t="e">
        <v>#N/A</v>
      </c>
      <c r="G81" s="37"/>
      <c r="I81" s="37"/>
      <c r="U81" s="37"/>
    </row>
    <row r="82" spans="1:21" x14ac:dyDescent="0.2">
      <c r="A82" s="41">
        <v>31625</v>
      </c>
      <c r="B82" s="55">
        <v>-0.21763165017169001</v>
      </c>
      <c r="C82" s="40" t="e">
        <v>#N/A</v>
      </c>
      <c r="G82" s="37"/>
      <c r="I82" s="37"/>
      <c r="U82" s="37"/>
    </row>
    <row r="83" spans="1:21" x14ac:dyDescent="0.2">
      <c r="A83" s="41">
        <v>31656</v>
      </c>
      <c r="B83" s="55">
        <v>1.3282139390977899E-2</v>
      </c>
      <c r="C83" s="40" t="e">
        <v>#N/A</v>
      </c>
      <c r="G83" s="37"/>
      <c r="H83" s="38"/>
      <c r="I83" s="37"/>
      <c r="J83" s="38"/>
      <c r="U83" s="37"/>
    </row>
    <row r="84" spans="1:21" x14ac:dyDescent="0.2">
      <c r="A84" s="41">
        <v>31686</v>
      </c>
      <c r="B84" s="55">
        <v>0</v>
      </c>
      <c r="C84" s="40" t="e">
        <v>#N/A</v>
      </c>
      <c r="G84" s="37"/>
      <c r="H84" s="38"/>
      <c r="I84" s="37"/>
      <c r="U84" s="37"/>
    </row>
    <row r="85" spans="1:21" x14ac:dyDescent="0.2">
      <c r="A85" s="41">
        <v>31717</v>
      </c>
      <c r="B85" s="55">
        <v>1.7472192811460702E-2</v>
      </c>
      <c r="C85" s="40" t="e">
        <v>#N/A</v>
      </c>
      <c r="G85" s="37"/>
      <c r="I85" s="37"/>
      <c r="U85" s="37"/>
    </row>
    <row r="86" spans="1:21" x14ac:dyDescent="0.2">
      <c r="A86" s="41">
        <v>31747</v>
      </c>
      <c r="B86" s="55">
        <v>-5.80325727278906E-2</v>
      </c>
      <c r="C86" s="40" t="e">
        <v>#N/A</v>
      </c>
      <c r="G86" s="37"/>
      <c r="I86" s="37"/>
      <c r="U86" s="37"/>
    </row>
    <row r="87" spans="1:21" x14ac:dyDescent="0.2">
      <c r="A87" s="41">
        <v>31778</v>
      </c>
      <c r="B87" s="55">
        <v>0</v>
      </c>
      <c r="C87" s="40" t="e">
        <v>#N/A</v>
      </c>
      <c r="G87" s="37"/>
      <c r="I87" s="37"/>
      <c r="U87" s="37"/>
    </row>
    <row r="88" spans="1:21" x14ac:dyDescent="0.2">
      <c r="A88" s="41">
        <v>31809</v>
      </c>
      <c r="B88" s="55">
        <v>0.20143382971610699</v>
      </c>
      <c r="C88" s="40" t="e">
        <v>#N/A</v>
      </c>
      <c r="G88" s="37"/>
      <c r="I88" s="37"/>
      <c r="U88" s="37"/>
    </row>
    <row r="89" spans="1:21" x14ac:dyDescent="0.2">
      <c r="A89" s="41">
        <v>31837</v>
      </c>
      <c r="B89" s="55">
        <v>0.24267617052434601</v>
      </c>
      <c r="C89" s="40" t="e">
        <v>#N/A</v>
      </c>
      <c r="G89" s="37"/>
      <c r="I89" s="37"/>
      <c r="U89" s="37"/>
    </row>
    <row r="90" spans="1:21" x14ac:dyDescent="0.2">
      <c r="A90" s="41">
        <v>31868</v>
      </c>
      <c r="B90" s="55">
        <v>0</v>
      </c>
      <c r="C90" s="40" t="e">
        <v>#N/A</v>
      </c>
      <c r="G90" s="37"/>
      <c r="I90" s="37"/>
      <c r="U90" s="37"/>
    </row>
    <row r="91" spans="1:21" x14ac:dyDescent="0.2">
      <c r="A91" s="41">
        <v>31898</v>
      </c>
      <c r="B91" s="55">
        <v>0.259542937820683</v>
      </c>
      <c r="C91" s="40" t="e">
        <v>#N/A</v>
      </c>
      <c r="G91" s="37"/>
      <c r="I91" s="37"/>
      <c r="U91" s="37"/>
    </row>
    <row r="92" spans="1:21" x14ac:dyDescent="0.2">
      <c r="A92" s="41">
        <v>31929</v>
      </c>
      <c r="B92" s="55">
        <v>0</v>
      </c>
      <c r="C92" s="40" t="e">
        <v>#N/A</v>
      </c>
      <c r="G92" s="37"/>
      <c r="I92" s="37"/>
      <c r="U92" s="37"/>
    </row>
    <row r="93" spans="1:21" x14ac:dyDescent="0.2">
      <c r="A93" s="41">
        <v>31959</v>
      </c>
      <c r="B93" s="55">
        <v>-1.38289007431161E-2</v>
      </c>
      <c r="C93" s="40" t="e">
        <v>#N/A</v>
      </c>
      <c r="G93" s="37"/>
      <c r="I93" s="37"/>
      <c r="U93" s="37"/>
    </row>
    <row r="94" spans="1:21" x14ac:dyDescent="0.2">
      <c r="A94" s="41">
        <v>31990</v>
      </c>
      <c r="B94" s="55">
        <v>4.37325335894695E-3</v>
      </c>
      <c r="C94" s="40" t="e">
        <v>#N/A</v>
      </c>
      <c r="G94" s="37"/>
      <c r="I94" s="37"/>
      <c r="U94" s="37"/>
    </row>
    <row r="95" spans="1:21" x14ac:dyDescent="0.2">
      <c r="A95" s="41">
        <v>32021</v>
      </c>
      <c r="B95" s="55">
        <v>-0.12339415162021899</v>
      </c>
      <c r="C95" s="40" t="e">
        <v>#N/A</v>
      </c>
      <c r="G95" s="37"/>
      <c r="I95" s="37"/>
      <c r="U95" s="37"/>
    </row>
    <row r="96" spans="1:21" x14ac:dyDescent="0.2">
      <c r="A96" s="41">
        <v>32051</v>
      </c>
      <c r="B96" s="55">
        <v>0</v>
      </c>
      <c r="C96" s="40" t="e">
        <v>#N/A</v>
      </c>
      <c r="G96" s="37"/>
      <c r="I96" s="37"/>
      <c r="U96" s="37"/>
    </row>
    <row r="97" spans="1:25" x14ac:dyDescent="0.2">
      <c r="A97" s="41">
        <v>32082</v>
      </c>
      <c r="B97" s="55">
        <v>-6.0891639318368398E-2</v>
      </c>
      <c r="C97" s="40" t="e">
        <v>#N/A</v>
      </c>
      <c r="G97" s="37"/>
      <c r="I97" s="37"/>
      <c r="U97" s="37"/>
    </row>
    <row r="98" spans="1:25" x14ac:dyDescent="0.2">
      <c r="A98" s="41">
        <v>32112</v>
      </c>
      <c r="B98" s="55">
        <v>-0.12981838703718401</v>
      </c>
      <c r="C98" s="40" t="e">
        <v>#N/A</v>
      </c>
      <c r="G98" s="37"/>
      <c r="I98" s="37"/>
      <c r="J98" s="38"/>
      <c r="U98" s="37"/>
    </row>
    <row r="99" spans="1:25" x14ac:dyDescent="0.2">
      <c r="A99" s="41">
        <v>32143</v>
      </c>
      <c r="B99" s="55">
        <v>0</v>
      </c>
      <c r="C99" s="40" t="e">
        <v>#N/A</v>
      </c>
      <c r="G99" s="37"/>
      <c r="H99" s="38"/>
      <c r="I99" s="37"/>
      <c r="U99" s="37"/>
    </row>
    <row r="100" spans="1:25" x14ac:dyDescent="0.2">
      <c r="A100" s="41">
        <v>32174</v>
      </c>
      <c r="B100" s="55">
        <v>-0.15761016280708401</v>
      </c>
      <c r="C100" s="40" t="e">
        <v>#N/A</v>
      </c>
      <c r="G100" s="37"/>
      <c r="I100" s="37"/>
      <c r="U100" s="37"/>
      <c r="Y100" s="38"/>
    </row>
    <row r="101" spans="1:25" x14ac:dyDescent="0.2">
      <c r="A101" s="41">
        <v>32203</v>
      </c>
      <c r="B101" s="55">
        <v>7.0625423793362105E-2</v>
      </c>
      <c r="C101" s="40" t="e">
        <v>#N/A</v>
      </c>
      <c r="G101" s="37"/>
      <c r="I101" s="37"/>
      <c r="U101" s="37"/>
    </row>
    <row r="102" spans="1:25" x14ac:dyDescent="0.2">
      <c r="A102" s="41">
        <v>32234</v>
      </c>
      <c r="B102" s="55">
        <v>0</v>
      </c>
      <c r="C102" s="40" t="e">
        <v>#N/A</v>
      </c>
      <c r="G102" s="37"/>
      <c r="I102" s="37"/>
      <c r="U102" s="37"/>
    </row>
    <row r="103" spans="1:25" x14ac:dyDescent="0.2">
      <c r="A103" s="41">
        <v>32264</v>
      </c>
      <c r="B103" s="55">
        <v>0.237969573836805</v>
      </c>
      <c r="C103" s="40" t="e">
        <v>#N/A</v>
      </c>
      <c r="G103" s="37"/>
      <c r="I103" s="37"/>
      <c r="U103" s="37"/>
    </row>
    <row r="104" spans="1:25" x14ac:dyDescent="0.2">
      <c r="A104" s="41">
        <v>32295</v>
      </c>
      <c r="B104" s="55">
        <v>0.35035562876288601</v>
      </c>
      <c r="C104" s="40" t="e">
        <v>#N/A</v>
      </c>
      <c r="G104" s="37"/>
      <c r="I104" s="37"/>
      <c r="U104" s="37"/>
    </row>
    <row r="105" spans="1:25" x14ac:dyDescent="0.2">
      <c r="A105" s="41">
        <v>32325</v>
      </c>
      <c r="B105" s="55">
        <v>0</v>
      </c>
      <c r="C105" s="40" t="e">
        <v>#N/A</v>
      </c>
      <c r="G105" s="37"/>
      <c r="I105" s="37"/>
      <c r="U105" s="37"/>
    </row>
    <row r="106" spans="1:25" x14ac:dyDescent="0.2">
      <c r="A106" s="41">
        <v>32356</v>
      </c>
      <c r="B106" s="55">
        <v>-0.151264849571628</v>
      </c>
      <c r="C106" s="40" t="e">
        <v>#N/A</v>
      </c>
      <c r="G106" s="37"/>
      <c r="I106" s="37"/>
      <c r="U106" s="37"/>
    </row>
    <row r="107" spans="1:25" x14ac:dyDescent="0.2">
      <c r="A107" s="41">
        <v>32387</v>
      </c>
      <c r="B107" s="55">
        <v>-4.8092600797276203E-2</v>
      </c>
      <c r="C107" s="40" t="e">
        <v>#N/A</v>
      </c>
      <c r="G107" s="37"/>
      <c r="I107" s="37"/>
      <c r="U107" s="37"/>
    </row>
    <row r="108" spans="1:25" x14ac:dyDescent="0.2">
      <c r="A108" s="41">
        <v>32417</v>
      </c>
      <c r="B108" s="55">
        <v>0</v>
      </c>
      <c r="C108" s="40" t="e">
        <v>#N/A</v>
      </c>
      <c r="G108" s="37"/>
      <c r="I108" s="37"/>
      <c r="U108" s="37"/>
    </row>
    <row r="109" spans="1:25" x14ac:dyDescent="0.2">
      <c r="A109" s="41">
        <v>32448</v>
      </c>
      <c r="B109" s="55">
        <v>-2.2589355443881898E-2</v>
      </c>
      <c r="C109" s="40" t="e">
        <v>#N/A</v>
      </c>
      <c r="G109" s="37"/>
      <c r="I109" s="37"/>
      <c r="U109" s="37"/>
    </row>
    <row r="110" spans="1:25" x14ac:dyDescent="0.2">
      <c r="A110" s="41">
        <v>32478</v>
      </c>
      <c r="B110" s="55">
        <v>0.41821453431712602</v>
      </c>
      <c r="C110" s="40" t="e">
        <v>#N/A</v>
      </c>
      <c r="G110" s="37"/>
      <c r="I110" s="37"/>
      <c r="U110" s="37"/>
    </row>
    <row r="111" spans="1:25" x14ac:dyDescent="0.2">
      <c r="A111" s="41">
        <v>32509</v>
      </c>
      <c r="B111" s="55">
        <v>0</v>
      </c>
      <c r="C111" s="40" t="e">
        <v>#N/A</v>
      </c>
      <c r="G111" s="37"/>
      <c r="I111" s="37"/>
      <c r="U111" s="37"/>
    </row>
    <row r="112" spans="1:25" x14ac:dyDescent="0.2">
      <c r="A112" s="41">
        <v>32540</v>
      </c>
      <c r="B112" s="55">
        <v>0.27344741776958098</v>
      </c>
      <c r="C112" s="40" t="e">
        <v>#N/A</v>
      </c>
      <c r="G112" s="37"/>
      <c r="I112" s="37"/>
      <c r="U112" s="37"/>
    </row>
    <row r="113" spans="1:21" x14ac:dyDescent="0.2">
      <c r="A113" s="41">
        <v>32568</v>
      </c>
      <c r="B113" s="55">
        <v>4.3251390373232203E-2</v>
      </c>
      <c r="C113" s="40" t="e">
        <v>#N/A</v>
      </c>
      <c r="G113" s="37"/>
      <c r="I113" s="37"/>
      <c r="U113" s="37"/>
    </row>
    <row r="114" spans="1:21" x14ac:dyDescent="0.2">
      <c r="A114" s="41">
        <v>32599</v>
      </c>
      <c r="B114" s="55">
        <v>0</v>
      </c>
      <c r="C114" s="40" t="e">
        <v>#N/A</v>
      </c>
      <c r="G114" s="37"/>
      <c r="I114" s="37"/>
      <c r="U114" s="37"/>
    </row>
    <row r="115" spans="1:21" x14ac:dyDescent="0.2">
      <c r="A115" s="41">
        <v>32629</v>
      </c>
      <c r="B115" s="55">
        <v>0.14594101749840999</v>
      </c>
      <c r="C115" s="40" t="e">
        <v>#N/A</v>
      </c>
      <c r="G115" s="37"/>
      <c r="I115" s="37"/>
      <c r="U115" s="37"/>
    </row>
    <row r="116" spans="1:21" x14ac:dyDescent="0.2">
      <c r="A116" s="41">
        <v>32660</v>
      </c>
      <c r="B116" s="55">
        <v>0</v>
      </c>
      <c r="C116" s="40" t="e">
        <v>#N/A</v>
      </c>
      <c r="G116" s="37"/>
      <c r="I116" s="37"/>
      <c r="U116" s="37"/>
    </row>
    <row r="117" spans="1:21" x14ac:dyDescent="0.2">
      <c r="A117" s="41">
        <v>32690</v>
      </c>
      <c r="B117" s="55">
        <v>4.6253364594040197E-2</v>
      </c>
      <c r="C117" s="40" t="e">
        <v>#N/A</v>
      </c>
      <c r="G117" s="37"/>
      <c r="I117" s="37"/>
      <c r="U117" s="37"/>
    </row>
    <row r="118" spans="1:21" x14ac:dyDescent="0.2">
      <c r="A118" s="41">
        <v>32721</v>
      </c>
      <c r="B118" s="55">
        <v>-0.107309731584532</v>
      </c>
      <c r="C118" s="40" t="e">
        <v>#N/A</v>
      </c>
      <c r="G118" s="37"/>
      <c r="I118" s="37"/>
      <c r="U118" s="37"/>
    </row>
    <row r="119" spans="1:21" x14ac:dyDescent="0.2">
      <c r="A119" s="41">
        <v>32752</v>
      </c>
      <c r="B119" s="55">
        <v>0</v>
      </c>
      <c r="C119" s="40" t="e">
        <v>#N/A</v>
      </c>
      <c r="G119" s="37"/>
      <c r="I119" s="37"/>
      <c r="U119" s="37"/>
    </row>
    <row r="120" spans="1:21" x14ac:dyDescent="0.2">
      <c r="A120" s="41">
        <v>32782</v>
      </c>
      <c r="B120" s="55">
        <v>-6.71707175488713E-2</v>
      </c>
      <c r="C120" s="40" t="e">
        <v>#N/A</v>
      </c>
      <c r="G120" s="37"/>
      <c r="I120" s="37"/>
      <c r="U120" s="37"/>
    </row>
    <row r="121" spans="1:21" x14ac:dyDescent="0.2">
      <c r="A121" s="41">
        <v>32813</v>
      </c>
      <c r="B121" s="55">
        <v>0.123430069569647</v>
      </c>
      <c r="C121" s="40" t="e">
        <v>#N/A</v>
      </c>
      <c r="G121" s="37"/>
      <c r="I121" s="37"/>
      <c r="U121" s="37"/>
    </row>
    <row r="122" spans="1:21" x14ac:dyDescent="0.2">
      <c r="A122" s="41">
        <v>32843</v>
      </c>
      <c r="B122" s="55">
        <v>-6.6736425590655096E-2</v>
      </c>
      <c r="C122" s="40" t="e">
        <v>#N/A</v>
      </c>
      <c r="G122" s="37"/>
      <c r="I122" s="37"/>
      <c r="U122" s="37"/>
    </row>
    <row r="123" spans="1:21" x14ac:dyDescent="0.2">
      <c r="A123" s="41">
        <v>32874</v>
      </c>
      <c r="B123" s="55">
        <v>0</v>
      </c>
      <c r="C123" s="40" t="e">
        <v>#N/A</v>
      </c>
      <c r="G123" s="37"/>
      <c r="I123" s="37"/>
      <c r="U123" s="37"/>
    </row>
    <row r="124" spans="1:21" x14ac:dyDescent="0.2">
      <c r="A124" s="41">
        <v>32905</v>
      </c>
      <c r="B124" s="55">
        <v>0.30412570734332101</v>
      </c>
      <c r="C124" s="40">
        <v>-0.02</v>
      </c>
      <c r="G124" s="37"/>
      <c r="I124" s="37"/>
      <c r="U124" s="37"/>
    </row>
    <row r="125" spans="1:21" x14ac:dyDescent="0.2">
      <c r="A125" s="41">
        <v>32933</v>
      </c>
      <c r="B125" s="55">
        <v>-5.3464596740506902E-2</v>
      </c>
      <c r="C125" s="40">
        <v>-0.02</v>
      </c>
      <c r="G125" s="37"/>
      <c r="I125" s="37"/>
      <c r="U125" s="37"/>
    </row>
    <row r="126" spans="1:21" x14ac:dyDescent="0.2">
      <c r="A126" s="41">
        <v>32964</v>
      </c>
      <c r="B126" s="55">
        <v>0</v>
      </c>
      <c r="C126" s="40">
        <v>0</v>
      </c>
      <c r="G126" s="37"/>
      <c r="I126" s="37"/>
      <c r="U126" s="37"/>
    </row>
    <row r="127" spans="1:21" x14ac:dyDescent="0.2">
      <c r="A127" s="41">
        <v>32994</v>
      </c>
      <c r="B127" s="55">
        <v>3.3613892560283701E-2</v>
      </c>
      <c r="C127" s="40">
        <v>0</v>
      </c>
      <c r="G127" s="37"/>
      <c r="I127" s="37"/>
      <c r="U127" s="37"/>
    </row>
    <row r="128" spans="1:21" x14ac:dyDescent="0.2">
      <c r="A128" s="41">
        <v>33025</v>
      </c>
      <c r="B128" s="55">
        <v>0</v>
      </c>
      <c r="C128" s="40">
        <v>0</v>
      </c>
      <c r="G128" s="37"/>
      <c r="I128" s="37"/>
      <c r="U128" s="37"/>
    </row>
    <row r="129" spans="1:26" x14ac:dyDescent="0.2">
      <c r="A129" s="41">
        <v>33055</v>
      </c>
      <c r="B129" s="55">
        <v>-7.0459308367556497E-2</v>
      </c>
      <c r="C129" s="40">
        <v>-0.1</v>
      </c>
      <c r="G129" s="37"/>
      <c r="I129" s="37"/>
      <c r="U129" s="37"/>
    </row>
    <row r="130" spans="1:26" x14ac:dyDescent="0.2">
      <c r="A130" s="41">
        <v>33086</v>
      </c>
      <c r="B130" s="55">
        <v>0.16621287560401901</v>
      </c>
      <c r="C130" s="40">
        <v>0</v>
      </c>
      <c r="G130" s="37"/>
      <c r="I130" s="37"/>
      <c r="U130" s="37"/>
      <c r="Z130" s="38"/>
    </row>
    <row r="131" spans="1:26" x14ac:dyDescent="0.2">
      <c r="A131" s="41">
        <v>33117</v>
      </c>
      <c r="B131" s="55">
        <v>0</v>
      </c>
      <c r="C131" s="40">
        <v>0</v>
      </c>
      <c r="G131" s="37"/>
      <c r="I131" s="37"/>
      <c r="U131" s="37"/>
    </row>
    <row r="132" spans="1:26" x14ac:dyDescent="0.2">
      <c r="A132" s="41">
        <v>33147</v>
      </c>
      <c r="B132" s="55">
        <v>-8.4466910584452506E-2</v>
      </c>
      <c r="C132" s="40">
        <v>-2.9989999999999999E-2</v>
      </c>
      <c r="G132" s="37"/>
      <c r="I132" s="37"/>
      <c r="U132" s="37"/>
    </row>
    <row r="133" spans="1:26" x14ac:dyDescent="0.2">
      <c r="A133" s="41">
        <v>33178</v>
      </c>
      <c r="B133" s="55">
        <v>5.3260003885505003E-2</v>
      </c>
      <c r="C133" s="40">
        <v>0.01</v>
      </c>
      <c r="G133" s="37"/>
      <c r="I133" s="37"/>
      <c r="U133" s="37"/>
    </row>
    <row r="134" spans="1:26" x14ac:dyDescent="0.2">
      <c r="A134" s="41">
        <v>33208</v>
      </c>
      <c r="B134" s="55">
        <v>-0.10566875641111501</v>
      </c>
      <c r="C134" s="40">
        <v>-0.19</v>
      </c>
      <c r="G134" s="37"/>
      <c r="I134" s="37"/>
      <c r="U134" s="37"/>
    </row>
    <row r="135" spans="1:26" x14ac:dyDescent="0.2">
      <c r="A135" s="41">
        <v>33239</v>
      </c>
      <c r="B135" s="55">
        <v>0</v>
      </c>
      <c r="C135" s="40">
        <v>-0.1</v>
      </c>
      <c r="G135" s="37"/>
      <c r="I135" s="37"/>
      <c r="U135" s="37"/>
    </row>
    <row r="136" spans="1:26" x14ac:dyDescent="0.2">
      <c r="A136" s="41">
        <v>33270</v>
      </c>
      <c r="B136" s="55">
        <v>-0.21851105438681601</v>
      </c>
      <c r="C136" s="40">
        <v>-0.21</v>
      </c>
      <c r="G136" s="37"/>
      <c r="I136" s="37"/>
      <c r="U136" s="37"/>
    </row>
    <row r="137" spans="1:26" x14ac:dyDescent="0.2">
      <c r="A137" s="41">
        <v>33298</v>
      </c>
      <c r="B137" s="55">
        <v>0.26871366486124199</v>
      </c>
      <c r="C137" s="40">
        <v>-0.06</v>
      </c>
      <c r="G137" s="37"/>
      <c r="I137" s="37"/>
      <c r="U137" s="37"/>
    </row>
    <row r="138" spans="1:26" x14ac:dyDescent="0.2">
      <c r="A138" s="41">
        <v>33329</v>
      </c>
      <c r="B138" s="55">
        <v>0</v>
      </c>
      <c r="C138" s="40">
        <v>-0.19</v>
      </c>
      <c r="G138" s="37"/>
      <c r="I138" s="37"/>
      <c r="U138" s="37"/>
    </row>
    <row r="139" spans="1:26" x14ac:dyDescent="0.2">
      <c r="A139" s="41">
        <v>33359</v>
      </c>
      <c r="B139" s="55">
        <v>0.22885127364015001</v>
      </c>
      <c r="C139" s="40">
        <v>-0.02</v>
      </c>
      <c r="G139" s="37"/>
      <c r="I139" s="37"/>
      <c r="U139" s="37"/>
    </row>
    <row r="140" spans="1:26" x14ac:dyDescent="0.2">
      <c r="A140" s="41">
        <v>33390</v>
      </c>
      <c r="B140" s="55">
        <v>0</v>
      </c>
      <c r="C140" s="40">
        <v>0</v>
      </c>
      <c r="G140" s="37"/>
      <c r="I140" s="37"/>
      <c r="U140" s="37"/>
    </row>
    <row r="141" spans="1:26" x14ac:dyDescent="0.2">
      <c r="A141" s="41">
        <v>33420</v>
      </c>
      <c r="B141" s="55">
        <v>-5.5493807689249698E-2</v>
      </c>
      <c r="C141" s="40">
        <v>0.01</v>
      </c>
      <c r="G141" s="37"/>
      <c r="I141" s="37"/>
      <c r="U141" s="37"/>
    </row>
    <row r="142" spans="1:26" x14ac:dyDescent="0.2">
      <c r="A142" s="41">
        <v>33451</v>
      </c>
      <c r="B142" s="55">
        <v>0.120188785096387</v>
      </c>
      <c r="C142" s="40">
        <v>-0.08</v>
      </c>
      <c r="G142" s="37"/>
      <c r="I142" s="37"/>
      <c r="P142" s="38"/>
      <c r="U142" s="37"/>
    </row>
    <row r="143" spans="1:26" x14ac:dyDescent="0.2">
      <c r="A143" s="41">
        <v>33482</v>
      </c>
      <c r="B143" s="55">
        <v>0</v>
      </c>
      <c r="C143" s="40">
        <v>0</v>
      </c>
      <c r="G143" s="37"/>
      <c r="I143" s="37"/>
      <c r="U143" s="37"/>
    </row>
    <row r="144" spans="1:26" x14ac:dyDescent="0.2">
      <c r="A144" s="41">
        <v>33512</v>
      </c>
      <c r="B144" s="55">
        <v>-3.3997996848675403E-2</v>
      </c>
      <c r="C144" s="40">
        <v>-0.04</v>
      </c>
      <c r="G144" s="37"/>
      <c r="I144" s="37"/>
      <c r="U144" s="37"/>
    </row>
    <row r="145" spans="1:21" x14ac:dyDescent="0.2">
      <c r="A145" s="41">
        <v>33543</v>
      </c>
      <c r="B145" s="55">
        <v>-0.11957558711953099</v>
      </c>
      <c r="C145" s="40">
        <v>-0.12</v>
      </c>
      <c r="G145" s="37"/>
      <c r="I145" s="37"/>
      <c r="U145" s="37"/>
    </row>
    <row r="146" spans="1:21" x14ac:dyDescent="0.2">
      <c r="A146" s="41">
        <v>33573</v>
      </c>
      <c r="B146" s="55">
        <v>0.14248596625020599</v>
      </c>
      <c r="C146" s="40">
        <v>-0.25</v>
      </c>
      <c r="G146" s="37"/>
      <c r="I146" s="37"/>
      <c r="U146" s="37"/>
    </row>
    <row r="147" spans="1:21" x14ac:dyDescent="0.2">
      <c r="A147" s="41">
        <v>33604</v>
      </c>
      <c r="B147" s="55">
        <v>0</v>
      </c>
      <c r="C147" s="40">
        <v>0</v>
      </c>
      <c r="G147" s="37"/>
      <c r="I147" s="37"/>
      <c r="U147" s="37"/>
    </row>
    <row r="148" spans="1:21" x14ac:dyDescent="0.2">
      <c r="A148" s="41">
        <v>33635</v>
      </c>
      <c r="B148" s="55">
        <v>6.8219128510135396E-2</v>
      </c>
      <c r="C148" s="40">
        <v>0</v>
      </c>
      <c r="G148" s="37"/>
      <c r="I148" s="37"/>
      <c r="U148" s="37"/>
    </row>
    <row r="149" spans="1:21" x14ac:dyDescent="0.2">
      <c r="A149" s="41">
        <v>33664</v>
      </c>
      <c r="B149" s="55">
        <v>-5.9531148831694997E-2</v>
      </c>
      <c r="C149" s="40">
        <v>0</v>
      </c>
      <c r="G149" s="37"/>
      <c r="I149" s="37"/>
      <c r="U149" s="37"/>
    </row>
    <row r="150" spans="1:21" x14ac:dyDescent="0.2">
      <c r="A150" s="41">
        <v>33695</v>
      </c>
      <c r="B150" s="55">
        <v>0</v>
      </c>
      <c r="C150" s="40">
        <v>-0.2</v>
      </c>
      <c r="G150" s="37"/>
      <c r="I150" s="37"/>
      <c r="U150" s="37"/>
    </row>
    <row r="151" spans="1:21" x14ac:dyDescent="0.2">
      <c r="A151" s="41">
        <v>33725</v>
      </c>
      <c r="B151" s="55">
        <v>0.15974837440046</v>
      </c>
      <c r="C151" s="40">
        <v>9.9900000000000006E-3</v>
      </c>
      <c r="G151" s="37"/>
      <c r="I151" s="37"/>
      <c r="U151" s="37"/>
    </row>
    <row r="152" spans="1:21" x14ac:dyDescent="0.2">
      <c r="A152" s="41">
        <v>33756</v>
      </c>
      <c r="B152" s="55">
        <v>0</v>
      </c>
      <c r="C152" s="40">
        <v>0</v>
      </c>
      <c r="G152" s="37"/>
      <c r="I152" s="37"/>
      <c r="U152" s="37"/>
    </row>
    <row r="153" spans="1:21" x14ac:dyDescent="0.2">
      <c r="A153" s="41">
        <v>33786</v>
      </c>
      <c r="B153" s="55">
        <v>-6.8441934803445903E-2</v>
      </c>
      <c r="C153" s="40">
        <v>-0.3</v>
      </c>
      <c r="G153" s="37"/>
      <c r="I153" s="37"/>
      <c r="U153" s="37"/>
    </row>
    <row r="154" spans="1:21" x14ac:dyDescent="0.2">
      <c r="A154" s="41">
        <v>33817</v>
      </c>
      <c r="B154" s="55">
        <v>2.47962276043397E-2</v>
      </c>
      <c r="C154" s="40">
        <v>0.01</v>
      </c>
      <c r="G154" s="37"/>
      <c r="I154" s="37"/>
      <c r="U154" s="37"/>
    </row>
    <row r="155" spans="1:21" x14ac:dyDescent="0.2">
      <c r="A155" s="41">
        <v>33848</v>
      </c>
      <c r="B155" s="55">
        <v>0</v>
      </c>
      <c r="C155" s="40">
        <v>0.01</v>
      </c>
      <c r="G155" s="37"/>
      <c r="I155" s="37"/>
      <c r="U155" s="37"/>
    </row>
    <row r="156" spans="1:21" x14ac:dyDescent="0.2">
      <c r="A156" s="41">
        <v>33878</v>
      </c>
      <c r="B156" s="55">
        <v>-0.15783087707368801</v>
      </c>
      <c r="C156" s="40">
        <v>0.01</v>
      </c>
      <c r="G156" s="37"/>
      <c r="I156" s="37"/>
      <c r="U156" s="37"/>
    </row>
    <row r="157" spans="1:21" x14ac:dyDescent="0.2">
      <c r="A157" s="41">
        <v>33909</v>
      </c>
      <c r="B157" s="55">
        <v>3.1402280189888901E-2</v>
      </c>
      <c r="C157" s="40">
        <v>0</v>
      </c>
      <c r="G157" s="37"/>
      <c r="I157" s="37"/>
      <c r="U157" s="37"/>
    </row>
    <row r="158" spans="1:21" x14ac:dyDescent="0.2">
      <c r="A158" s="41">
        <v>33939</v>
      </c>
      <c r="B158" s="55">
        <v>-0.16963954187365299</v>
      </c>
      <c r="C158" s="40">
        <v>-0.01</v>
      </c>
      <c r="G158" s="37"/>
      <c r="I158" s="37"/>
      <c r="U158" s="37"/>
    </row>
    <row r="159" spans="1:21" x14ac:dyDescent="0.2">
      <c r="A159" s="41">
        <v>33970</v>
      </c>
      <c r="B159" s="55">
        <v>0</v>
      </c>
      <c r="C159" s="40">
        <v>0</v>
      </c>
      <c r="G159" s="37"/>
      <c r="I159" s="37"/>
      <c r="U159" s="37"/>
    </row>
    <row r="160" spans="1:21" x14ac:dyDescent="0.2">
      <c r="A160" s="41">
        <v>34001</v>
      </c>
      <c r="B160" s="55">
        <v>0.12755623650749701</v>
      </c>
      <c r="C160" s="40">
        <v>-0.02</v>
      </c>
      <c r="G160" s="37"/>
      <c r="I160" s="37"/>
      <c r="U160" s="37"/>
    </row>
    <row r="161" spans="1:21" x14ac:dyDescent="0.2">
      <c r="A161" s="41">
        <v>34029</v>
      </c>
      <c r="B161" s="55">
        <v>-2.1546340839983701E-2</v>
      </c>
      <c r="C161" s="40">
        <v>0</v>
      </c>
      <c r="G161" s="37"/>
      <c r="I161" s="37"/>
      <c r="U161" s="37"/>
    </row>
    <row r="162" spans="1:21" x14ac:dyDescent="0.2">
      <c r="A162" s="41">
        <v>34060</v>
      </c>
      <c r="B162" s="55">
        <v>0</v>
      </c>
      <c r="C162" s="40">
        <v>0</v>
      </c>
      <c r="G162" s="37"/>
      <c r="I162" s="37"/>
      <c r="U162" s="37"/>
    </row>
    <row r="163" spans="1:21" x14ac:dyDescent="0.2">
      <c r="A163" s="41">
        <v>34090</v>
      </c>
      <c r="B163" s="55">
        <v>0.32866478166651902</v>
      </c>
      <c r="C163" s="40">
        <v>-0.02</v>
      </c>
      <c r="G163" s="37"/>
      <c r="I163" s="37"/>
      <c r="U163" s="37"/>
    </row>
    <row r="164" spans="1:21" x14ac:dyDescent="0.2">
      <c r="A164" s="41">
        <v>34121</v>
      </c>
      <c r="B164" s="55">
        <v>0</v>
      </c>
      <c r="C164" s="40">
        <v>0</v>
      </c>
      <c r="G164" s="37"/>
      <c r="I164" s="37"/>
      <c r="U164" s="37"/>
    </row>
    <row r="165" spans="1:21" x14ac:dyDescent="0.2">
      <c r="A165" s="41">
        <v>34151</v>
      </c>
      <c r="B165" s="55">
        <v>2.2872616559533002E-2</v>
      </c>
      <c r="C165" s="40">
        <v>0</v>
      </c>
      <c r="G165" s="37"/>
      <c r="I165" s="37"/>
      <c r="U165" s="37"/>
    </row>
    <row r="166" spans="1:21" x14ac:dyDescent="0.2">
      <c r="A166" s="41">
        <v>34182</v>
      </c>
      <c r="B166" s="55">
        <v>6.7882076268785799E-2</v>
      </c>
      <c r="C166" s="40">
        <v>0.01</v>
      </c>
      <c r="G166" s="37"/>
      <c r="I166" s="37"/>
      <c r="U166" s="37"/>
    </row>
    <row r="167" spans="1:21" x14ac:dyDescent="0.2">
      <c r="A167" s="41">
        <v>34213</v>
      </c>
      <c r="B167" s="55">
        <v>0.16499764705967099</v>
      </c>
      <c r="C167" s="40">
        <v>0.01</v>
      </c>
      <c r="G167" s="37"/>
      <c r="I167" s="37"/>
      <c r="U167" s="37"/>
    </row>
    <row r="168" spans="1:21" x14ac:dyDescent="0.2">
      <c r="A168" s="41">
        <v>34243</v>
      </c>
      <c r="B168" s="55">
        <v>0</v>
      </c>
      <c r="C168" s="40">
        <v>0</v>
      </c>
      <c r="G168" s="37"/>
      <c r="I168" s="37"/>
      <c r="U168" s="37"/>
    </row>
    <row r="169" spans="1:21" x14ac:dyDescent="0.2">
      <c r="A169" s="41">
        <v>34274</v>
      </c>
      <c r="B169" s="55">
        <v>-3.3659385921847002E-2</v>
      </c>
      <c r="C169" s="40">
        <v>0</v>
      </c>
      <c r="G169" s="37"/>
      <c r="I169" s="37"/>
      <c r="U169" s="37"/>
    </row>
    <row r="170" spans="1:21" x14ac:dyDescent="0.2">
      <c r="A170" s="41">
        <v>34304</v>
      </c>
      <c r="B170" s="55">
        <v>-0.127627890676107</v>
      </c>
      <c r="C170" s="40">
        <v>-0.01</v>
      </c>
      <c r="G170" s="37"/>
      <c r="I170" s="37"/>
      <c r="U170" s="37"/>
    </row>
    <row r="171" spans="1:21" x14ac:dyDescent="0.2">
      <c r="A171" s="41">
        <v>34335</v>
      </c>
      <c r="B171" s="55">
        <v>0</v>
      </c>
      <c r="C171" s="40">
        <v>0</v>
      </c>
      <c r="G171" s="37"/>
      <c r="I171" s="37"/>
      <c r="U171" s="37"/>
    </row>
    <row r="172" spans="1:21" x14ac:dyDescent="0.2">
      <c r="A172" s="41">
        <v>34366</v>
      </c>
      <c r="B172" s="55">
        <v>0.26207629436368401</v>
      </c>
      <c r="C172" s="40">
        <v>0</v>
      </c>
      <c r="G172" s="37"/>
      <c r="I172" s="37"/>
      <c r="U172" s="37"/>
    </row>
    <row r="173" spans="1:21" x14ac:dyDescent="0.2">
      <c r="A173" s="41">
        <v>34394</v>
      </c>
      <c r="B173" s="55">
        <v>0.34181736976563498</v>
      </c>
      <c r="C173" s="40">
        <v>0</v>
      </c>
      <c r="G173" s="37"/>
      <c r="I173" s="37"/>
      <c r="U173" s="37"/>
    </row>
    <row r="174" spans="1:21" x14ac:dyDescent="0.2">
      <c r="A174" s="41">
        <v>34425</v>
      </c>
      <c r="B174" s="55">
        <v>0</v>
      </c>
      <c r="C174" s="40">
        <v>0.12</v>
      </c>
      <c r="G174" s="37"/>
      <c r="I174" s="37"/>
      <c r="U174" s="37"/>
    </row>
    <row r="175" spans="1:21" x14ac:dyDescent="0.2">
      <c r="A175" s="41">
        <v>34455</v>
      </c>
      <c r="B175" s="55">
        <v>0.32472290432443701</v>
      </c>
      <c r="C175" s="40">
        <v>0.05</v>
      </c>
      <c r="G175" s="37"/>
      <c r="I175" s="37"/>
      <c r="U175" s="37"/>
    </row>
    <row r="176" spans="1:21" x14ac:dyDescent="0.2">
      <c r="A176" s="41">
        <v>34486</v>
      </c>
      <c r="B176" s="55">
        <v>0</v>
      </c>
      <c r="C176" s="40">
        <v>0</v>
      </c>
      <c r="G176" s="37"/>
      <c r="I176" s="37"/>
      <c r="U176" s="37"/>
    </row>
    <row r="177" spans="1:21" x14ac:dyDescent="0.2">
      <c r="A177" s="41">
        <v>34516</v>
      </c>
      <c r="B177" s="55">
        <v>7.3651585555399302E-2</v>
      </c>
      <c r="C177" s="40">
        <v>0</v>
      </c>
      <c r="G177" s="37"/>
      <c r="I177" s="37"/>
      <c r="U177" s="37"/>
    </row>
    <row r="178" spans="1:21" x14ac:dyDescent="0.2">
      <c r="A178" s="41">
        <v>34547</v>
      </c>
      <c r="B178" s="55">
        <v>0.44582966213249903</v>
      </c>
      <c r="C178" s="40">
        <v>0</v>
      </c>
      <c r="G178" s="37"/>
      <c r="I178" s="37"/>
      <c r="U178" s="37"/>
    </row>
    <row r="179" spans="1:21" x14ac:dyDescent="0.2">
      <c r="A179" s="41">
        <v>34578</v>
      </c>
      <c r="B179" s="55">
        <v>6.6477307435973507E-2</v>
      </c>
      <c r="C179" s="40">
        <v>-0.03</v>
      </c>
      <c r="G179" s="37"/>
      <c r="I179" s="37"/>
      <c r="U179" s="37"/>
    </row>
    <row r="180" spans="1:21" x14ac:dyDescent="0.2">
      <c r="A180" s="41">
        <v>34608</v>
      </c>
      <c r="B180" s="55">
        <v>0</v>
      </c>
      <c r="C180" s="40">
        <v>0</v>
      </c>
      <c r="G180" s="37"/>
      <c r="I180" s="37"/>
      <c r="U180" s="37"/>
    </row>
    <row r="181" spans="1:21" x14ac:dyDescent="0.2">
      <c r="A181" s="41">
        <v>34639</v>
      </c>
      <c r="B181" s="55">
        <v>0.59945479023510895</v>
      </c>
      <c r="C181" s="40">
        <v>0.08</v>
      </c>
      <c r="G181" s="37"/>
      <c r="I181" s="37"/>
      <c r="U181" s="37"/>
    </row>
    <row r="182" spans="1:21" x14ac:dyDescent="0.2">
      <c r="A182" s="41">
        <v>34669</v>
      </c>
      <c r="B182" s="55">
        <v>-0.21494345487781899</v>
      </c>
      <c r="C182" s="40">
        <v>-0.05</v>
      </c>
      <c r="G182" s="37"/>
      <c r="I182" s="37"/>
      <c r="U182" s="37"/>
    </row>
    <row r="183" spans="1:21" x14ac:dyDescent="0.2">
      <c r="A183" s="41">
        <v>34700</v>
      </c>
      <c r="B183" s="55">
        <v>0</v>
      </c>
      <c r="C183" s="40">
        <v>0</v>
      </c>
      <c r="G183" s="37"/>
      <c r="I183" s="37"/>
      <c r="U183" s="37"/>
    </row>
    <row r="184" spans="1:21" x14ac:dyDescent="0.2">
      <c r="A184" s="41">
        <v>34731</v>
      </c>
      <c r="B184" s="55">
        <v>0.52027857293451796</v>
      </c>
      <c r="C184" s="40">
        <v>0</v>
      </c>
      <c r="G184" s="37"/>
      <c r="I184" s="37"/>
      <c r="U184" s="37"/>
    </row>
    <row r="185" spans="1:21" x14ac:dyDescent="0.2">
      <c r="A185" s="41">
        <v>34759</v>
      </c>
      <c r="B185" s="55">
        <v>0.25415104127348098</v>
      </c>
      <c r="C185" s="40">
        <v>0.02</v>
      </c>
      <c r="G185" s="37"/>
      <c r="I185" s="37"/>
      <c r="U185" s="37"/>
    </row>
    <row r="186" spans="1:21" x14ac:dyDescent="0.2">
      <c r="A186" s="41">
        <v>34790</v>
      </c>
      <c r="B186" s="55">
        <v>0</v>
      </c>
      <c r="C186" s="40">
        <v>0</v>
      </c>
      <c r="G186" s="37"/>
      <c r="I186" s="37"/>
      <c r="U186" s="37"/>
    </row>
    <row r="187" spans="1:21" x14ac:dyDescent="0.2">
      <c r="A187" s="41">
        <v>34820</v>
      </c>
      <c r="B187" s="55">
        <v>0.24621609903976699</v>
      </c>
      <c r="C187" s="40">
        <v>0</v>
      </c>
      <c r="G187" s="37"/>
      <c r="I187" s="37"/>
      <c r="J187" s="38"/>
      <c r="U187" s="37"/>
    </row>
    <row r="188" spans="1:21" x14ac:dyDescent="0.2">
      <c r="A188" s="41">
        <v>34851</v>
      </c>
      <c r="B188" s="55">
        <v>0</v>
      </c>
      <c r="C188" s="40">
        <v>0</v>
      </c>
      <c r="G188" s="37"/>
      <c r="I188" s="37"/>
      <c r="U188" s="37"/>
    </row>
    <row r="189" spans="1:21" x14ac:dyDescent="0.2">
      <c r="A189" s="41">
        <v>34881</v>
      </c>
      <c r="B189" s="55">
        <v>2.88374340275422E-2</v>
      </c>
      <c r="C189" s="40">
        <v>-0.15</v>
      </c>
      <c r="G189" s="37"/>
      <c r="I189" s="37"/>
      <c r="U189" s="37"/>
    </row>
    <row r="190" spans="1:21" x14ac:dyDescent="0.2">
      <c r="A190" s="41">
        <v>34912</v>
      </c>
      <c r="B190" s="55">
        <v>-2.7832670449808399E-2</v>
      </c>
      <c r="C190" s="40">
        <v>0</v>
      </c>
      <c r="G190" s="37"/>
      <c r="I190" s="37"/>
      <c r="U190" s="37"/>
    </row>
    <row r="191" spans="1:21" x14ac:dyDescent="0.2">
      <c r="A191" s="41">
        <v>34943</v>
      </c>
      <c r="B191" s="55">
        <v>6.4445448297621402E-2</v>
      </c>
      <c r="C191" s="40">
        <v>0.03</v>
      </c>
      <c r="G191" s="37"/>
      <c r="I191" s="37"/>
      <c r="U191" s="37"/>
    </row>
    <row r="192" spans="1:21" x14ac:dyDescent="0.2">
      <c r="A192" s="41">
        <v>34973</v>
      </c>
      <c r="B192" s="55">
        <v>0</v>
      </c>
      <c r="C192" s="40">
        <v>0</v>
      </c>
      <c r="G192" s="37"/>
      <c r="I192" s="37"/>
      <c r="U192" s="37"/>
    </row>
    <row r="193" spans="1:21" x14ac:dyDescent="0.2">
      <c r="A193" s="41">
        <v>35004</v>
      </c>
      <c r="B193" s="55">
        <v>0.10967042564747</v>
      </c>
      <c r="C193" s="40">
        <v>0</v>
      </c>
      <c r="G193" s="37"/>
      <c r="I193" s="37"/>
      <c r="U193" s="37"/>
    </row>
    <row r="194" spans="1:21" x14ac:dyDescent="0.2">
      <c r="A194" s="41">
        <v>35034</v>
      </c>
      <c r="B194" s="55">
        <v>-0.12226811471985</v>
      </c>
      <c r="C194" s="40">
        <v>-0.05</v>
      </c>
      <c r="G194" s="37"/>
      <c r="I194" s="37"/>
      <c r="U194" s="37"/>
    </row>
    <row r="195" spans="1:21" x14ac:dyDescent="0.2">
      <c r="A195" s="41">
        <v>35065</v>
      </c>
      <c r="B195" s="55">
        <v>6.7280616957686001E-2</v>
      </c>
      <c r="C195" s="40">
        <v>-0.02</v>
      </c>
      <c r="G195" s="37"/>
      <c r="I195" s="37"/>
      <c r="U195" s="37"/>
    </row>
    <row r="196" spans="1:21" x14ac:dyDescent="0.2">
      <c r="A196" s="41">
        <v>35096</v>
      </c>
      <c r="B196" s="55">
        <v>0</v>
      </c>
      <c r="C196" s="40">
        <v>0</v>
      </c>
      <c r="G196" s="37"/>
      <c r="I196" s="37"/>
      <c r="U196" s="37"/>
    </row>
    <row r="197" spans="1:21" x14ac:dyDescent="0.2">
      <c r="A197" s="41">
        <v>35125</v>
      </c>
      <c r="B197" s="55">
        <v>9.6423144009550293E-2</v>
      </c>
      <c r="C197" s="40">
        <v>9.9900000000000006E-3</v>
      </c>
      <c r="G197" s="37"/>
      <c r="I197" s="37"/>
      <c r="U197" s="37"/>
    </row>
    <row r="198" spans="1:21" x14ac:dyDescent="0.2">
      <c r="A198" s="41">
        <v>35156</v>
      </c>
      <c r="B198" s="55">
        <v>0</v>
      </c>
      <c r="C198" s="40">
        <v>0</v>
      </c>
      <c r="G198" s="37"/>
      <c r="I198" s="37"/>
      <c r="U198" s="37"/>
    </row>
    <row r="199" spans="1:21" x14ac:dyDescent="0.2">
      <c r="A199" s="41">
        <v>35186</v>
      </c>
      <c r="B199" s="55">
        <v>2.3737501376355299E-2</v>
      </c>
      <c r="C199" s="40">
        <v>0</v>
      </c>
      <c r="G199" s="37"/>
      <c r="I199" s="37"/>
      <c r="U199" s="37"/>
    </row>
    <row r="200" spans="1:21" x14ac:dyDescent="0.2">
      <c r="A200" s="41">
        <v>35217</v>
      </c>
      <c r="B200" s="55">
        <v>0</v>
      </c>
      <c r="C200" s="40">
        <v>0</v>
      </c>
      <c r="G200" s="37"/>
      <c r="I200" s="37"/>
      <c r="U200" s="37"/>
    </row>
    <row r="201" spans="1:21" x14ac:dyDescent="0.2">
      <c r="A201" s="41">
        <v>35247</v>
      </c>
      <c r="B201" s="55">
        <v>-2.3312231040577801E-2</v>
      </c>
      <c r="C201" s="40">
        <v>-0.03</v>
      </c>
      <c r="G201" s="37"/>
      <c r="I201" s="37"/>
      <c r="U201" s="37"/>
    </row>
    <row r="202" spans="1:21" x14ac:dyDescent="0.2">
      <c r="A202" s="41">
        <v>35278</v>
      </c>
      <c r="B202" s="55">
        <v>-1.64793032269753E-2</v>
      </c>
      <c r="C202" s="40">
        <v>0</v>
      </c>
      <c r="G202" s="37"/>
      <c r="I202" s="37"/>
      <c r="U202" s="37"/>
    </row>
    <row r="203" spans="1:21" x14ac:dyDescent="0.2">
      <c r="A203" s="41">
        <v>35309</v>
      </c>
      <c r="B203" s="55">
        <v>-6.7870672405883599E-3</v>
      </c>
      <c r="C203" s="40">
        <v>-0.13</v>
      </c>
      <c r="G203" s="37"/>
      <c r="I203" s="37"/>
      <c r="U203" s="37"/>
    </row>
    <row r="204" spans="1:21" x14ac:dyDescent="0.2">
      <c r="A204" s="41">
        <v>35339</v>
      </c>
      <c r="B204" s="55">
        <v>0</v>
      </c>
      <c r="C204" s="40">
        <v>0</v>
      </c>
      <c r="G204" s="37"/>
      <c r="I204" s="37"/>
      <c r="U204" s="37"/>
    </row>
    <row r="205" spans="1:21" x14ac:dyDescent="0.2">
      <c r="A205" s="41">
        <v>35370</v>
      </c>
      <c r="B205" s="55">
        <v>9.0300223356948997E-2</v>
      </c>
      <c r="C205" s="40">
        <v>-0.01</v>
      </c>
      <c r="G205" s="37"/>
      <c r="I205" s="37"/>
      <c r="U205" s="37"/>
    </row>
    <row r="206" spans="1:21" x14ac:dyDescent="0.2">
      <c r="A206" s="41">
        <v>35400</v>
      </c>
      <c r="B206" s="55">
        <v>1.7882789653995101E-2</v>
      </c>
      <c r="C206" s="40">
        <v>-0.01</v>
      </c>
      <c r="G206" s="37"/>
      <c r="I206" s="37"/>
      <c r="U206" s="37"/>
    </row>
    <row r="207" spans="1:21" x14ac:dyDescent="0.2">
      <c r="A207" s="41">
        <v>35431</v>
      </c>
      <c r="B207" s="55">
        <v>4.9173949501210797E-2</v>
      </c>
      <c r="C207" s="40">
        <v>0</v>
      </c>
      <c r="G207" s="37"/>
      <c r="I207" s="37"/>
      <c r="U207" s="37"/>
    </row>
    <row r="208" spans="1:21" x14ac:dyDescent="0.2">
      <c r="A208" s="41">
        <v>35462</v>
      </c>
      <c r="B208" s="55">
        <v>0</v>
      </c>
      <c r="C208" s="40">
        <v>0</v>
      </c>
      <c r="G208" s="37"/>
      <c r="I208" s="37"/>
      <c r="U208" s="37"/>
    </row>
    <row r="209" spans="1:21" x14ac:dyDescent="0.2">
      <c r="A209" s="41">
        <v>35490</v>
      </c>
      <c r="B209" s="55">
        <v>0.115537618758454</v>
      </c>
      <c r="C209" s="40">
        <v>0.04</v>
      </c>
      <c r="G209" s="37"/>
      <c r="I209" s="37"/>
      <c r="U209" s="37"/>
    </row>
    <row r="210" spans="1:21" x14ac:dyDescent="0.2">
      <c r="A210" s="41">
        <v>35521</v>
      </c>
      <c r="B210" s="55">
        <v>0</v>
      </c>
      <c r="C210" s="40">
        <v>0</v>
      </c>
      <c r="G210" s="37"/>
      <c r="I210" s="37"/>
      <c r="L210" s="38"/>
      <c r="U210" s="37"/>
    </row>
    <row r="211" spans="1:21" x14ac:dyDescent="0.2">
      <c r="A211" s="41">
        <v>35551</v>
      </c>
      <c r="B211" s="55">
        <v>0.108735533398252</v>
      </c>
      <c r="C211" s="40">
        <v>-0.09</v>
      </c>
      <c r="G211" s="37"/>
      <c r="I211" s="37"/>
      <c r="U211" s="37"/>
    </row>
    <row r="212" spans="1:21" x14ac:dyDescent="0.2">
      <c r="A212" s="41">
        <v>35582</v>
      </c>
      <c r="B212" s="55">
        <v>-9.6119559512950106E-2</v>
      </c>
      <c r="C212" s="40">
        <v>0</v>
      </c>
      <c r="G212" s="37"/>
      <c r="I212" s="37"/>
      <c r="J212" s="38"/>
      <c r="U212" s="37"/>
    </row>
    <row r="213" spans="1:21" x14ac:dyDescent="0.2">
      <c r="A213" s="41">
        <v>35612</v>
      </c>
      <c r="B213" s="55">
        <v>0</v>
      </c>
      <c r="C213" s="40">
        <v>-0.02</v>
      </c>
      <c r="G213" s="37"/>
      <c r="I213" s="37"/>
      <c r="U213" s="37"/>
    </row>
    <row r="214" spans="1:21" x14ac:dyDescent="0.2">
      <c r="A214" s="41">
        <v>35643</v>
      </c>
      <c r="B214" s="55">
        <v>0.125882435998491</v>
      </c>
      <c r="C214" s="40">
        <v>0.01</v>
      </c>
      <c r="G214" s="37"/>
      <c r="I214" s="37"/>
      <c r="U214" s="37"/>
    </row>
    <row r="215" spans="1:21" x14ac:dyDescent="0.2">
      <c r="A215" s="41">
        <v>35674</v>
      </c>
      <c r="B215" s="55">
        <v>-0.13340671504722201</v>
      </c>
      <c r="C215" s="40">
        <v>0</v>
      </c>
      <c r="G215" s="37"/>
      <c r="I215" s="37"/>
      <c r="U215" s="37"/>
    </row>
    <row r="216" spans="1:21" x14ac:dyDescent="0.2">
      <c r="A216" s="41">
        <v>35704</v>
      </c>
      <c r="B216" s="55">
        <v>0</v>
      </c>
      <c r="C216" s="40">
        <v>0</v>
      </c>
      <c r="G216" s="37"/>
      <c r="I216" s="37"/>
      <c r="U216" s="37"/>
    </row>
    <row r="217" spans="1:21" x14ac:dyDescent="0.2">
      <c r="A217" s="41">
        <v>35735</v>
      </c>
      <c r="B217" s="55">
        <v>-6.4102415482434796E-2</v>
      </c>
      <c r="C217" s="40">
        <v>0</v>
      </c>
      <c r="G217" s="37"/>
      <c r="I217" s="37"/>
      <c r="U217" s="37"/>
    </row>
    <row r="218" spans="1:21" x14ac:dyDescent="0.2">
      <c r="A218" s="41">
        <v>35765</v>
      </c>
      <c r="B218" s="55">
        <v>-1.31069272722911E-4</v>
      </c>
      <c r="C218" s="40">
        <v>-0.01</v>
      </c>
      <c r="G218" s="37"/>
      <c r="I218" s="37"/>
      <c r="U218" s="37"/>
    </row>
    <row r="219" spans="1:21" x14ac:dyDescent="0.2">
      <c r="A219" s="41">
        <v>35796</v>
      </c>
      <c r="B219" s="55">
        <v>-1.7290159914470801E-2</v>
      </c>
      <c r="C219" s="40">
        <v>0</v>
      </c>
      <c r="G219" s="37"/>
      <c r="I219" s="37"/>
      <c r="U219" s="37"/>
    </row>
    <row r="220" spans="1:21" x14ac:dyDescent="0.2">
      <c r="A220" s="41">
        <v>35827</v>
      </c>
      <c r="B220" s="55">
        <v>0</v>
      </c>
      <c r="C220" s="40">
        <v>0</v>
      </c>
      <c r="G220" s="37"/>
      <c r="I220" s="37"/>
      <c r="U220" s="37"/>
    </row>
    <row r="221" spans="1:21" x14ac:dyDescent="0.2">
      <c r="A221" s="41">
        <v>35855</v>
      </c>
      <c r="B221" s="55">
        <v>-2.2692248140394201E-2</v>
      </c>
      <c r="C221" s="40">
        <v>0</v>
      </c>
      <c r="G221" s="37"/>
      <c r="I221" s="37"/>
      <c r="U221" s="37"/>
    </row>
    <row r="222" spans="1:21" x14ac:dyDescent="0.2">
      <c r="A222" s="41">
        <v>35886</v>
      </c>
      <c r="B222" s="55">
        <v>0</v>
      </c>
      <c r="C222" s="40">
        <v>0</v>
      </c>
      <c r="G222" s="37"/>
      <c r="I222" s="37"/>
      <c r="U222" s="37"/>
    </row>
    <row r="223" spans="1:21" x14ac:dyDescent="0.2">
      <c r="A223" s="41">
        <v>35916</v>
      </c>
      <c r="B223" s="55">
        <v>-5.7808877071039197E-2</v>
      </c>
      <c r="C223" s="40">
        <v>-0.01</v>
      </c>
      <c r="G223" s="37"/>
      <c r="I223" s="37"/>
      <c r="M223" s="38"/>
      <c r="U223" s="37"/>
    </row>
    <row r="224" spans="1:21" x14ac:dyDescent="0.2">
      <c r="A224" s="41">
        <v>35947</v>
      </c>
      <c r="B224" s="55">
        <v>0.105826174056962</v>
      </c>
      <c r="C224" s="40">
        <v>0</v>
      </c>
      <c r="G224" s="37"/>
      <c r="I224" s="37"/>
      <c r="U224" s="37"/>
    </row>
    <row r="225" spans="1:21" x14ac:dyDescent="0.2">
      <c r="A225" s="41">
        <v>35977</v>
      </c>
      <c r="B225" s="55">
        <v>0</v>
      </c>
      <c r="C225" s="40">
        <v>9.9900000000000006E-3</v>
      </c>
      <c r="G225" s="37"/>
      <c r="I225" s="37"/>
      <c r="U225" s="37"/>
    </row>
    <row r="226" spans="1:21" x14ac:dyDescent="0.2">
      <c r="A226" s="41">
        <v>36008</v>
      </c>
      <c r="B226" s="55">
        <v>7.26383169735801E-2</v>
      </c>
      <c r="C226" s="40">
        <v>0.01</v>
      </c>
      <c r="G226" s="37"/>
      <c r="I226" s="37"/>
      <c r="U226" s="37"/>
    </row>
    <row r="227" spans="1:21" x14ac:dyDescent="0.2">
      <c r="A227" s="41">
        <v>36039</v>
      </c>
      <c r="B227" s="55">
        <v>-0.41699203230426202</v>
      </c>
      <c r="C227" s="40">
        <v>7.0000000000000007E-2</v>
      </c>
      <c r="G227" s="37"/>
      <c r="I227" s="37"/>
      <c r="U227" s="37"/>
    </row>
    <row r="228" spans="1:21" x14ac:dyDescent="0.2">
      <c r="A228" s="41">
        <v>36069</v>
      </c>
      <c r="B228" s="55">
        <v>0</v>
      </c>
      <c r="C228" s="40">
        <v>-0.25</v>
      </c>
      <c r="G228" s="37"/>
      <c r="I228" s="37"/>
      <c r="U228" s="37"/>
    </row>
    <row r="229" spans="1:21" x14ac:dyDescent="0.2">
      <c r="A229" s="41">
        <v>36100</v>
      </c>
      <c r="B229" s="55">
        <v>-0.14767889169335999</v>
      </c>
      <c r="C229" s="40">
        <v>0</v>
      </c>
      <c r="G229" s="37"/>
      <c r="I229" s="37"/>
      <c r="U229" s="37"/>
    </row>
    <row r="230" spans="1:21" x14ac:dyDescent="0.2">
      <c r="A230" s="41">
        <v>36130</v>
      </c>
      <c r="B230" s="55">
        <v>-0.12930355560242501</v>
      </c>
      <c r="C230" s="40">
        <v>0</v>
      </c>
      <c r="G230" s="37"/>
      <c r="I230" s="37"/>
      <c r="U230" s="37"/>
    </row>
    <row r="231" spans="1:21" x14ac:dyDescent="0.2">
      <c r="A231" s="41">
        <v>36161</v>
      </c>
      <c r="B231" s="55">
        <v>-9.3270549858500404E-2</v>
      </c>
      <c r="C231" s="40">
        <v>0</v>
      </c>
      <c r="G231" s="37"/>
      <c r="I231" s="37"/>
      <c r="U231" s="37"/>
    </row>
    <row r="232" spans="1:21" x14ac:dyDescent="0.2">
      <c r="A232" s="41">
        <v>36192</v>
      </c>
      <c r="B232" s="55">
        <v>0</v>
      </c>
      <c r="C232" s="40">
        <v>0</v>
      </c>
      <c r="G232" s="37"/>
      <c r="I232" s="37"/>
      <c r="U232" s="37"/>
    </row>
    <row r="233" spans="1:21" x14ac:dyDescent="0.2">
      <c r="A233" s="41">
        <v>36220</v>
      </c>
      <c r="B233" s="55">
        <v>-0.13519605279288199</v>
      </c>
      <c r="C233" s="40">
        <v>-0.02</v>
      </c>
      <c r="G233" s="37"/>
      <c r="I233" s="37"/>
      <c r="U233" s="37"/>
    </row>
    <row r="234" spans="1:21" x14ac:dyDescent="0.2">
      <c r="A234" s="41">
        <v>36251</v>
      </c>
      <c r="B234" s="55">
        <v>0</v>
      </c>
      <c r="C234" s="40">
        <v>0</v>
      </c>
      <c r="G234" s="37"/>
      <c r="I234" s="37"/>
      <c r="U234" s="37"/>
    </row>
    <row r="235" spans="1:21" x14ac:dyDescent="0.2">
      <c r="A235" s="41">
        <v>36281</v>
      </c>
      <c r="B235" s="55">
        <v>-0.10550766005425399</v>
      </c>
      <c r="C235" s="40">
        <v>0.04</v>
      </c>
      <c r="G235" s="37"/>
      <c r="I235" s="37"/>
      <c r="U235" s="37"/>
    </row>
    <row r="236" spans="1:21" x14ac:dyDescent="0.2">
      <c r="A236" s="41">
        <v>36312</v>
      </c>
      <c r="B236" s="55">
        <v>0.259686149547464</v>
      </c>
      <c r="C236" s="40">
        <v>-7.0000000000000007E-2</v>
      </c>
      <c r="G236" s="37"/>
      <c r="I236" s="37"/>
      <c r="U236" s="37"/>
    </row>
    <row r="237" spans="1:21" x14ac:dyDescent="0.2">
      <c r="A237" s="41">
        <v>36342</v>
      </c>
      <c r="B237" s="55">
        <v>0</v>
      </c>
      <c r="C237" s="40">
        <v>0</v>
      </c>
      <c r="G237" s="37"/>
      <c r="I237" s="37"/>
      <c r="U237" s="37"/>
    </row>
    <row r="238" spans="1:21" x14ac:dyDescent="0.2">
      <c r="A238" s="41">
        <v>36373</v>
      </c>
      <c r="B238" s="55">
        <v>0.24855518500145499</v>
      </c>
      <c r="C238" s="40">
        <v>1.4999999999999999E-2</v>
      </c>
      <c r="G238" s="37"/>
      <c r="I238" s="37"/>
      <c r="U238" s="37"/>
    </row>
    <row r="239" spans="1:21" x14ac:dyDescent="0.2">
      <c r="A239" s="41">
        <v>36404</v>
      </c>
      <c r="B239" s="55">
        <v>-0.19617394263662899</v>
      </c>
      <c r="C239" s="40">
        <v>0</v>
      </c>
      <c r="G239" s="37"/>
      <c r="I239" s="37"/>
      <c r="U239" s="37"/>
    </row>
    <row r="240" spans="1:21" x14ac:dyDescent="0.2">
      <c r="A240" s="41">
        <v>36434</v>
      </c>
      <c r="B240" s="55">
        <v>0</v>
      </c>
      <c r="C240" s="40">
        <v>0.04</v>
      </c>
      <c r="G240" s="37"/>
      <c r="I240" s="37"/>
      <c r="U240" s="37"/>
    </row>
    <row r="241" spans="1:21" x14ac:dyDescent="0.2">
      <c r="A241" s="41">
        <v>36465</v>
      </c>
      <c r="B241" s="55">
        <v>0.216945196485749</v>
      </c>
      <c r="C241" s="40">
        <v>6.0010000000000001E-2</v>
      </c>
      <c r="G241" s="37"/>
      <c r="I241" s="37"/>
      <c r="U241" s="37"/>
    </row>
    <row r="242" spans="1:21" x14ac:dyDescent="0.2">
      <c r="A242" s="41">
        <v>36495</v>
      </c>
      <c r="B242" s="55">
        <v>-0.16968201537013899</v>
      </c>
      <c r="C242" s="40">
        <v>-5.0000000000000001E-3</v>
      </c>
      <c r="G242" s="37"/>
      <c r="I242" s="37"/>
      <c r="U242" s="37"/>
    </row>
    <row r="243" spans="1:21" x14ac:dyDescent="0.2">
      <c r="A243" s="41">
        <v>36526</v>
      </c>
      <c r="B243" s="55">
        <v>5.9447601317294201E-2</v>
      </c>
      <c r="C243" s="40">
        <v>0</v>
      </c>
      <c r="G243" s="37"/>
      <c r="I243" s="37"/>
      <c r="U243" s="37"/>
    </row>
    <row r="244" spans="1:21" x14ac:dyDescent="0.2">
      <c r="A244" s="41">
        <v>36557</v>
      </c>
      <c r="B244" s="55">
        <v>0</v>
      </c>
      <c r="C244" s="40">
        <v>5.0000000000000001E-3</v>
      </c>
      <c r="G244" s="37"/>
      <c r="I244" s="37"/>
      <c r="U244" s="37"/>
    </row>
    <row r="245" spans="1:21" x14ac:dyDescent="0.2">
      <c r="A245" s="41">
        <v>36586</v>
      </c>
      <c r="B245" s="55">
        <v>2.1952534039434E-2</v>
      </c>
      <c r="C245" s="40">
        <v>-9.9900000000000006E-3</v>
      </c>
      <c r="G245" s="37"/>
      <c r="I245" s="37"/>
      <c r="U245" s="37"/>
    </row>
    <row r="246" spans="1:21" x14ac:dyDescent="0.2">
      <c r="A246" s="41">
        <v>36617</v>
      </c>
      <c r="B246" s="55">
        <v>0</v>
      </c>
      <c r="C246" s="40">
        <v>0</v>
      </c>
      <c r="G246" s="37"/>
      <c r="I246" s="37"/>
      <c r="U246" s="37"/>
    </row>
    <row r="247" spans="1:21" x14ac:dyDescent="0.2">
      <c r="A247" s="41">
        <v>36647</v>
      </c>
      <c r="B247" s="55">
        <v>0.356099104429556</v>
      </c>
      <c r="C247" s="40">
        <v>7.0000000000000007E-2</v>
      </c>
      <c r="G247" s="37"/>
      <c r="I247" s="37"/>
      <c r="U247" s="37"/>
    </row>
    <row r="248" spans="1:21" x14ac:dyDescent="0.2">
      <c r="A248" s="41">
        <v>36678</v>
      </c>
      <c r="B248" s="55">
        <v>7.4826871178209395E-2</v>
      </c>
      <c r="C248" s="40">
        <v>-1.5010000000000001E-2</v>
      </c>
      <c r="G248" s="37"/>
      <c r="I248" s="37"/>
    </row>
    <row r="249" spans="1:21" x14ac:dyDescent="0.2">
      <c r="A249" s="41">
        <v>36708</v>
      </c>
      <c r="B249" s="55">
        <v>0</v>
      </c>
      <c r="C249" s="40">
        <v>0</v>
      </c>
      <c r="G249" s="37"/>
      <c r="I249" s="37"/>
    </row>
    <row r="250" spans="1:21" x14ac:dyDescent="0.2">
      <c r="A250" s="41">
        <v>36739</v>
      </c>
      <c r="B250" s="55">
        <v>-4.0329585414780898E-2</v>
      </c>
      <c r="C250" s="40">
        <v>5.0000000000000001E-3</v>
      </c>
      <c r="G250" s="37"/>
      <c r="I250" s="37"/>
    </row>
    <row r="251" spans="1:21" x14ac:dyDescent="0.2">
      <c r="A251" s="41">
        <v>36770</v>
      </c>
      <c r="B251" s="55">
        <v>2.55736457655866E-2</v>
      </c>
      <c r="C251" s="40">
        <v>0</v>
      </c>
      <c r="G251" s="37"/>
      <c r="I251" s="37"/>
    </row>
    <row r="252" spans="1:21" x14ac:dyDescent="0.2">
      <c r="A252" s="41">
        <v>36800</v>
      </c>
      <c r="B252" s="55">
        <v>0</v>
      </c>
      <c r="C252" s="40">
        <v>2.5000000000000001E-2</v>
      </c>
      <c r="G252" s="37"/>
      <c r="I252" s="37"/>
    </row>
    <row r="253" spans="1:21" x14ac:dyDescent="0.2">
      <c r="A253" s="41">
        <v>36831</v>
      </c>
      <c r="B253" s="55">
        <v>7.7759250970730706E-2</v>
      </c>
      <c r="C253" s="40">
        <v>0</v>
      </c>
      <c r="G253" s="37"/>
      <c r="I253" s="37"/>
    </row>
    <row r="254" spans="1:21" x14ac:dyDescent="0.2">
      <c r="A254" s="41">
        <v>36861</v>
      </c>
      <c r="B254" s="55">
        <v>-0.251755872349193</v>
      </c>
      <c r="C254" s="40">
        <v>-5.0000000000000001E-3</v>
      </c>
      <c r="G254" s="37"/>
      <c r="I254" s="37"/>
    </row>
    <row r="255" spans="1:21" x14ac:dyDescent="0.2">
      <c r="A255" s="41">
        <v>36892</v>
      </c>
      <c r="B255" s="55">
        <v>6.3318706200469199E-2</v>
      </c>
      <c r="C255" s="40">
        <v>-0.11999</v>
      </c>
      <c r="G255" s="37"/>
      <c r="I255" s="37"/>
    </row>
    <row r="256" spans="1:21" x14ac:dyDescent="0.2">
      <c r="A256" s="41">
        <v>36923</v>
      </c>
      <c r="B256" s="55">
        <v>0</v>
      </c>
      <c r="C256" s="40">
        <v>0</v>
      </c>
      <c r="G256" s="37"/>
      <c r="I256" s="37"/>
    </row>
    <row r="257" spans="1:9" x14ac:dyDescent="0.2">
      <c r="A257" s="41">
        <v>36951</v>
      </c>
      <c r="B257" s="55">
        <v>-0.84452612456592402</v>
      </c>
      <c r="C257" s="40">
        <v>-7.4999999999999997E-2</v>
      </c>
      <c r="G257" s="37"/>
      <c r="I257" s="37"/>
    </row>
    <row r="258" spans="1:9" x14ac:dyDescent="0.2">
      <c r="A258" s="41">
        <v>36982</v>
      </c>
      <c r="B258" s="55">
        <v>0</v>
      </c>
      <c r="C258" s="40">
        <v>-0.37</v>
      </c>
      <c r="G258" s="37"/>
      <c r="I258" s="37"/>
    </row>
    <row r="259" spans="1:9" x14ac:dyDescent="0.2">
      <c r="A259" s="41">
        <v>37012</v>
      </c>
      <c r="B259" s="55">
        <v>-0.39718525816147798</v>
      </c>
      <c r="C259" s="40">
        <v>-0.14000000000000001</v>
      </c>
      <c r="G259" s="37"/>
    </row>
    <row r="260" spans="1:9" x14ac:dyDescent="0.2">
      <c r="A260" s="41">
        <v>37043</v>
      </c>
      <c r="B260" s="55">
        <v>-0.11811528749636099</v>
      </c>
      <c r="C260" s="40">
        <v>7.4999999999999997E-2</v>
      </c>
      <c r="G260" s="37"/>
    </row>
    <row r="261" spans="1:9" x14ac:dyDescent="0.2">
      <c r="A261" s="41">
        <v>37073</v>
      </c>
      <c r="B261" s="55">
        <v>0</v>
      </c>
      <c r="C261" s="40">
        <v>0</v>
      </c>
      <c r="G261" s="37"/>
    </row>
    <row r="262" spans="1:9" x14ac:dyDescent="0.2">
      <c r="A262" s="41">
        <v>37104</v>
      </c>
      <c r="B262" s="55">
        <v>-0.58693376569925804</v>
      </c>
      <c r="C262" s="40">
        <v>-0.02</v>
      </c>
      <c r="G262" s="37"/>
    </row>
    <row r="263" spans="1:9" x14ac:dyDescent="0.2">
      <c r="A263" s="41">
        <v>37135</v>
      </c>
      <c r="B263" s="55">
        <v>-5.9390186186913897E-4</v>
      </c>
      <c r="C263" s="40">
        <v>-4.4999999999999998E-2</v>
      </c>
      <c r="G263" s="37"/>
    </row>
    <row r="264" spans="1:9" x14ac:dyDescent="0.2">
      <c r="A264" s="41">
        <v>37165</v>
      </c>
      <c r="B264" s="55">
        <v>-0.16327703181276701</v>
      </c>
      <c r="C264" s="40">
        <v>-0.04</v>
      </c>
      <c r="G264" s="37"/>
    </row>
    <row r="265" spans="1:9" x14ac:dyDescent="0.2">
      <c r="A265" s="41">
        <v>37196</v>
      </c>
      <c r="B265" s="55">
        <v>0</v>
      </c>
      <c r="C265" s="40">
        <v>-0.14000000000000001</v>
      </c>
      <c r="G265" s="37"/>
    </row>
    <row r="266" spans="1:9" x14ac:dyDescent="0.2">
      <c r="A266" s="41">
        <v>37226</v>
      </c>
      <c r="B266" s="55">
        <v>-0.238859751763562</v>
      </c>
      <c r="C266" s="40">
        <v>-0.03</v>
      </c>
      <c r="G266" s="37"/>
    </row>
    <row r="267" spans="1:9" x14ac:dyDescent="0.2">
      <c r="A267" s="41">
        <v>37257</v>
      </c>
      <c r="B267" s="55">
        <v>-0.150512289524738</v>
      </c>
      <c r="C267" s="40">
        <v>0.02</v>
      </c>
      <c r="G267" s="37"/>
    </row>
    <row r="268" spans="1:9" x14ac:dyDescent="0.2">
      <c r="A268" s="41">
        <v>37288</v>
      </c>
      <c r="B268" s="55">
        <v>0</v>
      </c>
      <c r="C268" s="40">
        <v>0</v>
      </c>
      <c r="G268" s="37"/>
    </row>
    <row r="269" spans="1:9" x14ac:dyDescent="0.2">
      <c r="A269" s="41">
        <v>37316</v>
      </c>
      <c r="B269" s="55">
        <v>-0.33707739816930599</v>
      </c>
      <c r="C269" s="40">
        <v>-4.4999999999999998E-2</v>
      </c>
      <c r="G269" s="37"/>
    </row>
    <row r="270" spans="1:9" x14ac:dyDescent="0.2">
      <c r="A270" s="41">
        <v>37347</v>
      </c>
      <c r="B270" s="55">
        <v>0</v>
      </c>
      <c r="C270" s="40">
        <v>0</v>
      </c>
      <c r="G270" s="37"/>
    </row>
    <row r="271" spans="1:9" x14ac:dyDescent="0.2">
      <c r="A271" s="41">
        <v>37377</v>
      </c>
      <c r="B271" s="55">
        <v>0.18121794038032599</v>
      </c>
      <c r="C271" s="40">
        <v>-0.02</v>
      </c>
      <c r="G271" s="37"/>
    </row>
    <row r="272" spans="1:9" x14ac:dyDescent="0.2">
      <c r="A272" s="41">
        <v>37408</v>
      </c>
      <c r="B272" s="55">
        <v>2.92622131653591E-2</v>
      </c>
      <c r="C272" s="40">
        <v>-0.01</v>
      </c>
      <c r="G272" s="37"/>
    </row>
    <row r="273" spans="1:7" x14ac:dyDescent="0.2">
      <c r="A273" s="41">
        <v>37438</v>
      </c>
      <c r="B273" s="55">
        <v>0</v>
      </c>
      <c r="C273" s="40">
        <v>0</v>
      </c>
      <c r="G273" s="37"/>
    </row>
    <row r="274" spans="1:7" x14ac:dyDescent="0.2">
      <c r="A274" s="41">
        <v>37469</v>
      </c>
      <c r="B274" s="55">
        <v>0.148283957896816</v>
      </c>
      <c r="C274" s="40">
        <v>-0.04</v>
      </c>
      <c r="G274" s="37"/>
    </row>
    <row r="275" spans="1:7" x14ac:dyDescent="0.2">
      <c r="A275" s="41">
        <v>37500</v>
      </c>
      <c r="B275" s="55">
        <v>-3.8933092436609397E-2</v>
      </c>
      <c r="C275" s="40">
        <v>-5.0000000000000001E-3</v>
      </c>
      <c r="G275" s="37"/>
    </row>
    <row r="276" spans="1:7" x14ac:dyDescent="0.2">
      <c r="A276" s="41">
        <v>37530</v>
      </c>
      <c r="B276" s="55">
        <v>-0.27510655457599997</v>
      </c>
      <c r="C276" s="40">
        <v>0</v>
      </c>
      <c r="G276" s="37"/>
    </row>
    <row r="277" spans="1:7" x14ac:dyDescent="0.2">
      <c r="A277" s="41">
        <v>37561</v>
      </c>
      <c r="B277" s="55">
        <v>0</v>
      </c>
      <c r="C277" s="40">
        <v>-8.5000000000000006E-2</v>
      </c>
    </row>
    <row r="278" spans="1:7" x14ac:dyDescent="0.2">
      <c r="A278" s="41">
        <v>37591</v>
      </c>
      <c r="B278" s="55">
        <v>1.1778719870811799E-2</v>
      </c>
      <c r="C278" s="40">
        <v>0.01</v>
      </c>
    </row>
    <row r="279" spans="1:7" x14ac:dyDescent="0.2">
      <c r="A279" s="41">
        <v>37622</v>
      </c>
      <c r="B279" s="55">
        <v>3.5746160639200698E-3</v>
      </c>
      <c r="C279" s="40">
        <v>0.03</v>
      </c>
    </row>
    <row r="280" spans="1:7" x14ac:dyDescent="0.2">
      <c r="A280" s="41">
        <v>37653</v>
      </c>
      <c r="B280" s="55">
        <v>0</v>
      </c>
      <c r="C280" s="40">
        <v>0</v>
      </c>
    </row>
    <row r="281" spans="1:7" x14ac:dyDescent="0.2">
      <c r="A281" s="41">
        <v>37681</v>
      </c>
      <c r="B281" s="55">
        <v>6.0753960515573698E-2</v>
      </c>
      <c r="C281" s="40">
        <v>-0.02</v>
      </c>
    </row>
    <row r="282" spans="1:7" x14ac:dyDescent="0.2">
      <c r="A282" s="41">
        <v>37712</v>
      </c>
      <c r="B282" s="55">
        <v>-3.6213101654559202E-3</v>
      </c>
      <c r="C282" s="40">
        <v>0</v>
      </c>
    </row>
    <row r="283" spans="1:7" x14ac:dyDescent="0.2">
      <c r="A283" s="41">
        <v>37742</v>
      </c>
      <c r="B283" s="55">
        <v>0</v>
      </c>
      <c r="C283" s="40">
        <v>-0.04</v>
      </c>
    </row>
    <row r="284" spans="1:7" x14ac:dyDescent="0.2">
      <c r="A284" s="41">
        <v>37773</v>
      </c>
      <c r="B284" s="55">
        <v>-0.22835603555775799</v>
      </c>
      <c r="C284" s="40">
        <v>0.105</v>
      </c>
    </row>
    <row r="285" spans="1:7" x14ac:dyDescent="0.2">
      <c r="A285" s="41">
        <v>37803</v>
      </c>
      <c r="B285" s="55">
        <v>0</v>
      </c>
      <c r="C285" s="40">
        <v>0</v>
      </c>
    </row>
    <row r="286" spans="1:7" x14ac:dyDescent="0.2">
      <c r="A286" s="41">
        <v>37834</v>
      </c>
      <c r="B286" s="55">
        <v>-4.4058066682562402E-2</v>
      </c>
      <c r="C286" s="40">
        <v>0</v>
      </c>
    </row>
    <row r="287" spans="1:7" x14ac:dyDescent="0.2">
      <c r="A287" s="41">
        <v>37865</v>
      </c>
      <c r="B287" s="55">
        <v>-0.19389645447878501</v>
      </c>
      <c r="C287" s="40">
        <v>0</v>
      </c>
    </row>
    <row r="288" spans="1:7" x14ac:dyDescent="0.2">
      <c r="A288" s="41">
        <v>37895</v>
      </c>
      <c r="B288" s="55">
        <v>-0.18923094942863899</v>
      </c>
      <c r="C288" s="40">
        <v>-0.01</v>
      </c>
    </row>
    <row r="289" spans="1:3" x14ac:dyDescent="0.2">
      <c r="A289" s="41">
        <v>37926</v>
      </c>
      <c r="B289" s="55">
        <v>0</v>
      </c>
      <c r="C289" s="40">
        <v>0</v>
      </c>
    </row>
    <row r="290" spans="1:3" x14ac:dyDescent="0.2">
      <c r="A290" s="41">
        <v>37956</v>
      </c>
      <c r="B290" s="55">
        <v>-0.21718806225669701</v>
      </c>
      <c r="C290" s="40">
        <v>5.0000000000000001E-3</v>
      </c>
    </row>
    <row r="291" spans="1:3" x14ac:dyDescent="0.2">
      <c r="A291" s="41">
        <v>37987</v>
      </c>
      <c r="B291" s="55">
        <v>-8.4795712281570498E-2</v>
      </c>
      <c r="C291" s="40">
        <v>5.0000000000000001E-3</v>
      </c>
    </row>
    <row r="292" spans="1:3" x14ac:dyDescent="0.2">
      <c r="A292" s="41">
        <v>38018</v>
      </c>
      <c r="B292" s="55">
        <v>0</v>
      </c>
      <c r="C292" s="40">
        <v>0</v>
      </c>
    </row>
    <row r="293" spans="1:3" x14ac:dyDescent="0.2">
      <c r="A293" s="41">
        <v>38047</v>
      </c>
      <c r="B293" s="55">
        <v>7.9057776391788404E-2</v>
      </c>
      <c r="C293" s="40">
        <v>-5.0000000000000001E-3</v>
      </c>
    </row>
    <row r="294" spans="1:3" x14ac:dyDescent="0.2">
      <c r="A294" s="41">
        <v>38078</v>
      </c>
      <c r="B294" s="55">
        <v>-0.10354005982081201</v>
      </c>
      <c r="C294" s="40">
        <v>0</v>
      </c>
    </row>
    <row r="295" spans="1:3" x14ac:dyDescent="0.2">
      <c r="A295" s="41">
        <v>38108</v>
      </c>
      <c r="B295" s="55">
        <v>0</v>
      </c>
      <c r="C295" s="40">
        <v>-5.0000000000000001E-3</v>
      </c>
    </row>
    <row r="296" spans="1:3" x14ac:dyDescent="0.2">
      <c r="A296" s="41">
        <v>38139</v>
      </c>
      <c r="B296" s="55">
        <v>0.16518745961065001</v>
      </c>
      <c r="C296" s="40">
        <v>-0.01</v>
      </c>
    </row>
    <row r="297" spans="1:3" x14ac:dyDescent="0.2">
      <c r="A297" s="41">
        <v>38169</v>
      </c>
      <c r="B297" s="55">
        <v>0</v>
      </c>
      <c r="C297" s="40">
        <v>0</v>
      </c>
    </row>
    <row r="298" spans="1:3" x14ac:dyDescent="0.2">
      <c r="A298" s="41">
        <v>38200</v>
      </c>
      <c r="B298" s="55">
        <v>0.29619425183664699</v>
      </c>
      <c r="C298" s="40">
        <v>3.9989999999999998E-2</v>
      </c>
    </row>
    <row r="299" spans="1:3" x14ac:dyDescent="0.2">
      <c r="A299" s="41">
        <v>38231</v>
      </c>
      <c r="B299" s="55">
        <v>0.14244959021954801</v>
      </c>
      <c r="C299" s="40">
        <v>-0.01</v>
      </c>
    </row>
    <row r="300" spans="1:3" x14ac:dyDescent="0.2">
      <c r="A300" s="41">
        <v>38261</v>
      </c>
      <c r="B300" s="55">
        <v>0</v>
      </c>
      <c r="C300" s="40">
        <v>0</v>
      </c>
    </row>
    <row r="301" spans="1:3" x14ac:dyDescent="0.2">
      <c r="A301" s="41">
        <v>38292</v>
      </c>
      <c r="B301" s="55">
        <v>0.29280969632125498</v>
      </c>
      <c r="C301" s="40">
        <v>-9.9900000000000006E-3</v>
      </c>
    </row>
    <row r="302" spans="1:3" x14ac:dyDescent="0.2">
      <c r="A302" s="41">
        <v>38322</v>
      </c>
      <c r="B302" s="55">
        <v>0.16700778411285599</v>
      </c>
      <c r="C302" s="40">
        <v>-5.0000000000000001E-3</v>
      </c>
    </row>
    <row r="303" spans="1:3" x14ac:dyDescent="0.2">
      <c r="A303" s="41">
        <v>38353</v>
      </c>
      <c r="B303" s="55">
        <v>0.13283148104270701</v>
      </c>
      <c r="C303" s="40">
        <v>0</v>
      </c>
    </row>
    <row r="304" spans="1:3" x14ac:dyDescent="0.2">
      <c r="A304" s="41">
        <v>38384</v>
      </c>
      <c r="B304" s="55">
        <v>0</v>
      </c>
      <c r="C304" s="40">
        <v>0</v>
      </c>
    </row>
    <row r="305" spans="1:3" x14ac:dyDescent="0.2">
      <c r="A305" s="41">
        <v>38412</v>
      </c>
      <c r="B305" s="55">
        <v>7.9348300221126405E-2</v>
      </c>
      <c r="C305" s="40">
        <v>0.01</v>
      </c>
    </row>
    <row r="306" spans="1:3" x14ac:dyDescent="0.2">
      <c r="A306" s="41">
        <v>38443</v>
      </c>
      <c r="B306" s="55">
        <v>0.29663243188450999</v>
      </c>
      <c r="C306" s="40">
        <v>0</v>
      </c>
    </row>
    <row r="307" spans="1:3" x14ac:dyDescent="0.2">
      <c r="A307" s="41">
        <v>38473</v>
      </c>
      <c r="B307" s="55">
        <v>0</v>
      </c>
      <c r="C307" s="40">
        <v>0.01</v>
      </c>
    </row>
    <row r="308" spans="1:3" x14ac:dyDescent="0.2">
      <c r="A308" s="41">
        <v>38504</v>
      </c>
      <c r="B308" s="55">
        <v>0.25577031896483798</v>
      </c>
      <c r="C308" s="40">
        <v>1.4999999999999999E-2</v>
      </c>
    </row>
    <row r="309" spans="1:3" x14ac:dyDescent="0.2">
      <c r="A309" s="41">
        <v>38534</v>
      </c>
      <c r="B309" s="55">
        <v>0</v>
      </c>
      <c r="C309" s="40">
        <v>0</v>
      </c>
    </row>
    <row r="310" spans="1:3" x14ac:dyDescent="0.2">
      <c r="A310" s="41">
        <v>38565</v>
      </c>
      <c r="B310" s="55">
        <v>7.59563427148464E-2</v>
      </c>
      <c r="C310" s="40">
        <v>-0.01</v>
      </c>
    </row>
    <row r="311" spans="1:3" x14ac:dyDescent="0.2">
      <c r="A311" s="41">
        <v>38596</v>
      </c>
      <c r="B311" s="55">
        <v>0.29288706165110201</v>
      </c>
      <c r="C311" s="40">
        <v>0.03</v>
      </c>
    </row>
    <row r="312" spans="1:3" x14ac:dyDescent="0.2">
      <c r="A312" s="41">
        <v>38626</v>
      </c>
      <c r="B312" s="55">
        <v>0.233096016196956</v>
      </c>
      <c r="C312" s="40">
        <v>0</v>
      </c>
    </row>
    <row r="313" spans="1:3" x14ac:dyDescent="0.2">
      <c r="A313" s="41">
        <v>38657</v>
      </c>
      <c r="B313" s="55">
        <v>0</v>
      </c>
      <c r="C313" s="40">
        <v>0</v>
      </c>
    </row>
    <row r="314" spans="1:3" x14ac:dyDescent="0.2">
      <c r="A314" s="41">
        <v>38687</v>
      </c>
      <c r="B314" s="55">
        <v>9.9700915137207205E-2</v>
      </c>
      <c r="C314" s="40">
        <v>-5.0000000000000001E-3</v>
      </c>
    </row>
    <row r="315" spans="1:3" x14ac:dyDescent="0.2">
      <c r="A315" s="41">
        <v>38718</v>
      </c>
      <c r="B315" s="55">
        <v>0.13173106853032401</v>
      </c>
      <c r="C315" s="40">
        <v>2.5000000000000001E-2</v>
      </c>
    </row>
    <row r="316" spans="1:3" x14ac:dyDescent="0.2">
      <c r="A316" s="41">
        <v>38749</v>
      </c>
      <c r="B316" s="55">
        <v>0</v>
      </c>
      <c r="C316" s="40">
        <v>0</v>
      </c>
    </row>
    <row r="317" spans="1:3" x14ac:dyDescent="0.2">
      <c r="A317" s="41">
        <v>38777</v>
      </c>
      <c r="B317" s="55">
        <v>0.10343370129356801</v>
      </c>
      <c r="C317" s="40">
        <v>0.03</v>
      </c>
    </row>
    <row r="318" spans="1:3" x14ac:dyDescent="0.2">
      <c r="A318" s="41">
        <v>38808</v>
      </c>
      <c r="B318" s="55">
        <v>0</v>
      </c>
      <c r="C318" s="40">
        <v>0</v>
      </c>
    </row>
    <row r="319" spans="1:3" x14ac:dyDescent="0.2">
      <c r="A319" s="41">
        <v>38838</v>
      </c>
      <c r="B319" s="55">
        <v>0.18021503894086399</v>
      </c>
      <c r="C319" s="40">
        <v>3.5000000000000003E-2</v>
      </c>
    </row>
    <row r="320" spans="1:3" x14ac:dyDescent="0.2">
      <c r="A320" s="41">
        <v>38869</v>
      </c>
      <c r="B320" s="55">
        <v>0.47565368241726802</v>
      </c>
      <c r="C320" s="40">
        <v>-2.5000000000000001E-2</v>
      </c>
    </row>
    <row r="321" spans="1:3" x14ac:dyDescent="0.2">
      <c r="A321" s="41">
        <v>38899</v>
      </c>
      <c r="B321" s="55">
        <v>0</v>
      </c>
      <c r="C321" s="40">
        <v>0</v>
      </c>
    </row>
    <row r="322" spans="1:3" x14ac:dyDescent="0.2">
      <c r="A322" s="41">
        <v>38930</v>
      </c>
      <c r="B322" s="55">
        <v>9.0374533402851107E-2</v>
      </c>
      <c r="C322" s="40">
        <v>-3.5000000000000003E-2</v>
      </c>
    </row>
    <row r="323" spans="1:3" x14ac:dyDescent="0.2">
      <c r="A323" s="41">
        <v>38961</v>
      </c>
      <c r="B323" s="55">
        <v>7.9483168999572196E-2</v>
      </c>
      <c r="C323" s="40">
        <v>0</v>
      </c>
    </row>
    <row r="324" spans="1:3" x14ac:dyDescent="0.2">
      <c r="A324" s="41">
        <v>38991</v>
      </c>
      <c r="B324" s="55">
        <v>-4.3104584877263603E-2</v>
      </c>
      <c r="C324" s="40">
        <v>-5.0000000000000001E-3</v>
      </c>
    </row>
    <row r="325" spans="1:3" x14ac:dyDescent="0.2">
      <c r="A325" s="41">
        <v>39022</v>
      </c>
      <c r="B325" s="55">
        <v>0</v>
      </c>
      <c r="C325" s="40">
        <v>0</v>
      </c>
    </row>
    <row r="326" spans="1:3" x14ac:dyDescent="0.2">
      <c r="A326" s="41">
        <v>39052</v>
      </c>
      <c r="B326" s="55">
        <v>7.2923861865811096E-2</v>
      </c>
      <c r="C326" s="40">
        <v>-5.0000000000000001E-3</v>
      </c>
    </row>
    <row r="327" spans="1:3" x14ac:dyDescent="0.2">
      <c r="A327" s="41">
        <v>39083</v>
      </c>
      <c r="B327" s="55">
        <v>-4.5515327395353002E-2</v>
      </c>
      <c r="C327" s="40">
        <v>-5.0000000000000001E-3</v>
      </c>
    </row>
    <row r="328" spans="1:3" x14ac:dyDescent="0.2">
      <c r="A328" s="41">
        <v>39114</v>
      </c>
      <c r="B328" s="55">
        <v>0</v>
      </c>
      <c r="C328" s="40">
        <v>0</v>
      </c>
    </row>
    <row r="329" spans="1:3" x14ac:dyDescent="0.2">
      <c r="A329" s="41">
        <v>39142</v>
      </c>
      <c r="B329" s="55">
        <v>0.19616934882555701</v>
      </c>
      <c r="C329" s="40">
        <v>-1.5010000000000001E-2</v>
      </c>
    </row>
    <row r="330" spans="1:3" x14ac:dyDescent="0.2">
      <c r="A330" s="41">
        <v>39173</v>
      </c>
      <c r="B330" s="55">
        <v>0</v>
      </c>
      <c r="C330" s="40">
        <v>0</v>
      </c>
    </row>
    <row r="331" spans="1:3" x14ac:dyDescent="0.2">
      <c r="A331" s="41">
        <v>39203</v>
      </c>
      <c r="B331" s="55">
        <v>-1.2015230731162301E-2</v>
      </c>
      <c r="C331" s="40">
        <v>5.0000000000000001E-3</v>
      </c>
    </row>
    <row r="332" spans="1:3" x14ac:dyDescent="0.2">
      <c r="A332" s="41">
        <v>39234</v>
      </c>
      <c r="B332" s="55">
        <v>-6.3969342706087104E-2</v>
      </c>
      <c r="C332" s="40">
        <v>0</v>
      </c>
    </row>
    <row r="333" spans="1:3" x14ac:dyDescent="0.2">
      <c r="A333" s="41">
        <v>39264</v>
      </c>
      <c r="B333" s="55">
        <v>0</v>
      </c>
      <c r="C333" s="40">
        <v>0</v>
      </c>
    </row>
    <row r="334" spans="1:3" x14ac:dyDescent="0.2">
      <c r="A334" s="41">
        <v>39295</v>
      </c>
      <c r="B334" s="55">
        <v>4.2869268991472601E-2</v>
      </c>
      <c r="C334" s="40">
        <v>-2.5000000000000001E-2</v>
      </c>
    </row>
    <row r="335" spans="1:3" x14ac:dyDescent="0.2">
      <c r="A335" s="41">
        <v>39326</v>
      </c>
      <c r="B335" s="55">
        <v>-0.57696708650726503</v>
      </c>
      <c r="C335" s="40">
        <v>-0.17</v>
      </c>
    </row>
    <row r="336" spans="1:3" x14ac:dyDescent="0.2">
      <c r="A336" s="41">
        <v>39356</v>
      </c>
      <c r="B336" s="55">
        <v>-0.290437823545798</v>
      </c>
      <c r="C336" s="40">
        <v>0.03</v>
      </c>
    </row>
    <row r="337" spans="1:3" x14ac:dyDescent="0.2">
      <c r="A337" s="41">
        <v>39387</v>
      </c>
      <c r="B337" s="55">
        <v>0</v>
      </c>
      <c r="C337" s="40">
        <v>0</v>
      </c>
    </row>
    <row r="338" spans="1:3" x14ac:dyDescent="0.2">
      <c r="A338" s="41">
        <v>39417</v>
      </c>
      <c r="B338" s="55">
        <v>-8.3727278417665904E-2</v>
      </c>
      <c r="C338" s="40">
        <v>0.03</v>
      </c>
    </row>
    <row r="339" spans="1:3" x14ac:dyDescent="0.2">
      <c r="A339" s="41">
        <v>39448</v>
      </c>
      <c r="B339" s="40" t="e">
        <v>#N/A</v>
      </c>
      <c r="C339" s="40">
        <v>-0.255</v>
      </c>
    </row>
    <row r="340" spans="1:3" x14ac:dyDescent="0.2">
      <c r="A340" s="41">
        <v>39479</v>
      </c>
      <c r="B340" s="40" t="e">
        <v>#N/A</v>
      </c>
      <c r="C340" s="40">
        <v>0</v>
      </c>
    </row>
    <row r="341" spans="1:3" x14ac:dyDescent="0.2">
      <c r="A341" s="41">
        <v>39508</v>
      </c>
      <c r="B341" s="40" t="e">
        <v>#N/A</v>
      </c>
      <c r="C341" s="40">
        <v>0.19</v>
      </c>
    </row>
    <row r="342" spans="1:3" x14ac:dyDescent="0.2">
      <c r="A342" s="41">
        <v>39539</v>
      </c>
      <c r="B342" s="40" t="e">
        <v>#N/A</v>
      </c>
      <c r="C342" s="40">
        <v>-7.4999999999999997E-2</v>
      </c>
    </row>
    <row r="343" spans="1:3" x14ac:dyDescent="0.2">
      <c r="A343" s="41">
        <v>39569</v>
      </c>
      <c r="B343" s="40" t="e">
        <v>#N/A</v>
      </c>
      <c r="C343" s="40">
        <v>0</v>
      </c>
    </row>
    <row r="344" spans="1:3" x14ac:dyDescent="0.2">
      <c r="A344" s="41">
        <v>39600</v>
      </c>
      <c r="B344" s="40" t="e">
        <v>#N/A</v>
      </c>
      <c r="C344" s="40">
        <v>1.4999999999999999E-2</v>
      </c>
    </row>
    <row r="345" spans="1:3" x14ac:dyDescent="0.2">
      <c r="A345" s="41">
        <v>39630</v>
      </c>
      <c r="B345" s="40" t="e">
        <v>#N/A</v>
      </c>
      <c r="C345" s="40">
        <v>0</v>
      </c>
    </row>
    <row r="346" spans="1:3" x14ac:dyDescent="0.2">
      <c r="A346" s="41">
        <v>39661</v>
      </c>
      <c r="B346" s="40" t="e">
        <v>#N/A</v>
      </c>
      <c r="C346" s="40">
        <v>-0.03</v>
      </c>
    </row>
    <row r="347" spans="1:3" x14ac:dyDescent="0.2">
      <c r="A347" s="41">
        <v>39692</v>
      </c>
      <c r="B347" s="40" t="e">
        <v>#N/A</v>
      </c>
      <c r="C347" s="40">
        <v>0.12</v>
      </c>
    </row>
    <row r="348" spans="1:3" x14ac:dyDescent="0.2">
      <c r="A348" s="41">
        <v>39722</v>
      </c>
      <c r="B348" s="40" t="e">
        <v>#N/A</v>
      </c>
      <c r="C348" s="40">
        <v>-5.9990000000000002E-2</v>
      </c>
    </row>
    <row r="349" spans="1:3" x14ac:dyDescent="0.2">
      <c r="A349" s="41">
        <v>39753</v>
      </c>
      <c r="B349" s="40" t="e">
        <v>#N/A</v>
      </c>
      <c r="C349" s="40">
        <v>-5.0000000000000001E-3</v>
      </c>
    </row>
    <row r="350" spans="1:3" x14ac:dyDescent="0.2">
      <c r="A350" s="41">
        <v>39783</v>
      </c>
      <c r="B350" s="40" t="e">
        <v>#N/A</v>
      </c>
      <c r="C350" s="40">
        <v>-0.18001</v>
      </c>
    </row>
    <row r="351" spans="1:3" x14ac:dyDescent="0.2">
      <c r="A351" s="41">
        <v>39814</v>
      </c>
      <c r="B351" s="40" t="e">
        <v>#N/A</v>
      </c>
      <c r="C351" s="40">
        <v>0</v>
      </c>
    </row>
    <row r="352" spans="1:3" x14ac:dyDescent="0.2">
      <c r="A352" s="41">
        <v>39845</v>
      </c>
      <c r="B352" s="40" t="e">
        <v>#N/A</v>
      </c>
      <c r="C352" s="40">
        <v>0</v>
      </c>
    </row>
    <row r="353" spans="1:3" x14ac:dyDescent="0.2">
      <c r="A353" s="41">
        <v>39873</v>
      </c>
      <c r="B353" s="40" t="e">
        <v>#N/A</v>
      </c>
      <c r="C353" s="40">
        <v>-0.01</v>
      </c>
    </row>
    <row r="354" spans="1:3" x14ac:dyDescent="0.2">
      <c r="A354" s="41">
        <v>39904</v>
      </c>
      <c r="B354" s="40" t="e">
        <v>#N/A</v>
      </c>
      <c r="C354" s="40">
        <v>5.0000000000000001E-3</v>
      </c>
    </row>
    <row r="355" spans="1:3" x14ac:dyDescent="0.2">
      <c r="A355" s="41">
        <v>39934</v>
      </c>
      <c r="B355" s="40" t="e">
        <v>#N/A</v>
      </c>
      <c r="C355" s="40">
        <v>0</v>
      </c>
    </row>
    <row r="356" spans="1:3" x14ac:dyDescent="0.2">
      <c r="A356" s="41">
        <v>39965</v>
      </c>
      <c r="B356" s="40" t="e">
        <v>#N/A</v>
      </c>
      <c r="C356" s="40">
        <v>0</v>
      </c>
    </row>
    <row r="357" spans="1:3" x14ac:dyDescent="0.2">
      <c r="A357" s="41">
        <v>39995</v>
      </c>
      <c r="B357" s="40" t="e">
        <v>#N/A</v>
      </c>
      <c r="C357" s="40">
        <v>0</v>
      </c>
    </row>
    <row r="358" spans="1:3" x14ac:dyDescent="0.2">
      <c r="A358" s="41">
        <v>40026</v>
      </c>
      <c r="B358" s="40" t="e">
        <v>#N/A</v>
      </c>
      <c r="C358" s="40">
        <v>-5.0000000000000001E-3</v>
      </c>
    </row>
    <row r="359" spans="1:3" x14ac:dyDescent="0.2">
      <c r="A359" s="41">
        <v>40057</v>
      </c>
      <c r="B359" s="40" t="e">
        <v>#N/A</v>
      </c>
      <c r="C359" s="40">
        <v>-1.4999999999999999E-2</v>
      </c>
    </row>
    <row r="360" spans="1:3" x14ac:dyDescent="0.2">
      <c r="A360" s="41">
        <v>40087</v>
      </c>
      <c r="B360" s="40" t="e">
        <v>#N/A</v>
      </c>
      <c r="C360" s="40">
        <v>0</v>
      </c>
    </row>
    <row r="361" spans="1:3" x14ac:dyDescent="0.2">
      <c r="A361" s="41">
        <v>40118</v>
      </c>
      <c r="B361" s="40" t="e">
        <v>#N/A</v>
      </c>
      <c r="C361" s="40">
        <v>-9.9900000000000006E-3</v>
      </c>
    </row>
    <row r="362" spans="1:3" x14ac:dyDescent="0.2">
      <c r="A362" s="41">
        <v>40148</v>
      </c>
      <c r="B362" s="40" t="e">
        <v>#N/A</v>
      </c>
      <c r="C362" s="40">
        <v>-5.0000000000000001E-3</v>
      </c>
    </row>
    <row r="363" spans="1:3" x14ac:dyDescent="0.2">
      <c r="A363" s="41">
        <v>40179</v>
      </c>
      <c r="B363" s="40" t="e">
        <v>#N/A</v>
      </c>
      <c r="C363" s="40">
        <v>0</v>
      </c>
    </row>
    <row r="364" spans="1:3" x14ac:dyDescent="0.2">
      <c r="A364" s="41">
        <v>40210</v>
      </c>
      <c r="B364" s="40" t="e">
        <v>#N/A</v>
      </c>
      <c r="C364" s="40">
        <v>0</v>
      </c>
    </row>
    <row r="365" spans="1:3" x14ac:dyDescent="0.2">
      <c r="A365" s="41">
        <v>40238</v>
      </c>
      <c r="B365" s="40" t="e">
        <v>#N/A</v>
      </c>
      <c r="C365" s="40">
        <v>-0.01</v>
      </c>
    </row>
    <row r="366" spans="1:3" x14ac:dyDescent="0.2">
      <c r="A366" s="41">
        <v>40269</v>
      </c>
      <c r="B366" s="40" t="e">
        <v>#N/A</v>
      </c>
      <c r="C366" s="40">
        <v>-0.01</v>
      </c>
    </row>
    <row r="367" spans="1:3" x14ac:dyDescent="0.2">
      <c r="A367" s="41">
        <v>40299</v>
      </c>
      <c r="B367" s="40" t="e">
        <v>#N/A</v>
      </c>
      <c r="C367" s="40">
        <v>0</v>
      </c>
    </row>
    <row r="368" spans="1:3" x14ac:dyDescent="0.2">
      <c r="A368" s="41">
        <v>40330</v>
      </c>
      <c r="B368" s="40" t="e">
        <v>#N/A</v>
      </c>
      <c r="C368" s="40">
        <v>0</v>
      </c>
    </row>
    <row r="369" spans="1:3" x14ac:dyDescent="0.2">
      <c r="A369" s="41">
        <v>40360</v>
      </c>
      <c r="B369" s="40" t="e">
        <v>#N/A</v>
      </c>
      <c r="C369" s="40">
        <v>0</v>
      </c>
    </row>
    <row r="370" spans="1:3" x14ac:dyDescent="0.2">
      <c r="A370" s="41">
        <v>40391</v>
      </c>
      <c r="B370" s="40" t="e">
        <v>#N/A</v>
      </c>
      <c r="C370" s="40">
        <v>0</v>
      </c>
    </row>
    <row r="371" spans="1:3" x14ac:dyDescent="0.2">
      <c r="A371" s="41">
        <v>40422</v>
      </c>
      <c r="B371" s="40" t="e">
        <v>#N/A</v>
      </c>
      <c r="C371" s="40">
        <v>5.0000000000000001E-3</v>
      </c>
    </row>
    <row r="372" spans="1:3" x14ac:dyDescent="0.2">
      <c r="A372" s="41">
        <v>40452</v>
      </c>
      <c r="B372" s="40" t="e">
        <v>#N/A</v>
      </c>
      <c r="C372" s="40">
        <v>0</v>
      </c>
    </row>
    <row r="373" spans="1:3" x14ac:dyDescent="0.2">
      <c r="A373" s="41">
        <v>40483</v>
      </c>
      <c r="B373" s="40" t="e">
        <v>#N/A</v>
      </c>
      <c r="C373" s="40">
        <v>5.0000000000000001E-3</v>
      </c>
    </row>
    <row r="374" spans="1:3" x14ac:dyDescent="0.2">
      <c r="A374" s="41">
        <v>40513</v>
      </c>
      <c r="B374" s="40" t="e">
        <v>#N/A</v>
      </c>
      <c r="C374" s="40">
        <v>0</v>
      </c>
    </row>
    <row r="375" spans="1:3" x14ac:dyDescent="0.2">
      <c r="A375" s="41">
        <v>40544</v>
      </c>
      <c r="B375" s="40" t="e">
        <v>#N/A</v>
      </c>
      <c r="C375" s="40">
        <v>-5.0000000000000001E-3</v>
      </c>
    </row>
    <row r="376" spans="1:3" x14ac:dyDescent="0.2">
      <c r="A376" s="41">
        <v>40575</v>
      </c>
      <c r="B376" s="40" t="e">
        <v>#N/A</v>
      </c>
      <c r="C376" s="40">
        <v>0</v>
      </c>
    </row>
    <row r="377" spans="1:3" x14ac:dyDescent="0.2">
      <c r="A377" s="41">
        <v>40603</v>
      </c>
      <c r="B377" s="40" t="e">
        <v>#N/A</v>
      </c>
      <c r="C377" s="40">
        <v>0</v>
      </c>
    </row>
    <row r="378" spans="1:3" x14ac:dyDescent="0.2">
      <c r="A378" s="41">
        <v>40634</v>
      </c>
      <c r="B378" s="40" t="e">
        <v>#N/A</v>
      </c>
      <c r="C378" s="40">
        <v>-5.0000000000000001E-3</v>
      </c>
    </row>
    <row r="379" spans="1:3" x14ac:dyDescent="0.2">
      <c r="A379" s="41">
        <v>40664</v>
      </c>
      <c r="B379" s="40" t="e">
        <v>#N/A</v>
      </c>
      <c r="C379" s="40">
        <v>0</v>
      </c>
    </row>
    <row r="380" spans="1:3" x14ac:dyDescent="0.2">
      <c r="A380" s="41">
        <v>40695</v>
      </c>
      <c r="B380" s="40" t="e">
        <v>#N/A</v>
      </c>
      <c r="C380" s="40">
        <v>-5.0000000000000001E-3</v>
      </c>
    </row>
    <row r="381" spans="1:3" x14ac:dyDescent="0.2">
      <c r="A381" s="41">
        <v>40725</v>
      </c>
      <c r="B381" s="40" t="e">
        <v>#N/A</v>
      </c>
      <c r="C381" s="40">
        <v>0</v>
      </c>
    </row>
    <row r="382" spans="1:3" x14ac:dyDescent="0.2">
      <c r="A382" s="41">
        <v>40756</v>
      </c>
      <c r="B382" s="40" t="e">
        <v>#N/A</v>
      </c>
      <c r="C382" s="40">
        <v>-5.0000000000000001E-3</v>
      </c>
    </row>
    <row r="383" spans="1:3" x14ac:dyDescent="0.2">
      <c r="A383" s="41">
        <v>40787</v>
      </c>
      <c r="B383" s="40" t="e">
        <v>#N/A</v>
      </c>
      <c r="C383" s="40">
        <v>0.02</v>
      </c>
    </row>
    <row r="384" spans="1:3" x14ac:dyDescent="0.2">
      <c r="A384" s="41">
        <v>40817</v>
      </c>
      <c r="B384" s="40" t="e">
        <v>#N/A</v>
      </c>
      <c r="C384" s="40">
        <v>0</v>
      </c>
    </row>
    <row r="385" spans="1:3" x14ac:dyDescent="0.2">
      <c r="A385" s="41">
        <v>40848</v>
      </c>
      <c r="B385" s="40" t="e">
        <v>#N/A</v>
      </c>
      <c r="C385" s="40">
        <v>0.01</v>
      </c>
    </row>
    <row r="386" spans="1:3" x14ac:dyDescent="0.2">
      <c r="A386" s="41">
        <v>40878</v>
      </c>
      <c r="B386" s="40" t="e">
        <v>#N/A</v>
      </c>
      <c r="C386" s="40">
        <v>0</v>
      </c>
    </row>
    <row r="387" spans="1:3" x14ac:dyDescent="0.2">
      <c r="A387" s="41">
        <v>40909</v>
      </c>
      <c r="B387" s="40" t="e">
        <v>#N/A</v>
      </c>
      <c r="C387" s="40">
        <v>0</v>
      </c>
    </row>
    <row r="388" spans="1:3" x14ac:dyDescent="0.2">
      <c r="A388" s="41">
        <v>40940</v>
      </c>
      <c r="B388" s="40" t="e">
        <v>#N/A</v>
      </c>
      <c r="C388" s="40">
        <v>0</v>
      </c>
    </row>
    <row r="389" spans="1:3" x14ac:dyDescent="0.2">
      <c r="A389" s="41">
        <v>40969</v>
      </c>
      <c r="B389" s="40" t="e">
        <v>#N/A</v>
      </c>
      <c r="C389" s="40">
        <v>0</v>
      </c>
    </row>
    <row r="390" spans="1:3" x14ac:dyDescent="0.2">
      <c r="A390" s="41">
        <v>41000</v>
      </c>
      <c r="B390" s="40" t="e">
        <v>#N/A</v>
      </c>
      <c r="C390" s="40">
        <v>0</v>
      </c>
    </row>
    <row r="391" spans="1:3" x14ac:dyDescent="0.2">
      <c r="A391" s="41">
        <v>41030</v>
      </c>
      <c r="B391" s="40" t="e">
        <v>#N/A</v>
      </c>
      <c r="C391" s="40">
        <v>0</v>
      </c>
    </row>
    <row r="392" spans="1:3" x14ac:dyDescent="0.2">
      <c r="A392" s="41">
        <v>41061</v>
      </c>
      <c r="B392" s="40" t="e">
        <v>#N/A</v>
      </c>
      <c r="C392" s="40">
        <v>0.01</v>
      </c>
    </row>
    <row r="393" spans="1:3" x14ac:dyDescent="0.2">
      <c r="A393" s="41">
        <v>41091</v>
      </c>
      <c r="B393" s="40" t="e">
        <v>#N/A</v>
      </c>
      <c r="C393" s="40" t="e">
        <v>#N/A</v>
      </c>
    </row>
    <row r="394" spans="1:3" x14ac:dyDescent="0.2">
      <c r="A394" s="41">
        <v>41122</v>
      </c>
      <c r="B394" s="40" t="e">
        <v>#N/A</v>
      </c>
      <c r="C394" s="40" t="e">
        <v>#N/A</v>
      </c>
    </row>
    <row r="395" spans="1:3" x14ac:dyDescent="0.2">
      <c r="A395" s="41">
        <v>41153</v>
      </c>
      <c r="B395" s="40" t="e">
        <v>#N/A</v>
      </c>
      <c r="C395" s="40" t="e">
        <v>#N/A</v>
      </c>
    </row>
    <row r="396" spans="1:3" x14ac:dyDescent="0.2">
      <c r="A396" s="41">
        <v>41183</v>
      </c>
      <c r="B396" s="40" t="e">
        <v>#N/A</v>
      </c>
      <c r="C396" s="40" t="e">
        <v>#N/A</v>
      </c>
    </row>
    <row r="397" spans="1:3" x14ac:dyDescent="0.2">
      <c r="A397" s="41">
        <v>41214</v>
      </c>
      <c r="B397" s="40" t="e">
        <v>#N/A</v>
      </c>
      <c r="C397" s="40" t="e">
        <v>#N/A</v>
      </c>
    </row>
    <row r="398" spans="1:3" x14ac:dyDescent="0.2">
      <c r="A398" s="41">
        <v>41244</v>
      </c>
      <c r="B398" s="40" t="e">
        <v>#N/A</v>
      </c>
      <c r="C398" s="40" t="e">
        <v>#N/A</v>
      </c>
    </row>
    <row r="399" spans="1:3" x14ac:dyDescent="0.2">
      <c r="A399" s="37"/>
    </row>
    <row r="400" spans="1:3" x14ac:dyDescent="0.2">
      <c r="A400" s="37"/>
    </row>
    <row r="401" spans="1:1" x14ac:dyDescent="0.2">
      <c r="A401" s="37"/>
    </row>
    <row r="402" spans="1:1" x14ac:dyDescent="0.2">
      <c r="A402" s="37"/>
    </row>
    <row r="403" spans="1:1" x14ac:dyDescent="0.2">
      <c r="A403" s="37"/>
    </row>
    <row r="404" spans="1:1" x14ac:dyDescent="0.2">
      <c r="A404" s="37"/>
    </row>
    <row r="405" spans="1:1" x14ac:dyDescent="0.2">
      <c r="A405" s="37"/>
    </row>
    <row r="406" spans="1:1" x14ac:dyDescent="0.2">
      <c r="A406" s="37"/>
    </row>
    <row r="407" spans="1:1" x14ac:dyDescent="0.2">
      <c r="A407" s="37"/>
    </row>
    <row r="408" spans="1:1" x14ac:dyDescent="0.2">
      <c r="A408" s="37"/>
    </row>
    <row r="409" spans="1:1" x14ac:dyDescent="0.2">
      <c r="A409" s="37"/>
    </row>
    <row r="410" spans="1:1" x14ac:dyDescent="0.2">
      <c r="A410" s="37"/>
    </row>
    <row r="411" spans="1:1" x14ac:dyDescent="0.2">
      <c r="A411" s="37"/>
    </row>
    <row r="412" spans="1:1" x14ac:dyDescent="0.2">
      <c r="A412" s="37"/>
    </row>
    <row r="413" spans="1:1" x14ac:dyDescent="0.2">
      <c r="A413" s="37"/>
    </row>
    <row r="414" spans="1:1" x14ac:dyDescent="0.2">
      <c r="A414" s="37"/>
    </row>
    <row r="415" spans="1:1" x14ac:dyDescent="0.2">
      <c r="A415" s="37"/>
    </row>
    <row r="416" spans="1:1" x14ac:dyDescent="0.2">
      <c r="A416" s="37"/>
    </row>
    <row r="417" spans="1:1" x14ac:dyDescent="0.2">
      <c r="A417" s="37"/>
    </row>
    <row r="418" spans="1:1" x14ac:dyDescent="0.2">
      <c r="A418" s="37"/>
    </row>
    <row r="419" spans="1:1" x14ac:dyDescent="0.2">
      <c r="A419" s="37"/>
    </row>
    <row r="420" spans="1:1" x14ac:dyDescent="0.2">
      <c r="A420" s="37"/>
    </row>
    <row r="421" spans="1:1" x14ac:dyDescent="0.2">
      <c r="A421" s="37"/>
    </row>
    <row r="422" spans="1:1" x14ac:dyDescent="0.2">
      <c r="A422" s="37"/>
    </row>
    <row r="423" spans="1:1" x14ac:dyDescent="0.2">
      <c r="A423" s="37"/>
    </row>
    <row r="424" spans="1:1" x14ac:dyDescent="0.2">
      <c r="A424" s="37"/>
    </row>
    <row r="425" spans="1:1" x14ac:dyDescent="0.2">
      <c r="A425" s="37"/>
    </row>
    <row r="426" spans="1:1" x14ac:dyDescent="0.2">
      <c r="A426" s="37"/>
    </row>
    <row r="427" spans="1:1" x14ac:dyDescent="0.2">
      <c r="A427" s="37"/>
    </row>
    <row r="428" spans="1:1" x14ac:dyDescent="0.2">
      <c r="A428" s="37"/>
    </row>
    <row r="429" spans="1:1" x14ac:dyDescent="0.2">
      <c r="A429" s="37"/>
    </row>
    <row r="430" spans="1:1" x14ac:dyDescent="0.2">
      <c r="A430" s="37"/>
    </row>
    <row r="431" spans="1:1" x14ac:dyDescent="0.2">
      <c r="A431" s="37"/>
    </row>
    <row r="432" spans="1:1" x14ac:dyDescent="0.2">
      <c r="A432" s="37"/>
    </row>
    <row r="433" spans="1:1" x14ac:dyDescent="0.2">
      <c r="A433" s="37"/>
    </row>
    <row r="434" spans="1:1" x14ac:dyDescent="0.2">
      <c r="A434" s="37"/>
    </row>
    <row r="435" spans="1:1" x14ac:dyDescent="0.2">
      <c r="A435" s="37"/>
    </row>
    <row r="436" spans="1:1" x14ac:dyDescent="0.2">
      <c r="A436" s="37"/>
    </row>
    <row r="437" spans="1:1" x14ac:dyDescent="0.2">
      <c r="A437" s="37"/>
    </row>
    <row r="438" spans="1:1" x14ac:dyDescent="0.2">
      <c r="A438" s="37"/>
    </row>
    <row r="439" spans="1:1" x14ac:dyDescent="0.2">
      <c r="A439" s="37"/>
    </row>
    <row r="440" spans="1:1" x14ac:dyDescent="0.2">
      <c r="A440" s="37"/>
    </row>
    <row r="441" spans="1:1" x14ac:dyDescent="0.2">
      <c r="A441" s="37"/>
    </row>
    <row r="442" spans="1:1" x14ac:dyDescent="0.2">
      <c r="A442" s="37"/>
    </row>
    <row r="443" spans="1:1" x14ac:dyDescent="0.2">
      <c r="A443" s="37"/>
    </row>
    <row r="444" spans="1:1" x14ac:dyDescent="0.2">
      <c r="A444" s="37"/>
    </row>
    <row r="445" spans="1:1" x14ac:dyDescent="0.2">
      <c r="A445" s="37"/>
    </row>
    <row r="446" spans="1:1" x14ac:dyDescent="0.2">
      <c r="A446" s="37"/>
    </row>
    <row r="447" spans="1:1" x14ac:dyDescent="0.2">
      <c r="A447" s="37"/>
    </row>
    <row r="448" spans="1:1" x14ac:dyDescent="0.2">
      <c r="A448" s="37"/>
    </row>
    <row r="449" spans="1:1" x14ac:dyDescent="0.2">
      <c r="A449" s="37"/>
    </row>
    <row r="450" spans="1:1" x14ac:dyDescent="0.2">
      <c r="A450" s="37"/>
    </row>
    <row r="451" spans="1:1" x14ac:dyDescent="0.2">
      <c r="A451" s="37"/>
    </row>
    <row r="452" spans="1:1" x14ac:dyDescent="0.2">
      <c r="A452" s="37"/>
    </row>
    <row r="453" spans="1:1" x14ac:dyDescent="0.2">
      <c r="A453" s="37"/>
    </row>
    <row r="454" spans="1:1" x14ac:dyDescent="0.2">
      <c r="A454" s="37"/>
    </row>
    <row r="455" spans="1:1" x14ac:dyDescent="0.2">
      <c r="A455" s="37"/>
    </row>
    <row r="456" spans="1:1" x14ac:dyDescent="0.2">
      <c r="A456" s="37"/>
    </row>
    <row r="457" spans="1:1" x14ac:dyDescent="0.2">
      <c r="A457" s="37"/>
    </row>
    <row r="458" spans="1:1" x14ac:dyDescent="0.2">
      <c r="A458" s="37"/>
    </row>
    <row r="459" spans="1:1" x14ac:dyDescent="0.2">
      <c r="A459" s="37"/>
    </row>
    <row r="460" spans="1:1" x14ac:dyDescent="0.2">
      <c r="A460" s="37"/>
    </row>
    <row r="461" spans="1:1" x14ac:dyDescent="0.2">
      <c r="A461" s="37"/>
    </row>
    <row r="462" spans="1:1" x14ac:dyDescent="0.2">
      <c r="A462" s="37"/>
    </row>
    <row r="463" spans="1:1" x14ac:dyDescent="0.2">
      <c r="A463" s="37"/>
    </row>
    <row r="464" spans="1:1" x14ac:dyDescent="0.2">
      <c r="A464" s="37"/>
    </row>
    <row r="465" spans="1:1" x14ac:dyDescent="0.2">
      <c r="A465" s="37"/>
    </row>
    <row r="466" spans="1:1" x14ac:dyDescent="0.2">
      <c r="A466" s="37"/>
    </row>
    <row r="467" spans="1:1" x14ac:dyDescent="0.2">
      <c r="A467" s="37"/>
    </row>
    <row r="468" spans="1:1" x14ac:dyDescent="0.2">
      <c r="A468" s="37"/>
    </row>
    <row r="469" spans="1:1" x14ac:dyDescent="0.2">
      <c r="A469" s="37"/>
    </row>
    <row r="470" spans="1:1" x14ac:dyDescent="0.2">
      <c r="A470" s="37"/>
    </row>
    <row r="471" spans="1:1" x14ac:dyDescent="0.2">
      <c r="A471" s="37"/>
    </row>
    <row r="472" spans="1:1" x14ac:dyDescent="0.2">
      <c r="A472" s="37"/>
    </row>
    <row r="473" spans="1:1" x14ac:dyDescent="0.2">
      <c r="A473" s="37"/>
    </row>
    <row r="474" spans="1:1" x14ac:dyDescent="0.2">
      <c r="A474" s="37"/>
    </row>
    <row r="475" spans="1:1" x14ac:dyDescent="0.2">
      <c r="A475" s="37"/>
    </row>
    <row r="476" spans="1:1" x14ac:dyDescent="0.2">
      <c r="A476" s="37"/>
    </row>
    <row r="477" spans="1:1" x14ac:dyDescent="0.2">
      <c r="A477" s="37"/>
    </row>
    <row r="478" spans="1:1" x14ac:dyDescent="0.2">
      <c r="A478" s="37"/>
    </row>
    <row r="479" spans="1:1" x14ac:dyDescent="0.2">
      <c r="A479" s="37"/>
    </row>
    <row r="480" spans="1:1" x14ac:dyDescent="0.2">
      <c r="A480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baseColWidth="10" defaultRowHeight="16" x14ac:dyDescent="0.2"/>
  <cols>
    <col min="2" max="18" width="15.83203125" customWidth="1"/>
  </cols>
  <sheetData>
    <row r="1" spans="1:18" x14ac:dyDescent="0.2">
      <c r="B1" t="s">
        <v>0</v>
      </c>
      <c r="C1" t="s">
        <v>1</v>
      </c>
      <c r="D1" t="s">
        <v>3</v>
      </c>
      <c r="E1" t="s">
        <v>16</v>
      </c>
      <c r="F1" t="s">
        <v>2</v>
      </c>
      <c r="G1" t="s">
        <v>6</v>
      </c>
      <c r="H1" t="s">
        <v>7</v>
      </c>
      <c r="I1" t="s">
        <v>9</v>
      </c>
      <c r="J1" t="s">
        <v>4</v>
      </c>
      <c r="K1" t="s">
        <v>5</v>
      </c>
      <c r="L1" t="s">
        <v>11</v>
      </c>
      <c r="M1" t="s">
        <v>12</v>
      </c>
      <c r="N1" t="s">
        <v>13</v>
      </c>
      <c r="O1" t="s">
        <v>8</v>
      </c>
      <c r="P1" t="s">
        <v>14</v>
      </c>
      <c r="Q1" t="s">
        <v>15</v>
      </c>
      <c r="R1" t="s">
        <v>10</v>
      </c>
    </row>
    <row r="2" spans="1:18" s="2" customFormat="1" ht="51" x14ac:dyDescent="0.2">
      <c r="B2" s="2" t="s">
        <v>17</v>
      </c>
      <c r="C2" s="2" t="s">
        <v>18</v>
      </c>
      <c r="D2" s="2" t="s">
        <v>20</v>
      </c>
      <c r="E2" s="2" t="s">
        <v>32</v>
      </c>
      <c r="F2" s="2" t="s">
        <v>19</v>
      </c>
      <c r="G2" s="2" t="s">
        <v>22</v>
      </c>
      <c r="H2" s="2" t="s">
        <v>23</v>
      </c>
      <c r="I2" s="2" t="s">
        <v>25</v>
      </c>
      <c r="J2" s="2" t="s">
        <v>21</v>
      </c>
      <c r="K2" s="2" t="s">
        <v>5</v>
      </c>
      <c r="L2" s="2" t="s">
        <v>27</v>
      </c>
      <c r="M2" s="2" t="s">
        <v>28</v>
      </c>
      <c r="N2" s="2" t="s">
        <v>29</v>
      </c>
      <c r="O2" s="2" t="s">
        <v>24</v>
      </c>
      <c r="P2" s="2" t="s">
        <v>30</v>
      </c>
      <c r="Q2" s="2" t="s">
        <v>31</v>
      </c>
      <c r="R2" s="2" t="s">
        <v>26</v>
      </c>
    </row>
    <row r="3" spans="1:18" x14ac:dyDescent="0.2">
      <c r="A3" s="1">
        <v>21551</v>
      </c>
      <c r="B3">
        <v>21.928899999999999</v>
      </c>
      <c r="C3">
        <v>80.197299999999998</v>
      </c>
      <c r="D3">
        <v>1657</v>
      </c>
      <c r="E3" t="e">
        <v>#N/A</v>
      </c>
      <c r="F3">
        <v>6</v>
      </c>
      <c r="G3">
        <v>29.01</v>
      </c>
      <c r="H3">
        <v>17.123999999999999</v>
      </c>
      <c r="I3" t="e">
        <v>#N/A</v>
      </c>
      <c r="J3">
        <v>48.961199999999998</v>
      </c>
      <c r="K3">
        <v>55.62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>
        <v>0.75</v>
      </c>
      <c r="R3" t="e">
        <v>#N/A</v>
      </c>
    </row>
    <row r="4" spans="1:18" x14ac:dyDescent="0.2">
      <c r="A4" s="1">
        <v>21582</v>
      </c>
      <c r="B4">
        <v>22.3584</v>
      </c>
      <c r="C4">
        <v>81.442800000000005</v>
      </c>
      <c r="D4">
        <v>1667</v>
      </c>
      <c r="E4" t="e">
        <v>#N/A</v>
      </c>
      <c r="F4">
        <v>5.9</v>
      </c>
      <c r="G4">
        <v>29</v>
      </c>
      <c r="H4">
        <v>17.138000000000002</v>
      </c>
      <c r="I4" t="e">
        <v>#N/A</v>
      </c>
      <c r="J4">
        <v>49.5137</v>
      </c>
      <c r="K4">
        <v>54.77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>
        <v>0.75</v>
      </c>
      <c r="R4" t="e">
        <v>#N/A</v>
      </c>
    </row>
    <row r="5" spans="1:18" x14ac:dyDescent="0.2">
      <c r="A5" s="1">
        <v>21610</v>
      </c>
      <c r="B5">
        <v>22.680499999999999</v>
      </c>
      <c r="C5">
        <v>82.476900000000001</v>
      </c>
      <c r="D5">
        <v>1620</v>
      </c>
      <c r="E5" t="e">
        <v>#N/A</v>
      </c>
      <c r="F5">
        <v>5.6</v>
      </c>
      <c r="G5">
        <v>28.97</v>
      </c>
      <c r="H5">
        <v>17.149000000000001</v>
      </c>
      <c r="I5" t="e">
        <v>#N/A</v>
      </c>
      <c r="J5">
        <v>50.0077</v>
      </c>
      <c r="K5">
        <v>56.16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>
        <v>0.72</v>
      </c>
      <c r="R5" t="e">
        <v>#N/A</v>
      </c>
    </row>
    <row r="6" spans="1:18" x14ac:dyDescent="0.2">
      <c r="A6" s="1">
        <v>21641</v>
      </c>
      <c r="B6">
        <v>23.163599999999999</v>
      </c>
      <c r="C6">
        <v>83.992199999999997</v>
      </c>
      <c r="D6">
        <v>1590</v>
      </c>
      <c r="E6" t="e">
        <v>#N/A</v>
      </c>
      <c r="F6">
        <v>5.2</v>
      </c>
      <c r="G6">
        <v>28.98</v>
      </c>
      <c r="H6">
        <v>17.183</v>
      </c>
      <c r="I6" t="e">
        <v>#N/A</v>
      </c>
      <c r="J6">
        <v>50.4634</v>
      </c>
      <c r="K6">
        <v>57.1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>
        <v>0.63</v>
      </c>
      <c r="R6" t="e">
        <v>#N/A</v>
      </c>
    </row>
    <row r="7" spans="1:18" x14ac:dyDescent="0.2">
      <c r="A7" s="1">
        <v>21671</v>
      </c>
      <c r="B7">
        <v>23.512499999999999</v>
      </c>
      <c r="C7">
        <v>84.915899999999993</v>
      </c>
      <c r="D7">
        <v>1498</v>
      </c>
      <c r="E7" t="e">
        <v>#N/A</v>
      </c>
      <c r="F7">
        <v>5.0999999999999996</v>
      </c>
      <c r="G7">
        <v>29.04</v>
      </c>
      <c r="H7">
        <v>17.190999999999999</v>
      </c>
      <c r="I7" t="e">
        <v>#N/A</v>
      </c>
      <c r="J7">
        <v>51.007199999999997</v>
      </c>
      <c r="K7">
        <v>57.96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>
        <v>0.59</v>
      </c>
      <c r="R7" t="e">
        <v>#N/A</v>
      </c>
    </row>
    <row r="8" spans="1:18" x14ac:dyDescent="0.2">
      <c r="A8" s="1">
        <v>21702</v>
      </c>
      <c r="B8">
        <v>23.539400000000001</v>
      </c>
      <c r="C8">
        <v>84.768600000000006</v>
      </c>
      <c r="D8">
        <v>1503</v>
      </c>
      <c r="E8" t="e">
        <v>#N/A</v>
      </c>
      <c r="F8">
        <v>5</v>
      </c>
      <c r="G8">
        <v>29.11</v>
      </c>
      <c r="H8">
        <v>17.239999999999998</v>
      </c>
      <c r="I8" t="e">
        <v>#N/A</v>
      </c>
      <c r="J8">
        <v>51.675400000000003</v>
      </c>
      <c r="K8">
        <v>57.46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>
        <v>0.57999999999999996</v>
      </c>
      <c r="R8" t="e">
        <v>#N/A</v>
      </c>
    </row>
    <row r="9" spans="1:18" x14ac:dyDescent="0.2">
      <c r="A9" s="1">
        <v>21732</v>
      </c>
      <c r="B9">
        <v>22.9757</v>
      </c>
      <c r="C9">
        <v>82.979799999999997</v>
      </c>
      <c r="D9">
        <v>1547</v>
      </c>
      <c r="E9" t="e">
        <v>#N/A</v>
      </c>
      <c r="F9">
        <v>5.0999999999999996</v>
      </c>
      <c r="G9">
        <v>29.15</v>
      </c>
      <c r="H9">
        <v>17.274999999999999</v>
      </c>
      <c r="I9" t="e">
        <v>#N/A</v>
      </c>
      <c r="J9">
        <v>52.356900000000003</v>
      </c>
      <c r="K9">
        <v>59.74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>
        <v>0.61</v>
      </c>
      <c r="R9" t="e">
        <v>#N/A</v>
      </c>
    </row>
    <row r="10" spans="1:18" x14ac:dyDescent="0.2">
      <c r="A10" s="1">
        <v>21763</v>
      </c>
      <c r="B10">
        <v>22.197299999999998</v>
      </c>
      <c r="C10">
        <v>79.467600000000004</v>
      </c>
      <c r="D10">
        <v>1430</v>
      </c>
      <c r="E10" t="e">
        <v>#N/A</v>
      </c>
      <c r="F10">
        <v>5.2</v>
      </c>
      <c r="G10">
        <v>29.18</v>
      </c>
      <c r="H10">
        <v>17.3</v>
      </c>
      <c r="I10" t="e">
        <v>#N/A</v>
      </c>
      <c r="J10">
        <v>53.038499999999999</v>
      </c>
      <c r="K10">
        <v>59.4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>
        <v>0.66</v>
      </c>
      <c r="R10" t="e">
        <v>#N/A</v>
      </c>
    </row>
    <row r="11" spans="1:18" x14ac:dyDescent="0.2">
      <c r="A11" s="1">
        <v>21794</v>
      </c>
      <c r="B11">
        <v>22.170500000000001</v>
      </c>
      <c r="C11">
        <v>79.048900000000003</v>
      </c>
      <c r="D11">
        <v>1540</v>
      </c>
      <c r="E11" t="e">
        <v>#N/A</v>
      </c>
      <c r="F11">
        <v>5.5</v>
      </c>
      <c r="G11">
        <v>29.25</v>
      </c>
      <c r="H11">
        <v>17.344999999999999</v>
      </c>
      <c r="I11" t="e">
        <v>#N/A</v>
      </c>
      <c r="J11">
        <v>53.683799999999998</v>
      </c>
      <c r="K11">
        <v>57.05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>
        <v>0.66</v>
      </c>
      <c r="R11" t="e">
        <v>#N/A</v>
      </c>
    </row>
    <row r="12" spans="1:18" x14ac:dyDescent="0.2">
      <c r="A12" s="1">
        <v>21824</v>
      </c>
      <c r="B12">
        <v>22.009399999999999</v>
      </c>
      <c r="C12">
        <v>78.153700000000001</v>
      </c>
      <c r="D12">
        <v>1355</v>
      </c>
      <c r="E12" t="e">
        <v>#N/A</v>
      </c>
      <c r="F12">
        <v>5.7</v>
      </c>
      <c r="G12">
        <v>29.35</v>
      </c>
      <c r="H12">
        <v>17.387</v>
      </c>
      <c r="I12" t="e">
        <v>#N/A</v>
      </c>
      <c r="J12">
        <v>54.366</v>
      </c>
      <c r="K12">
        <v>57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>
        <v>0.71</v>
      </c>
      <c r="R12" t="e">
        <v>#N/A</v>
      </c>
    </row>
    <row r="13" spans="1:18" x14ac:dyDescent="0.2">
      <c r="A13" s="1">
        <v>21855</v>
      </c>
      <c r="B13">
        <v>22.143599999999999</v>
      </c>
      <c r="C13">
        <v>78.505099999999999</v>
      </c>
      <c r="D13">
        <v>1416</v>
      </c>
      <c r="E13" t="e">
        <v>#N/A</v>
      </c>
      <c r="F13">
        <v>5.8</v>
      </c>
      <c r="G13">
        <v>29.35</v>
      </c>
      <c r="H13">
        <v>17.398</v>
      </c>
      <c r="I13" t="e">
        <v>#N/A</v>
      </c>
      <c r="J13">
        <v>54.794800000000002</v>
      </c>
      <c r="K13">
        <v>57.23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>
        <v>0.7</v>
      </c>
      <c r="R13" t="e">
        <v>#N/A</v>
      </c>
    </row>
    <row r="14" spans="1:18" x14ac:dyDescent="0.2">
      <c r="A14" s="1">
        <v>21885</v>
      </c>
      <c r="B14">
        <v>23.512499999999999</v>
      </c>
      <c r="C14">
        <v>83.568200000000004</v>
      </c>
      <c r="D14">
        <v>1601</v>
      </c>
      <c r="E14" t="e">
        <v>#N/A</v>
      </c>
      <c r="F14">
        <v>5.3</v>
      </c>
      <c r="G14">
        <v>29.41</v>
      </c>
      <c r="H14">
        <v>17.417999999999999</v>
      </c>
      <c r="I14" t="e">
        <v>#N/A</v>
      </c>
      <c r="J14">
        <v>56.0107</v>
      </c>
      <c r="K14">
        <v>59.06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>
        <v>0.7</v>
      </c>
      <c r="R14" t="e">
        <v>#N/A</v>
      </c>
    </row>
    <row r="15" spans="1:18" x14ac:dyDescent="0.2">
      <c r="A15" s="1">
        <v>21916</v>
      </c>
      <c r="B15">
        <v>24.129799999999999</v>
      </c>
      <c r="C15">
        <v>85.561599999999999</v>
      </c>
      <c r="D15">
        <v>1460</v>
      </c>
      <c r="E15" t="e">
        <v>#N/A</v>
      </c>
      <c r="F15">
        <v>5.2</v>
      </c>
      <c r="G15">
        <v>29.37</v>
      </c>
      <c r="H15">
        <v>17.41</v>
      </c>
      <c r="I15" t="e">
        <v>#N/A</v>
      </c>
      <c r="J15">
        <v>56.015599999999999</v>
      </c>
      <c r="K15">
        <v>58.03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>
        <v>0.73</v>
      </c>
      <c r="R15" t="e">
        <v>#N/A</v>
      </c>
    </row>
    <row r="16" spans="1:18" x14ac:dyDescent="0.2">
      <c r="A16" s="1">
        <v>21947</v>
      </c>
      <c r="B16">
        <v>23.915099999999999</v>
      </c>
      <c r="C16">
        <v>84.610799999999998</v>
      </c>
      <c r="D16">
        <v>1503</v>
      </c>
      <c r="E16" t="e">
        <v>#N/A</v>
      </c>
      <c r="F16">
        <v>4.8</v>
      </c>
      <c r="G16">
        <v>29.41</v>
      </c>
      <c r="H16">
        <v>17.427</v>
      </c>
      <c r="I16" t="e">
        <v>#N/A</v>
      </c>
      <c r="J16">
        <v>56.364600000000003</v>
      </c>
      <c r="K16">
        <v>55.78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>
        <v>0.78</v>
      </c>
      <c r="R16" t="e">
        <v>#N/A</v>
      </c>
    </row>
    <row r="17" spans="1:18" x14ac:dyDescent="0.2">
      <c r="A17" s="1">
        <v>21976</v>
      </c>
      <c r="B17">
        <v>23.700399999999998</v>
      </c>
      <c r="C17">
        <v>83.242099999999994</v>
      </c>
      <c r="D17">
        <v>1109</v>
      </c>
      <c r="E17" t="e">
        <v>#N/A</v>
      </c>
      <c r="F17">
        <v>5.4</v>
      </c>
      <c r="G17">
        <v>29.41</v>
      </c>
      <c r="H17">
        <v>17.437000000000001</v>
      </c>
      <c r="I17" t="e">
        <v>#N/A</v>
      </c>
      <c r="J17">
        <v>56.862900000000003</v>
      </c>
      <c r="K17">
        <v>55.02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>
        <v>0.76</v>
      </c>
      <c r="R17" t="e">
        <v>#N/A</v>
      </c>
    </row>
    <row r="18" spans="1:18" x14ac:dyDescent="0.2">
      <c r="A18" s="1">
        <v>22007</v>
      </c>
      <c r="B18">
        <v>23.512499999999999</v>
      </c>
      <c r="C18">
        <v>82.259299999999996</v>
      </c>
      <c r="D18">
        <v>1289</v>
      </c>
      <c r="E18" t="e">
        <v>#N/A</v>
      </c>
      <c r="F18">
        <v>5.2</v>
      </c>
      <c r="G18">
        <v>29.54</v>
      </c>
      <c r="H18">
        <v>17.501000000000001</v>
      </c>
      <c r="I18" t="e">
        <v>#N/A</v>
      </c>
      <c r="J18">
        <v>57.711399999999998</v>
      </c>
      <c r="K18">
        <v>55.73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>
        <v>0.75</v>
      </c>
      <c r="R18" t="e">
        <v>#N/A</v>
      </c>
    </row>
    <row r="19" spans="1:18" x14ac:dyDescent="0.2">
      <c r="A19" s="1">
        <v>22037</v>
      </c>
      <c r="B19">
        <v>23.485700000000001</v>
      </c>
      <c r="C19">
        <v>81.471100000000007</v>
      </c>
      <c r="D19">
        <v>1271</v>
      </c>
      <c r="E19" t="e">
        <v>#N/A</v>
      </c>
      <c r="F19">
        <v>5.0999999999999996</v>
      </c>
      <c r="G19">
        <v>29.57</v>
      </c>
      <c r="H19">
        <v>17.518999999999998</v>
      </c>
      <c r="I19" t="e">
        <v>#N/A</v>
      </c>
      <c r="J19">
        <v>57.951000000000001</v>
      </c>
      <c r="K19">
        <v>55.22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>
        <v>0.82</v>
      </c>
      <c r="R19" t="e">
        <v>#N/A</v>
      </c>
    </row>
    <row r="20" spans="1:18" x14ac:dyDescent="0.2">
      <c r="A20" s="1">
        <v>22068</v>
      </c>
      <c r="B20">
        <v>23.1904</v>
      </c>
      <c r="C20">
        <v>80.223600000000005</v>
      </c>
      <c r="D20">
        <v>1247</v>
      </c>
      <c r="E20" t="e">
        <v>#N/A</v>
      </c>
      <c r="F20">
        <v>5.4</v>
      </c>
      <c r="G20">
        <v>29.61</v>
      </c>
      <c r="H20">
        <v>17.527000000000001</v>
      </c>
      <c r="I20" t="e">
        <v>#N/A</v>
      </c>
      <c r="J20">
        <v>58.387099999999997</v>
      </c>
      <c r="K20">
        <v>57.26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>
        <v>0.81</v>
      </c>
      <c r="R20" t="e">
        <v>#N/A</v>
      </c>
    </row>
    <row r="21" spans="1:18" x14ac:dyDescent="0.2">
      <c r="A21" s="1">
        <v>22098</v>
      </c>
      <c r="B21">
        <v>23.1099</v>
      </c>
      <c r="C21">
        <v>79.727500000000006</v>
      </c>
      <c r="D21">
        <v>1197</v>
      </c>
      <c r="E21" t="e">
        <v>#N/A</v>
      </c>
      <c r="F21">
        <v>5.5</v>
      </c>
      <c r="G21">
        <v>29.55</v>
      </c>
      <c r="H21">
        <v>17.559000000000001</v>
      </c>
      <c r="I21" t="e">
        <v>#N/A</v>
      </c>
      <c r="J21">
        <v>58.746699999999997</v>
      </c>
      <c r="K21">
        <v>55.84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>
        <v>0.81</v>
      </c>
      <c r="R21" t="e">
        <v>#N/A</v>
      </c>
    </row>
    <row r="22" spans="1:18" x14ac:dyDescent="0.2">
      <c r="A22" s="1">
        <v>22129</v>
      </c>
      <c r="B22">
        <v>23.083100000000002</v>
      </c>
      <c r="C22">
        <v>79.0505</v>
      </c>
      <c r="D22">
        <v>1344</v>
      </c>
      <c r="E22" t="e">
        <v>#N/A</v>
      </c>
      <c r="F22">
        <v>5.6</v>
      </c>
      <c r="G22">
        <v>29.61</v>
      </c>
      <c r="H22">
        <v>17.588999999999999</v>
      </c>
      <c r="I22" t="e">
        <v>#N/A</v>
      </c>
      <c r="J22">
        <v>58.947200000000002</v>
      </c>
      <c r="K22">
        <v>56.51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>
        <v>0.8</v>
      </c>
      <c r="R22" t="e">
        <v>#N/A</v>
      </c>
    </row>
    <row r="23" spans="1:18" x14ac:dyDescent="0.2">
      <c r="A23" s="1">
        <v>22160</v>
      </c>
      <c r="B23">
        <v>22.8415</v>
      </c>
      <c r="C23">
        <v>77.918700000000001</v>
      </c>
      <c r="D23">
        <v>1097</v>
      </c>
      <c r="E23" t="e">
        <v>#N/A</v>
      </c>
      <c r="F23">
        <v>5.5</v>
      </c>
      <c r="G23">
        <v>29.61</v>
      </c>
      <c r="H23">
        <v>17.600000000000001</v>
      </c>
      <c r="I23" t="e">
        <v>#N/A</v>
      </c>
      <c r="J23">
        <v>59.364699999999999</v>
      </c>
      <c r="K23">
        <v>54.81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>
        <v>0.76</v>
      </c>
      <c r="R23" t="e">
        <v>#N/A</v>
      </c>
    </row>
    <row r="24" spans="1:18" x14ac:dyDescent="0.2">
      <c r="A24" s="1">
        <v>22190</v>
      </c>
      <c r="B24">
        <v>22.814699999999998</v>
      </c>
      <c r="C24">
        <v>77.528700000000001</v>
      </c>
      <c r="D24">
        <v>1246</v>
      </c>
      <c r="E24" t="e">
        <v>#N/A</v>
      </c>
      <c r="F24">
        <v>6.1</v>
      </c>
      <c r="G24">
        <v>29.75</v>
      </c>
      <c r="H24">
        <v>17.62</v>
      </c>
      <c r="I24" t="e">
        <v>#N/A</v>
      </c>
      <c r="J24">
        <v>59.628999999999998</v>
      </c>
      <c r="K24">
        <v>53.73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>
        <v>0.81</v>
      </c>
      <c r="R24" t="e">
        <v>#N/A</v>
      </c>
    </row>
    <row r="25" spans="1:18" x14ac:dyDescent="0.2">
      <c r="A25" s="1">
        <v>22221</v>
      </c>
      <c r="B25">
        <v>22.492599999999999</v>
      </c>
      <c r="C25">
        <v>75.772400000000005</v>
      </c>
      <c r="D25">
        <v>1246</v>
      </c>
      <c r="E25" t="e">
        <v>#N/A</v>
      </c>
      <c r="F25">
        <v>6.1</v>
      </c>
      <c r="G25">
        <v>29.78</v>
      </c>
      <c r="H25">
        <v>17.68</v>
      </c>
      <c r="I25" t="e">
        <v>#N/A</v>
      </c>
      <c r="J25">
        <v>59.874000000000002</v>
      </c>
      <c r="K25">
        <v>55.47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>
        <v>0.77</v>
      </c>
      <c r="R25" t="e">
        <v>#N/A</v>
      </c>
    </row>
    <row r="26" spans="1:18" x14ac:dyDescent="0.2">
      <c r="A26" s="1">
        <v>22251</v>
      </c>
      <c r="B26">
        <v>22.063099999999999</v>
      </c>
      <c r="C26">
        <v>74.255700000000004</v>
      </c>
      <c r="D26">
        <v>1063</v>
      </c>
      <c r="E26" t="e">
        <v>#N/A</v>
      </c>
      <c r="F26">
        <v>6.6</v>
      </c>
      <c r="G26">
        <v>29.81</v>
      </c>
      <c r="H26">
        <v>17.684000000000001</v>
      </c>
      <c r="I26" t="e">
        <v>#N/A</v>
      </c>
      <c r="J26">
        <v>60.025300000000001</v>
      </c>
      <c r="K26">
        <v>56.8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>
        <v>0.75</v>
      </c>
      <c r="R26" t="e">
        <v>#N/A</v>
      </c>
    </row>
    <row r="27" spans="1:18" x14ac:dyDescent="0.2">
      <c r="A27" s="1">
        <v>22282</v>
      </c>
      <c r="B27">
        <v>22.09</v>
      </c>
      <c r="C27">
        <v>74.109499999999997</v>
      </c>
      <c r="D27">
        <v>1183</v>
      </c>
      <c r="E27" t="e">
        <v>#N/A</v>
      </c>
      <c r="F27">
        <v>6.6</v>
      </c>
      <c r="G27">
        <v>29.84</v>
      </c>
      <c r="H27">
        <v>17.686</v>
      </c>
      <c r="I27" t="e">
        <v>#N/A</v>
      </c>
      <c r="J27">
        <v>60.671900000000001</v>
      </c>
      <c r="K27">
        <v>59.72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>
        <v>0.78</v>
      </c>
      <c r="R27" t="e">
        <v>#N/A</v>
      </c>
    </row>
    <row r="28" spans="1:18" x14ac:dyDescent="0.2">
      <c r="A28" s="1">
        <v>22313</v>
      </c>
      <c r="B28">
        <v>22.063099999999999</v>
      </c>
      <c r="C28">
        <v>73.512</v>
      </c>
      <c r="D28">
        <v>1226</v>
      </c>
      <c r="E28" t="e">
        <v>#N/A</v>
      </c>
      <c r="F28">
        <v>6.9</v>
      </c>
      <c r="G28">
        <v>29.84</v>
      </c>
      <c r="H28">
        <v>17.702999999999999</v>
      </c>
      <c r="I28" t="e">
        <v>#N/A</v>
      </c>
      <c r="J28">
        <v>60.310099999999998</v>
      </c>
      <c r="K28">
        <v>62.17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>
        <v>0.8</v>
      </c>
      <c r="R28" t="e">
        <v>#N/A</v>
      </c>
    </row>
    <row r="29" spans="1:18" x14ac:dyDescent="0.2">
      <c r="A29" s="1">
        <v>22341</v>
      </c>
      <c r="B29">
        <v>22.197299999999998</v>
      </c>
      <c r="C29">
        <v>73.863699999999994</v>
      </c>
      <c r="D29">
        <v>1312</v>
      </c>
      <c r="E29" t="e">
        <v>#N/A</v>
      </c>
      <c r="F29">
        <v>6.9</v>
      </c>
      <c r="G29">
        <v>29.84</v>
      </c>
      <c r="H29">
        <v>17.693000000000001</v>
      </c>
      <c r="I29" t="e">
        <v>#N/A</v>
      </c>
      <c r="J29">
        <v>60.455500000000001</v>
      </c>
      <c r="K29">
        <v>64.12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>
        <v>0.8</v>
      </c>
      <c r="R29" t="e">
        <v>#N/A</v>
      </c>
    </row>
    <row r="30" spans="1:18" x14ac:dyDescent="0.2">
      <c r="A30" s="1">
        <v>22372</v>
      </c>
      <c r="B30">
        <v>22.653600000000001</v>
      </c>
      <c r="C30">
        <v>75.382900000000006</v>
      </c>
      <c r="D30">
        <v>1166</v>
      </c>
      <c r="E30" t="e">
        <v>#N/A</v>
      </c>
      <c r="F30">
        <v>7</v>
      </c>
      <c r="G30">
        <v>29.81</v>
      </c>
      <c r="H30">
        <v>17.683</v>
      </c>
      <c r="I30" t="e">
        <v>#N/A</v>
      </c>
      <c r="J30">
        <v>60.075899999999997</v>
      </c>
      <c r="K30">
        <v>65.83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>
        <v>0.76</v>
      </c>
      <c r="R30" t="e">
        <v>#N/A</v>
      </c>
    </row>
    <row r="31" spans="1:18" x14ac:dyDescent="0.2">
      <c r="A31" s="1">
        <v>22402</v>
      </c>
      <c r="B31">
        <v>23.002500000000001</v>
      </c>
      <c r="C31">
        <v>76.355999999999995</v>
      </c>
      <c r="D31">
        <v>1228</v>
      </c>
      <c r="E31" t="e">
        <v>#N/A</v>
      </c>
      <c r="F31">
        <v>7.1</v>
      </c>
      <c r="G31">
        <v>29.84</v>
      </c>
      <c r="H31">
        <v>17.693000000000001</v>
      </c>
      <c r="I31" t="e">
        <v>#N/A</v>
      </c>
      <c r="J31">
        <v>60.179699999999997</v>
      </c>
      <c r="K31">
        <v>66.5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>
        <v>0.74</v>
      </c>
      <c r="R31" t="e">
        <v>#N/A</v>
      </c>
    </row>
    <row r="32" spans="1:18" x14ac:dyDescent="0.2">
      <c r="A32" s="1">
        <v>22433</v>
      </c>
      <c r="B32">
        <v>23.3246</v>
      </c>
      <c r="C32">
        <v>77.324100000000001</v>
      </c>
      <c r="D32">
        <v>1382</v>
      </c>
      <c r="E32" t="e">
        <v>#N/A</v>
      </c>
      <c r="F32">
        <v>6.9</v>
      </c>
      <c r="G32">
        <v>29.84</v>
      </c>
      <c r="H32">
        <v>17.702000000000002</v>
      </c>
      <c r="I32" t="e">
        <v>#N/A</v>
      </c>
      <c r="J32">
        <v>60.334800000000001</v>
      </c>
      <c r="K32">
        <v>65.62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>
        <v>0.7</v>
      </c>
      <c r="R32" t="e">
        <v>#N/A</v>
      </c>
    </row>
    <row r="33" spans="1:18" x14ac:dyDescent="0.2">
      <c r="A33" s="1">
        <v>22463</v>
      </c>
      <c r="B33">
        <v>23.593</v>
      </c>
      <c r="C33">
        <v>78.108699999999999</v>
      </c>
      <c r="D33">
        <v>1335</v>
      </c>
      <c r="E33" t="e">
        <v>#N/A</v>
      </c>
      <c r="F33">
        <v>7</v>
      </c>
      <c r="G33">
        <v>29.92</v>
      </c>
      <c r="H33">
        <v>17.739999999999998</v>
      </c>
      <c r="I33" t="e">
        <v>#N/A</v>
      </c>
      <c r="J33">
        <v>60.396000000000001</v>
      </c>
      <c r="K33">
        <v>65.44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>
        <v>0.68</v>
      </c>
      <c r="R33" t="e">
        <v>#N/A</v>
      </c>
    </row>
    <row r="34" spans="1:18" x14ac:dyDescent="0.2">
      <c r="A34" s="1">
        <v>22494</v>
      </c>
      <c r="B34">
        <v>23.8078</v>
      </c>
      <c r="C34">
        <v>78.978300000000004</v>
      </c>
      <c r="D34">
        <v>1312</v>
      </c>
      <c r="E34" t="e">
        <v>#N/A</v>
      </c>
      <c r="F34">
        <v>6.6</v>
      </c>
      <c r="G34">
        <v>29.94</v>
      </c>
      <c r="H34">
        <v>17.754999999999999</v>
      </c>
      <c r="I34" t="e">
        <v>#N/A</v>
      </c>
      <c r="J34">
        <v>60.619500000000002</v>
      </c>
      <c r="K34">
        <v>67.790000000000006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>
        <v>0.66</v>
      </c>
      <c r="R34" t="e">
        <v>#N/A</v>
      </c>
    </row>
    <row r="35" spans="1:18" x14ac:dyDescent="0.2">
      <c r="A35" s="1">
        <v>22525</v>
      </c>
      <c r="B35">
        <v>23.780899999999999</v>
      </c>
      <c r="C35">
        <v>78.156199999999998</v>
      </c>
      <c r="D35">
        <v>1429</v>
      </c>
      <c r="E35" t="e">
        <v>#N/A</v>
      </c>
      <c r="F35">
        <v>6.7</v>
      </c>
      <c r="G35">
        <v>29.98</v>
      </c>
      <c r="H35">
        <v>17.776</v>
      </c>
      <c r="I35" t="e">
        <v>#N/A</v>
      </c>
      <c r="J35">
        <v>60.883099999999999</v>
      </c>
      <c r="K35">
        <v>67.260000000000005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>
        <v>0.67</v>
      </c>
      <c r="R35" t="e">
        <v>#N/A</v>
      </c>
    </row>
    <row r="36" spans="1:18" x14ac:dyDescent="0.2">
      <c r="A36" s="1">
        <v>22555</v>
      </c>
      <c r="B36">
        <v>24.237200000000001</v>
      </c>
      <c r="C36">
        <v>79.552800000000005</v>
      </c>
      <c r="D36">
        <v>1415</v>
      </c>
      <c r="E36" t="e">
        <v>#N/A</v>
      </c>
      <c r="F36">
        <v>6.5</v>
      </c>
      <c r="G36">
        <v>29.98</v>
      </c>
      <c r="H36">
        <v>17.774000000000001</v>
      </c>
      <c r="I36" t="e">
        <v>#N/A</v>
      </c>
      <c r="J36">
        <v>61.158200000000001</v>
      </c>
      <c r="K36">
        <v>68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>
        <v>0.71</v>
      </c>
      <c r="R36" t="e">
        <v>#N/A</v>
      </c>
    </row>
    <row r="37" spans="1:18" x14ac:dyDescent="0.2">
      <c r="A37" s="1">
        <v>22586</v>
      </c>
      <c r="B37">
        <v>24.613</v>
      </c>
      <c r="C37">
        <v>80.765799999999999</v>
      </c>
      <c r="D37">
        <v>1385</v>
      </c>
      <c r="E37" t="e">
        <v>#N/A</v>
      </c>
      <c r="F37">
        <v>6.1</v>
      </c>
      <c r="G37">
        <v>29.98</v>
      </c>
      <c r="H37">
        <v>17.776</v>
      </c>
      <c r="I37" t="e">
        <v>#N/A</v>
      </c>
      <c r="J37">
        <v>61.7483</v>
      </c>
      <c r="K37">
        <v>71.08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>
        <v>0.72</v>
      </c>
      <c r="R37" t="e">
        <v>#N/A</v>
      </c>
    </row>
    <row r="38" spans="1:18" x14ac:dyDescent="0.2">
      <c r="A38" s="1">
        <v>22616</v>
      </c>
      <c r="B38">
        <v>24.8277</v>
      </c>
      <c r="C38">
        <v>81.604100000000003</v>
      </c>
      <c r="D38">
        <v>1365</v>
      </c>
      <c r="E38" t="e">
        <v>#N/A</v>
      </c>
      <c r="F38">
        <v>6</v>
      </c>
      <c r="G38">
        <v>30.01</v>
      </c>
      <c r="H38">
        <v>17.780999999999999</v>
      </c>
      <c r="I38" t="e">
        <v>#N/A</v>
      </c>
      <c r="J38">
        <v>62.2485</v>
      </c>
      <c r="K38">
        <v>71.739999999999995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>
        <v>0.68</v>
      </c>
      <c r="R38" t="e">
        <v>#N/A</v>
      </c>
    </row>
    <row r="39" spans="1:18" x14ac:dyDescent="0.2">
      <c r="A39" s="1">
        <v>22647</v>
      </c>
      <c r="B39">
        <v>24.613</v>
      </c>
      <c r="C39">
        <v>80.240799999999993</v>
      </c>
      <c r="D39">
        <v>1361</v>
      </c>
      <c r="E39" t="e">
        <v>#N/A</v>
      </c>
      <c r="F39">
        <v>5.8</v>
      </c>
      <c r="G39">
        <v>30.04</v>
      </c>
      <c r="H39">
        <v>17.815999999999999</v>
      </c>
      <c r="I39" t="e">
        <v>#N/A</v>
      </c>
      <c r="J39">
        <v>62.282800000000002</v>
      </c>
      <c r="K39">
        <v>69.069999999999993</v>
      </c>
      <c r="L39">
        <v>3.2795454545454499</v>
      </c>
      <c r="M39">
        <v>4.0831818181818198</v>
      </c>
      <c r="N39">
        <v>0.80363636363636404</v>
      </c>
      <c r="O39" t="e">
        <v>#N/A</v>
      </c>
      <c r="P39" t="e">
        <v>#N/A</v>
      </c>
      <c r="Q39">
        <v>0.66</v>
      </c>
      <c r="R39" t="e">
        <v>#N/A</v>
      </c>
    </row>
    <row r="40" spans="1:18" x14ac:dyDescent="0.2">
      <c r="A40" s="1">
        <v>22678</v>
      </c>
      <c r="B40">
        <v>25.015599999999999</v>
      </c>
      <c r="C40">
        <v>81.426699999999997</v>
      </c>
      <c r="D40">
        <v>1278</v>
      </c>
      <c r="E40" t="e">
        <v>#N/A</v>
      </c>
      <c r="F40">
        <v>5.5</v>
      </c>
      <c r="G40">
        <v>30.11</v>
      </c>
      <c r="H40">
        <v>17.864000000000001</v>
      </c>
      <c r="I40" t="e">
        <v>#N/A</v>
      </c>
      <c r="J40">
        <v>62.6404</v>
      </c>
      <c r="K40">
        <v>70.22</v>
      </c>
      <c r="L40">
        <v>3.2838888888888902</v>
      </c>
      <c r="M40">
        <v>4.0394444444444497</v>
      </c>
      <c r="N40">
        <v>0.75555555555555498</v>
      </c>
      <c r="O40" t="e">
        <v>#N/A</v>
      </c>
      <c r="P40" t="e">
        <v>#N/A</v>
      </c>
      <c r="Q40">
        <v>0.65</v>
      </c>
      <c r="R40" t="e">
        <v>#N/A</v>
      </c>
    </row>
    <row r="41" spans="1:18" x14ac:dyDescent="0.2">
      <c r="A41" s="1">
        <v>22706</v>
      </c>
      <c r="B41">
        <v>25.149799999999999</v>
      </c>
      <c r="C41">
        <v>81.891199999999998</v>
      </c>
      <c r="D41">
        <v>1443</v>
      </c>
      <c r="E41" t="e">
        <v>#N/A</v>
      </c>
      <c r="F41">
        <v>5.6</v>
      </c>
      <c r="G41">
        <v>30.17</v>
      </c>
      <c r="H41">
        <v>17.887</v>
      </c>
      <c r="I41" t="e">
        <v>#N/A</v>
      </c>
      <c r="J41">
        <v>63.128599999999999</v>
      </c>
      <c r="K41">
        <v>70.290000000000006</v>
      </c>
      <c r="L41">
        <v>3.0581818181818199</v>
      </c>
      <c r="M41">
        <v>3.9304545454545501</v>
      </c>
      <c r="N41">
        <v>0.87227272727272798</v>
      </c>
      <c r="O41" t="e">
        <v>#N/A</v>
      </c>
      <c r="P41" t="e">
        <v>#N/A</v>
      </c>
      <c r="Q41">
        <v>0.65</v>
      </c>
      <c r="R41" t="e">
        <v>#N/A</v>
      </c>
    </row>
    <row r="42" spans="1:18" x14ac:dyDescent="0.2">
      <c r="A42" s="1">
        <v>22737</v>
      </c>
      <c r="B42">
        <v>25.203499999999998</v>
      </c>
      <c r="C42">
        <v>81.742900000000006</v>
      </c>
      <c r="D42">
        <v>1524</v>
      </c>
      <c r="E42" t="e">
        <v>#N/A</v>
      </c>
      <c r="F42">
        <v>5.6</v>
      </c>
      <c r="G42">
        <v>30.21</v>
      </c>
      <c r="H42">
        <v>17.907</v>
      </c>
      <c r="I42" t="e">
        <v>#N/A</v>
      </c>
      <c r="J42">
        <v>63.866900000000001</v>
      </c>
      <c r="K42">
        <v>68.05</v>
      </c>
      <c r="L42">
        <v>2.9874999999999998</v>
      </c>
      <c r="M42">
        <v>3.843</v>
      </c>
      <c r="N42">
        <v>0.85550000000000004</v>
      </c>
      <c r="O42" t="e">
        <v>#N/A</v>
      </c>
      <c r="P42" t="e">
        <v>#N/A</v>
      </c>
      <c r="Q42">
        <v>0.69</v>
      </c>
      <c r="R42" t="e">
        <v>#N/A</v>
      </c>
    </row>
    <row r="43" spans="1:18" x14ac:dyDescent="0.2">
      <c r="A43" s="1">
        <v>22767</v>
      </c>
      <c r="B43">
        <v>25.176600000000001</v>
      </c>
      <c r="C43">
        <v>81.334900000000005</v>
      </c>
      <c r="D43">
        <v>1483</v>
      </c>
      <c r="E43" t="e">
        <v>#N/A</v>
      </c>
      <c r="F43">
        <v>5.5</v>
      </c>
      <c r="G43">
        <v>30.24</v>
      </c>
      <c r="H43">
        <v>17.917999999999999</v>
      </c>
      <c r="I43" t="e">
        <v>#N/A</v>
      </c>
      <c r="J43">
        <v>64.600999999999999</v>
      </c>
      <c r="K43">
        <v>62.99</v>
      </c>
      <c r="L43">
        <v>3.02590909090909</v>
      </c>
      <c r="M43">
        <v>3.87363636363636</v>
      </c>
      <c r="N43">
        <v>0.847727272727273</v>
      </c>
      <c r="O43" t="e">
        <v>#N/A</v>
      </c>
      <c r="P43" t="e">
        <v>#N/A</v>
      </c>
      <c r="Q43">
        <v>0.72</v>
      </c>
      <c r="R43" t="e">
        <v>#N/A</v>
      </c>
    </row>
    <row r="44" spans="1:18" x14ac:dyDescent="0.2">
      <c r="A44" s="1">
        <v>22798</v>
      </c>
      <c r="B44">
        <v>25.123000000000001</v>
      </c>
      <c r="C44">
        <v>80.929100000000005</v>
      </c>
      <c r="D44">
        <v>1404</v>
      </c>
      <c r="E44" t="e">
        <v>#N/A</v>
      </c>
      <c r="F44">
        <v>5.5</v>
      </c>
      <c r="G44">
        <v>30.21</v>
      </c>
      <c r="H44">
        <v>17.928999999999998</v>
      </c>
      <c r="I44" t="e">
        <v>#N/A</v>
      </c>
      <c r="J44">
        <v>65.1374</v>
      </c>
      <c r="K44">
        <v>55.63</v>
      </c>
      <c r="L44">
        <v>3.0280952380952399</v>
      </c>
      <c r="M44">
        <v>3.90904761904762</v>
      </c>
      <c r="N44">
        <v>0.88095238095238104</v>
      </c>
      <c r="O44" t="e">
        <v>#N/A</v>
      </c>
      <c r="P44" t="e">
        <v>#N/A</v>
      </c>
      <c r="Q44">
        <v>0.74</v>
      </c>
      <c r="R44" t="e">
        <v>#N/A</v>
      </c>
    </row>
    <row r="45" spans="1:18" x14ac:dyDescent="0.2">
      <c r="A45" s="1">
        <v>22828</v>
      </c>
      <c r="B45">
        <v>25.3645</v>
      </c>
      <c r="C45">
        <v>81.475999999999999</v>
      </c>
      <c r="D45">
        <v>1450</v>
      </c>
      <c r="E45" t="e">
        <v>#N/A</v>
      </c>
      <c r="F45">
        <v>5.4</v>
      </c>
      <c r="G45">
        <v>30.22</v>
      </c>
      <c r="H45">
        <v>17.919</v>
      </c>
      <c r="I45" t="e">
        <v>#N/A</v>
      </c>
      <c r="J45">
        <v>65.512200000000007</v>
      </c>
      <c r="K45">
        <v>56.97</v>
      </c>
      <c r="L45">
        <v>3.2904761904761899</v>
      </c>
      <c r="M45">
        <v>4.0142857142857098</v>
      </c>
      <c r="N45">
        <v>0.72380952380952401</v>
      </c>
      <c r="O45" t="e">
        <v>#N/A</v>
      </c>
      <c r="P45" t="e">
        <v>#N/A</v>
      </c>
      <c r="Q45">
        <v>0.71</v>
      </c>
      <c r="R45" t="e">
        <v>#N/A</v>
      </c>
    </row>
    <row r="46" spans="1:18" x14ac:dyDescent="0.2">
      <c r="A46" s="1">
        <v>22859</v>
      </c>
      <c r="B46">
        <v>25.391400000000001</v>
      </c>
      <c r="C46">
        <v>81.416799999999995</v>
      </c>
      <c r="D46">
        <v>1517</v>
      </c>
      <c r="E46" t="e">
        <v>#N/A</v>
      </c>
      <c r="F46">
        <v>5.7</v>
      </c>
      <c r="G46">
        <v>30.28</v>
      </c>
      <c r="H46">
        <v>17.943999999999999</v>
      </c>
      <c r="I46" t="e">
        <v>#N/A</v>
      </c>
      <c r="J46">
        <v>66.055099999999996</v>
      </c>
      <c r="K46">
        <v>58.52</v>
      </c>
      <c r="L46">
        <v>3.1991304347826102</v>
      </c>
      <c r="M46">
        <v>3.9756521739130402</v>
      </c>
      <c r="N46">
        <v>0.77652173913043498</v>
      </c>
      <c r="O46" t="e">
        <v>#N/A</v>
      </c>
      <c r="P46" t="e">
        <v>#N/A</v>
      </c>
      <c r="Q46">
        <v>0.71</v>
      </c>
      <c r="R46" t="e">
        <v>#N/A</v>
      </c>
    </row>
    <row r="47" spans="1:18" x14ac:dyDescent="0.2">
      <c r="A47" s="1">
        <v>22890</v>
      </c>
      <c r="B47">
        <v>25.552399999999999</v>
      </c>
      <c r="C47">
        <v>81.787499999999994</v>
      </c>
      <c r="D47">
        <v>1324</v>
      </c>
      <c r="E47" t="e">
        <v>#N/A</v>
      </c>
      <c r="F47">
        <v>5.6</v>
      </c>
      <c r="G47">
        <v>30.42</v>
      </c>
      <c r="H47">
        <v>18.030999999999999</v>
      </c>
      <c r="I47" t="e">
        <v>#N/A</v>
      </c>
      <c r="J47">
        <v>66.438299999999998</v>
      </c>
      <c r="K47">
        <v>58</v>
      </c>
      <c r="L47">
        <v>3.06052631578947</v>
      </c>
      <c r="M47">
        <v>3.9789473684210499</v>
      </c>
      <c r="N47">
        <v>0.91842105263157903</v>
      </c>
      <c r="O47" t="e">
        <v>#N/A</v>
      </c>
      <c r="P47" t="e">
        <v>#N/A</v>
      </c>
      <c r="Q47">
        <v>0.71</v>
      </c>
      <c r="R47" t="e">
        <v>#N/A</v>
      </c>
    </row>
    <row r="48" spans="1:18" x14ac:dyDescent="0.2">
      <c r="A48" s="1">
        <v>22920</v>
      </c>
      <c r="B48">
        <v>25.5793</v>
      </c>
      <c r="C48">
        <v>81.385099999999994</v>
      </c>
      <c r="D48">
        <v>1533</v>
      </c>
      <c r="E48" t="e">
        <v>#N/A</v>
      </c>
      <c r="F48">
        <v>5.4</v>
      </c>
      <c r="G48">
        <v>30.38</v>
      </c>
      <c r="H48">
        <v>18.010999999999999</v>
      </c>
      <c r="I48" t="e">
        <v>#N/A</v>
      </c>
      <c r="J48">
        <v>67.028899999999993</v>
      </c>
      <c r="K48">
        <v>56.17</v>
      </c>
      <c r="L48">
        <v>2.9750000000000001</v>
      </c>
      <c r="M48">
        <v>3.9254545454545502</v>
      </c>
      <c r="N48">
        <v>0.950454545454545</v>
      </c>
      <c r="O48" t="e">
        <v>#N/A</v>
      </c>
      <c r="P48" t="e">
        <v>#N/A</v>
      </c>
      <c r="Q48">
        <v>0.71</v>
      </c>
      <c r="R48" t="e">
        <v>#N/A</v>
      </c>
    </row>
    <row r="49" spans="1:18" x14ac:dyDescent="0.2">
      <c r="A49" s="1">
        <v>22951</v>
      </c>
      <c r="B49">
        <v>25.686599999999999</v>
      </c>
      <c r="C49">
        <v>81.839200000000005</v>
      </c>
      <c r="D49">
        <v>1622</v>
      </c>
      <c r="E49" t="e">
        <v>#N/A</v>
      </c>
      <c r="F49">
        <v>5.7</v>
      </c>
      <c r="G49">
        <v>30.38</v>
      </c>
      <c r="H49">
        <v>18.024999999999999</v>
      </c>
      <c r="I49" t="e">
        <v>#N/A</v>
      </c>
      <c r="J49">
        <v>67.642099999999999</v>
      </c>
      <c r="K49">
        <v>60.04</v>
      </c>
      <c r="L49">
        <v>3.0021052631579002</v>
      </c>
      <c r="M49">
        <v>3.9157894736842098</v>
      </c>
      <c r="N49">
        <v>0.91368421052631599</v>
      </c>
      <c r="O49" t="e">
        <v>#N/A</v>
      </c>
      <c r="P49" t="e">
        <v>#N/A</v>
      </c>
      <c r="Q49">
        <v>0.71</v>
      </c>
      <c r="R49" t="e">
        <v>#N/A</v>
      </c>
    </row>
    <row r="50" spans="1:18" x14ac:dyDescent="0.2">
      <c r="A50" s="1">
        <v>22981</v>
      </c>
      <c r="B50">
        <v>25.686599999999999</v>
      </c>
      <c r="C50">
        <v>81.679100000000005</v>
      </c>
      <c r="D50">
        <v>1564</v>
      </c>
      <c r="E50" t="e">
        <v>#N/A</v>
      </c>
      <c r="F50">
        <v>5.5</v>
      </c>
      <c r="G50">
        <v>30.38</v>
      </c>
      <c r="H50">
        <v>18.018000000000001</v>
      </c>
      <c r="I50" t="e">
        <v>#N/A</v>
      </c>
      <c r="J50">
        <v>68.1267</v>
      </c>
      <c r="K50">
        <v>62.64</v>
      </c>
      <c r="L50">
        <v>3.0059999999999998</v>
      </c>
      <c r="M50">
        <v>3.8645</v>
      </c>
      <c r="N50">
        <v>0.85850000000000004</v>
      </c>
      <c r="O50" t="e">
        <v>#N/A</v>
      </c>
      <c r="P50" t="e">
        <v>#N/A</v>
      </c>
      <c r="Q50">
        <v>0.68</v>
      </c>
      <c r="R50" t="e">
        <v>#N/A</v>
      </c>
    </row>
    <row r="51" spans="1:18" x14ac:dyDescent="0.2">
      <c r="A51" s="1">
        <v>23012</v>
      </c>
      <c r="B51">
        <v>25.874500000000001</v>
      </c>
      <c r="C51">
        <v>81.944599999999994</v>
      </c>
      <c r="D51">
        <v>1244</v>
      </c>
      <c r="E51" t="e">
        <v>#N/A</v>
      </c>
      <c r="F51">
        <v>5.7</v>
      </c>
      <c r="G51">
        <v>30.44</v>
      </c>
      <c r="H51">
        <v>18.062999999999999</v>
      </c>
      <c r="I51" t="e">
        <v>#N/A</v>
      </c>
      <c r="J51">
        <v>68.656499999999994</v>
      </c>
      <c r="K51">
        <v>65.06</v>
      </c>
      <c r="L51">
        <v>3.03863636363636</v>
      </c>
      <c r="M51">
        <v>3.83363636363636</v>
      </c>
      <c r="N51">
        <v>0.79500000000000004</v>
      </c>
      <c r="O51" t="e">
        <v>#N/A</v>
      </c>
      <c r="P51" t="e">
        <v>#N/A</v>
      </c>
      <c r="Q51">
        <v>0.7</v>
      </c>
      <c r="R51" t="e">
        <v>#N/A</v>
      </c>
    </row>
    <row r="52" spans="1:18" x14ac:dyDescent="0.2">
      <c r="A52" s="1">
        <v>23043</v>
      </c>
      <c r="B52">
        <v>26.169799999999999</v>
      </c>
      <c r="C52">
        <v>82.377799999999993</v>
      </c>
      <c r="D52">
        <v>1456</v>
      </c>
      <c r="E52" t="e">
        <v>#N/A</v>
      </c>
      <c r="F52">
        <v>5.9</v>
      </c>
      <c r="G52">
        <v>30.48</v>
      </c>
      <c r="H52">
        <v>18.079999999999998</v>
      </c>
      <c r="I52" t="e">
        <v>#N/A</v>
      </c>
      <c r="J52">
        <v>69.376800000000003</v>
      </c>
      <c r="K52">
        <v>65.92</v>
      </c>
      <c r="L52">
        <v>3.0105555555555599</v>
      </c>
      <c r="M52">
        <v>3.9211111111111099</v>
      </c>
      <c r="N52">
        <v>0.91055555555555601</v>
      </c>
      <c r="O52" t="e">
        <v>#N/A</v>
      </c>
      <c r="P52" t="e">
        <v>#N/A</v>
      </c>
      <c r="Q52">
        <v>0.7</v>
      </c>
      <c r="R52" t="e">
        <v>#N/A</v>
      </c>
    </row>
    <row r="53" spans="1:18" x14ac:dyDescent="0.2">
      <c r="A53" s="1">
        <v>23071</v>
      </c>
      <c r="B53">
        <v>26.3308</v>
      </c>
      <c r="C53">
        <v>82.624300000000005</v>
      </c>
      <c r="D53">
        <v>1534</v>
      </c>
      <c r="E53" t="e">
        <v>#N/A</v>
      </c>
      <c r="F53">
        <v>5.7</v>
      </c>
      <c r="G53">
        <v>30.51</v>
      </c>
      <c r="H53">
        <v>18.065000000000001</v>
      </c>
      <c r="I53" t="e">
        <v>#N/A</v>
      </c>
      <c r="J53">
        <v>70.073400000000007</v>
      </c>
      <c r="K53">
        <v>65.67</v>
      </c>
      <c r="L53">
        <v>3.0314285714285698</v>
      </c>
      <c r="M53">
        <v>3.9285714285714302</v>
      </c>
      <c r="N53">
        <v>0.89714285714285702</v>
      </c>
      <c r="O53" t="e">
        <v>#N/A</v>
      </c>
      <c r="P53" t="e">
        <v>#N/A</v>
      </c>
      <c r="Q53">
        <v>0.69</v>
      </c>
      <c r="R53" t="e">
        <v>#N/A</v>
      </c>
    </row>
    <row r="54" spans="1:18" x14ac:dyDescent="0.2">
      <c r="A54" s="1">
        <v>23102</v>
      </c>
      <c r="B54">
        <v>26.572399999999998</v>
      </c>
      <c r="C54">
        <v>83.458100000000002</v>
      </c>
      <c r="D54">
        <v>1689</v>
      </c>
      <c r="E54" t="e">
        <v>#N/A</v>
      </c>
      <c r="F54">
        <v>5.7</v>
      </c>
      <c r="G54">
        <v>30.48</v>
      </c>
      <c r="H54">
        <v>18.062999999999999</v>
      </c>
      <c r="I54" t="e">
        <v>#N/A</v>
      </c>
      <c r="J54">
        <v>70.801599999999993</v>
      </c>
      <c r="K54">
        <v>68.760000000000005</v>
      </c>
      <c r="L54">
        <v>3.1147619047619002</v>
      </c>
      <c r="M54">
        <v>3.9709523809523799</v>
      </c>
      <c r="N54">
        <v>0.85619047619047595</v>
      </c>
      <c r="O54" t="e">
        <v>#N/A</v>
      </c>
      <c r="P54" t="e">
        <v>#N/A</v>
      </c>
      <c r="Q54">
        <v>0.66</v>
      </c>
      <c r="R54" t="e">
        <v>#N/A</v>
      </c>
    </row>
    <row r="55" spans="1:18" x14ac:dyDescent="0.2">
      <c r="A55" s="1">
        <v>23132</v>
      </c>
      <c r="B55">
        <v>26.894500000000001</v>
      </c>
      <c r="C55">
        <v>83.951300000000003</v>
      </c>
      <c r="D55">
        <v>1641</v>
      </c>
      <c r="E55" t="e">
        <v>#N/A</v>
      </c>
      <c r="F55">
        <v>5.9</v>
      </c>
      <c r="G55">
        <v>30.51</v>
      </c>
      <c r="H55">
        <v>18.091000000000001</v>
      </c>
      <c r="I55" t="e">
        <v>#N/A</v>
      </c>
      <c r="J55">
        <v>71.335099999999997</v>
      </c>
      <c r="K55">
        <v>70.14</v>
      </c>
      <c r="L55">
        <v>3.1172727272727299</v>
      </c>
      <c r="M55">
        <v>3.93</v>
      </c>
      <c r="N55">
        <v>0.81272727272727296</v>
      </c>
      <c r="O55" t="e">
        <v>#N/A</v>
      </c>
      <c r="P55" t="e">
        <v>#N/A</v>
      </c>
      <c r="Q55">
        <v>0.63</v>
      </c>
      <c r="R55" t="e">
        <v>#N/A</v>
      </c>
    </row>
    <row r="56" spans="1:18" x14ac:dyDescent="0.2">
      <c r="A56" s="1">
        <v>23163</v>
      </c>
      <c r="B56">
        <v>26.975000000000001</v>
      </c>
      <c r="C56">
        <v>83.939800000000005</v>
      </c>
      <c r="D56">
        <v>1588</v>
      </c>
      <c r="E56" t="e">
        <v>#N/A</v>
      </c>
      <c r="F56">
        <v>5.6</v>
      </c>
      <c r="G56">
        <v>30.61</v>
      </c>
      <c r="H56">
        <v>18.131</v>
      </c>
      <c r="I56" t="e">
        <v>#N/A</v>
      </c>
      <c r="J56">
        <v>71.875600000000006</v>
      </c>
      <c r="K56">
        <v>70.11</v>
      </c>
      <c r="L56">
        <v>3.1970000000000001</v>
      </c>
      <c r="M56">
        <v>3.9929999999999999</v>
      </c>
      <c r="N56">
        <v>0.79600000000000004</v>
      </c>
      <c r="O56" t="e">
        <v>#N/A</v>
      </c>
      <c r="P56" t="e">
        <v>#N/A</v>
      </c>
      <c r="Q56">
        <v>0.61</v>
      </c>
      <c r="R56" t="e">
        <v>#N/A</v>
      </c>
    </row>
    <row r="57" spans="1:18" x14ac:dyDescent="0.2">
      <c r="A57" s="1">
        <v>23193</v>
      </c>
      <c r="B57">
        <v>26.867599999999999</v>
      </c>
      <c r="C57">
        <v>83.344800000000006</v>
      </c>
      <c r="D57">
        <v>1614</v>
      </c>
      <c r="E57" t="e">
        <v>#N/A</v>
      </c>
      <c r="F57">
        <v>5.6</v>
      </c>
      <c r="G57">
        <v>30.69</v>
      </c>
      <c r="H57">
        <v>18.166</v>
      </c>
      <c r="I57" t="e">
        <v>#N/A</v>
      </c>
      <c r="J57">
        <v>72.716499999999996</v>
      </c>
      <c r="K57">
        <v>69.069999999999993</v>
      </c>
      <c r="L57">
        <v>3.4750000000000001</v>
      </c>
      <c r="M57">
        <v>4.0204545454545499</v>
      </c>
      <c r="N57">
        <v>0.54545454545454497</v>
      </c>
      <c r="O57" t="e">
        <v>#N/A</v>
      </c>
      <c r="P57" t="e">
        <v>#N/A</v>
      </c>
      <c r="Q57">
        <v>0.57999999999999996</v>
      </c>
      <c r="R57" t="e">
        <v>#N/A</v>
      </c>
    </row>
    <row r="58" spans="1:18" x14ac:dyDescent="0.2">
      <c r="A58" s="1">
        <v>23224</v>
      </c>
      <c r="B58">
        <v>26.921299999999999</v>
      </c>
      <c r="C58">
        <v>83.501400000000004</v>
      </c>
      <c r="D58">
        <v>1639</v>
      </c>
      <c r="E58" t="e">
        <v>#N/A</v>
      </c>
      <c r="F58">
        <v>5.4</v>
      </c>
      <c r="G58">
        <v>30.75</v>
      </c>
      <c r="H58">
        <v>18.190000000000001</v>
      </c>
      <c r="I58" t="e">
        <v>#N/A</v>
      </c>
      <c r="J58">
        <v>73.5762</v>
      </c>
      <c r="K58">
        <v>70.98</v>
      </c>
      <c r="L58">
        <v>3.5336363636363601</v>
      </c>
      <c r="M58">
        <v>4.0022727272727296</v>
      </c>
      <c r="N58">
        <v>0.46863636363636402</v>
      </c>
      <c r="O58" t="e">
        <v>#N/A</v>
      </c>
      <c r="P58" t="e">
        <v>#N/A</v>
      </c>
      <c r="Q58">
        <v>0.54</v>
      </c>
      <c r="R58" t="e">
        <v>#N/A</v>
      </c>
    </row>
    <row r="59" spans="1:18" x14ac:dyDescent="0.2">
      <c r="A59" s="1">
        <v>23255</v>
      </c>
      <c r="B59">
        <v>27.189699999999998</v>
      </c>
      <c r="C59">
        <v>83.822699999999998</v>
      </c>
      <c r="D59">
        <v>1763</v>
      </c>
      <c r="E59" t="e">
        <v>#N/A</v>
      </c>
      <c r="F59">
        <v>5.5</v>
      </c>
      <c r="G59">
        <v>30.72</v>
      </c>
      <c r="H59">
        <v>18.187000000000001</v>
      </c>
      <c r="I59" t="e">
        <v>#N/A</v>
      </c>
      <c r="J59">
        <v>74.169799999999995</v>
      </c>
      <c r="K59">
        <v>72.849999999999994</v>
      </c>
      <c r="L59">
        <v>3.5739999999999998</v>
      </c>
      <c r="M59">
        <v>4.0774999999999997</v>
      </c>
      <c r="N59">
        <v>0.50349999999999995</v>
      </c>
      <c r="O59" t="e">
        <v>#N/A</v>
      </c>
      <c r="P59" t="e">
        <v>#N/A</v>
      </c>
      <c r="Q59">
        <v>0.53</v>
      </c>
      <c r="R59" t="e">
        <v>#N/A</v>
      </c>
    </row>
    <row r="60" spans="1:18" x14ac:dyDescent="0.2">
      <c r="A60" s="1">
        <v>23285</v>
      </c>
      <c r="B60">
        <v>27.377600000000001</v>
      </c>
      <c r="C60">
        <v>84.307100000000005</v>
      </c>
      <c r="D60">
        <v>1779</v>
      </c>
      <c r="E60" t="e">
        <v>#N/A</v>
      </c>
      <c r="F60">
        <v>5.5</v>
      </c>
      <c r="G60">
        <v>30.75</v>
      </c>
      <c r="H60">
        <v>18.222000000000001</v>
      </c>
      <c r="I60" t="e">
        <v>#N/A</v>
      </c>
      <c r="J60">
        <v>75.113</v>
      </c>
      <c r="K60">
        <v>73.03</v>
      </c>
      <c r="L60">
        <v>3.63956521739131</v>
      </c>
      <c r="M60">
        <v>4.1060869565217404</v>
      </c>
      <c r="N60">
        <v>0.46652173913043499</v>
      </c>
      <c r="O60" t="e">
        <v>#N/A</v>
      </c>
      <c r="P60" t="e">
        <v>#N/A</v>
      </c>
      <c r="Q60">
        <v>0.51</v>
      </c>
      <c r="R60" t="e">
        <v>#N/A</v>
      </c>
    </row>
    <row r="61" spans="1:18" x14ac:dyDescent="0.2">
      <c r="A61" s="1">
        <v>23316</v>
      </c>
      <c r="B61">
        <v>27.511800000000001</v>
      </c>
      <c r="C61">
        <v>84.294600000000003</v>
      </c>
      <c r="D61">
        <v>1622</v>
      </c>
      <c r="E61" t="e">
        <v>#N/A</v>
      </c>
      <c r="F61">
        <v>5.7</v>
      </c>
      <c r="G61">
        <v>30.78</v>
      </c>
      <c r="H61">
        <v>18.248000000000001</v>
      </c>
      <c r="I61" t="e">
        <v>#N/A</v>
      </c>
      <c r="J61">
        <v>75.606899999999996</v>
      </c>
      <c r="K61">
        <v>72.62</v>
      </c>
      <c r="L61">
        <v>3.74058823529412</v>
      </c>
      <c r="M61">
        <v>4.1217647058823497</v>
      </c>
      <c r="N61">
        <v>0.38117647058823501</v>
      </c>
      <c r="O61" t="e">
        <v>#N/A</v>
      </c>
      <c r="P61" t="e">
        <v>#N/A</v>
      </c>
      <c r="Q61">
        <v>0.51</v>
      </c>
      <c r="R61" t="e">
        <v>#N/A</v>
      </c>
    </row>
    <row r="62" spans="1:18" x14ac:dyDescent="0.2">
      <c r="A62" s="1">
        <v>23346</v>
      </c>
      <c r="B62">
        <v>27.458100000000002</v>
      </c>
      <c r="C62">
        <v>84.009500000000003</v>
      </c>
      <c r="D62">
        <v>1491</v>
      </c>
      <c r="E62" t="e">
        <v>#N/A</v>
      </c>
      <c r="F62">
        <v>5.5</v>
      </c>
      <c r="G62">
        <v>30.88</v>
      </c>
      <c r="H62">
        <v>18.276</v>
      </c>
      <c r="I62" t="e">
        <v>#N/A</v>
      </c>
      <c r="J62">
        <v>76.581500000000005</v>
      </c>
      <c r="K62">
        <v>74.17</v>
      </c>
      <c r="L62">
        <v>3.8114285714285701</v>
      </c>
      <c r="M62">
        <v>4.1285714285714299</v>
      </c>
      <c r="N62">
        <v>0.317142857142857</v>
      </c>
      <c r="O62" t="e">
        <v>#N/A</v>
      </c>
      <c r="P62" t="e">
        <v>#N/A</v>
      </c>
      <c r="Q62">
        <v>0.5</v>
      </c>
      <c r="R62" t="e">
        <v>#N/A</v>
      </c>
    </row>
    <row r="63" spans="1:18" x14ac:dyDescent="0.2">
      <c r="A63" s="1">
        <v>23377</v>
      </c>
      <c r="B63">
        <v>27.6997</v>
      </c>
      <c r="C63">
        <v>84.462100000000007</v>
      </c>
      <c r="D63">
        <v>1603</v>
      </c>
      <c r="E63" t="e">
        <v>#N/A</v>
      </c>
      <c r="F63">
        <v>5.6</v>
      </c>
      <c r="G63">
        <v>30.94</v>
      </c>
      <c r="H63">
        <v>18.314</v>
      </c>
      <c r="I63">
        <v>145.80000000000001</v>
      </c>
      <c r="J63">
        <v>77.461399999999998</v>
      </c>
      <c r="K63">
        <v>76.45</v>
      </c>
      <c r="L63">
        <v>3.7922727272727301</v>
      </c>
      <c r="M63">
        <v>4.1668181818181802</v>
      </c>
      <c r="N63">
        <v>0.37454545454545501</v>
      </c>
      <c r="O63" t="e">
        <v>#N/A</v>
      </c>
      <c r="P63" t="e">
        <v>#N/A</v>
      </c>
      <c r="Q63">
        <v>0.44</v>
      </c>
      <c r="R63" t="e">
        <v>#N/A</v>
      </c>
    </row>
    <row r="64" spans="1:18" x14ac:dyDescent="0.2">
      <c r="A64" s="1">
        <v>23408</v>
      </c>
      <c r="B64">
        <v>27.887599999999999</v>
      </c>
      <c r="C64">
        <v>84.667299999999997</v>
      </c>
      <c r="D64">
        <v>1820</v>
      </c>
      <c r="E64" t="e">
        <v>#N/A</v>
      </c>
      <c r="F64">
        <v>5.4</v>
      </c>
      <c r="G64">
        <v>30.91</v>
      </c>
      <c r="H64">
        <v>18.341999999999999</v>
      </c>
      <c r="I64">
        <v>145.32</v>
      </c>
      <c r="J64">
        <v>78.336200000000005</v>
      </c>
      <c r="K64">
        <v>77.39</v>
      </c>
      <c r="L64">
        <v>3.7822222222222202</v>
      </c>
      <c r="M64">
        <v>4.1455555555555597</v>
      </c>
      <c r="N64">
        <v>0.36333333333333301</v>
      </c>
      <c r="O64" t="e">
        <v>#N/A</v>
      </c>
      <c r="P64" t="e">
        <v>#N/A</v>
      </c>
      <c r="Q64">
        <v>0.47</v>
      </c>
      <c r="R64" t="e">
        <v>#N/A</v>
      </c>
    </row>
    <row r="65" spans="1:18" x14ac:dyDescent="0.2">
      <c r="A65" s="1">
        <v>23437</v>
      </c>
      <c r="B65">
        <v>27.887599999999999</v>
      </c>
      <c r="C65">
        <v>84.357500000000002</v>
      </c>
      <c r="D65">
        <v>1517</v>
      </c>
      <c r="E65" t="e">
        <v>#N/A</v>
      </c>
      <c r="F65">
        <v>5.4</v>
      </c>
      <c r="G65">
        <v>30.94</v>
      </c>
      <c r="H65">
        <v>18.353000000000002</v>
      </c>
      <c r="I65">
        <v>145.11000000000001</v>
      </c>
      <c r="J65">
        <v>79.240399999999994</v>
      </c>
      <c r="K65">
        <v>78.8</v>
      </c>
      <c r="L65">
        <v>3.9128571428571401</v>
      </c>
      <c r="M65">
        <v>4.2195238095238103</v>
      </c>
      <c r="N65">
        <v>0.30666666666666698</v>
      </c>
      <c r="O65" t="e">
        <v>#N/A</v>
      </c>
      <c r="P65" t="e">
        <v>#N/A</v>
      </c>
      <c r="Q65">
        <v>0.45</v>
      </c>
      <c r="R65" t="e">
        <v>#N/A</v>
      </c>
    </row>
    <row r="66" spans="1:18" x14ac:dyDescent="0.2">
      <c r="A66" s="1">
        <v>23468</v>
      </c>
      <c r="B66">
        <v>28.343900000000001</v>
      </c>
      <c r="C66">
        <v>85.5869</v>
      </c>
      <c r="D66">
        <v>1448</v>
      </c>
      <c r="E66" t="e">
        <v>#N/A</v>
      </c>
      <c r="F66">
        <v>5.3</v>
      </c>
      <c r="G66">
        <v>30.95</v>
      </c>
      <c r="H66">
        <v>18.367999999999999</v>
      </c>
      <c r="I66">
        <v>144.32</v>
      </c>
      <c r="J66">
        <v>79.908199999999994</v>
      </c>
      <c r="K66">
        <v>79.94</v>
      </c>
      <c r="L66">
        <v>3.91</v>
      </c>
      <c r="M66">
        <v>4.2322727272727301</v>
      </c>
      <c r="N66">
        <v>0.32227272727272699</v>
      </c>
      <c r="O66" t="e">
        <v>#N/A</v>
      </c>
      <c r="P66" t="e">
        <v>#N/A</v>
      </c>
      <c r="Q66">
        <v>0.45</v>
      </c>
      <c r="R66" t="e">
        <v>#N/A</v>
      </c>
    </row>
    <row r="67" spans="1:18" x14ac:dyDescent="0.2">
      <c r="A67" s="1">
        <v>23498</v>
      </c>
      <c r="B67">
        <v>28.504899999999999</v>
      </c>
      <c r="C67">
        <v>85.598299999999995</v>
      </c>
      <c r="D67">
        <v>1467</v>
      </c>
      <c r="E67" t="e">
        <v>#N/A</v>
      </c>
      <c r="F67">
        <v>5.0999999999999996</v>
      </c>
      <c r="G67">
        <v>30.98</v>
      </c>
      <c r="H67">
        <v>18.37</v>
      </c>
      <c r="I67">
        <v>148.37</v>
      </c>
      <c r="J67">
        <v>80.834500000000006</v>
      </c>
      <c r="K67">
        <v>80.72</v>
      </c>
      <c r="L67">
        <v>3.839</v>
      </c>
      <c r="M67">
        <v>4.2</v>
      </c>
      <c r="N67">
        <v>0.36099999999999999</v>
      </c>
      <c r="O67" t="e">
        <v>#N/A</v>
      </c>
      <c r="P67" t="e">
        <v>#N/A</v>
      </c>
      <c r="Q67">
        <v>0.44</v>
      </c>
      <c r="R67" t="e">
        <v>#N/A</v>
      </c>
    </row>
    <row r="68" spans="1:18" x14ac:dyDescent="0.2">
      <c r="A68" s="1">
        <v>23529</v>
      </c>
      <c r="B68">
        <v>28.5854</v>
      </c>
      <c r="C68">
        <v>85.448999999999998</v>
      </c>
      <c r="D68">
        <v>1550</v>
      </c>
      <c r="E68" t="e">
        <v>#N/A</v>
      </c>
      <c r="F68">
        <v>5.2</v>
      </c>
      <c r="G68">
        <v>31.01</v>
      </c>
      <c r="H68">
        <v>18.396999999999998</v>
      </c>
      <c r="I68">
        <v>149.27000000000001</v>
      </c>
      <c r="J68">
        <v>81.428200000000004</v>
      </c>
      <c r="K68">
        <v>80.239999999999995</v>
      </c>
      <c r="L68">
        <v>3.8331818181818198</v>
      </c>
      <c r="M68">
        <v>4.17</v>
      </c>
      <c r="N68">
        <v>0.33681818181818202</v>
      </c>
      <c r="O68" t="e">
        <v>#N/A</v>
      </c>
      <c r="P68" t="e">
        <v>#N/A</v>
      </c>
      <c r="Q68">
        <v>0.44</v>
      </c>
      <c r="R68" t="e">
        <v>#N/A</v>
      </c>
    </row>
    <row r="69" spans="1:18" x14ac:dyDescent="0.2">
      <c r="A69" s="1">
        <v>23559</v>
      </c>
      <c r="B69">
        <v>28.773299999999999</v>
      </c>
      <c r="C69">
        <v>85.861000000000004</v>
      </c>
      <c r="D69">
        <v>1562</v>
      </c>
      <c r="E69" t="e">
        <v>#N/A</v>
      </c>
      <c r="F69">
        <v>4.9000000000000004</v>
      </c>
      <c r="G69">
        <v>31.02</v>
      </c>
      <c r="H69">
        <v>18.420999999999999</v>
      </c>
      <c r="I69">
        <v>149.57</v>
      </c>
      <c r="J69">
        <v>82.294499999999999</v>
      </c>
      <c r="K69">
        <v>83.22</v>
      </c>
      <c r="L69">
        <v>3.7149999999999999</v>
      </c>
      <c r="M69">
        <v>4.1859090909090897</v>
      </c>
      <c r="N69">
        <v>0.470909090909091</v>
      </c>
      <c r="O69" t="e">
        <v>#N/A</v>
      </c>
      <c r="P69" t="e">
        <v>#N/A</v>
      </c>
      <c r="Q69">
        <v>0.43</v>
      </c>
      <c r="R69" t="e">
        <v>#N/A</v>
      </c>
    </row>
    <row r="70" spans="1:18" x14ac:dyDescent="0.2">
      <c r="A70" s="1">
        <v>23590</v>
      </c>
      <c r="B70">
        <v>28.961200000000002</v>
      </c>
      <c r="C70">
        <v>86.110500000000002</v>
      </c>
      <c r="D70">
        <v>1569</v>
      </c>
      <c r="E70" t="e">
        <v>#N/A</v>
      </c>
      <c r="F70">
        <v>5</v>
      </c>
      <c r="G70">
        <v>31.05</v>
      </c>
      <c r="H70">
        <v>18.436</v>
      </c>
      <c r="I70">
        <v>148.41999999999999</v>
      </c>
      <c r="J70">
        <v>82.973100000000002</v>
      </c>
      <c r="K70">
        <v>82</v>
      </c>
      <c r="L70">
        <v>3.7438095238095301</v>
      </c>
      <c r="M70">
        <v>4.1938095238095201</v>
      </c>
      <c r="N70">
        <v>0.45</v>
      </c>
      <c r="O70" t="e">
        <v>#N/A</v>
      </c>
      <c r="P70" t="e">
        <v>#N/A</v>
      </c>
      <c r="Q70">
        <v>0.41</v>
      </c>
      <c r="R70" t="e">
        <v>#N/A</v>
      </c>
    </row>
    <row r="71" spans="1:18" x14ac:dyDescent="0.2">
      <c r="A71" s="1">
        <v>23621</v>
      </c>
      <c r="B71">
        <v>29.0686</v>
      </c>
      <c r="C71">
        <v>86.199399999999997</v>
      </c>
      <c r="D71">
        <v>1455</v>
      </c>
      <c r="E71" t="e">
        <v>#N/A</v>
      </c>
      <c r="F71">
        <v>5.0999999999999996</v>
      </c>
      <c r="G71">
        <v>31.08</v>
      </c>
      <c r="H71">
        <v>18.463999999999999</v>
      </c>
      <c r="I71">
        <v>147.63999999999999</v>
      </c>
      <c r="J71">
        <v>83.921999999999997</v>
      </c>
      <c r="K71">
        <v>83.41</v>
      </c>
      <c r="L71">
        <v>3.8404761904761902</v>
      </c>
      <c r="M71">
        <v>4.2038095238095199</v>
      </c>
      <c r="N71">
        <v>0.36333333333333301</v>
      </c>
      <c r="O71" t="e">
        <v>#N/A</v>
      </c>
      <c r="P71" t="e">
        <v>#N/A</v>
      </c>
      <c r="Q71">
        <v>0.4</v>
      </c>
      <c r="R71" t="e">
        <v>#N/A</v>
      </c>
    </row>
    <row r="72" spans="1:18" x14ac:dyDescent="0.2">
      <c r="A72" s="1">
        <v>23651</v>
      </c>
      <c r="B72">
        <v>28.665900000000001</v>
      </c>
      <c r="C72">
        <v>84.625200000000007</v>
      </c>
      <c r="D72">
        <v>1524</v>
      </c>
      <c r="E72" t="e">
        <v>#N/A</v>
      </c>
      <c r="F72">
        <v>5.0999999999999996</v>
      </c>
      <c r="G72">
        <v>31.12</v>
      </c>
      <c r="H72">
        <v>18.477</v>
      </c>
      <c r="I72">
        <v>146.69999999999999</v>
      </c>
      <c r="J72">
        <v>84.530199999999994</v>
      </c>
      <c r="K72">
        <v>84.85</v>
      </c>
      <c r="L72">
        <v>3.86380952380952</v>
      </c>
      <c r="M72">
        <v>4.1880952380952401</v>
      </c>
      <c r="N72">
        <v>0.32428571428571401</v>
      </c>
      <c r="O72" t="e">
        <v>#N/A</v>
      </c>
      <c r="P72" t="e">
        <v>#N/A</v>
      </c>
      <c r="Q72">
        <v>0.39</v>
      </c>
      <c r="R72" t="e">
        <v>#N/A</v>
      </c>
    </row>
    <row r="73" spans="1:18" x14ac:dyDescent="0.2">
      <c r="A73" s="1">
        <v>23682</v>
      </c>
      <c r="B73">
        <v>29.5517</v>
      </c>
      <c r="C73">
        <v>86.848399999999998</v>
      </c>
      <c r="D73">
        <v>1486</v>
      </c>
      <c r="E73" t="e">
        <v>#N/A</v>
      </c>
      <c r="F73">
        <v>4.8</v>
      </c>
      <c r="G73">
        <v>31.21</v>
      </c>
      <c r="H73">
        <v>18.501999999999999</v>
      </c>
      <c r="I73">
        <v>147.11000000000001</v>
      </c>
      <c r="J73">
        <v>84.944000000000003</v>
      </c>
      <c r="K73">
        <v>85.44</v>
      </c>
      <c r="L73">
        <v>3.9077777777777798</v>
      </c>
      <c r="M73">
        <v>4.1527777777777803</v>
      </c>
      <c r="N73">
        <v>0.245</v>
      </c>
      <c r="O73" t="e">
        <v>#N/A</v>
      </c>
      <c r="P73" t="e">
        <v>#N/A</v>
      </c>
      <c r="Q73">
        <v>0.38</v>
      </c>
      <c r="R73" t="e">
        <v>#N/A</v>
      </c>
    </row>
    <row r="74" spans="1:18" x14ac:dyDescent="0.2">
      <c r="A74" s="1">
        <v>23712</v>
      </c>
      <c r="B74">
        <v>29.900600000000001</v>
      </c>
      <c r="C74">
        <v>88.002499999999998</v>
      </c>
      <c r="D74">
        <v>1484</v>
      </c>
      <c r="E74" t="e">
        <v>#N/A</v>
      </c>
      <c r="F74">
        <v>5</v>
      </c>
      <c r="G74">
        <v>31.25</v>
      </c>
      <c r="H74">
        <v>18.529</v>
      </c>
      <c r="I74">
        <v>146.54</v>
      </c>
      <c r="J74">
        <v>85.959599999999995</v>
      </c>
      <c r="K74">
        <v>83.96</v>
      </c>
      <c r="L74">
        <v>4.0218181818181797</v>
      </c>
      <c r="M74">
        <v>4.1795454545454502</v>
      </c>
      <c r="N74">
        <v>0.15772727272727299</v>
      </c>
      <c r="O74" t="e">
        <v>#N/A</v>
      </c>
      <c r="P74" t="e">
        <v>#N/A</v>
      </c>
      <c r="Q74">
        <v>0.37</v>
      </c>
      <c r="R74" t="e">
        <v>#N/A</v>
      </c>
    </row>
    <row r="75" spans="1:18" x14ac:dyDescent="0.2">
      <c r="A75" s="1">
        <v>23743</v>
      </c>
      <c r="B75">
        <v>30.2227</v>
      </c>
      <c r="C75">
        <v>88.598600000000005</v>
      </c>
      <c r="D75">
        <v>1361</v>
      </c>
      <c r="E75" t="e">
        <v>#N/A</v>
      </c>
      <c r="F75">
        <v>4.9000000000000004</v>
      </c>
      <c r="G75">
        <v>31.28</v>
      </c>
      <c r="H75">
        <v>18.548999999999999</v>
      </c>
      <c r="I75">
        <v>145.4</v>
      </c>
      <c r="J75">
        <v>87.182599999999994</v>
      </c>
      <c r="K75">
        <v>86.12</v>
      </c>
      <c r="L75">
        <v>3.9420000000000002</v>
      </c>
      <c r="M75">
        <v>4.1894999999999998</v>
      </c>
      <c r="N75">
        <v>0.2475</v>
      </c>
      <c r="O75" t="e">
        <v>#N/A</v>
      </c>
      <c r="P75" t="e">
        <v>#N/A</v>
      </c>
      <c r="Q75">
        <v>0.37</v>
      </c>
      <c r="R75" t="e">
        <v>#N/A</v>
      </c>
    </row>
    <row r="76" spans="1:18" x14ac:dyDescent="0.2">
      <c r="A76" s="1">
        <v>23774</v>
      </c>
      <c r="B76">
        <v>30.410599999999999</v>
      </c>
      <c r="C76">
        <v>88.7226</v>
      </c>
      <c r="D76">
        <v>1433</v>
      </c>
      <c r="E76" t="e">
        <v>#N/A</v>
      </c>
      <c r="F76">
        <v>5.0999999999999996</v>
      </c>
      <c r="G76">
        <v>31.28</v>
      </c>
      <c r="H76">
        <v>18.556000000000001</v>
      </c>
      <c r="I76">
        <v>145.38999999999999</v>
      </c>
      <c r="J76">
        <v>88.152000000000001</v>
      </c>
      <c r="K76">
        <v>86.75</v>
      </c>
      <c r="L76">
        <v>4.0272222222222203</v>
      </c>
      <c r="M76">
        <v>4.2111111111111104</v>
      </c>
      <c r="N76">
        <v>0.18388888888888899</v>
      </c>
      <c r="O76" t="e">
        <v>#N/A</v>
      </c>
      <c r="P76" t="e">
        <v>#N/A</v>
      </c>
      <c r="Q76">
        <v>0.37</v>
      </c>
      <c r="R76" t="e">
        <v>#N/A</v>
      </c>
    </row>
    <row r="77" spans="1:18" x14ac:dyDescent="0.2">
      <c r="A77" s="1">
        <v>23802</v>
      </c>
      <c r="B77">
        <v>30.813199999999998</v>
      </c>
      <c r="C77">
        <v>89.276899999999998</v>
      </c>
      <c r="D77">
        <v>1423</v>
      </c>
      <c r="E77" t="e">
        <v>#N/A</v>
      </c>
      <c r="F77">
        <v>4.7</v>
      </c>
      <c r="G77">
        <v>31.31</v>
      </c>
      <c r="H77">
        <v>18.579999999999998</v>
      </c>
      <c r="I77">
        <v>145.71</v>
      </c>
      <c r="J77">
        <v>88.9161</v>
      </c>
      <c r="K77">
        <v>86.83</v>
      </c>
      <c r="L77">
        <v>4.0634782608695703</v>
      </c>
      <c r="M77">
        <v>4.2104347826086999</v>
      </c>
      <c r="N77">
        <v>0.14695652173913101</v>
      </c>
      <c r="O77" t="e">
        <v>#N/A</v>
      </c>
      <c r="P77" t="e">
        <v>#N/A</v>
      </c>
      <c r="Q77">
        <v>0.36</v>
      </c>
      <c r="R77" t="e">
        <v>#N/A</v>
      </c>
    </row>
    <row r="78" spans="1:18" x14ac:dyDescent="0.2">
      <c r="A78" s="1">
        <v>23833</v>
      </c>
      <c r="B78">
        <v>30.947399999999998</v>
      </c>
      <c r="C78">
        <v>89.286799999999999</v>
      </c>
      <c r="D78">
        <v>1438</v>
      </c>
      <c r="E78" t="e">
        <v>#N/A</v>
      </c>
      <c r="F78">
        <v>4.8</v>
      </c>
      <c r="G78">
        <v>31.38</v>
      </c>
      <c r="H78">
        <v>18.609000000000002</v>
      </c>
      <c r="I78">
        <v>145</v>
      </c>
      <c r="J78">
        <v>90.047399999999996</v>
      </c>
      <c r="K78">
        <v>87.97</v>
      </c>
      <c r="L78">
        <v>4.0366666666666697</v>
      </c>
      <c r="M78">
        <v>4.2038095238095199</v>
      </c>
      <c r="N78">
        <v>0.16714285714285701</v>
      </c>
      <c r="O78" t="e">
        <v>#N/A</v>
      </c>
      <c r="P78" t="e">
        <v>#N/A</v>
      </c>
      <c r="Q78">
        <v>0.37</v>
      </c>
      <c r="R78" t="e">
        <v>#N/A</v>
      </c>
    </row>
    <row r="79" spans="1:18" x14ac:dyDescent="0.2">
      <c r="A79" s="1">
        <v>23863</v>
      </c>
      <c r="B79">
        <v>31.189</v>
      </c>
      <c r="C79">
        <v>89.449399999999997</v>
      </c>
      <c r="D79">
        <v>1478</v>
      </c>
      <c r="E79" t="e">
        <v>#N/A</v>
      </c>
      <c r="F79">
        <v>4.5999999999999996</v>
      </c>
      <c r="G79">
        <v>31.48</v>
      </c>
      <c r="H79">
        <v>18.651</v>
      </c>
      <c r="I79">
        <v>144.85</v>
      </c>
      <c r="J79">
        <v>90.885900000000007</v>
      </c>
      <c r="K79">
        <v>89.28</v>
      </c>
      <c r="L79">
        <v>4.0305</v>
      </c>
      <c r="M79">
        <v>4.2115</v>
      </c>
      <c r="N79">
        <v>0.18099999999999999</v>
      </c>
      <c r="O79" t="e">
        <v>#N/A</v>
      </c>
      <c r="P79" t="e">
        <v>#N/A</v>
      </c>
      <c r="Q79">
        <v>0.37</v>
      </c>
      <c r="R79" t="e">
        <v>#N/A</v>
      </c>
    </row>
    <row r="80" spans="1:18" x14ac:dyDescent="0.2">
      <c r="A80" s="1">
        <v>23894</v>
      </c>
      <c r="B80">
        <v>31.430499999999999</v>
      </c>
      <c r="C80">
        <v>89.458200000000005</v>
      </c>
      <c r="D80">
        <v>1488</v>
      </c>
      <c r="E80" t="e">
        <v>#N/A</v>
      </c>
      <c r="F80">
        <v>4.5999999999999996</v>
      </c>
      <c r="G80">
        <v>31.61</v>
      </c>
      <c r="H80">
        <v>18.704999999999998</v>
      </c>
      <c r="I80">
        <v>145.38999999999999</v>
      </c>
      <c r="J80">
        <v>91.830100000000002</v>
      </c>
      <c r="K80">
        <v>85.04</v>
      </c>
      <c r="L80">
        <v>3.9895454545454601</v>
      </c>
      <c r="M80">
        <v>4.2131818181818197</v>
      </c>
      <c r="N80">
        <v>0.22363636363636399</v>
      </c>
      <c r="O80" t="e">
        <v>#N/A</v>
      </c>
      <c r="P80" t="e">
        <v>#N/A</v>
      </c>
      <c r="Q80">
        <v>0.39</v>
      </c>
      <c r="R80" t="e">
        <v>#N/A</v>
      </c>
    </row>
    <row r="81" spans="1:18" x14ac:dyDescent="0.2">
      <c r="A81" s="1">
        <v>23924</v>
      </c>
      <c r="B81">
        <v>31.7258</v>
      </c>
      <c r="C81">
        <v>90.297399999999996</v>
      </c>
      <c r="D81">
        <v>1529</v>
      </c>
      <c r="E81" t="e">
        <v>#N/A</v>
      </c>
      <c r="F81">
        <v>4.4000000000000004</v>
      </c>
      <c r="G81">
        <v>31.58</v>
      </c>
      <c r="H81">
        <v>18.719000000000001</v>
      </c>
      <c r="I81">
        <v>145.63</v>
      </c>
      <c r="J81">
        <v>92.694599999999994</v>
      </c>
      <c r="K81">
        <v>84.91</v>
      </c>
      <c r="L81">
        <v>3.9847619047618998</v>
      </c>
      <c r="M81">
        <v>4.2047619047619103</v>
      </c>
      <c r="N81">
        <v>0.22</v>
      </c>
      <c r="O81" t="e">
        <v>#N/A</v>
      </c>
      <c r="P81" t="e">
        <v>#N/A</v>
      </c>
      <c r="Q81">
        <v>0.4</v>
      </c>
      <c r="R81" t="e">
        <v>#N/A</v>
      </c>
    </row>
    <row r="82" spans="1:18" x14ac:dyDescent="0.2">
      <c r="A82" s="1">
        <v>23955</v>
      </c>
      <c r="B82">
        <v>31.86</v>
      </c>
      <c r="C82">
        <v>89.850800000000007</v>
      </c>
      <c r="D82">
        <v>1432</v>
      </c>
      <c r="E82" t="e">
        <v>#N/A</v>
      </c>
      <c r="F82">
        <v>4.4000000000000004</v>
      </c>
      <c r="G82">
        <v>31.55</v>
      </c>
      <c r="H82">
        <v>18.722999999999999</v>
      </c>
      <c r="I82">
        <v>145.07</v>
      </c>
      <c r="J82">
        <v>93.287099999999995</v>
      </c>
      <c r="K82">
        <v>86.49</v>
      </c>
      <c r="L82">
        <v>4.0686363636363598</v>
      </c>
      <c r="M82">
        <v>4.2522727272727296</v>
      </c>
      <c r="N82">
        <v>0.18363636363636399</v>
      </c>
      <c r="O82" t="e">
        <v>#N/A</v>
      </c>
      <c r="P82" t="e">
        <v>#N/A</v>
      </c>
      <c r="Q82">
        <v>0.39</v>
      </c>
      <c r="R82" t="e">
        <v>#N/A</v>
      </c>
    </row>
    <row r="83" spans="1:18" x14ac:dyDescent="0.2">
      <c r="A83" s="1">
        <v>23986</v>
      </c>
      <c r="B83">
        <v>31.9405</v>
      </c>
      <c r="C83">
        <v>89.558599999999998</v>
      </c>
      <c r="D83">
        <v>1482</v>
      </c>
      <c r="E83" t="e">
        <v>#N/A</v>
      </c>
      <c r="F83">
        <v>4.3</v>
      </c>
      <c r="G83">
        <v>31.62</v>
      </c>
      <c r="H83">
        <v>18.731000000000002</v>
      </c>
      <c r="I83">
        <v>144.30000000000001</v>
      </c>
      <c r="J83">
        <v>94.126499999999993</v>
      </c>
      <c r="K83">
        <v>89.38</v>
      </c>
      <c r="L83">
        <v>4.2047619047619103</v>
      </c>
      <c r="M83">
        <v>4.2904761904761903</v>
      </c>
      <c r="N83">
        <v>8.5714285714285507E-2</v>
      </c>
      <c r="O83" t="e">
        <v>#N/A</v>
      </c>
      <c r="P83" t="e">
        <v>#N/A</v>
      </c>
      <c r="Q83">
        <v>0.39</v>
      </c>
      <c r="R83" t="e">
        <v>#N/A</v>
      </c>
    </row>
    <row r="84" spans="1:18" x14ac:dyDescent="0.2">
      <c r="A84" s="1">
        <v>24016</v>
      </c>
      <c r="B84">
        <v>32.262599999999999</v>
      </c>
      <c r="C84">
        <v>89.789299999999997</v>
      </c>
      <c r="D84">
        <v>1452</v>
      </c>
      <c r="E84" t="e">
        <v>#N/A</v>
      </c>
      <c r="F84">
        <v>4.2</v>
      </c>
      <c r="G84">
        <v>31.65</v>
      </c>
      <c r="H84">
        <v>18.738</v>
      </c>
      <c r="I84">
        <v>144.22999999999999</v>
      </c>
      <c r="J84">
        <v>94.804500000000004</v>
      </c>
      <c r="K84">
        <v>91.39</v>
      </c>
      <c r="L84">
        <v>4.298</v>
      </c>
      <c r="M84">
        <v>4.3494999999999999</v>
      </c>
      <c r="N84">
        <v>5.14999999999999E-2</v>
      </c>
      <c r="O84" t="e">
        <v>#N/A</v>
      </c>
      <c r="P84" t="e">
        <v>#N/A</v>
      </c>
      <c r="Q84">
        <v>0.37</v>
      </c>
      <c r="R84" t="e">
        <v>#N/A</v>
      </c>
    </row>
    <row r="85" spans="1:18" x14ac:dyDescent="0.2">
      <c r="A85" s="1">
        <v>24047</v>
      </c>
      <c r="B85">
        <v>32.396799999999999</v>
      </c>
      <c r="C85">
        <v>89.648300000000006</v>
      </c>
      <c r="D85">
        <v>1460</v>
      </c>
      <c r="E85" t="e">
        <v>#N/A</v>
      </c>
      <c r="F85">
        <v>4.0999999999999996</v>
      </c>
      <c r="G85">
        <v>31.75</v>
      </c>
      <c r="H85">
        <v>18.768999999999998</v>
      </c>
      <c r="I85">
        <v>144</v>
      </c>
      <c r="J85">
        <v>95.405299999999997</v>
      </c>
      <c r="K85">
        <v>92.15</v>
      </c>
      <c r="L85">
        <v>4.3747368421052597</v>
      </c>
      <c r="M85">
        <v>4.4489473684210497</v>
      </c>
      <c r="N85">
        <v>7.4210526315789602E-2</v>
      </c>
      <c r="O85" t="e">
        <v>#N/A</v>
      </c>
      <c r="P85" t="e">
        <v>#N/A</v>
      </c>
      <c r="Q85">
        <v>0.35</v>
      </c>
      <c r="R85" t="e">
        <v>#N/A</v>
      </c>
    </row>
    <row r="86" spans="1:18" x14ac:dyDescent="0.2">
      <c r="A86" s="1">
        <v>24077</v>
      </c>
      <c r="B86">
        <v>32.799399999999999</v>
      </c>
      <c r="C86">
        <v>90.514099999999999</v>
      </c>
      <c r="D86">
        <v>1656</v>
      </c>
      <c r="E86" t="e">
        <v>#N/A</v>
      </c>
      <c r="F86">
        <v>4</v>
      </c>
      <c r="G86">
        <v>31.85</v>
      </c>
      <c r="H86">
        <v>18.838000000000001</v>
      </c>
      <c r="I86">
        <v>143.79</v>
      </c>
      <c r="J86">
        <v>95.954700000000003</v>
      </c>
      <c r="K86">
        <v>91.73</v>
      </c>
      <c r="L86">
        <v>4.7172727272727304</v>
      </c>
      <c r="M86">
        <v>4.6154545454545497</v>
      </c>
      <c r="N86">
        <v>-0.101818181818182</v>
      </c>
      <c r="O86" t="e">
        <v>#N/A</v>
      </c>
      <c r="P86" t="e">
        <v>#N/A</v>
      </c>
      <c r="Q86">
        <v>0.34</v>
      </c>
      <c r="R86" t="e">
        <v>#N/A</v>
      </c>
    </row>
    <row r="87" spans="1:18" x14ac:dyDescent="0.2">
      <c r="A87" s="1">
        <v>24108</v>
      </c>
      <c r="B87">
        <v>33.121499999999997</v>
      </c>
      <c r="C87">
        <v>90.859399999999994</v>
      </c>
      <c r="D87">
        <v>1370</v>
      </c>
      <c r="E87" t="e">
        <v>#N/A</v>
      </c>
      <c r="F87">
        <v>4</v>
      </c>
      <c r="G87">
        <v>31.88</v>
      </c>
      <c r="H87">
        <v>18.86</v>
      </c>
      <c r="I87">
        <v>143.02000000000001</v>
      </c>
      <c r="J87">
        <v>97.030699999999996</v>
      </c>
      <c r="K87">
        <v>93.32</v>
      </c>
      <c r="L87">
        <v>4.8766666666666696</v>
      </c>
      <c r="M87">
        <v>4.61238095238095</v>
      </c>
      <c r="N87">
        <v>-0.26428571428571401</v>
      </c>
      <c r="O87" t="e">
        <v>#N/A</v>
      </c>
      <c r="P87" t="e">
        <v>#N/A</v>
      </c>
      <c r="Q87">
        <v>0.32</v>
      </c>
      <c r="R87" t="e">
        <v>#N/A</v>
      </c>
    </row>
    <row r="88" spans="1:18" x14ac:dyDescent="0.2">
      <c r="A88" s="1">
        <v>24139</v>
      </c>
      <c r="B88">
        <v>33.336300000000001</v>
      </c>
      <c r="C88">
        <v>90.910799999999995</v>
      </c>
      <c r="D88">
        <v>1378</v>
      </c>
      <c r="E88" t="e">
        <v>#N/A</v>
      </c>
      <c r="F88">
        <v>3.8</v>
      </c>
      <c r="G88">
        <v>32.08</v>
      </c>
      <c r="H88">
        <v>18.937999999999999</v>
      </c>
      <c r="I88">
        <v>143.36000000000001</v>
      </c>
      <c r="J88">
        <v>97.758399999999995</v>
      </c>
      <c r="K88">
        <v>92.69</v>
      </c>
      <c r="L88">
        <v>4.9421052631578997</v>
      </c>
      <c r="M88">
        <v>4.8321052631579002</v>
      </c>
      <c r="N88">
        <v>-0.11</v>
      </c>
      <c r="O88" t="e">
        <v>#N/A</v>
      </c>
      <c r="P88" t="e">
        <v>#N/A</v>
      </c>
      <c r="Q88">
        <v>0.34</v>
      </c>
      <c r="R88" t="e">
        <v>#N/A</v>
      </c>
    </row>
    <row r="89" spans="1:18" x14ac:dyDescent="0.2">
      <c r="A89" s="1">
        <v>24167</v>
      </c>
      <c r="B89">
        <v>33.792499999999997</v>
      </c>
      <c r="C89">
        <v>91.588399999999993</v>
      </c>
      <c r="D89">
        <v>1394</v>
      </c>
      <c r="E89" t="e">
        <v>#N/A</v>
      </c>
      <c r="F89">
        <v>3.8</v>
      </c>
      <c r="G89">
        <v>32.18</v>
      </c>
      <c r="H89">
        <v>18.984999999999999</v>
      </c>
      <c r="I89">
        <v>143.46</v>
      </c>
      <c r="J89">
        <v>98.446399999999997</v>
      </c>
      <c r="K89">
        <v>88.88</v>
      </c>
      <c r="L89">
        <v>4.9704347826086996</v>
      </c>
      <c r="M89">
        <v>4.8734782608695699</v>
      </c>
      <c r="N89">
        <v>-9.69565217391304E-2</v>
      </c>
      <c r="O89" t="e">
        <v>#N/A</v>
      </c>
      <c r="P89" t="e">
        <v>#N/A</v>
      </c>
      <c r="Q89">
        <v>0.4</v>
      </c>
      <c r="R89" t="e">
        <v>#N/A</v>
      </c>
    </row>
    <row r="90" spans="1:18" x14ac:dyDescent="0.2">
      <c r="A90" s="1">
        <v>24198</v>
      </c>
      <c r="B90">
        <v>33.846200000000003</v>
      </c>
      <c r="C90">
        <v>91.541600000000003</v>
      </c>
      <c r="D90">
        <v>1352</v>
      </c>
      <c r="E90" t="e">
        <v>#N/A</v>
      </c>
      <c r="F90">
        <v>3.8</v>
      </c>
      <c r="G90">
        <v>32.28</v>
      </c>
      <c r="H90">
        <v>19.050999999999998</v>
      </c>
      <c r="I90">
        <v>143.4</v>
      </c>
      <c r="J90">
        <v>98.805099999999996</v>
      </c>
      <c r="K90">
        <v>91.6</v>
      </c>
      <c r="L90">
        <v>4.8994999999999997</v>
      </c>
      <c r="M90">
        <v>4.75</v>
      </c>
      <c r="N90">
        <v>-0.14949999999999999</v>
      </c>
      <c r="O90" t="e">
        <v>#N/A</v>
      </c>
      <c r="P90" t="e">
        <v>#N/A</v>
      </c>
      <c r="Q90">
        <v>0.45</v>
      </c>
      <c r="R90" t="e">
        <v>#N/A</v>
      </c>
    </row>
    <row r="91" spans="1:18" x14ac:dyDescent="0.2">
      <c r="A91" s="1">
        <v>24228</v>
      </c>
      <c r="B91">
        <v>34.168300000000002</v>
      </c>
      <c r="C91">
        <v>91.637900000000002</v>
      </c>
      <c r="D91">
        <v>1265</v>
      </c>
      <c r="E91" t="e">
        <v>#N/A</v>
      </c>
      <c r="F91">
        <v>3.9</v>
      </c>
      <c r="G91">
        <v>32.35</v>
      </c>
      <c r="H91">
        <v>19.074999999999999</v>
      </c>
      <c r="I91">
        <v>143.15</v>
      </c>
      <c r="J91">
        <v>99.305400000000006</v>
      </c>
      <c r="K91">
        <v>86.78</v>
      </c>
      <c r="L91">
        <v>4.9347619047619098</v>
      </c>
      <c r="M91">
        <v>4.7785714285714302</v>
      </c>
      <c r="N91">
        <v>-0.15619047619047599</v>
      </c>
      <c r="O91" t="e">
        <v>#N/A</v>
      </c>
      <c r="P91" t="e">
        <v>#N/A</v>
      </c>
      <c r="Q91">
        <v>0.5</v>
      </c>
      <c r="R91" t="e">
        <v>#N/A</v>
      </c>
    </row>
    <row r="92" spans="1:18" x14ac:dyDescent="0.2">
      <c r="A92" s="1">
        <v>24259</v>
      </c>
      <c r="B92">
        <v>34.329300000000003</v>
      </c>
      <c r="C92">
        <v>91.520499999999998</v>
      </c>
      <c r="D92">
        <v>1194</v>
      </c>
      <c r="E92" t="e">
        <v>#N/A</v>
      </c>
      <c r="F92">
        <v>3.8</v>
      </c>
      <c r="G92">
        <v>32.380000000000003</v>
      </c>
      <c r="H92">
        <v>19.123000000000001</v>
      </c>
      <c r="I92">
        <v>143.09</v>
      </c>
      <c r="J92">
        <v>99.788700000000006</v>
      </c>
      <c r="K92">
        <v>86.06</v>
      </c>
      <c r="L92">
        <v>4.9654545454545502</v>
      </c>
      <c r="M92">
        <v>4.81454545454545</v>
      </c>
      <c r="N92">
        <v>-0.15090909090909099</v>
      </c>
      <c r="O92" t="e">
        <v>#N/A</v>
      </c>
      <c r="P92" t="e">
        <v>#N/A</v>
      </c>
      <c r="Q92">
        <v>0.51</v>
      </c>
      <c r="R92" t="e">
        <v>#N/A</v>
      </c>
    </row>
    <row r="93" spans="1:18" x14ac:dyDescent="0.2">
      <c r="A93" s="1">
        <v>24289</v>
      </c>
      <c r="B93">
        <v>34.517200000000003</v>
      </c>
      <c r="C93">
        <v>91.404600000000002</v>
      </c>
      <c r="D93">
        <v>1086</v>
      </c>
      <c r="E93" t="e">
        <v>#N/A</v>
      </c>
      <c r="F93">
        <v>3.8</v>
      </c>
      <c r="G93">
        <v>32.450000000000003</v>
      </c>
      <c r="H93">
        <v>19.16</v>
      </c>
      <c r="I93">
        <v>143.19999999999999</v>
      </c>
      <c r="J93">
        <v>100.06140000000001</v>
      </c>
      <c r="K93">
        <v>85.84</v>
      </c>
      <c r="L93">
        <v>5.1725000000000003</v>
      </c>
      <c r="M93">
        <v>5.0179999999999998</v>
      </c>
      <c r="N93">
        <v>-0.1545</v>
      </c>
      <c r="O93" t="e">
        <v>#N/A</v>
      </c>
      <c r="P93" t="e">
        <v>#N/A</v>
      </c>
      <c r="Q93">
        <v>0.52</v>
      </c>
      <c r="R93" t="e">
        <v>#N/A</v>
      </c>
    </row>
    <row r="94" spans="1:18" x14ac:dyDescent="0.2">
      <c r="A94" s="1">
        <v>24320</v>
      </c>
      <c r="B94">
        <v>34.5441</v>
      </c>
      <c r="C94">
        <v>91.080100000000002</v>
      </c>
      <c r="D94">
        <v>1119</v>
      </c>
      <c r="E94" t="e">
        <v>#N/A</v>
      </c>
      <c r="F94">
        <v>3.8</v>
      </c>
      <c r="G94">
        <v>32.65</v>
      </c>
      <c r="H94">
        <v>19.234000000000002</v>
      </c>
      <c r="I94">
        <v>143.97999999999999</v>
      </c>
      <c r="J94">
        <v>100.58669999999999</v>
      </c>
      <c r="K94">
        <v>80.650000000000006</v>
      </c>
      <c r="L94">
        <v>5.5443478260869599</v>
      </c>
      <c r="M94">
        <v>5.2243478260869596</v>
      </c>
      <c r="N94">
        <v>-0.32</v>
      </c>
      <c r="O94" t="e">
        <v>#N/A</v>
      </c>
      <c r="P94" t="e">
        <v>#N/A</v>
      </c>
      <c r="Q94">
        <v>0.52</v>
      </c>
      <c r="R94" t="e">
        <v>#N/A</v>
      </c>
    </row>
    <row r="95" spans="1:18" x14ac:dyDescent="0.2">
      <c r="A95" s="1">
        <v>24351</v>
      </c>
      <c r="B95">
        <v>34.866199999999999</v>
      </c>
      <c r="C95">
        <v>91.246399999999994</v>
      </c>
      <c r="D95">
        <v>1046</v>
      </c>
      <c r="E95" t="e">
        <v>#N/A</v>
      </c>
      <c r="F95">
        <v>3.7</v>
      </c>
      <c r="G95">
        <v>32.75</v>
      </c>
      <c r="H95">
        <v>19.295000000000002</v>
      </c>
      <c r="I95">
        <v>143.16</v>
      </c>
      <c r="J95">
        <v>100.6725</v>
      </c>
      <c r="K95">
        <v>77.81</v>
      </c>
      <c r="L95">
        <v>5.8219047619047597</v>
      </c>
      <c r="M95">
        <v>5.1823809523809503</v>
      </c>
      <c r="N95">
        <v>-0.63952380952381005</v>
      </c>
      <c r="O95" t="e">
        <v>#N/A</v>
      </c>
      <c r="P95" t="e">
        <v>#N/A</v>
      </c>
      <c r="Q95">
        <v>0.6</v>
      </c>
      <c r="R95" t="e">
        <v>#N/A</v>
      </c>
    </row>
    <row r="96" spans="1:18" x14ac:dyDescent="0.2">
      <c r="A96" s="1">
        <v>24381</v>
      </c>
      <c r="B96">
        <v>35.107700000000001</v>
      </c>
      <c r="C96">
        <v>91.617999999999995</v>
      </c>
      <c r="D96">
        <v>843</v>
      </c>
      <c r="E96" t="e">
        <v>#N/A</v>
      </c>
      <c r="F96">
        <v>3.7</v>
      </c>
      <c r="G96">
        <v>32.85</v>
      </c>
      <c r="H96">
        <v>19.346</v>
      </c>
      <c r="I96">
        <v>143.63</v>
      </c>
      <c r="J96">
        <v>100.95310000000001</v>
      </c>
      <c r="K96">
        <v>77.13</v>
      </c>
      <c r="L96">
        <v>5.5795000000000003</v>
      </c>
      <c r="M96">
        <v>5.0114999999999998</v>
      </c>
      <c r="N96">
        <v>-0.56799999999999995</v>
      </c>
      <c r="O96" t="e">
        <v>#N/A</v>
      </c>
      <c r="P96" t="e">
        <v>#N/A</v>
      </c>
      <c r="Q96">
        <v>0.69</v>
      </c>
      <c r="R96" t="e">
        <v>#N/A</v>
      </c>
    </row>
    <row r="97" spans="1:18" x14ac:dyDescent="0.2">
      <c r="A97" s="1">
        <v>24412</v>
      </c>
      <c r="B97">
        <v>34.866100000000003</v>
      </c>
      <c r="C97">
        <v>90.129300000000001</v>
      </c>
      <c r="D97">
        <v>961</v>
      </c>
      <c r="E97" t="e">
        <v>#N/A</v>
      </c>
      <c r="F97">
        <v>3.6</v>
      </c>
      <c r="G97">
        <v>32.880000000000003</v>
      </c>
      <c r="H97">
        <v>19.375</v>
      </c>
      <c r="I97">
        <v>143.93</v>
      </c>
      <c r="J97">
        <v>101.4374</v>
      </c>
      <c r="K97">
        <v>80.989999999999995</v>
      </c>
      <c r="L97">
        <v>5.5421052631579002</v>
      </c>
      <c r="M97">
        <v>5.1552631578947397</v>
      </c>
      <c r="N97">
        <v>-0.38684210526315799</v>
      </c>
      <c r="O97" t="e">
        <v>#N/A</v>
      </c>
      <c r="P97" t="e">
        <v>#N/A</v>
      </c>
      <c r="Q97">
        <v>0.78</v>
      </c>
      <c r="R97" t="e">
        <v>#N/A</v>
      </c>
    </row>
    <row r="98" spans="1:18" x14ac:dyDescent="0.2">
      <c r="A98" s="1">
        <v>24442</v>
      </c>
      <c r="B98">
        <v>34.9467</v>
      </c>
      <c r="C98">
        <v>90.024600000000007</v>
      </c>
      <c r="D98">
        <v>990</v>
      </c>
      <c r="E98" t="e">
        <v>#N/A</v>
      </c>
      <c r="F98">
        <v>3.8</v>
      </c>
      <c r="G98">
        <v>32.92</v>
      </c>
      <c r="H98">
        <v>19.414999999999999</v>
      </c>
      <c r="I98">
        <v>143.29</v>
      </c>
      <c r="J98">
        <v>101.7882</v>
      </c>
      <c r="K98">
        <v>81.33</v>
      </c>
      <c r="L98">
        <v>5.2047619047619103</v>
      </c>
      <c r="M98">
        <v>4.8428571428571399</v>
      </c>
      <c r="N98">
        <v>-0.36190476190476201</v>
      </c>
      <c r="O98" t="e">
        <v>#N/A</v>
      </c>
      <c r="P98" t="e">
        <v>#N/A</v>
      </c>
      <c r="Q98">
        <v>0.79</v>
      </c>
      <c r="R98" t="e">
        <v>#N/A</v>
      </c>
    </row>
    <row r="99" spans="1:18" x14ac:dyDescent="0.2">
      <c r="A99" s="1">
        <v>24473</v>
      </c>
      <c r="B99">
        <v>35.111499999999999</v>
      </c>
      <c r="C99">
        <v>89.842500000000001</v>
      </c>
      <c r="D99">
        <v>1067</v>
      </c>
      <c r="E99" t="e">
        <v>#N/A</v>
      </c>
      <c r="F99">
        <v>3.9</v>
      </c>
      <c r="G99">
        <v>32.9</v>
      </c>
      <c r="H99">
        <v>19.417000000000002</v>
      </c>
      <c r="I99">
        <v>142.41999999999999</v>
      </c>
      <c r="J99">
        <v>102.1986</v>
      </c>
      <c r="K99">
        <v>84.45</v>
      </c>
      <c r="L99">
        <v>4.7461904761904803</v>
      </c>
      <c r="M99">
        <v>4.5790476190476204</v>
      </c>
      <c r="N99">
        <v>-0.16714285714285701</v>
      </c>
      <c r="O99" t="e">
        <v>#N/A</v>
      </c>
      <c r="P99" t="e">
        <v>#N/A</v>
      </c>
      <c r="Q99">
        <v>0.77</v>
      </c>
      <c r="R99" t="e">
        <v>#N/A</v>
      </c>
    </row>
    <row r="100" spans="1:18" x14ac:dyDescent="0.2">
      <c r="A100" s="1">
        <v>24504</v>
      </c>
      <c r="B100">
        <v>34.713299999999997</v>
      </c>
      <c r="C100">
        <v>88.394900000000007</v>
      </c>
      <c r="D100">
        <v>1123</v>
      </c>
      <c r="E100" t="e">
        <v>#N/A</v>
      </c>
      <c r="F100">
        <v>3.8</v>
      </c>
      <c r="G100">
        <v>33</v>
      </c>
      <c r="H100">
        <v>19.440000000000001</v>
      </c>
      <c r="I100">
        <v>142</v>
      </c>
      <c r="J100">
        <v>102.3626</v>
      </c>
      <c r="K100">
        <v>87.36</v>
      </c>
      <c r="L100">
        <v>4.7133333333333303</v>
      </c>
      <c r="M100">
        <v>4.6266666666666696</v>
      </c>
      <c r="N100">
        <v>-8.66666666666666E-2</v>
      </c>
      <c r="O100" t="e">
        <v>#N/A</v>
      </c>
      <c r="P100" t="e">
        <v>#N/A</v>
      </c>
      <c r="Q100">
        <v>0.79</v>
      </c>
      <c r="R100" t="e">
        <v>#N/A</v>
      </c>
    </row>
    <row r="101" spans="1:18" x14ac:dyDescent="0.2">
      <c r="A101" s="1">
        <v>24532</v>
      </c>
      <c r="B101">
        <v>34.517600000000002</v>
      </c>
      <c r="C101">
        <v>87.516199999999998</v>
      </c>
      <c r="D101">
        <v>1056</v>
      </c>
      <c r="E101" t="e">
        <v>#N/A</v>
      </c>
      <c r="F101">
        <v>3.8</v>
      </c>
      <c r="G101">
        <v>33</v>
      </c>
      <c r="H101">
        <v>19.45</v>
      </c>
      <c r="I101">
        <v>142.05000000000001</v>
      </c>
      <c r="J101">
        <v>102.73220000000001</v>
      </c>
      <c r="K101">
        <v>89.42</v>
      </c>
      <c r="L101">
        <v>4.3509090909090897</v>
      </c>
      <c r="M101">
        <v>4.5418181818181802</v>
      </c>
      <c r="N101">
        <v>0.190909090909091</v>
      </c>
      <c r="O101" t="e">
        <v>#N/A</v>
      </c>
      <c r="P101" t="e">
        <v>#N/A</v>
      </c>
      <c r="Q101">
        <v>0.72</v>
      </c>
      <c r="R101" t="e">
        <v>#N/A</v>
      </c>
    </row>
    <row r="102" spans="1:18" x14ac:dyDescent="0.2">
      <c r="A102" s="1">
        <v>24563</v>
      </c>
      <c r="B102">
        <v>34.843200000000003</v>
      </c>
      <c r="C102">
        <v>87.655500000000004</v>
      </c>
      <c r="D102">
        <v>1091</v>
      </c>
      <c r="E102" t="e">
        <v>#N/A</v>
      </c>
      <c r="F102">
        <v>3.8</v>
      </c>
      <c r="G102">
        <v>33.1</v>
      </c>
      <c r="H102">
        <v>19.481999999999999</v>
      </c>
      <c r="I102">
        <v>141.83000000000001</v>
      </c>
      <c r="J102">
        <v>102.88590000000001</v>
      </c>
      <c r="K102">
        <v>90.96</v>
      </c>
      <c r="L102">
        <v>4.1050000000000004</v>
      </c>
      <c r="M102">
        <v>4.5934999999999997</v>
      </c>
      <c r="N102">
        <v>0.48849999999999999</v>
      </c>
      <c r="O102" t="e">
        <v>#N/A</v>
      </c>
      <c r="P102" t="e">
        <v>#N/A</v>
      </c>
      <c r="Q102">
        <v>0.72</v>
      </c>
      <c r="R102" t="e">
        <v>#N/A</v>
      </c>
    </row>
    <row r="103" spans="1:18" x14ac:dyDescent="0.2">
      <c r="A103" s="1">
        <v>24593</v>
      </c>
      <c r="B103">
        <v>34.539200000000001</v>
      </c>
      <c r="C103">
        <v>86.610600000000005</v>
      </c>
      <c r="D103">
        <v>1304</v>
      </c>
      <c r="E103" t="e">
        <v>#N/A</v>
      </c>
      <c r="F103">
        <v>3.8</v>
      </c>
      <c r="G103">
        <v>33.1</v>
      </c>
      <c r="H103">
        <v>19.52</v>
      </c>
      <c r="I103">
        <v>142.16999999999999</v>
      </c>
      <c r="J103">
        <v>103.1514</v>
      </c>
      <c r="K103">
        <v>92.59</v>
      </c>
      <c r="L103">
        <v>4.1545454545454499</v>
      </c>
      <c r="M103">
        <v>4.84772727272727</v>
      </c>
      <c r="N103">
        <v>0.69318181818181801</v>
      </c>
      <c r="O103" t="e">
        <v>#N/A</v>
      </c>
      <c r="P103" t="e">
        <v>#N/A</v>
      </c>
      <c r="Q103">
        <v>0.72</v>
      </c>
      <c r="R103" t="e">
        <v>#N/A</v>
      </c>
    </row>
    <row r="104" spans="1:18" x14ac:dyDescent="0.2">
      <c r="A104" s="1">
        <v>24624</v>
      </c>
      <c r="B104">
        <v>34.5349</v>
      </c>
      <c r="C104">
        <v>86.069100000000006</v>
      </c>
      <c r="D104">
        <v>1248</v>
      </c>
      <c r="E104" t="e">
        <v>#N/A</v>
      </c>
      <c r="F104">
        <v>3.9</v>
      </c>
      <c r="G104">
        <v>33.299999999999997</v>
      </c>
      <c r="H104">
        <v>19.582000000000001</v>
      </c>
      <c r="I104">
        <v>142.29</v>
      </c>
      <c r="J104">
        <v>103.741</v>
      </c>
      <c r="K104">
        <v>91.43</v>
      </c>
      <c r="L104">
        <v>4.4759090909090897</v>
      </c>
      <c r="M104">
        <v>5.0227272727272698</v>
      </c>
      <c r="N104">
        <v>0.54681818181818198</v>
      </c>
      <c r="O104" t="e">
        <v>#N/A</v>
      </c>
      <c r="P104" t="e">
        <v>#N/A</v>
      </c>
      <c r="Q104">
        <v>0.71</v>
      </c>
      <c r="R104" t="e">
        <v>#N/A</v>
      </c>
    </row>
    <row r="105" spans="1:18" x14ac:dyDescent="0.2">
      <c r="A105" s="1">
        <v>24654</v>
      </c>
      <c r="B105">
        <v>34.456200000000003</v>
      </c>
      <c r="C105">
        <v>85.307400000000001</v>
      </c>
      <c r="D105">
        <v>1364</v>
      </c>
      <c r="E105" t="e">
        <v>#N/A</v>
      </c>
      <c r="F105">
        <v>3.8</v>
      </c>
      <c r="G105">
        <v>33.4</v>
      </c>
      <c r="H105">
        <v>19.646999999999998</v>
      </c>
      <c r="I105">
        <v>142.30000000000001</v>
      </c>
      <c r="J105">
        <v>104.0943</v>
      </c>
      <c r="K105">
        <v>93.01</v>
      </c>
      <c r="L105">
        <v>5.0090000000000003</v>
      </c>
      <c r="M105">
        <v>5.1589999999999998</v>
      </c>
      <c r="N105">
        <v>0.15</v>
      </c>
      <c r="O105" t="e">
        <v>#N/A</v>
      </c>
      <c r="P105" t="e">
        <v>#N/A</v>
      </c>
      <c r="Q105">
        <v>0.68</v>
      </c>
      <c r="R105" t="e">
        <v>#N/A</v>
      </c>
    </row>
    <row r="106" spans="1:18" x14ac:dyDescent="0.2">
      <c r="A106" s="1">
        <v>24685</v>
      </c>
      <c r="B106">
        <v>35.116399999999999</v>
      </c>
      <c r="C106">
        <v>86.491799999999998</v>
      </c>
      <c r="D106">
        <v>1407</v>
      </c>
      <c r="E106" t="e">
        <v>#N/A</v>
      </c>
      <c r="F106">
        <v>3.8</v>
      </c>
      <c r="G106">
        <v>33.5</v>
      </c>
      <c r="H106">
        <v>19.709</v>
      </c>
      <c r="I106">
        <v>141.93</v>
      </c>
      <c r="J106">
        <v>104.67749999999999</v>
      </c>
      <c r="K106">
        <v>94.49</v>
      </c>
      <c r="L106">
        <v>5.1308695652173899</v>
      </c>
      <c r="M106">
        <v>5.2756521739130404</v>
      </c>
      <c r="N106">
        <v>0.14478260869565199</v>
      </c>
      <c r="O106" t="e">
        <v>#N/A</v>
      </c>
      <c r="P106" t="e">
        <v>#N/A</v>
      </c>
      <c r="Q106">
        <v>0.71</v>
      </c>
      <c r="R106" t="e">
        <v>#N/A</v>
      </c>
    </row>
    <row r="107" spans="1:18" x14ac:dyDescent="0.2">
      <c r="A107" s="1">
        <v>24716</v>
      </c>
      <c r="B107">
        <v>35.059399999999997</v>
      </c>
      <c r="C107">
        <v>86.064400000000006</v>
      </c>
      <c r="D107">
        <v>1421</v>
      </c>
      <c r="E107" t="e">
        <v>#N/A</v>
      </c>
      <c r="F107">
        <v>3.8</v>
      </c>
      <c r="G107">
        <v>33.6</v>
      </c>
      <c r="H107">
        <v>19.768000000000001</v>
      </c>
      <c r="I107">
        <v>141.38</v>
      </c>
      <c r="J107">
        <v>105.17230000000001</v>
      </c>
      <c r="K107">
        <v>95.81</v>
      </c>
      <c r="L107">
        <v>5.2415000000000003</v>
      </c>
      <c r="M107">
        <v>5.3019999999999996</v>
      </c>
      <c r="N107">
        <v>6.0499999999999998E-2</v>
      </c>
      <c r="O107" t="e">
        <v>#N/A</v>
      </c>
      <c r="P107" t="e">
        <v>#N/A</v>
      </c>
      <c r="Q107">
        <v>0.75</v>
      </c>
      <c r="R107" t="e">
        <v>#N/A</v>
      </c>
    </row>
    <row r="108" spans="1:18" x14ac:dyDescent="0.2">
      <c r="A108" s="1">
        <v>24746</v>
      </c>
      <c r="B108">
        <v>35.344900000000003</v>
      </c>
      <c r="C108">
        <v>86.370099999999994</v>
      </c>
      <c r="D108">
        <v>1491</v>
      </c>
      <c r="E108" t="e">
        <v>#N/A</v>
      </c>
      <c r="F108">
        <v>4</v>
      </c>
      <c r="G108">
        <v>33.700000000000003</v>
      </c>
      <c r="H108">
        <v>19.823</v>
      </c>
      <c r="I108">
        <v>141.56</v>
      </c>
      <c r="J108">
        <v>105.44070000000001</v>
      </c>
      <c r="K108">
        <v>95.66</v>
      </c>
      <c r="L108">
        <v>5.3747619047619102</v>
      </c>
      <c r="M108">
        <v>5.4809523809523801</v>
      </c>
      <c r="N108">
        <v>0.106190476190476</v>
      </c>
      <c r="O108" t="e">
        <v>#N/A</v>
      </c>
      <c r="P108" t="e">
        <v>#N/A</v>
      </c>
      <c r="Q108">
        <v>0.7</v>
      </c>
      <c r="R108" t="e">
        <v>#N/A</v>
      </c>
    </row>
    <row r="109" spans="1:18" x14ac:dyDescent="0.2">
      <c r="A109" s="1">
        <v>24777</v>
      </c>
      <c r="B109">
        <v>35.8504</v>
      </c>
      <c r="C109">
        <v>87.534899999999993</v>
      </c>
      <c r="D109">
        <v>1538</v>
      </c>
      <c r="E109" t="e">
        <v>#N/A</v>
      </c>
      <c r="F109">
        <v>3.9</v>
      </c>
      <c r="G109">
        <v>33.9</v>
      </c>
      <c r="H109">
        <v>19.888000000000002</v>
      </c>
      <c r="I109">
        <v>142.49</v>
      </c>
      <c r="J109">
        <v>106.2966</v>
      </c>
      <c r="K109">
        <v>92.66</v>
      </c>
      <c r="L109">
        <v>5.6074999999999999</v>
      </c>
      <c r="M109">
        <v>5.7534999999999998</v>
      </c>
      <c r="N109">
        <v>0.14599999999999999</v>
      </c>
      <c r="O109" t="e">
        <v>#N/A</v>
      </c>
      <c r="P109" t="e">
        <v>#N/A</v>
      </c>
      <c r="Q109">
        <v>0.65</v>
      </c>
      <c r="R109" t="e">
        <v>#N/A</v>
      </c>
    </row>
    <row r="110" spans="1:18" x14ac:dyDescent="0.2">
      <c r="A110" s="1">
        <v>24807</v>
      </c>
      <c r="B110">
        <v>36.236499999999999</v>
      </c>
      <c r="C110">
        <v>88.004300000000001</v>
      </c>
      <c r="D110">
        <v>1308</v>
      </c>
      <c r="E110" t="e">
        <v>#N/A</v>
      </c>
      <c r="F110">
        <v>3.8</v>
      </c>
      <c r="G110">
        <v>34</v>
      </c>
      <c r="H110">
        <v>19.919</v>
      </c>
      <c r="I110">
        <v>143.47</v>
      </c>
      <c r="J110">
        <v>106.8426</v>
      </c>
      <c r="K110">
        <v>95.3</v>
      </c>
      <c r="L110">
        <v>5.7095000000000002</v>
      </c>
      <c r="M110">
        <v>5.6989999999999998</v>
      </c>
      <c r="N110">
        <v>-1.0500000000000001E-2</v>
      </c>
      <c r="O110" t="e">
        <v>#N/A</v>
      </c>
      <c r="P110" t="e">
        <v>#N/A</v>
      </c>
      <c r="Q110">
        <v>0.74</v>
      </c>
      <c r="R110" t="e">
        <v>#N/A</v>
      </c>
    </row>
    <row r="111" spans="1:18" x14ac:dyDescent="0.2">
      <c r="A111" s="1">
        <v>24838</v>
      </c>
      <c r="B111">
        <v>36.197499999999998</v>
      </c>
      <c r="C111">
        <v>87.4084</v>
      </c>
      <c r="D111">
        <v>1380</v>
      </c>
      <c r="E111" t="e">
        <v>#N/A</v>
      </c>
      <c r="F111">
        <v>3.7</v>
      </c>
      <c r="G111">
        <v>34.1</v>
      </c>
      <c r="H111">
        <v>20.010999999999999</v>
      </c>
      <c r="I111">
        <v>143.66</v>
      </c>
      <c r="J111">
        <v>105.4556</v>
      </c>
      <c r="K111">
        <v>95.04</v>
      </c>
      <c r="L111">
        <v>5.4286363636363602</v>
      </c>
      <c r="M111">
        <v>5.5286363636363598</v>
      </c>
      <c r="N111">
        <v>0.1</v>
      </c>
      <c r="O111" t="e">
        <v>#N/A</v>
      </c>
      <c r="P111" t="e">
        <v>#N/A</v>
      </c>
      <c r="Q111">
        <v>0.67</v>
      </c>
      <c r="R111" t="e">
        <v>#N/A</v>
      </c>
    </row>
    <row r="112" spans="1:18" x14ac:dyDescent="0.2">
      <c r="A112" s="1">
        <v>24869</v>
      </c>
      <c r="B112">
        <v>36.327199999999998</v>
      </c>
      <c r="C112">
        <v>87.406300000000002</v>
      </c>
      <c r="D112">
        <v>1520</v>
      </c>
      <c r="E112" t="e">
        <v>#N/A</v>
      </c>
      <c r="F112">
        <v>3.8</v>
      </c>
      <c r="G112">
        <v>34.200000000000003</v>
      </c>
      <c r="H112">
        <v>20.091999999999999</v>
      </c>
      <c r="I112">
        <v>143.87</v>
      </c>
      <c r="J112">
        <v>106.56959999999999</v>
      </c>
      <c r="K112">
        <v>90.75</v>
      </c>
      <c r="L112">
        <v>5.4147368421052597</v>
      </c>
      <c r="M112">
        <v>5.5636842105263202</v>
      </c>
      <c r="N112">
        <v>0.148947368421052</v>
      </c>
      <c r="O112" t="e">
        <v>#N/A</v>
      </c>
      <c r="P112" t="e">
        <v>#N/A</v>
      </c>
      <c r="Q112">
        <v>0.7</v>
      </c>
      <c r="R112" t="e">
        <v>#N/A</v>
      </c>
    </row>
    <row r="113" spans="1:18" x14ac:dyDescent="0.2">
      <c r="A113" s="1">
        <v>24898</v>
      </c>
      <c r="B113">
        <v>36.440600000000003</v>
      </c>
      <c r="C113">
        <v>87.160399999999996</v>
      </c>
      <c r="D113">
        <v>1466</v>
      </c>
      <c r="E113" t="e">
        <v>#N/A</v>
      </c>
      <c r="F113">
        <v>3.7</v>
      </c>
      <c r="G113">
        <v>34.299999999999997</v>
      </c>
      <c r="H113">
        <v>20.157</v>
      </c>
      <c r="I113">
        <v>143.93</v>
      </c>
      <c r="J113">
        <v>107.27630000000001</v>
      </c>
      <c r="K113">
        <v>89.09</v>
      </c>
      <c r="L113">
        <v>5.5814285714285701</v>
      </c>
      <c r="M113">
        <v>5.74</v>
      </c>
      <c r="N113">
        <v>0.158571428571429</v>
      </c>
      <c r="O113" t="e">
        <v>#N/A</v>
      </c>
      <c r="P113" t="e">
        <v>#N/A</v>
      </c>
      <c r="Q113">
        <v>0.74</v>
      </c>
      <c r="R113" t="e">
        <v>#N/A</v>
      </c>
    </row>
    <row r="114" spans="1:18" x14ac:dyDescent="0.2">
      <c r="A114" s="1">
        <v>24929</v>
      </c>
      <c r="B114">
        <v>36.493400000000001</v>
      </c>
      <c r="C114">
        <v>86.8643</v>
      </c>
      <c r="D114">
        <v>1554</v>
      </c>
      <c r="E114" t="e">
        <v>#N/A</v>
      </c>
      <c r="F114">
        <v>3.5</v>
      </c>
      <c r="G114">
        <v>34.4</v>
      </c>
      <c r="H114">
        <v>20.22</v>
      </c>
      <c r="I114">
        <v>143.63</v>
      </c>
      <c r="J114">
        <v>108.1199</v>
      </c>
      <c r="K114">
        <v>95.67</v>
      </c>
      <c r="L114">
        <v>5.7104999999999997</v>
      </c>
      <c r="M114">
        <v>5.6384999999999996</v>
      </c>
      <c r="N114">
        <v>-7.2000000000000106E-2</v>
      </c>
      <c r="O114" t="e">
        <v>#N/A</v>
      </c>
      <c r="P114" t="e">
        <v>#N/A</v>
      </c>
      <c r="Q114">
        <v>0.76</v>
      </c>
      <c r="R114" t="e">
        <v>#N/A</v>
      </c>
    </row>
    <row r="115" spans="1:18" x14ac:dyDescent="0.2">
      <c r="A115" s="1">
        <v>24959</v>
      </c>
      <c r="B115">
        <v>36.902700000000003</v>
      </c>
      <c r="C115">
        <v>87.578599999999994</v>
      </c>
      <c r="D115">
        <v>1408</v>
      </c>
      <c r="E115" t="e">
        <v>#N/A</v>
      </c>
      <c r="F115">
        <v>3.5</v>
      </c>
      <c r="G115">
        <v>34.5</v>
      </c>
      <c r="H115">
        <v>20.295000000000002</v>
      </c>
      <c r="I115">
        <v>143.88</v>
      </c>
      <c r="J115">
        <v>108.8386</v>
      </c>
      <c r="K115">
        <v>97.87</v>
      </c>
      <c r="L115">
        <v>6.1422727272727302</v>
      </c>
      <c r="M115">
        <v>5.8695454545454497</v>
      </c>
      <c r="N115">
        <v>-0.27272727272727298</v>
      </c>
      <c r="O115" t="e">
        <v>#N/A</v>
      </c>
      <c r="P115" t="e">
        <v>#N/A</v>
      </c>
      <c r="Q115">
        <v>0.76</v>
      </c>
      <c r="R115" t="e">
        <v>#N/A</v>
      </c>
    </row>
    <row r="116" spans="1:18" x14ac:dyDescent="0.2">
      <c r="A116" s="1">
        <v>24990</v>
      </c>
      <c r="B116">
        <v>37.0383</v>
      </c>
      <c r="C116">
        <v>87.382499999999993</v>
      </c>
      <c r="D116">
        <v>1405</v>
      </c>
      <c r="E116" t="e">
        <v>#N/A</v>
      </c>
      <c r="F116">
        <v>3.7</v>
      </c>
      <c r="G116">
        <v>34.700000000000003</v>
      </c>
      <c r="H116">
        <v>20.359000000000002</v>
      </c>
      <c r="I116">
        <v>144.52000000000001</v>
      </c>
      <c r="J116">
        <v>109.4534</v>
      </c>
      <c r="K116">
        <v>100.5</v>
      </c>
      <c r="L116">
        <v>5.9824999999999999</v>
      </c>
      <c r="M116">
        <v>5.718</v>
      </c>
      <c r="N116">
        <v>-0.26450000000000001</v>
      </c>
      <c r="O116" t="e">
        <v>#N/A</v>
      </c>
      <c r="P116" t="e">
        <v>#N/A</v>
      </c>
      <c r="Q116">
        <v>0.79</v>
      </c>
      <c r="R116" t="e">
        <v>#N/A</v>
      </c>
    </row>
    <row r="117" spans="1:18" x14ac:dyDescent="0.2">
      <c r="A117" s="1">
        <v>25020</v>
      </c>
      <c r="B117">
        <v>36.981499999999997</v>
      </c>
      <c r="C117">
        <v>86.740499999999997</v>
      </c>
      <c r="D117">
        <v>1512</v>
      </c>
      <c r="E117" t="e">
        <v>#N/A</v>
      </c>
      <c r="F117">
        <v>3.7</v>
      </c>
      <c r="G117">
        <v>34.9</v>
      </c>
      <c r="H117">
        <v>20.422000000000001</v>
      </c>
      <c r="I117">
        <v>144.63</v>
      </c>
      <c r="J117">
        <v>110.438</v>
      </c>
      <c r="K117">
        <v>100.3</v>
      </c>
      <c r="L117">
        <v>5.6509090909090904</v>
      </c>
      <c r="M117">
        <v>5.4954545454545496</v>
      </c>
      <c r="N117">
        <v>-0.15545454545454601</v>
      </c>
      <c r="O117" t="e">
        <v>#N/A</v>
      </c>
      <c r="P117" t="e">
        <v>#N/A</v>
      </c>
      <c r="Q117">
        <v>0.74</v>
      </c>
      <c r="R117" t="e">
        <v>#N/A</v>
      </c>
    </row>
    <row r="118" spans="1:18" x14ac:dyDescent="0.2">
      <c r="A118" s="1">
        <v>25051</v>
      </c>
      <c r="B118">
        <v>37.084699999999998</v>
      </c>
      <c r="C118">
        <v>86.792500000000004</v>
      </c>
      <c r="D118">
        <v>1495</v>
      </c>
      <c r="E118" t="e">
        <v>#N/A</v>
      </c>
      <c r="F118">
        <v>3.5</v>
      </c>
      <c r="G118">
        <v>35</v>
      </c>
      <c r="H118">
        <v>20.504999999999999</v>
      </c>
      <c r="I118">
        <v>144.22999999999999</v>
      </c>
      <c r="J118">
        <v>111.0758</v>
      </c>
      <c r="K118">
        <v>98.11</v>
      </c>
      <c r="L118">
        <v>5.4281818181818204</v>
      </c>
      <c r="M118">
        <v>5.4204545454545503</v>
      </c>
      <c r="N118">
        <v>-7.7272727272728898E-3</v>
      </c>
      <c r="O118" t="e">
        <v>#N/A</v>
      </c>
      <c r="P118" t="e">
        <v>#N/A</v>
      </c>
      <c r="Q118">
        <v>0.8</v>
      </c>
      <c r="R118" t="e">
        <v>#N/A</v>
      </c>
    </row>
    <row r="119" spans="1:18" x14ac:dyDescent="0.2">
      <c r="A119" s="1">
        <v>25082</v>
      </c>
      <c r="B119">
        <v>37.225099999999998</v>
      </c>
      <c r="C119">
        <v>86.467699999999994</v>
      </c>
      <c r="D119">
        <v>1556</v>
      </c>
      <c r="E119" t="e">
        <v>#N/A</v>
      </c>
      <c r="F119">
        <v>3.4</v>
      </c>
      <c r="G119">
        <v>35.1</v>
      </c>
      <c r="H119">
        <v>20.577000000000002</v>
      </c>
      <c r="I119">
        <v>143.81</v>
      </c>
      <c r="J119">
        <v>111.9145</v>
      </c>
      <c r="K119">
        <v>101.3</v>
      </c>
      <c r="L119">
        <v>5.4450000000000003</v>
      </c>
      <c r="M119">
        <v>5.46</v>
      </c>
      <c r="N119">
        <v>1.50000000000001E-2</v>
      </c>
      <c r="O119" t="e">
        <v>#N/A</v>
      </c>
      <c r="P119" t="e">
        <v>#N/A</v>
      </c>
      <c r="Q119">
        <v>0.82</v>
      </c>
      <c r="R119" t="e">
        <v>#N/A</v>
      </c>
    </row>
    <row r="120" spans="1:18" x14ac:dyDescent="0.2">
      <c r="A120" s="1">
        <v>25112</v>
      </c>
      <c r="B120">
        <v>37.298999999999999</v>
      </c>
      <c r="C120">
        <v>86.6404</v>
      </c>
      <c r="D120">
        <v>1569</v>
      </c>
      <c r="E120" t="e">
        <v>#N/A</v>
      </c>
      <c r="F120">
        <v>3.4</v>
      </c>
      <c r="G120">
        <v>35.299999999999997</v>
      </c>
      <c r="H120">
        <v>20.667999999999999</v>
      </c>
      <c r="I120">
        <v>144.21</v>
      </c>
      <c r="J120">
        <v>113.2731</v>
      </c>
      <c r="K120">
        <v>103.8</v>
      </c>
      <c r="L120">
        <v>5.5704347826087002</v>
      </c>
      <c r="M120">
        <v>5.5826086956521701</v>
      </c>
      <c r="N120">
        <v>1.2173913043478399E-2</v>
      </c>
      <c r="O120" t="e">
        <v>#N/A</v>
      </c>
      <c r="P120" t="e">
        <v>#N/A</v>
      </c>
      <c r="Q120">
        <v>0.75</v>
      </c>
      <c r="R120" t="e">
        <v>#N/A</v>
      </c>
    </row>
    <row r="121" spans="1:18" x14ac:dyDescent="0.2">
      <c r="A121" s="1">
        <v>25143</v>
      </c>
      <c r="B121">
        <v>37.781500000000001</v>
      </c>
      <c r="C121">
        <v>87.4983</v>
      </c>
      <c r="D121">
        <v>1630</v>
      </c>
      <c r="E121" t="e">
        <v>#N/A</v>
      </c>
      <c r="F121">
        <v>3.4</v>
      </c>
      <c r="G121">
        <v>35.4</v>
      </c>
      <c r="H121">
        <v>20.738</v>
      </c>
      <c r="I121">
        <v>144.05000000000001</v>
      </c>
      <c r="J121">
        <v>114.19880000000001</v>
      </c>
      <c r="K121">
        <v>105.4</v>
      </c>
      <c r="L121">
        <v>5.7461111111111096</v>
      </c>
      <c r="M121">
        <v>5.6961111111111098</v>
      </c>
      <c r="N121">
        <v>-4.9999999999999899E-2</v>
      </c>
      <c r="O121" t="e">
        <v>#N/A</v>
      </c>
      <c r="P121" t="e">
        <v>#N/A</v>
      </c>
      <c r="Q121">
        <v>0.82</v>
      </c>
      <c r="R121" t="e">
        <v>#N/A</v>
      </c>
    </row>
    <row r="122" spans="1:18" x14ac:dyDescent="0.2">
      <c r="A122" s="1">
        <v>25173</v>
      </c>
      <c r="B122">
        <v>37.900799999999997</v>
      </c>
      <c r="C122">
        <v>87.135900000000007</v>
      </c>
      <c r="D122">
        <v>1548</v>
      </c>
      <c r="E122" t="e">
        <v>#N/A</v>
      </c>
      <c r="F122">
        <v>3.4</v>
      </c>
      <c r="G122">
        <v>35.6</v>
      </c>
      <c r="H122">
        <v>20.782</v>
      </c>
      <c r="I122">
        <v>144.66999999999999</v>
      </c>
      <c r="J122">
        <v>115.35760000000001</v>
      </c>
      <c r="K122">
        <v>106.5</v>
      </c>
      <c r="L122">
        <v>6.1933333333333298</v>
      </c>
      <c r="M122">
        <v>6.0319047619047597</v>
      </c>
      <c r="N122">
        <v>-0.161428571428571</v>
      </c>
      <c r="O122" t="e">
        <v>#N/A</v>
      </c>
      <c r="P122" t="e">
        <v>#N/A</v>
      </c>
      <c r="Q122">
        <v>0.78</v>
      </c>
      <c r="R122" t="e">
        <v>#N/A</v>
      </c>
    </row>
    <row r="123" spans="1:18" x14ac:dyDescent="0.2">
      <c r="A123" s="1">
        <v>25204</v>
      </c>
      <c r="B123">
        <v>38.130099999999999</v>
      </c>
      <c r="C123">
        <v>87.306799999999996</v>
      </c>
      <c r="D123">
        <v>1769</v>
      </c>
      <c r="E123" t="e">
        <v>#N/A</v>
      </c>
      <c r="F123">
        <v>3.4</v>
      </c>
      <c r="G123">
        <v>35.700000000000003</v>
      </c>
      <c r="H123">
        <v>20.864000000000001</v>
      </c>
      <c r="I123">
        <v>144.43</v>
      </c>
      <c r="J123">
        <v>116.0885</v>
      </c>
      <c r="K123">
        <v>102</v>
      </c>
      <c r="L123">
        <v>6.3395454545454504</v>
      </c>
      <c r="M123">
        <v>6.0418181818181802</v>
      </c>
      <c r="N123">
        <v>-0.29772727272727301</v>
      </c>
      <c r="O123" t="e">
        <v>#N/A</v>
      </c>
      <c r="P123" t="e">
        <v>#N/A</v>
      </c>
      <c r="Q123">
        <v>0.73</v>
      </c>
      <c r="R123" t="e">
        <v>#N/A</v>
      </c>
    </row>
    <row r="124" spans="1:18" x14ac:dyDescent="0.2">
      <c r="A124" s="1">
        <v>25235</v>
      </c>
      <c r="B124">
        <v>38.374099999999999</v>
      </c>
      <c r="C124">
        <v>87.674099999999996</v>
      </c>
      <c r="D124">
        <v>1705</v>
      </c>
      <c r="E124" t="e">
        <v>#N/A</v>
      </c>
      <c r="F124">
        <v>3.4</v>
      </c>
      <c r="G124">
        <v>35.799999999999997</v>
      </c>
      <c r="H124">
        <v>20.917999999999999</v>
      </c>
      <c r="I124">
        <v>144.91999999999999</v>
      </c>
      <c r="J124">
        <v>117.23269999999999</v>
      </c>
      <c r="K124">
        <v>101.5</v>
      </c>
      <c r="L124">
        <v>6.4126315789473702</v>
      </c>
      <c r="M124">
        <v>6.1889473684210499</v>
      </c>
      <c r="N124">
        <v>-0.22368421052631601</v>
      </c>
      <c r="O124" t="e">
        <v>#N/A</v>
      </c>
      <c r="P124" t="e">
        <v>#N/A</v>
      </c>
      <c r="Q124">
        <v>0.64</v>
      </c>
      <c r="R124" t="e">
        <v>#N/A</v>
      </c>
    </row>
    <row r="125" spans="1:18" x14ac:dyDescent="0.2">
      <c r="A125" s="1">
        <v>25263</v>
      </c>
      <c r="B125">
        <v>38.674999999999997</v>
      </c>
      <c r="C125">
        <v>88.004400000000004</v>
      </c>
      <c r="D125">
        <v>1561</v>
      </c>
      <c r="E125" t="e">
        <v>#N/A</v>
      </c>
      <c r="F125">
        <v>3.4</v>
      </c>
      <c r="G125">
        <v>36.1</v>
      </c>
      <c r="H125">
        <v>21.016999999999999</v>
      </c>
      <c r="I125">
        <v>145.49</v>
      </c>
      <c r="J125">
        <v>118.1238</v>
      </c>
      <c r="K125">
        <v>99.3</v>
      </c>
      <c r="L125">
        <v>6.3404999999999996</v>
      </c>
      <c r="M125">
        <v>6.2960000000000003</v>
      </c>
      <c r="N125">
        <v>-4.4499999999999998E-2</v>
      </c>
      <c r="O125" t="e">
        <v>#N/A</v>
      </c>
      <c r="P125" t="e">
        <v>#N/A</v>
      </c>
      <c r="Q125">
        <v>0.66</v>
      </c>
      <c r="R125" t="e">
        <v>#N/A</v>
      </c>
    </row>
    <row r="126" spans="1:18" x14ac:dyDescent="0.2">
      <c r="A126" s="1">
        <v>25294</v>
      </c>
      <c r="B126">
        <v>38.532699999999998</v>
      </c>
      <c r="C126">
        <v>87.302000000000007</v>
      </c>
      <c r="D126">
        <v>1524</v>
      </c>
      <c r="E126" t="e">
        <v>#N/A</v>
      </c>
      <c r="F126">
        <v>3.4</v>
      </c>
      <c r="G126">
        <v>36.299999999999997</v>
      </c>
      <c r="H126">
        <v>21.11</v>
      </c>
      <c r="I126">
        <v>145.38999999999999</v>
      </c>
      <c r="J126">
        <v>119.0851</v>
      </c>
      <c r="K126">
        <v>101.3</v>
      </c>
      <c r="L126">
        <v>6.2571428571428598</v>
      </c>
      <c r="M126">
        <v>6.1733333333333302</v>
      </c>
      <c r="N126">
        <v>-8.3809523809523903E-2</v>
      </c>
      <c r="O126" t="e">
        <v>#N/A</v>
      </c>
      <c r="P126" t="e">
        <v>#N/A</v>
      </c>
      <c r="Q126">
        <v>0.65</v>
      </c>
      <c r="R126" t="e">
        <v>#N/A</v>
      </c>
    </row>
    <row r="127" spans="1:18" x14ac:dyDescent="0.2">
      <c r="A127" s="1">
        <v>25324</v>
      </c>
      <c r="B127">
        <v>38.387099999999997</v>
      </c>
      <c r="C127">
        <v>86.619600000000005</v>
      </c>
      <c r="D127">
        <v>1583</v>
      </c>
      <c r="E127" t="e">
        <v>#N/A</v>
      </c>
      <c r="F127">
        <v>3.4</v>
      </c>
      <c r="G127">
        <v>36.4</v>
      </c>
      <c r="H127">
        <v>21.195</v>
      </c>
      <c r="I127">
        <v>145.69999999999999</v>
      </c>
      <c r="J127">
        <v>119.97110000000001</v>
      </c>
      <c r="K127">
        <v>104.6</v>
      </c>
      <c r="L127">
        <v>6.4238095238095196</v>
      </c>
      <c r="M127">
        <v>6.3233333333333297</v>
      </c>
      <c r="N127">
        <v>-0.10047619047619</v>
      </c>
      <c r="O127" t="e">
        <v>#N/A</v>
      </c>
      <c r="P127" t="e">
        <v>#N/A</v>
      </c>
      <c r="Q127">
        <v>0.73</v>
      </c>
      <c r="R127" t="e">
        <v>#N/A</v>
      </c>
    </row>
    <row r="128" spans="1:18" x14ac:dyDescent="0.2">
      <c r="A128" s="1">
        <v>25355</v>
      </c>
      <c r="B128">
        <v>38.762099999999997</v>
      </c>
      <c r="C128">
        <v>86.8155</v>
      </c>
      <c r="D128">
        <v>1528</v>
      </c>
      <c r="E128" t="e">
        <v>#N/A</v>
      </c>
      <c r="F128">
        <v>3.5</v>
      </c>
      <c r="G128">
        <v>36.6</v>
      </c>
      <c r="H128">
        <v>21.297999999999998</v>
      </c>
      <c r="I128">
        <v>146.16999999999999</v>
      </c>
      <c r="J128">
        <v>120.6527</v>
      </c>
      <c r="K128">
        <v>99.14</v>
      </c>
      <c r="L128">
        <v>7.0419047619047603</v>
      </c>
      <c r="M128">
        <v>6.5742857142857103</v>
      </c>
      <c r="N128">
        <v>-0.46761904761904799</v>
      </c>
      <c r="O128" t="e">
        <v>#N/A</v>
      </c>
      <c r="P128" t="e">
        <v>#N/A</v>
      </c>
      <c r="Q128">
        <v>0.72</v>
      </c>
      <c r="R128" t="e">
        <v>#N/A</v>
      </c>
    </row>
    <row r="129" spans="1:18" x14ac:dyDescent="0.2">
      <c r="A129" s="1">
        <v>25385</v>
      </c>
      <c r="B129">
        <v>38.966700000000003</v>
      </c>
      <c r="C129">
        <v>87.115799999999993</v>
      </c>
      <c r="D129">
        <v>1368</v>
      </c>
      <c r="E129" t="e">
        <v>#N/A</v>
      </c>
      <c r="F129">
        <v>3.5</v>
      </c>
      <c r="G129">
        <v>36.799999999999997</v>
      </c>
      <c r="H129">
        <v>21.391999999999999</v>
      </c>
      <c r="I129">
        <v>146.18</v>
      </c>
      <c r="J129">
        <v>121.1403</v>
      </c>
      <c r="K129">
        <v>94.71</v>
      </c>
      <c r="L129">
        <v>7.6042857142857097</v>
      </c>
      <c r="M129">
        <v>6.7195238095238103</v>
      </c>
      <c r="N129">
        <v>-0.88476190476190497</v>
      </c>
      <c r="O129" t="e">
        <v>#N/A</v>
      </c>
      <c r="P129" t="e">
        <v>#N/A</v>
      </c>
      <c r="Q129">
        <v>0.76</v>
      </c>
      <c r="R129" t="e">
        <v>#N/A</v>
      </c>
    </row>
    <row r="130" spans="1:18" x14ac:dyDescent="0.2">
      <c r="A130" s="1">
        <v>25416</v>
      </c>
      <c r="B130">
        <v>39.0563</v>
      </c>
      <c r="C130">
        <v>86.908000000000001</v>
      </c>
      <c r="D130">
        <v>1358</v>
      </c>
      <c r="E130" t="e">
        <v>#N/A</v>
      </c>
      <c r="F130">
        <v>3.5</v>
      </c>
      <c r="G130">
        <v>36.9</v>
      </c>
      <c r="H130">
        <v>21.452000000000002</v>
      </c>
      <c r="I130">
        <v>146.44999999999999</v>
      </c>
      <c r="J130">
        <v>121.61150000000001</v>
      </c>
      <c r="K130">
        <v>94.18</v>
      </c>
      <c r="L130">
        <v>7.5376190476190503</v>
      </c>
      <c r="M130">
        <v>6.6914285714285704</v>
      </c>
      <c r="N130">
        <v>-0.84619047619047705</v>
      </c>
      <c r="O130" t="e">
        <v>#N/A</v>
      </c>
      <c r="P130" t="e">
        <v>#N/A</v>
      </c>
      <c r="Q130">
        <v>0.89</v>
      </c>
      <c r="R130" t="e">
        <v>#N/A</v>
      </c>
    </row>
    <row r="131" spans="1:18" x14ac:dyDescent="0.2">
      <c r="A131" s="1">
        <v>25447</v>
      </c>
      <c r="B131">
        <v>39.047499999999999</v>
      </c>
      <c r="C131">
        <v>86.464200000000005</v>
      </c>
      <c r="D131">
        <v>1507</v>
      </c>
      <c r="E131" t="e">
        <v>#N/A</v>
      </c>
      <c r="F131">
        <v>3.7</v>
      </c>
      <c r="G131">
        <v>37.1</v>
      </c>
      <c r="H131">
        <v>21.541</v>
      </c>
      <c r="I131">
        <v>146.27000000000001</v>
      </c>
      <c r="J131">
        <v>122.1602</v>
      </c>
      <c r="K131">
        <v>94.51</v>
      </c>
      <c r="L131">
        <v>7.81666666666667</v>
      </c>
      <c r="M131">
        <v>7.1595238095238098</v>
      </c>
      <c r="N131">
        <v>-0.65714285714285703</v>
      </c>
      <c r="O131" t="e">
        <v>#N/A</v>
      </c>
      <c r="P131" t="e">
        <v>#N/A</v>
      </c>
      <c r="Q131">
        <v>0.91</v>
      </c>
      <c r="R131" t="e">
        <v>#N/A</v>
      </c>
    </row>
    <row r="132" spans="1:18" x14ac:dyDescent="0.2">
      <c r="A132" s="1">
        <v>25477</v>
      </c>
      <c r="B132">
        <v>39.058900000000001</v>
      </c>
      <c r="C132">
        <v>86.228399999999993</v>
      </c>
      <c r="D132">
        <v>1381</v>
      </c>
      <c r="E132" t="e">
        <v>#N/A</v>
      </c>
      <c r="F132">
        <v>3.7</v>
      </c>
      <c r="G132">
        <v>37.299999999999997</v>
      </c>
      <c r="H132">
        <v>21.614999999999998</v>
      </c>
      <c r="I132">
        <v>145.04</v>
      </c>
      <c r="J132">
        <v>122.69280000000001</v>
      </c>
      <c r="K132">
        <v>95.52</v>
      </c>
      <c r="L132">
        <v>7.6386363636363699</v>
      </c>
      <c r="M132">
        <v>7.0954545454545501</v>
      </c>
      <c r="N132">
        <v>-0.54318181818181799</v>
      </c>
      <c r="O132" t="e">
        <v>#N/A</v>
      </c>
      <c r="P132" t="e">
        <v>#N/A</v>
      </c>
      <c r="Q132">
        <v>0.89</v>
      </c>
      <c r="R132" t="e">
        <v>#N/A</v>
      </c>
    </row>
    <row r="133" spans="1:18" x14ac:dyDescent="0.2">
      <c r="A133" s="1">
        <v>25508</v>
      </c>
      <c r="B133">
        <v>38.690800000000003</v>
      </c>
      <c r="C133">
        <v>85.013000000000005</v>
      </c>
      <c r="D133">
        <v>1229</v>
      </c>
      <c r="E133" t="e">
        <v>#N/A</v>
      </c>
      <c r="F133">
        <v>3.5</v>
      </c>
      <c r="G133">
        <v>37.5</v>
      </c>
      <c r="H133">
        <v>21.707999999999998</v>
      </c>
      <c r="I133">
        <v>146.03</v>
      </c>
      <c r="J133">
        <v>123.1053</v>
      </c>
      <c r="K133">
        <v>96.21</v>
      </c>
      <c r="L133">
        <v>7.89</v>
      </c>
      <c r="M133">
        <v>7.1441176470588204</v>
      </c>
      <c r="N133">
        <v>-0.745882352941177</v>
      </c>
      <c r="O133" t="e">
        <v>#N/A</v>
      </c>
      <c r="P133" t="e">
        <v>#N/A</v>
      </c>
      <c r="Q133">
        <v>0.9</v>
      </c>
      <c r="R133" t="e">
        <v>#N/A</v>
      </c>
    </row>
    <row r="134" spans="1:18" x14ac:dyDescent="0.2">
      <c r="A134" s="1">
        <v>25538</v>
      </c>
      <c r="B134">
        <v>38.5869</v>
      </c>
      <c r="C134">
        <v>84.244100000000003</v>
      </c>
      <c r="D134">
        <v>1327</v>
      </c>
      <c r="E134" t="e">
        <v>#N/A</v>
      </c>
      <c r="F134">
        <v>3.5</v>
      </c>
      <c r="G134">
        <v>37.700000000000003</v>
      </c>
      <c r="H134">
        <v>21.808</v>
      </c>
      <c r="I134">
        <v>146.04</v>
      </c>
      <c r="J134">
        <v>123.5514</v>
      </c>
      <c r="K134">
        <v>91.11</v>
      </c>
      <c r="L134">
        <v>8.1668181818181793</v>
      </c>
      <c r="M134">
        <v>7.6540909090909102</v>
      </c>
      <c r="N134">
        <v>-0.51272727272727303</v>
      </c>
      <c r="O134" t="e">
        <v>#N/A</v>
      </c>
      <c r="P134" t="e">
        <v>#N/A</v>
      </c>
      <c r="Q134">
        <v>0.93</v>
      </c>
      <c r="R134" t="e">
        <v>#N/A</v>
      </c>
    </row>
    <row r="135" spans="1:18" x14ac:dyDescent="0.2">
      <c r="A135" s="1">
        <v>25569</v>
      </c>
      <c r="B135">
        <v>37.872399999999999</v>
      </c>
      <c r="C135">
        <v>82.120699999999999</v>
      </c>
      <c r="D135">
        <v>1085</v>
      </c>
      <c r="E135" t="e">
        <v>#N/A</v>
      </c>
      <c r="F135">
        <v>3.9</v>
      </c>
      <c r="G135">
        <v>37.9</v>
      </c>
      <c r="H135">
        <v>21.885000000000002</v>
      </c>
      <c r="I135">
        <v>145.05000000000001</v>
      </c>
      <c r="J135">
        <v>124.10980000000001</v>
      </c>
      <c r="K135">
        <v>90.31</v>
      </c>
      <c r="L135">
        <v>8.1028571428571396</v>
      </c>
      <c r="M135">
        <v>7.7947619047619003</v>
      </c>
      <c r="N135">
        <v>-0.30809523809523798</v>
      </c>
      <c r="O135" t="e">
        <v>#N/A</v>
      </c>
      <c r="P135" t="e">
        <v>#N/A</v>
      </c>
      <c r="Q135">
        <v>0.95</v>
      </c>
      <c r="R135" t="e">
        <v>#N/A</v>
      </c>
    </row>
    <row r="136" spans="1:18" x14ac:dyDescent="0.2">
      <c r="A136" s="1">
        <v>25600</v>
      </c>
      <c r="B136">
        <v>37.8474</v>
      </c>
      <c r="C136">
        <v>81.924700000000001</v>
      </c>
      <c r="D136">
        <v>1305</v>
      </c>
      <c r="E136" t="e">
        <v>#N/A</v>
      </c>
      <c r="F136">
        <v>4.2</v>
      </c>
      <c r="G136">
        <v>38.1</v>
      </c>
      <c r="H136">
        <v>21.972999999999999</v>
      </c>
      <c r="I136">
        <v>145.24</v>
      </c>
      <c r="J136">
        <v>124.3886</v>
      </c>
      <c r="K136">
        <v>87.16</v>
      </c>
      <c r="L136">
        <v>7.5866666666666696</v>
      </c>
      <c r="M136">
        <v>7.2383333333333404</v>
      </c>
      <c r="N136">
        <v>-0.348333333333333</v>
      </c>
      <c r="O136" t="e">
        <v>#N/A</v>
      </c>
      <c r="P136" t="e">
        <v>#N/A</v>
      </c>
      <c r="Q136">
        <v>0.85</v>
      </c>
      <c r="R136" t="e">
        <v>#N/A</v>
      </c>
    </row>
    <row r="137" spans="1:18" x14ac:dyDescent="0.2">
      <c r="A137" s="1">
        <v>25628</v>
      </c>
      <c r="B137">
        <v>37.798299999999998</v>
      </c>
      <c r="C137">
        <v>81.432599999999994</v>
      </c>
      <c r="D137">
        <v>1319</v>
      </c>
      <c r="E137" t="e">
        <v>#N/A</v>
      </c>
      <c r="F137">
        <v>4.4000000000000004</v>
      </c>
      <c r="G137">
        <v>38.299999999999997</v>
      </c>
      <c r="H137">
        <v>22.027000000000001</v>
      </c>
      <c r="I137">
        <v>145.11000000000001</v>
      </c>
      <c r="J137">
        <v>124.3719</v>
      </c>
      <c r="K137">
        <v>88.65</v>
      </c>
      <c r="L137">
        <v>6.96571428571428</v>
      </c>
      <c r="M137">
        <v>7.0728571428571403</v>
      </c>
      <c r="N137">
        <v>0.107142857142857</v>
      </c>
      <c r="O137" t="e">
        <v>#N/A</v>
      </c>
      <c r="P137" t="e">
        <v>#N/A</v>
      </c>
      <c r="Q137">
        <v>0.79</v>
      </c>
      <c r="R137" t="e">
        <v>#N/A</v>
      </c>
    </row>
    <row r="138" spans="1:18" x14ac:dyDescent="0.2">
      <c r="A138" s="1">
        <v>25659</v>
      </c>
      <c r="B138">
        <v>37.701099999999997</v>
      </c>
      <c r="C138">
        <v>80.887100000000004</v>
      </c>
      <c r="D138">
        <v>1264</v>
      </c>
      <c r="E138" t="e">
        <v>#N/A</v>
      </c>
      <c r="F138">
        <v>4.5999999999999996</v>
      </c>
      <c r="G138">
        <v>38.5</v>
      </c>
      <c r="H138">
        <v>22.138999999999999</v>
      </c>
      <c r="I138">
        <v>145.29</v>
      </c>
      <c r="J138">
        <v>124.3412</v>
      </c>
      <c r="K138">
        <v>85.95</v>
      </c>
      <c r="L138">
        <v>7.0549999999999997</v>
      </c>
      <c r="M138">
        <v>7.3909090909090898</v>
      </c>
      <c r="N138">
        <v>0.33590909090909099</v>
      </c>
      <c r="O138" t="e">
        <v>#N/A</v>
      </c>
      <c r="P138" t="e">
        <v>#N/A</v>
      </c>
      <c r="Q138">
        <v>0.87</v>
      </c>
      <c r="R138" t="e">
        <v>#N/A</v>
      </c>
    </row>
    <row r="139" spans="1:18" x14ac:dyDescent="0.2">
      <c r="A139" s="1">
        <v>25689</v>
      </c>
      <c r="B139">
        <v>37.657200000000003</v>
      </c>
      <c r="C139">
        <v>80.444800000000001</v>
      </c>
      <c r="D139">
        <v>1290</v>
      </c>
      <c r="E139" t="e">
        <v>#N/A</v>
      </c>
      <c r="F139">
        <v>4.8</v>
      </c>
      <c r="G139">
        <v>38.6</v>
      </c>
      <c r="H139">
        <v>22.209</v>
      </c>
      <c r="I139">
        <v>145.82</v>
      </c>
      <c r="J139">
        <v>124.3961</v>
      </c>
      <c r="K139">
        <v>76.06</v>
      </c>
      <c r="L139">
        <v>7.7509523809523797</v>
      </c>
      <c r="M139">
        <v>7.9061904761904804</v>
      </c>
      <c r="N139">
        <v>0.15523809523809501</v>
      </c>
      <c r="O139" t="e">
        <v>#N/A</v>
      </c>
      <c r="P139" t="e">
        <v>#N/A</v>
      </c>
      <c r="Q139">
        <v>0.87</v>
      </c>
      <c r="R139" t="e">
        <v>#N/A</v>
      </c>
    </row>
    <row r="140" spans="1:18" x14ac:dyDescent="0.2">
      <c r="A140" s="1">
        <v>25720</v>
      </c>
      <c r="B140">
        <v>37.535400000000003</v>
      </c>
      <c r="C140">
        <v>79.951300000000003</v>
      </c>
      <c r="D140">
        <v>1385</v>
      </c>
      <c r="E140" t="e">
        <v>#N/A</v>
      </c>
      <c r="F140">
        <v>4.9000000000000004</v>
      </c>
      <c r="G140">
        <v>38.799999999999997</v>
      </c>
      <c r="H140">
        <v>22.266999999999999</v>
      </c>
      <c r="I140">
        <v>145.55000000000001</v>
      </c>
      <c r="J140">
        <v>124.9053</v>
      </c>
      <c r="K140">
        <v>75.59</v>
      </c>
      <c r="L140">
        <v>7.5481818181818197</v>
      </c>
      <c r="M140">
        <v>7.84181818181818</v>
      </c>
      <c r="N140">
        <v>0.29363636363636397</v>
      </c>
      <c r="O140" t="e">
        <v>#N/A</v>
      </c>
      <c r="P140" t="e">
        <v>#N/A</v>
      </c>
      <c r="Q140">
        <v>0.77</v>
      </c>
      <c r="R140" t="e">
        <v>#N/A</v>
      </c>
    </row>
    <row r="141" spans="1:18" x14ac:dyDescent="0.2">
      <c r="A141" s="1">
        <v>25750</v>
      </c>
      <c r="B141">
        <v>37.627499999999998</v>
      </c>
      <c r="C141">
        <v>79.949100000000001</v>
      </c>
      <c r="D141">
        <v>1517</v>
      </c>
      <c r="E141" t="e">
        <v>#N/A</v>
      </c>
      <c r="F141">
        <v>5</v>
      </c>
      <c r="G141">
        <v>38.9</v>
      </c>
      <c r="H141">
        <v>22.347999999999999</v>
      </c>
      <c r="I141">
        <v>145.44</v>
      </c>
      <c r="J141">
        <v>125.434</v>
      </c>
      <c r="K141">
        <v>75.72</v>
      </c>
      <c r="L141">
        <v>7.1022727272727302</v>
      </c>
      <c r="M141">
        <v>7.4572727272727297</v>
      </c>
      <c r="N141">
        <v>0.35499999999999998</v>
      </c>
      <c r="O141" t="e">
        <v>#N/A</v>
      </c>
      <c r="P141" t="e">
        <v>#N/A</v>
      </c>
      <c r="Q141">
        <v>0.96</v>
      </c>
      <c r="R141" t="e">
        <v>#N/A</v>
      </c>
    </row>
    <row r="142" spans="1:18" x14ac:dyDescent="0.2">
      <c r="A142" s="1">
        <v>25781</v>
      </c>
      <c r="B142">
        <v>37.560400000000001</v>
      </c>
      <c r="C142">
        <v>79.158500000000004</v>
      </c>
      <c r="D142">
        <v>1399</v>
      </c>
      <c r="E142" t="e">
        <v>#N/A</v>
      </c>
      <c r="F142">
        <v>5.0999999999999996</v>
      </c>
      <c r="G142">
        <v>39</v>
      </c>
      <c r="H142">
        <v>22.407</v>
      </c>
      <c r="I142">
        <v>144.55000000000001</v>
      </c>
      <c r="J142">
        <v>125.6422</v>
      </c>
      <c r="K142">
        <v>77.92</v>
      </c>
      <c r="L142">
        <v>6.9847619047619096</v>
      </c>
      <c r="M142">
        <v>7.5271428571428602</v>
      </c>
      <c r="N142">
        <v>0.54238095238095196</v>
      </c>
      <c r="O142" t="e">
        <v>#N/A</v>
      </c>
      <c r="P142" t="e">
        <v>#N/A</v>
      </c>
      <c r="Q142">
        <v>1.31</v>
      </c>
      <c r="R142" t="e">
        <v>#N/A</v>
      </c>
    </row>
    <row r="143" spans="1:18" x14ac:dyDescent="0.2">
      <c r="A143" s="1">
        <v>25812</v>
      </c>
      <c r="B143">
        <v>37.301499999999997</v>
      </c>
      <c r="C143">
        <v>78.248599999999996</v>
      </c>
      <c r="D143">
        <v>1534</v>
      </c>
      <c r="E143" t="e">
        <v>#N/A</v>
      </c>
      <c r="F143">
        <v>5.4</v>
      </c>
      <c r="G143">
        <v>39.200000000000003</v>
      </c>
      <c r="H143">
        <v>22.507999999999999</v>
      </c>
      <c r="I143">
        <v>144.13999999999999</v>
      </c>
      <c r="J143">
        <v>126.16419999999999</v>
      </c>
      <c r="K143">
        <v>82.58</v>
      </c>
      <c r="L143">
        <v>6.7271428571428604</v>
      </c>
      <c r="M143">
        <v>7.3895238095238103</v>
      </c>
      <c r="N143">
        <v>0.66238095238095196</v>
      </c>
      <c r="O143" t="e">
        <v>#N/A</v>
      </c>
      <c r="P143" t="e">
        <v>#N/A</v>
      </c>
      <c r="Q143">
        <v>1.3</v>
      </c>
      <c r="R143" t="e">
        <v>#N/A</v>
      </c>
    </row>
    <row r="144" spans="1:18" x14ac:dyDescent="0.2">
      <c r="A144" s="1">
        <v>25842</v>
      </c>
      <c r="B144">
        <v>36.555300000000003</v>
      </c>
      <c r="C144">
        <v>76.263199999999998</v>
      </c>
      <c r="D144">
        <v>1580</v>
      </c>
      <c r="E144" t="e">
        <v>#N/A</v>
      </c>
      <c r="F144">
        <v>5.5</v>
      </c>
      <c r="G144">
        <v>39.4</v>
      </c>
      <c r="H144">
        <v>22.619</v>
      </c>
      <c r="I144">
        <v>144.16</v>
      </c>
      <c r="J144">
        <v>126.27719999999999</v>
      </c>
      <c r="K144">
        <v>84.37</v>
      </c>
      <c r="L144">
        <v>6.42619047619048</v>
      </c>
      <c r="M144">
        <v>7.3266666666666698</v>
      </c>
      <c r="N144">
        <v>0.90047619047618999</v>
      </c>
      <c r="O144" t="e">
        <v>#N/A</v>
      </c>
      <c r="P144" t="e">
        <v>#N/A</v>
      </c>
      <c r="Q144">
        <v>1.3</v>
      </c>
      <c r="R144" t="e">
        <v>#N/A</v>
      </c>
    </row>
    <row r="145" spans="1:18" x14ac:dyDescent="0.2">
      <c r="A145" s="1">
        <v>25873</v>
      </c>
      <c r="B145">
        <v>36.3339</v>
      </c>
      <c r="C145">
        <v>75.563400000000001</v>
      </c>
      <c r="D145">
        <v>1647</v>
      </c>
      <c r="E145" t="e">
        <v>#N/A</v>
      </c>
      <c r="F145">
        <v>5.9</v>
      </c>
      <c r="G145">
        <v>39.6</v>
      </c>
      <c r="H145">
        <v>22.707999999999998</v>
      </c>
      <c r="I145">
        <v>144.75</v>
      </c>
      <c r="J145">
        <v>125.8925</v>
      </c>
      <c r="K145">
        <v>84.28</v>
      </c>
      <c r="L145">
        <v>5.5116666666666703</v>
      </c>
      <c r="M145">
        <v>6.8411111111111103</v>
      </c>
      <c r="N145">
        <v>1.32944444444444</v>
      </c>
      <c r="O145" t="e">
        <v>#N/A</v>
      </c>
      <c r="P145" t="e">
        <v>#N/A</v>
      </c>
      <c r="Q145">
        <v>1.33</v>
      </c>
      <c r="R145" t="e">
        <v>#N/A</v>
      </c>
    </row>
    <row r="146" spans="1:18" x14ac:dyDescent="0.2">
      <c r="A146" s="1">
        <v>25903</v>
      </c>
      <c r="B146">
        <v>37.168399999999998</v>
      </c>
      <c r="C146">
        <v>77.315700000000007</v>
      </c>
      <c r="D146">
        <v>1893</v>
      </c>
      <c r="E146" t="e">
        <v>#N/A</v>
      </c>
      <c r="F146">
        <v>6.1</v>
      </c>
      <c r="G146">
        <v>39.799999999999997</v>
      </c>
      <c r="H146">
        <v>22.809000000000001</v>
      </c>
      <c r="I146">
        <v>144.82</v>
      </c>
      <c r="J146">
        <v>126.59010000000001</v>
      </c>
      <c r="K146">
        <v>90.05</v>
      </c>
      <c r="L146">
        <v>4.9977272727272704</v>
      </c>
      <c r="M146">
        <v>6.3913636363636401</v>
      </c>
      <c r="N146">
        <v>1.39363636363636</v>
      </c>
      <c r="O146" t="e">
        <v>#N/A</v>
      </c>
      <c r="P146" t="e">
        <v>#N/A</v>
      </c>
      <c r="Q146">
        <v>1.48</v>
      </c>
      <c r="R146" t="e">
        <v>#N/A</v>
      </c>
    </row>
    <row r="147" spans="1:18" x14ac:dyDescent="0.2">
      <c r="A147" s="1">
        <v>25934</v>
      </c>
      <c r="B147">
        <v>37.454300000000003</v>
      </c>
      <c r="C147">
        <v>77.750600000000006</v>
      </c>
      <c r="D147">
        <v>1828</v>
      </c>
      <c r="E147" t="e">
        <v>#N/A</v>
      </c>
      <c r="F147">
        <v>5.9</v>
      </c>
      <c r="G147">
        <v>39.9</v>
      </c>
      <c r="H147">
        <v>22.856999999999999</v>
      </c>
      <c r="I147">
        <v>143.06</v>
      </c>
      <c r="J147">
        <v>126.99509999999999</v>
      </c>
      <c r="K147">
        <v>93.49</v>
      </c>
      <c r="L147">
        <v>4.5674999999999999</v>
      </c>
      <c r="M147">
        <v>6.2385000000000002</v>
      </c>
      <c r="N147">
        <v>1.671</v>
      </c>
      <c r="O147" t="e">
        <v>#N/A</v>
      </c>
      <c r="P147" t="e">
        <v>#N/A</v>
      </c>
      <c r="Q147">
        <v>1.38</v>
      </c>
      <c r="R147" t="e">
        <v>#N/A</v>
      </c>
    </row>
    <row r="148" spans="1:18" x14ac:dyDescent="0.2">
      <c r="A148" s="1">
        <v>25965</v>
      </c>
      <c r="B148">
        <v>37.382899999999999</v>
      </c>
      <c r="C148">
        <v>77.588800000000006</v>
      </c>
      <c r="D148">
        <v>1741</v>
      </c>
      <c r="E148" t="e">
        <v>#N/A</v>
      </c>
      <c r="F148">
        <v>5.9</v>
      </c>
      <c r="G148">
        <v>39.9</v>
      </c>
      <c r="H148">
        <v>22.923999999999999</v>
      </c>
      <c r="I148">
        <v>142.82</v>
      </c>
      <c r="J148">
        <v>127.70010000000001</v>
      </c>
      <c r="K148">
        <v>97.11</v>
      </c>
      <c r="L148">
        <v>3.8849999999999998</v>
      </c>
      <c r="M148">
        <v>6.1122222222222202</v>
      </c>
      <c r="N148">
        <v>2.22722222222222</v>
      </c>
      <c r="O148" t="e">
        <v>#N/A</v>
      </c>
      <c r="P148" t="e">
        <v>#N/A</v>
      </c>
      <c r="Q148">
        <v>1.31</v>
      </c>
      <c r="R148" t="e">
        <v>#N/A</v>
      </c>
    </row>
    <row r="149" spans="1:18" x14ac:dyDescent="0.2">
      <c r="A149" s="1">
        <v>25993</v>
      </c>
      <c r="B149">
        <v>37.342399999999998</v>
      </c>
      <c r="C149">
        <v>77.229600000000005</v>
      </c>
      <c r="D149">
        <v>1910</v>
      </c>
      <c r="E149" t="e">
        <v>#N/A</v>
      </c>
      <c r="F149">
        <v>6</v>
      </c>
      <c r="G149">
        <v>40</v>
      </c>
      <c r="H149">
        <v>23.001000000000001</v>
      </c>
      <c r="I149">
        <v>142.71</v>
      </c>
      <c r="J149">
        <v>128.43870000000001</v>
      </c>
      <c r="K149">
        <v>99.6</v>
      </c>
      <c r="L149">
        <v>3.6873913043478299</v>
      </c>
      <c r="M149">
        <v>5.70347826086957</v>
      </c>
      <c r="N149">
        <v>2.0160869565217401</v>
      </c>
      <c r="O149" t="e">
        <v>#N/A</v>
      </c>
      <c r="P149" t="e">
        <v>#N/A</v>
      </c>
      <c r="Q149">
        <v>1.25</v>
      </c>
      <c r="R149" t="e">
        <v>#N/A</v>
      </c>
    </row>
    <row r="150" spans="1:18" x14ac:dyDescent="0.2">
      <c r="A150" s="1">
        <v>26024</v>
      </c>
      <c r="B150">
        <v>37.552100000000003</v>
      </c>
      <c r="C150">
        <v>77.437299999999993</v>
      </c>
      <c r="D150">
        <v>1986</v>
      </c>
      <c r="E150" t="e">
        <v>#N/A</v>
      </c>
      <c r="F150">
        <v>5.9</v>
      </c>
      <c r="G150">
        <v>40.1</v>
      </c>
      <c r="H150">
        <v>23.09</v>
      </c>
      <c r="I150">
        <v>142.11000000000001</v>
      </c>
      <c r="J150">
        <v>129.5326</v>
      </c>
      <c r="K150">
        <v>103</v>
      </c>
      <c r="L150">
        <v>4.3047619047619099</v>
      </c>
      <c r="M150">
        <v>5.8338095238095198</v>
      </c>
      <c r="N150">
        <v>1.5290476190476201</v>
      </c>
      <c r="O150" t="e">
        <v>#N/A</v>
      </c>
      <c r="P150" t="e">
        <v>#N/A</v>
      </c>
      <c r="Q150">
        <v>1.2</v>
      </c>
      <c r="R150" t="e">
        <v>#N/A</v>
      </c>
    </row>
    <row r="151" spans="1:18" x14ac:dyDescent="0.2">
      <c r="A151" s="1">
        <v>26054</v>
      </c>
      <c r="B151">
        <v>37.742600000000003</v>
      </c>
      <c r="C151">
        <v>77.7607</v>
      </c>
      <c r="D151">
        <v>2049</v>
      </c>
      <c r="E151" t="e">
        <v>#N/A</v>
      </c>
      <c r="F151">
        <v>5.9</v>
      </c>
      <c r="G151">
        <v>40.299999999999997</v>
      </c>
      <c r="H151">
        <v>23.187000000000001</v>
      </c>
      <c r="I151">
        <v>142.27000000000001</v>
      </c>
      <c r="J151">
        <v>130.19890000000001</v>
      </c>
      <c r="K151">
        <v>101.6</v>
      </c>
      <c r="L151">
        <v>5.0359999999999996</v>
      </c>
      <c r="M151">
        <v>6.3925000000000001</v>
      </c>
      <c r="N151">
        <v>1.3565</v>
      </c>
      <c r="O151" t="e">
        <v>#N/A</v>
      </c>
      <c r="P151" t="e">
        <v>#N/A</v>
      </c>
      <c r="Q151">
        <v>1.0900000000000001</v>
      </c>
      <c r="R151" t="e">
        <v>#N/A</v>
      </c>
    </row>
    <row r="152" spans="1:18" x14ac:dyDescent="0.2">
      <c r="A152" s="1">
        <v>26085</v>
      </c>
      <c r="B152">
        <v>37.9009</v>
      </c>
      <c r="C152">
        <v>77.758600000000001</v>
      </c>
      <c r="D152">
        <v>2026</v>
      </c>
      <c r="E152" t="e">
        <v>#N/A</v>
      </c>
      <c r="F152">
        <v>5.9</v>
      </c>
      <c r="G152">
        <v>40.5</v>
      </c>
      <c r="H152">
        <v>23.289000000000001</v>
      </c>
      <c r="I152">
        <v>143.12</v>
      </c>
      <c r="J152">
        <v>131.0291</v>
      </c>
      <c r="K152">
        <v>99.72</v>
      </c>
      <c r="L152">
        <v>5.6427272727272699</v>
      </c>
      <c r="M152">
        <v>6.5222727272727301</v>
      </c>
      <c r="N152">
        <v>0.87954545454545396</v>
      </c>
      <c r="O152" t="e">
        <v>#N/A</v>
      </c>
      <c r="P152" t="e">
        <v>#N/A</v>
      </c>
      <c r="Q152">
        <v>1.1100000000000001</v>
      </c>
      <c r="R152" t="e">
        <v>#N/A</v>
      </c>
    </row>
    <row r="153" spans="1:18" x14ac:dyDescent="0.2">
      <c r="A153" s="1">
        <v>26115</v>
      </c>
      <c r="B153">
        <v>37.790900000000001</v>
      </c>
      <c r="C153">
        <v>77.6935</v>
      </c>
      <c r="D153">
        <v>2083</v>
      </c>
      <c r="E153" t="e">
        <v>#N/A</v>
      </c>
      <c r="F153">
        <v>6</v>
      </c>
      <c r="G153">
        <v>40.6</v>
      </c>
      <c r="H153">
        <v>23.36</v>
      </c>
      <c r="I153">
        <v>143.54</v>
      </c>
      <c r="J153">
        <v>132.00720000000001</v>
      </c>
      <c r="K153">
        <v>99</v>
      </c>
      <c r="L153">
        <v>6.04142857142857</v>
      </c>
      <c r="M153">
        <v>6.7295238095238101</v>
      </c>
      <c r="N153">
        <v>0.68809523809523798</v>
      </c>
      <c r="O153" t="e">
        <v>#N/A</v>
      </c>
      <c r="P153" t="e">
        <v>#N/A</v>
      </c>
      <c r="Q153">
        <v>1.1200000000000001</v>
      </c>
      <c r="R153" t="e">
        <v>#N/A</v>
      </c>
    </row>
    <row r="154" spans="1:18" x14ac:dyDescent="0.2">
      <c r="A154" s="1">
        <v>26146</v>
      </c>
      <c r="B154">
        <v>37.571599999999997</v>
      </c>
      <c r="C154">
        <v>76.579800000000006</v>
      </c>
      <c r="D154">
        <v>2158</v>
      </c>
      <c r="E154" t="e">
        <v>#N/A</v>
      </c>
      <c r="F154">
        <v>6.1</v>
      </c>
      <c r="G154">
        <v>40.700000000000003</v>
      </c>
      <c r="H154">
        <v>23.428000000000001</v>
      </c>
      <c r="I154">
        <v>142.19999999999999</v>
      </c>
      <c r="J154">
        <v>133.2073</v>
      </c>
      <c r="K154">
        <v>97.24</v>
      </c>
      <c r="L154">
        <v>5.8040909090909096</v>
      </c>
      <c r="M154">
        <v>6.5827272727272801</v>
      </c>
      <c r="N154">
        <v>0.77863636363636402</v>
      </c>
      <c r="O154" t="e">
        <v>#N/A</v>
      </c>
      <c r="P154" t="e">
        <v>#N/A</v>
      </c>
      <c r="Q154">
        <v>1.17</v>
      </c>
      <c r="R154" t="e">
        <v>#N/A</v>
      </c>
    </row>
    <row r="155" spans="1:18" x14ac:dyDescent="0.2">
      <c r="A155" s="1">
        <v>26177</v>
      </c>
      <c r="B155">
        <v>38.182200000000002</v>
      </c>
      <c r="C155">
        <v>77.933099999999996</v>
      </c>
      <c r="D155">
        <v>2041</v>
      </c>
      <c r="E155" t="e">
        <v>#N/A</v>
      </c>
      <c r="F155">
        <v>6</v>
      </c>
      <c r="G155">
        <v>40.799999999999997</v>
      </c>
      <c r="H155">
        <v>23.463000000000001</v>
      </c>
      <c r="I155">
        <v>138.85</v>
      </c>
      <c r="J155">
        <v>134.53579999999999</v>
      </c>
      <c r="K155">
        <v>99.4</v>
      </c>
      <c r="L155">
        <v>5.4080952380952398</v>
      </c>
      <c r="M155">
        <v>6.1395238095238103</v>
      </c>
      <c r="N155">
        <v>0.73142857142857098</v>
      </c>
      <c r="O155" t="e">
        <v>#N/A</v>
      </c>
      <c r="P155" t="e">
        <v>#N/A</v>
      </c>
      <c r="Q155">
        <v>1.1499999999999999</v>
      </c>
      <c r="R155" t="e">
        <v>#N/A</v>
      </c>
    </row>
    <row r="156" spans="1:18" x14ac:dyDescent="0.2">
      <c r="A156" s="1">
        <v>26207</v>
      </c>
      <c r="B156">
        <v>38.468000000000004</v>
      </c>
      <c r="C156">
        <v>78.892700000000005</v>
      </c>
      <c r="D156">
        <v>2128</v>
      </c>
      <c r="E156" t="e">
        <v>#N/A</v>
      </c>
      <c r="F156">
        <v>5.8</v>
      </c>
      <c r="G156">
        <v>40.9</v>
      </c>
      <c r="H156">
        <v>23.498999999999999</v>
      </c>
      <c r="I156">
        <v>137.5</v>
      </c>
      <c r="J156">
        <v>135.61320000000001</v>
      </c>
      <c r="K156">
        <v>97.29</v>
      </c>
      <c r="L156">
        <v>4.9126315789473702</v>
      </c>
      <c r="M156">
        <v>5.9257894736842101</v>
      </c>
      <c r="N156">
        <v>1.01315789473684</v>
      </c>
      <c r="O156" t="e">
        <v>#N/A</v>
      </c>
      <c r="P156" t="e">
        <v>#N/A</v>
      </c>
      <c r="Q156">
        <v>1.0900000000000001</v>
      </c>
      <c r="R156" t="e">
        <v>#N/A</v>
      </c>
    </row>
    <row r="157" spans="1:18" x14ac:dyDescent="0.2">
      <c r="A157" s="1">
        <v>26238</v>
      </c>
      <c r="B157">
        <v>38.631300000000003</v>
      </c>
      <c r="C157">
        <v>78.985699999999994</v>
      </c>
      <c r="D157">
        <v>2182</v>
      </c>
      <c r="E157" t="e">
        <v>#N/A</v>
      </c>
      <c r="F157">
        <v>6</v>
      </c>
      <c r="G157">
        <v>41</v>
      </c>
      <c r="H157">
        <v>23.547999999999998</v>
      </c>
      <c r="I157">
        <v>137.27000000000001</v>
      </c>
      <c r="J157">
        <v>137.32900000000001</v>
      </c>
      <c r="K157">
        <v>92.78</v>
      </c>
      <c r="L157">
        <v>4.6665000000000001</v>
      </c>
      <c r="M157">
        <v>5.81</v>
      </c>
      <c r="N157">
        <v>1.1435</v>
      </c>
      <c r="O157" t="e">
        <v>#N/A</v>
      </c>
      <c r="P157" t="e">
        <v>#N/A</v>
      </c>
      <c r="Q157">
        <v>1.1200000000000001</v>
      </c>
      <c r="R157" t="e">
        <v>#N/A</v>
      </c>
    </row>
    <row r="158" spans="1:18" x14ac:dyDescent="0.2">
      <c r="A158" s="1">
        <v>26268</v>
      </c>
      <c r="B158">
        <v>39.077199999999998</v>
      </c>
      <c r="C158">
        <v>79.519800000000004</v>
      </c>
      <c r="D158">
        <v>2295</v>
      </c>
      <c r="E158" t="e">
        <v>#N/A</v>
      </c>
      <c r="F158">
        <v>6</v>
      </c>
      <c r="G158">
        <v>41.1</v>
      </c>
      <c r="H158">
        <v>23.640999999999998</v>
      </c>
      <c r="I158">
        <v>135.47999999999999</v>
      </c>
      <c r="J158">
        <v>138.6848</v>
      </c>
      <c r="K158">
        <v>99.17</v>
      </c>
      <c r="L158">
        <v>4.6045454545454501</v>
      </c>
      <c r="M158">
        <v>5.9263636363636403</v>
      </c>
      <c r="N158">
        <v>1.32181818181818</v>
      </c>
      <c r="O158" t="e">
        <v>#N/A</v>
      </c>
      <c r="P158" t="e">
        <v>#N/A</v>
      </c>
      <c r="Q158">
        <v>1.1299999999999999</v>
      </c>
      <c r="R158" t="e">
        <v>#N/A</v>
      </c>
    </row>
    <row r="159" spans="1:18" x14ac:dyDescent="0.2">
      <c r="A159" s="1">
        <v>26299</v>
      </c>
      <c r="B159">
        <v>40.015700000000002</v>
      </c>
      <c r="C159">
        <v>81.343800000000002</v>
      </c>
      <c r="D159">
        <v>2494</v>
      </c>
      <c r="E159" t="e">
        <v>#N/A</v>
      </c>
      <c r="F159">
        <v>5.8</v>
      </c>
      <c r="G159">
        <v>41.2</v>
      </c>
      <c r="H159">
        <v>23.738</v>
      </c>
      <c r="I159">
        <v>133.38</v>
      </c>
      <c r="J159">
        <v>139.5685</v>
      </c>
      <c r="K159">
        <v>103.3</v>
      </c>
      <c r="L159">
        <v>4.2780952380952399</v>
      </c>
      <c r="M159">
        <v>5.9476190476190496</v>
      </c>
      <c r="N159">
        <v>1.6695238095238101</v>
      </c>
      <c r="O159" t="e">
        <v>#N/A</v>
      </c>
      <c r="P159" t="e">
        <v>#N/A</v>
      </c>
      <c r="Q159">
        <v>1.04</v>
      </c>
      <c r="R159" t="e">
        <v>#N/A</v>
      </c>
    </row>
    <row r="160" spans="1:18" x14ac:dyDescent="0.2">
      <c r="A160" s="1">
        <v>26330</v>
      </c>
      <c r="B160">
        <v>40.395499999999998</v>
      </c>
      <c r="C160">
        <v>81.748000000000005</v>
      </c>
      <c r="D160">
        <v>2390</v>
      </c>
      <c r="E160" t="e">
        <v>#N/A</v>
      </c>
      <c r="F160">
        <v>5.7</v>
      </c>
      <c r="G160">
        <v>41.4</v>
      </c>
      <c r="H160">
        <v>23.832000000000001</v>
      </c>
      <c r="I160">
        <v>131.88</v>
      </c>
      <c r="J160">
        <v>140.83070000000001</v>
      </c>
      <c r="K160">
        <v>105.2</v>
      </c>
      <c r="L160">
        <v>4.2720000000000002</v>
      </c>
      <c r="M160">
        <v>6.0810000000000004</v>
      </c>
      <c r="N160">
        <v>1.8089999999999999</v>
      </c>
      <c r="O160" t="e">
        <v>#N/A</v>
      </c>
      <c r="P160" t="e">
        <v>#N/A</v>
      </c>
      <c r="Q160">
        <v>0.96</v>
      </c>
      <c r="R160" t="e">
        <v>#N/A</v>
      </c>
    </row>
    <row r="161" spans="1:18" x14ac:dyDescent="0.2">
      <c r="A161" s="1">
        <v>26359</v>
      </c>
      <c r="B161">
        <v>40.694000000000003</v>
      </c>
      <c r="C161">
        <v>82.132199999999997</v>
      </c>
      <c r="D161">
        <v>2334</v>
      </c>
      <c r="E161" t="e">
        <v>#N/A</v>
      </c>
      <c r="F161">
        <v>5.8</v>
      </c>
      <c r="G161">
        <v>41.4</v>
      </c>
      <c r="H161">
        <v>23.866</v>
      </c>
      <c r="I161">
        <v>130.87</v>
      </c>
      <c r="J161">
        <v>142.53579999999999</v>
      </c>
      <c r="K161">
        <v>107.7</v>
      </c>
      <c r="L161">
        <v>4.67</v>
      </c>
      <c r="M161">
        <v>6.0686363636363598</v>
      </c>
      <c r="N161">
        <v>1.3986363636363599</v>
      </c>
      <c r="O161" t="e">
        <v>#N/A</v>
      </c>
      <c r="P161" t="e">
        <v>#N/A</v>
      </c>
      <c r="Q161">
        <v>1</v>
      </c>
      <c r="R161" t="e">
        <v>#N/A</v>
      </c>
    </row>
    <row r="162" spans="1:18" x14ac:dyDescent="0.2">
      <c r="A162" s="1">
        <v>26390</v>
      </c>
      <c r="B162">
        <v>41.116399999999999</v>
      </c>
      <c r="C162">
        <v>82.872600000000006</v>
      </c>
      <c r="D162">
        <v>2249</v>
      </c>
      <c r="E162" t="e">
        <v>#N/A</v>
      </c>
      <c r="F162">
        <v>5.7</v>
      </c>
      <c r="G162">
        <v>41.5</v>
      </c>
      <c r="H162">
        <v>23.902999999999999</v>
      </c>
      <c r="I162">
        <v>130.56</v>
      </c>
      <c r="J162">
        <v>143.89400000000001</v>
      </c>
      <c r="K162">
        <v>108.8</v>
      </c>
      <c r="L162">
        <v>4.9645000000000001</v>
      </c>
      <c r="M162">
        <v>6.1944999999999997</v>
      </c>
      <c r="N162">
        <v>1.23</v>
      </c>
      <c r="O162" t="e">
        <v>#N/A</v>
      </c>
      <c r="P162" t="e">
        <v>#N/A</v>
      </c>
      <c r="Q162">
        <v>0.94</v>
      </c>
      <c r="R162" t="e">
        <v>#N/A</v>
      </c>
    </row>
    <row r="163" spans="1:18" x14ac:dyDescent="0.2">
      <c r="A163" s="1">
        <v>26420</v>
      </c>
      <c r="B163">
        <v>41.095199999999998</v>
      </c>
      <c r="C163">
        <v>82.730199999999996</v>
      </c>
      <c r="D163">
        <v>2221</v>
      </c>
      <c r="E163" t="e">
        <v>#N/A</v>
      </c>
      <c r="F163">
        <v>5.7</v>
      </c>
      <c r="G163">
        <v>41.6</v>
      </c>
      <c r="H163">
        <v>23.954999999999998</v>
      </c>
      <c r="I163">
        <v>130.38</v>
      </c>
      <c r="J163">
        <v>145.62119999999999</v>
      </c>
      <c r="K163">
        <v>107.7</v>
      </c>
      <c r="L163">
        <v>4.6409090909090898</v>
      </c>
      <c r="M163">
        <v>6.1263636363636396</v>
      </c>
      <c r="N163">
        <v>1.48545454545455</v>
      </c>
      <c r="O163" t="e">
        <v>#N/A</v>
      </c>
      <c r="P163" t="e">
        <v>#N/A</v>
      </c>
      <c r="Q163">
        <v>0.93</v>
      </c>
      <c r="R163" t="e">
        <v>#N/A</v>
      </c>
    </row>
    <row r="164" spans="1:18" x14ac:dyDescent="0.2">
      <c r="A164" s="1">
        <v>26451</v>
      </c>
      <c r="B164">
        <v>41.203400000000002</v>
      </c>
      <c r="C164">
        <v>82.816299999999998</v>
      </c>
      <c r="D164">
        <v>2254</v>
      </c>
      <c r="E164" t="e">
        <v>#N/A</v>
      </c>
      <c r="F164">
        <v>5.7</v>
      </c>
      <c r="G164">
        <v>41.7</v>
      </c>
      <c r="H164">
        <v>23.992000000000001</v>
      </c>
      <c r="I164">
        <v>130.07</v>
      </c>
      <c r="J164">
        <v>147.3673</v>
      </c>
      <c r="K164">
        <v>108</v>
      </c>
      <c r="L164">
        <v>4.9286363636363602</v>
      </c>
      <c r="M164">
        <v>6.1068181818181797</v>
      </c>
      <c r="N164">
        <v>1.17818181818182</v>
      </c>
      <c r="O164" t="e">
        <v>#N/A</v>
      </c>
      <c r="P164" t="e">
        <v>#N/A</v>
      </c>
      <c r="Q164">
        <v>0.97</v>
      </c>
      <c r="R164" t="e">
        <v>#N/A</v>
      </c>
    </row>
    <row r="165" spans="1:18" x14ac:dyDescent="0.2">
      <c r="A165" s="1">
        <v>26481</v>
      </c>
      <c r="B165">
        <v>41.187899999999999</v>
      </c>
      <c r="C165">
        <v>82.632599999999996</v>
      </c>
      <c r="D165">
        <v>2252</v>
      </c>
      <c r="E165" t="e">
        <v>#N/A</v>
      </c>
      <c r="F165">
        <v>5.6</v>
      </c>
      <c r="G165">
        <v>41.8</v>
      </c>
      <c r="H165">
        <v>24.077999999999999</v>
      </c>
      <c r="I165">
        <v>130.43</v>
      </c>
      <c r="J165">
        <v>148.3219</v>
      </c>
      <c r="K165">
        <v>107.2</v>
      </c>
      <c r="L165">
        <v>4.9645000000000001</v>
      </c>
      <c r="M165">
        <v>6.1130000000000004</v>
      </c>
      <c r="N165">
        <v>1.1485000000000001</v>
      </c>
      <c r="O165" t="e">
        <v>#N/A</v>
      </c>
      <c r="P165" t="e">
        <v>#N/A</v>
      </c>
      <c r="Q165">
        <v>1.02</v>
      </c>
      <c r="R165" t="e">
        <v>#N/A</v>
      </c>
    </row>
    <row r="166" spans="1:18" x14ac:dyDescent="0.2">
      <c r="A166" s="1">
        <v>26512</v>
      </c>
      <c r="B166">
        <v>41.735199999999999</v>
      </c>
      <c r="C166">
        <v>83.470299999999995</v>
      </c>
      <c r="D166">
        <v>2382</v>
      </c>
      <c r="E166" t="e">
        <v>#N/A</v>
      </c>
      <c r="F166">
        <v>5.6</v>
      </c>
      <c r="G166">
        <v>41.9</v>
      </c>
      <c r="H166">
        <v>24.148</v>
      </c>
      <c r="I166">
        <v>129.47</v>
      </c>
      <c r="J166">
        <v>149.80619999999999</v>
      </c>
      <c r="K166">
        <v>111</v>
      </c>
      <c r="L166">
        <v>4.9830434782608704</v>
      </c>
      <c r="M166">
        <v>6.2104347826086901</v>
      </c>
      <c r="N166">
        <v>1.2273913043478299</v>
      </c>
      <c r="O166" t="e">
        <v>#N/A</v>
      </c>
      <c r="P166" t="e">
        <v>#N/A</v>
      </c>
      <c r="Q166">
        <v>1</v>
      </c>
      <c r="R166" t="e">
        <v>#N/A</v>
      </c>
    </row>
    <row r="167" spans="1:18" x14ac:dyDescent="0.2">
      <c r="A167" s="1">
        <v>26543</v>
      </c>
      <c r="B167">
        <v>42.054699999999997</v>
      </c>
      <c r="C167">
        <v>83.888000000000005</v>
      </c>
      <c r="D167">
        <v>2481</v>
      </c>
      <c r="E167" t="e">
        <v>#N/A</v>
      </c>
      <c r="F167">
        <v>5.5</v>
      </c>
      <c r="G167">
        <v>42.1</v>
      </c>
      <c r="H167">
        <v>24.256</v>
      </c>
      <c r="I167">
        <v>129.19</v>
      </c>
      <c r="J167">
        <v>151.2456</v>
      </c>
      <c r="K167">
        <v>109.4</v>
      </c>
      <c r="L167">
        <v>5.524</v>
      </c>
      <c r="M167">
        <v>6.5495000000000001</v>
      </c>
      <c r="N167">
        <v>1.0255000000000001</v>
      </c>
      <c r="O167" t="e">
        <v>#N/A</v>
      </c>
      <c r="P167" t="e">
        <v>#N/A</v>
      </c>
      <c r="Q167">
        <v>0.87</v>
      </c>
      <c r="R167" t="e">
        <v>#N/A</v>
      </c>
    </row>
    <row r="168" spans="1:18" x14ac:dyDescent="0.2">
      <c r="A168" s="1">
        <v>26573</v>
      </c>
      <c r="B168">
        <v>42.632100000000001</v>
      </c>
      <c r="C168">
        <v>84.894900000000007</v>
      </c>
      <c r="D168">
        <v>2485</v>
      </c>
      <c r="E168" t="e">
        <v>#N/A</v>
      </c>
      <c r="F168">
        <v>5.6</v>
      </c>
      <c r="G168">
        <v>42.2</v>
      </c>
      <c r="H168">
        <v>24.283000000000001</v>
      </c>
      <c r="I168">
        <v>130.02000000000001</v>
      </c>
      <c r="J168">
        <v>152.83500000000001</v>
      </c>
      <c r="K168">
        <v>109.6</v>
      </c>
      <c r="L168">
        <v>5.5214999999999996</v>
      </c>
      <c r="M168">
        <v>6.4794999999999998</v>
      </c>
      <c r="N168">
        <v>0.95799999999999996</v>
      </c>
      <c r="O168" t="e">
        <v>#N/A</v>
      </c>
      <c r="P168" t="e">
        <v>#N/A</v>
      </c>
      <c r="Q168">
        <v>0.85</v>
      </c>
      <c r="R168" t="e">
        <v>#N/A</v>
      </c>
    </row>
    <row r="169" spans="1:18" x14ac:dyDescent="0.2">
      <c r="A169" s="1">
        <v>26604</v>
      </c>
      <c r="B169">
        <v>43.118400000000001</v>
      </c>
      <c r="C169">
        <v>85.677999999999997</v>
      </c>
      <c r="D169">
        <v>2421</v>
      </c>
      <c r="E169" t="e">
        <v>#N/A</v>
      </c>
      <c r="F169">
        <v>5.3</v>
      </c>
      <c r="G169">
        <v>42.4</v>
      </c>
      <c r="H169">
        <v>24.356000000000002</v>
      </c>
      <c r="I169">
        <v>130.55000000000001</v>
      </c>
      <c r="J169">
        <v>154.69980000000001</v>
      </c>
      <c r="K169">
        <v>115.1</v>
      </c>
      <c r="L169">
        <v>5.2735000000000003</v>
      </c>
      <c r="M169">
        <v>6.2805</v>
      </c>
      <c r="N169">
        <v>1.0069999999999999</v>
      </c>
      <c r="O169" t="e">
        <v>#N/A</v>
      </c>
      <c r="P169" t="e">
        <v>#N/A</v>
      </c>
      <c r="Q169">
        <v>0.87</v>
      </c>
      <c r="R169" t="e">
        <v>#N/A</v>
      </c>
    </row>
    <row r="170" spans="1:18" x14ac:dyDescent="0.2">
      <c r="A170" s="1">
        <v>26634</v>
      </c>
      <c r="B170">
        <v>43.613900000000001</v>
      </c>
      <c r="C170">
        <v>86.584199999999996</v>
      </c>
      <c r="D170">
        <v>2366</v>
      </c>
      <c r="E170" t="e">
        <v>#N/A</v>
      </c>
      <c r="F170">
        <v>5.2</v>
      </c>
      <c r="G170">
        <v>42.5</v>
      </c>
      <c r="H170">
        <v>24.434000000000001</v>
      </c>
      <c r="I170">
        <v>130.38</v>
      </c>
      <c r="J170">
        <v>156.8099</v>
      </c>
      <c r="K170">
        <v>117.5</v>
      </c>
      <c r="L170">
        <v>5.5185000000000004</v>
      </c>
      <c r="M170">
        <v>6.3585000000000003</v>
      </c>
      <c r="N170">
        <v>0.84</v>
      </c>
      <c r="O170" t="e">
        <v>#N/A</v>
      </c>
      <c r="P170" t="e">
        <v>#N/A</v>
      </c>
      <c r="Q170">
        <v>0.85</v>
      </c>
      <c r="R170" t="e">
        <v>#N/A</v>
      </c>
    </row>
    <row r="171" spans="1:18" x14ac:dyDescent="0.2">
      <c r="A171" s="1">
        <v>26665</v>
      </c>
      <c r="B171">
        <v>43.900100000000002</v>
      </c>
      <c r="C171">
        <v>86.899299999999997</v>
      </c>
      <c r="D171">
        <v>2481</v>
      </c>
      <c r="E171" t="e">
        <v>#N/A</v>
      </c>
      <c r="F171">
        <v>4.9000000000000004</v>
      </c>
      <c r="G171">
        <v>42.7</v>
      </c>
      <c r="H171">
        <v>24.507999999999999</v>
      </c>
      <c r="I171">
        <v>129.79</v>
      </c>
      <c r="J171">
        <v>159.91380000000001</v>
      </c>
      <c r="K171">
        <v>118.4</v>
      </c>
      <c r="L171">
        <v>5.8913636363636401</v>
      </c>
      <c r="M171">
        <v>6.4645454545454601</v>
      </c>
      <c r="N171">
        <v>0.57318181818181801</v>
      </c>
      <c r="O171">
        <v>9.4999999999999998E-3</v>
      </c>
      <c r="P171">
        <v>1.1007</v>
      </c>
      <c r="Q171">
        <v>0.75</v>
      </c>
      <c r="R171" t="e">
        <v>#N/A</v>
      </c>
    </row>
    <row r="172" spans="1:18" x14ac:dyDescent="0.2">
      <c r="A172" s="1">
        <v>26696</v>
      </c>
      <c r="B172">
        <v>44.563000000000002</v>
      </c>
      <c r="C172">
        <v>88.086299999999994</v>
      </c>
      <c r="D172">
        <v>2289</v>
      </c>
      <c r="E172" t="e">
        <v>#N/A</v>
      </c>
      <c r="F172">
        <v>5</v>
      </c>
      <c r="G172">
        <v>43</v>
      </c>
      <c r="H172">
        <v>24.637</v>
      </c>
      <c r="I172">
        <v>124.68</v>
      </c>
      <c r="J172">
        <v>162.09610000000001</v>
      </c>
      <c r="K172">
        <v>114.2</v>
      </c>
      <c r="L172">
        <v>6.18888888888889</v>
      </c>
      <c r="M172">
        <v>6.6355555555555599</v>
      </c>
      <c r="N172">
        <v>0.44666666666666699</v>
      </c>
      <c r="O172">
        <v>-2.5399999999999999E-2</v>
      </c>
      <c r="P172">
        <v>1.0327999999999999</v>
      </c>
      <c r="Q172">
        <v>0.75</v>
      </c>
      <c r="R172" t="e">
        <v>#N/A</v>
      </c>
    </row>
    <row r="173" spans="1:18" x14ac:dyDescent="0.2">
      <c r="A173" s="1">
        <v>26724</v>
      </c>
      <c r="B173">
        <v>44.584400000000002</v>
      </c>
      <c r="C173">
        <v>87.943899999999999</v>
      </c>
      <c r="D173">
        <v>2365</v>
      </c>
      <c r="E173" t="e">
        <v>#N/A</v>
      </c>
      <c r="F173">
        <v>4.9000000000000004</v>
      </c>
      <c r="G173">
        <v>43.4</v>
      </c>
      <c r="H173">
        <v>24.812000000000001</v>
      </c>
      <c r="I173">
        <v>120.8</v>
      </c>
      <c r="J173">
        <v>164.2533</v>
      </c>
      <c r="K173">
        <v>112.4</v>
      </c>
      <c r="L173">
        <v>6.85</v>
      </c>
      <c r="M173">
        <v>6.7090909090909099</v>
      </c>
      <c r="N173">
        <v>-0.14090909090909101</v>
      </c>
      <c r="O173">
        <v>-0.104</v>
      </c>
      <c r="P173">
        <v>0.98329999999999995</v>
      </c>
      <c r="Q173">
        <v>0.74</v>
      </c>
      <c r="R173" t="e">
        <v>#N/A</v>
      </c>
    </row>
    <row r="174" spans="1:18" x14ac:dyDescent="0.2">
      <c r="A174" s="1">
        <v>26755</v>
      </c>
      <c r="B174">
        <v>44.510300000000001</v>
      </c>
      <c r="C174">
        <v>87.523499999999999</v>
      </c>
      <c r="D174">
        <v>2084</v>
      </c>
      <c r="E174" t="e">
        <v>#N/A</v>
      </c>
      <c r="F174">
        <v>5</v>
      </c>
      <c r="G174">
        <v>43.7</v>
      </c>
      <c r="H174">
        <v>24.997</v>
      </c>
      <c r="I174">
        <v>120.82</v>
      </c>
      <c r="J174">
        <v>165.93780000000001</v>
      </c>
      <c r="K174">
        <v>110.3</v>
      </c>
      <c r="L174">
        <v>6.8464999999999998</v>
      </c>
      <c r="M174">
        <v>6.6684999999999999</v>
      </c>
      <c r="N174">
        <v>-0.17799999999999999</v>
      </c>
      <c r="O174">
        <v>-0.17430000000000001</v>
      </c>
      <c r="P174">
        <v>0.9375</v>
      </c>
      <c r="Q174">
        <v>0.83</v>
      </c>
      <c r="R174" t="e">
        <v>#N/A</v>
      </c>
    </row>
    <row r="175" spans="1:18" x14ac:dyDescent="0.2">
      <c r="A175" s="1">
        <v>26785</v>
      </c>
      <c r="B175">
        <v>44.794899999999998</v>
      </c>
      <c r="C175">
        <v>87.764700000000005</v>
      </c>
      <c r="D175">
        <v>2266</v>
      </c>
      <c r="E175" t="e">
        <v>#N/A</v>
      </c>
      <c r="F175">
        <v>4.9000000000000004</v>
      </c>
      <c r="G175">
        <v>43.9</v>
      </c>
      <c r="H175">
        <v>25.12</v>
      </c>
      <c r="I175">
        <v>119.55</v>
      </c>
      <c r="J175">
        <v>168.08430000000001</v>
      </c>
      <c r="K175">
        <v>107.2</v>
      </c>
      <c r="L175">
        <v>6.89363636363636</v>
      </c>
      <c r="M175">
        <v>6.8472727272727303</v>
      </c>
      <c r="N175">
        <v>-4.6363636363636399E-2</v>
      </c>
      <c r="O175">
        <v>-7.9100000000000004E-2</v>
      </c>
      <c r="P175">
        <v>0.9889</v>
      </c>
      <c r="Q175">
        <v>0.77</v>
      </c>
      <c r="R175" t="e">
        <v>#N/A</v>
      </c>
    </row>
    <row r="176" spans="1:18" x14ac:dyDescent="0.2">
      <c r="A176" s="1">
        <v>26816</v>
      </c>
      <c r="B176">
        <v>44.824100000000001</v>
      </c>
      <c r="C176">
        <v>87.434399999999997</v>
      </c>
      <c r="D176">
        <v>2067</v>
      </c>
      <c r="E176" t="e">
        <v>#N/A</v>
      </c>
      <c r="F176">
        <v>4.9000000000000004</v>
      </c>
      <c r="G176">
        <v>44.2</v>
      </c>
      <c r="H176">
        <v>25.263000000000002</v>
      </c>
      <c r="I176">
        <v>117.68</v>
      </c>
      <c r="J176">
        <v>170.0822</v>
      </c>
      <c r="K176">
        <v>104.8</v>
      </c>
      <c r="L176">
        <v>7.3076190476190499</v>
      </c>
      <c r="M176">
        <v>6.9</v>
      </c>
      <c r="N176">
        <v>-0.40761904761904799</v>
      </c>
      <c r="O176">
        <v>9.7999999999999997E-3</v>
      </c>
      <c r="P176">
        <v>1.1203000000000001</v>
      </c>
      <c r="Q176">
        <v>0.76</v>
      </c>
      <c r="R176" t="e">
        <v>#N/A</v>
      </c>
    </row>
    <row r="177" spans="1:18" x14ac:dyDescent="0.2">
      <c r="A177" s="1">
        <v>26846</v>
      </c>
      <c r="B177">
        <v>45.015999999999998</v>
      </c>
      <c r="C177">
        <v>87.534300000000002</v>
      </c>
      <c r="D177">
        <v>2123</v>
      </c>
      <c r="E177" t="e">
        <v>#N/A</v>
      </c>
      <c r="F177">
        <v>4.8</v>
      </c>
      <c r="G177">
        <v>44.2</v>
      </c>
      <c r="H177">
        <v>25.355</v>
      </c>
      <c r="I177">
        <v>114.97</v>
      </c>
      <c r="J177">
        <v>171.78749999999999</v>
      </c>
      <c r="K177">
        <v>105.8</v>
      </c>
      <c r="L177">
        <v>8.38904761904762</v>
      </c>
      <c r="M177">
        <v>7.1309523809523796</v>
      </c>
      <c r="N177">
        <v>-1.2580952380952399</v>
      </c>
      <c r="O177">
        <v>-0.37459999999999999</v>
      </c>
      <c r="P177">
        <v>0.92369999999999997</v>
      </c>
      <c r="Q177">
        <v>0.79</v>
      </c>
      <c r="R177" t="e">
        <v>#N/A</v>
      </c>
    </row>
    <row r="178" spans="1:18" x14ac:dyDescent="0.2">
      <c r="A178" s="1">
        <v>26877</v>
      </c>
      <c r="B178">
        <v>44.934699999999999</v>
      </c>
      <c r="C178">
        <v>86.999799999999993</v>
      </c>
      <c r="D178">
        <v>2051</v>
      </c>
      <c r="E178" t="e">
        <v>#N/A</v>
      </c>
      <c r="F178">
        <v>4.8</v>
      </c>
      <c r="G178">
        <v>45</v>
      </c>
      <c r="H178">
        <v>25.646999999999998</v>
      </c>
      <c r="I178">
        <v>117.33</v>
      </c>
      <c r="J178">
        <v>173.5258</v>
      </c>
      <c r="K178">
        <v>103.8</v>
      </c>
      <c r="L178">
        <v>8.8226086956521694</v>
      </c>
      <c r="M178">
        <v>7.4047826086956503</v>
      </c>
      <c r="N178">
        <v>-1.41782608695652</v>
      </c>
      <c r="O178">
        <v>-0.2167</v>
      </c>
      <c r="P178">
        <v>0.94440000000000002</v>
      </c>
      <c r="Q178">
        <v>0.85</v>
      </c>
      <c r="R178" t="e">
        <v>#N/A</v>
      </c>
    </row>
    <row r="179" spans="1:18" x14ac:dyDescent="0.2">
      <c r="A179" s="1">
        <v>26908</v>
      </c>
      <c r="B179">
        <v>45.344000000000001</v>
      </c>
      <c r="C179">
        <v>87.495599999999996</v>
      </c>
      <c r="D179">
        <v>1874</v>
      </c>
      <c r="E179" t="e">
        <v>#N/A</v>
      </c>
      <c r="F179">
        <v>4.8</v>
      </c>
      <c r="G179">
        <v>45.2</v>
      </c>
      <c r="H179">
        <v>25.75</v>
      </c>
      <c r="I179">
        <v>116.19</v>
      </c>
      <c r="J179">
        <v>174.41200000000001</v>
      </c>
      <c r="K179">
        <v>105.6</v>
      </c>
      <c r="L179">
        <v>8.3063157894736808</v>
      </c>
      <c r="M179">
        <v>7.0905263157894698</v>
      </c>
      <c r="N179">
        <v>-1.2157894736842101</v>
      </c>
      <c r="O179">
        <v>-0.3553</v>
      </c>
      <c r="P179">
        <v>0.76139999999999997</v>
      </c>
      <c r="Q179">
        <v>1</v>
      </c>
      <c r="R179" t="e">
        <v>#N/A</v>
      </c>
    </row>
    <row r="180" spans="1:18" x14ac:dyDescent="0.2">
      <c r="A180" s="1">
        <v>26938</v>
      </c>
      <c r="B180">
        <v>45.656300000000002</v>
      </c>
      <c r="C180">
        <v>87.926699999999997</v>
      </c>
      <c r="D180">
        <v>1677</v>
      </c>
      <c r="E180" t="e">
        <v>#N/A</v>
      </c>
      <c r="F180">
        <v>4.5999999999999996</v>
      </c>
      <c r="G180">
        <v>45.6</v>
      </c>
      <c r="H180">
        <v>25.895</v>
      </c>
      <c r="I180">
        <v>115.41</v>
      </c>
      <c r="J180">
        <v>176.2884</v>
      </c>
      <c r="K180">
        <v>109.8</v>
      </c>
      <c r="L180">
        <v>7.3961904761904798</v>
      </c>
      <c r="M180">
        <v>6.7942857142857198</v>
      </c>
      <c r="N180">
        <v>-0.60190476190476205</v>
      </c>
      <c r="O180">
        <v>0.10539999999999999</v>
      </c>
      <c r="P180">
        <v>1.2116</v>
      </c>
      <c r="Q180">
        <v>0.81</v>
      </c>
      <c r="R180" t="e">
        <v>#N/A</v>
      </c>
    </row>
    <row r="181" spans="1:18" x14ac:dyDescent="0.2">
      <c r="A181" s="1">
        <v>26969</v>
      </c>
      <c r="B181">
        <v>45.883400000000002</v>
      </c>
      <c r="C181">
        <v>88.304900000000004</v>
      </c>
      <c r="D181">
        <v>1724</v>
      </c>
      <c r="E181" t="e">
        <v>#N/A</v>
      </c>
      <c r="F181">
        <v>4.8</v>
      </c>
      <c r="G181">
        <v>45.9</v>
      </c>
      <c r="H181">
        <v>26.106999999999999</v>
      </c>
      <c r="I181">
        <v>117.96</v>
      </c>
      <c r="J181">
        <v>177.94649999999999</v>
      </c>
      <c r="K181">
        <v>102</v>
      </c>
      <c r="L181">
        <v>7.569</v>
      </c>
      <c r="M181">
        <v>6.7285000000000004</v>
      </c>
      <c r="N181">
        <v>-0.84050000000000002</v>
      </c>
      <c r="O181">
        <v>2.1499999999999998E-2</v>
      </c>
      <c r="P181">
        <v>1.2958000000000001</v>
      </c>
      <c r="Q181">
        <v>0.75</v>
      </c>
      <c r="R181" t="e">
        <v>#N/A</v>
      </c>
    </row>
    <row r="182" spans="1:18" x14ac:dyDescent="0.2">
      <c r="A182" s="1">
        <v>26999</v>
      </c>
      <c r="B182">
        <v>45.771900000000002</v>
      </c>
      <c r="C182">
        <v>88.119</v>
      </c>
      <c r="D182">
        <v>1526</v>
      </c>
      <c r="E182" t="e">
        <v>#N/A</v>
      </c>
      <c r="F182">
        <v>4.9000000000000004</v>
      </c>
      <c r="G182">
        <v>46.3</v>
      </c>
      <c r="H182">
        <v>26.321999999999999</v>
      </c>
      <c r="I182">
        <v>118.32</v>
      </c>
      <c r="J182">
        <v>178.7441</v>
      </c>
      <c r="K182">
        <v>94.78</v>
      </c>
      <c r="L182">
        <v>7.2705263157894802</v>
      </c>
      <c r="M182">
        <v>6.7436842105263102</v>
      </c>
      <c r="N182">
        <v>-0.526842105263158</v>
      </c>
      <c r="O182">
        <v>-4.4900000000000002E-2</v>
      </c>
      <c r="P182">
        <v>1.2224999999999999</v>
      </c>
      <c r="Q182">
        <v>0.8</v>
      </c>
      <c r="R182" t="e">
        <v>#N/A</v>
      </c>
    </row>
    <row r="183" spans="1:18" x14ac:dyDescent="0.2">
      <c r="A183" s="1">
        <v>27030</v>
      </c>
      <c r="B183">
        <v>45.441499999999998</v>
      </c>
      <c r="C183">
        <v>87.098399999999998</v>
      </c>
      <c r="D183">
        <v>1451</v>
      </c>
      <c r="E183" t="e">
        <v>#N/A</v>
      </c>
      <c r="F183">
        <v>5.0999999999999996</v>
      </c>
      <c r="G183">
        <v>46.8</v>
      </c>
      <c r="H183">
        <v>26.574000000000002</v>
      </c>
      <c r="I183">
        <v>120.06</v>
      </c>
      <c r="J183">
        <v>179.98570000000001</v>
      </c>
      <c r="K183">
        <v>96.11</v>
      </c>
      <c r="L183">
        <v>7.42090909090909</v>
      </c>
      <c r="M183">
        <v>6.9886363636363598</v>
      </c>
      <c r="N183">
        <v>-0.43227272727272698</v>
      </c>
      <c r="O183">
        <v>-7.1499999999999994E-2</v>
      </c>
      <c r="P183">
        <v>1.0965</v>
      </c>
      <c r="Q183">
        <v>0.65</v>
      </c>
      <c r="R183" t="e">
        <v>#N/A</v>
      </c>
    </row>
    <row r="184" spans="1:18" x14ac:dyDescent="0.2">
      <c r="A184" s="1">
        <v>27061</v>
      </c>
      <c r="B184">
        <v>45.308799999999998</v>
      </c>
      <c r="C184">
        <v>86.524199999999993</v>
      </c>
      <c r="D184">
        <v>1752</v>
      </c>
      <c r="E184" t="e">
        <v>#N/A</v>
      </c>
      <c r="F184">
        <v>5.2</v>
      </c>
      <c r="G184">
        <v>47.3</v>
      </c>
      <c r="H184">
        <v>26.882999999999999</v>
      </c>
      <c r="I184">
        <v>116.4</v>
      </c>
      <c r="J184">
        <v>181.18889999999999</v>
      </c>
      <c r="K184">
        <v>93.45</v>
      </c>
      <c r="L184">
        <v>6.8833333333333302</v>
      </c>
      <c r="M184">
        <v>6.95722222222222</v>
      </c>
      <c r="N184">
        <v>7.3888888888888796E-2</v>
      </c>
      <c r="O184">
        <v>0.13739999999999999</v>
      </c>
      <c r="P184">
        <v>1.2303999999999999</v>
      </c>
      <c r="Q184">
        <v>0.68</v>
      </c>
      <c r="R184" t="e">
        <v>#N/A</v>
      </c>
    </row>
    <row r="185" spans="1:18" x14ac:dyDescent="0.2">
      <c r="A185" s="1">
        <v>27089</v>
      </c>
      <c r="B185">
        <v>45.313499999999998</v>
      </c>
      <c r="C185">
        <v>86.189499999999995</v>
      </c>
      <c r="D185">
        <v>1555</v>
      </c>
      <c r="E185" t="e">
        <v>#N/A</v>
      </c>
      <c r="F185">
        <v>5.0999999999999996</v>
      </c>
      <c r="G185">
        <v>47.8</v>
      </c>
      <c r="H185">
        <v>27.195</v>
      </c>
      <c r="I185">
        <v>114.5</v>
      </c>
      <c r="J185">
        <v>181.98099999999999</v>
      </c>
      <c r="K185">
        <v>97.44</v>
      </c>
      <c r="L185">
        <v>7.7595238095238104</v>
      </c>
      <c r="M185">
        <v>7.2090476190476203</v>
      </c>
      <c r="N185">
        <v>-0.55047619047619101</v>
      </c>
      <c r="O185">
        <v>-0.14949999999999999</v>
      </c>
      <c r="P185">
        <v>1.1387</v>
      </c>
      <c r="Q185">
        <v>0.61</v>
      </c>
      <c r="R185" t="e">
        <v>#N/A</v>
      </c>
    </row>
    <row r="186" spans="1:18" x14ac:dyDescent="0.2">
      <c r="A186" s="1">
        <v>27120</v>
      </c>
      <c r="B186">
        <v>45.186</v>
      </c>
      <c r="C186">
        <v>85.600700000000003</v>
      </c>
      <c r="D186">
        <v>1607</v>
      </c>
      <c r="E186" t="e">
        <v>#N/A</v>
      </c>
      <c r="F186">
        <v>5.0999999999999996</v>
      </c>
      <c r="G186">
        <v>48.1</v>
      </c>
      <c r="H186">
        <v>27.387</v>
      </c>
      <c r="I186">
        <v>112.06</v>
      </c>
      <c r="J186">
        <v>183.02109999999999</v>
      </c>
      <c r="K186">
        <v>92.46</v>
      </c>
      <c r="L186">
        <v>8.6219047619047604</v>
      </c>
      <c r="M186">
        <v>7.5123809523809504</v>
      </c>
      <c r="N186">
        <v>-1.10952380952381</v>
      </c>
      <c r="O186">
        <v>8.6999999999999994E-3</v>
      </c>
      <c r="P186">
        <v>1.1449</v>
      </c>
      <c r="Q186">
        <v>0.62</v>
      </c>
      <c r="R186" t="e">
        <v>#N/A</v>
      </c>
    </row>
    <row r="187" spans="1:18" x14ac:dyDescent="0.2">
      <c r="A187" s="1">
        <v>27150</v>
      </c>
      <c r="B187">
        <v>45.515300000000003</v>
      </c>
      <c r="C187">
        <v>85.957999999999998</v>
      </c>
      <c r="D187">
        <v>1426</v>
      </c>
      <c r="E187" t="e">
        <v>#N/A</v>
      </c>
      <c r="F187">
        <v>5.0999999999999996</v>
      </c>
      <c r="G187">
        <v>48.6</v>
      </c>
      <c r="H187">
        <v>27.657</v>
      </c>
      <c r="I187">
        <v>111.83</v>
      </c>
      <c r="J187">
        <v>183.91739999999999</v>
      </c>
      <c r="K187">
        <v>89.67</v>
      </c>
      <c r="L187">
        <v>8.7822727272727299</v>
      </c>
      <c r="M187">
        <v>7.5759090909090903</v>
      </c>
      <c r="N187">
        <v>-1.2063636363636401</v>
      </c>
      <c r="O187">
        <v>1.9800000000000002E-2</v>
      </c>
      <c r="P187">
        <v>1.1757</v>
      </c>
      <c r="Q187">
        <v>0.68</v>
      </c>
      <c r="R187" t="e">
        <v>#N/A</v>
      </c>
    </row>
    <row r="188" spans="1:18" x14ac:dyDescent="0.2">
      <c r="A188" s="1">
        <v>27181</v>
      </c>
      <c r="B188">
        <v>45.472000000000001</v>
      </c>
      <c r="C188">
        <v>85.816599999999994</v>
      </c>
      <c r="D188">
        <v>1513</v>
      </c>
      <c r="E188" t="e">
        <v>#N/A</v>
      </c>
      <c r="F188">
        <v>5.4</v>
      </c>
      <c r="G188">
        <v>49</v>
      </c>
      <c r="H188">
        <v>27.890999999999998</v>
      </c>
      <c r="I188">
        <v>113.16</v>
      </c>
      <c r="J188">
        <v>184.59819999999999</v>
      </c>
      <c r="K188">
        <v>89.79</v>
      </c>
      <c r="L188">
        <v>8.6694999999999993</v>
      </c>
      <c r="M188">
        <v>7.5354999999999999</v>
      </c>
      <c r="N188">
        <v>-1.1339999999999999</v>
      </c>
      <c r="O188">
        <v>0.58320000000000005</v>
      </c>
      <c r="P188">
        <v>1.6913</v>
      </c>
      <c r="Q188">
        <v>0.8</v>
      </c>
      <c r="R188" t="e">
        <v>#N/A</v>
      </c>
    </row>
    <row r="189" spans="1:18" x14ac:dyDescent="0.2">
      <c r="A189" s="1">
        <v>27211</v>
      </c>
      <c r="B189">
        <v>45.470799999999997</v>
      </c>
      <c r="C189">
        <v>85.434299999999993</v>
      </c>
      <c r="D189">
        <v>1316</v>
      </c>
      <c r="E189" t="e">
        <v>#N/A</v>
      </c>
      <c r="F189">
        <v>5.5</v>
      </c>
      <c r="G189">
        <v>49.3</v>
      </c>
      <c r="H189">
        <v>28.097999999999999</v>
      </c>
      <c r="I189">
        <v>113.54</v>
      </c>
      <c r="J189">
        <v>185.64189999999999</v>
      </c>
      <c r="K189">
        <v>79.31</v>
      </c>
      <c r="L189">
        <v>8.7949999999999999</v>
      </c>
      <c r="M189">
        <v>7.8049999999999997</v>
      </c>
      <c r="N189">
        <v>-0.99</v>
      </c>
      <c r="O189">
        <v>1.0503</v>
      </c>
      <c r="P189">
        <v>2.3738999999999999</v>
      </c>
      <c r="Q189">
        <v>0.76</v>
      </c>
      <c r="R189" t="e">
        <v>#N/A</v>
      </c>
    </row>
    <row r="190" spans="1:18" x14ac:dyDescent="0.2">
      <c r="A190" s="1">
        <v>27242</v>
      </c>
      <c r="B190">
        <v>45.033099999999997</v>
      </c>
      <c r="C190">
        <v>84.549700000000001</v>
      </c>
      <c r="D190">
        <v>1142</v>
      </c>
      <c r="E190" t="e">
        <v>#N/A</v>
      </c>
      <c r="F190">
        <v>5.5</v>
      </c>
      <c r="G190">
        <v>49.9</v>
      </c>
      <c r="H190">
        <v>28.390999999999998</v>
      </c>
      <c r="I190">
        <v>115.41</v>
      </c>
      <c r="J190">
        <v>186.2901</v>
      </c>
      <c r="K190">
        <v>76.03</v>
      </c>
      <c r="L190">
        <v>9.3627272727272697</v>
      </c>
      <c r="M190">
        <v>8.0440909090909098</v>
      </c>
      <c r="N190">
        <v>-1.3186363636363601</v>
      </c>
      <c r="O190">
        <v>0.68440000000000001</v>
      </c>
      <c r="P190">
        <v>1.8459000000000001</v>
      </c>
      <c r="Q190">
        <v>0.77</v>
      </c>
      <c r="R190" t="e">
        <v>#N/A</v>
      </c>
    </row>
    <row r="191" spans="1:18" x14ac:dyDescent="0.2">
      <c r="A191" s="1">
        <v>27273</v>
      </c>
      <c r="B191">
        <v>45.065800000000003</v>
      </c>
      <c r="C191">
        <v>84.426500000000004</v>
      </c>
      <c r="D191">
        <v>1150</v>
      </c>
      <c r="E191" t="e">
        <v>#N/A</v>
      </c>
      <c r="F191">
        <v>5.9</v>
      </c>
      <c r="G191">
        <v>50.6</v>
      </c>
      <c r="H191">
        <v>28.687000000000001</v>
      </c>
      <c r="I191">
        <v>115.72</v>
      </c>
      <c r="J191">
        <v>186.36619999999999</v>
      </c>
      <c r="K191">
        <v>68.12</v>
      </c>
      <c r="L191">
        <v>8.8744999999999994</v>
      </c>
      <c r="M191">
        <v>8.0374999999999996</v>
      </c>
      <c r="N191">
        <v>-0.83699999999999997</v>
      </c>
      <c r="O191">
        <v>0.755</v>
      </c>
      <c r="P191">
        <v>2.0920999999999998</v>
      </c>
      <c r="Q191">
        <v>0.94</v>
      </c>
      <c r="R191" t="e">
        <v>#N/A</v>
      </c>
    </row>
    <row r="192" spans="1:18" x14ac:dyDescent="0.2">
      <c r="A192" s="1">
        <v>27303</v>
      </c>
      <c r="B192">
        <v>44.896900000000002</v>
      </c>
      <c r="C192">
        <v>83.607299999999995</v>
      </c>
      <c r="D192">
        <v>1070</v>
      </c>
      <c r="E192" t="e">
        <v>#N/A</v>
      </c>
      <c r="F192">
        <v>6</v>
      </c>
      <c r="G192">
        <v>51</v>
      </c>
      <c r="H192">
        <v>28.893000000000001</v>
      </c>
      <c r="I192">
        <v>114.77</v>
      </c>
      <c r="J192">
        <v>186.00409999999999</v>
      </c>
      <c r="K192">
        <v>69.44</v>
      </c>
      <c r="L192">
        <v>8.04590909090909</v>
      </c>
      <c r="M192">
        <v>7.8968181818181797</v>
      </c>
      <c r="N192">
        <v>-0.149090909090909</v>
      </c>
      <c r="O192">
        <v>0.79120000000000001</v>
      </c>
      <c r="P192">
        <v>2.3020999999999998</v>
      </c>
      <c r="Q192">
        <v>1.21</v>
      </c>
      <c r="R192" t="e">
        <v>#N/A</v>
      </c>
    </row>
    <row r="193" spans="1:18" x14ac:dyDescent="0.2">
      <c r="A193" s="1">
        <v>27334</v>
      </c>
      <c r="B193">
        <v>43.415900000000001</v>
      </c>
      <c r="C193">
        <v>80.925700000000006</v>
      </c>
      <c r="D193">
        <v>1026</v>
      </c>
      <c r="E193" t="e">
        <v>#N/A</v>
      </c>
      <c r="F193">
        <v>6.6</v>
      </c>
      <c r="G193">
        <v>51.5</v>
      </c>
      <c r="H193">
        <v>29.11</v>
      </c>
      <c r="I193">
        <v>113.86</v>
      </c>
      <c r="J193">
        <v>185.67910000000001</v>
      </c>
      <c r="K193">
        <v>71.739999999999995</v>
      </c>
      <c r="L193">
        <v>7.6555555555555497</v>
      </c>
      <c r="M193">
        <v>7.6811111111111101</v>
      </c>
      <c r="N193">
        <v>2.5555555555555401E-2</v>
      </c>
      <c r="O193">
        <v>0.85070000000000001</v>
      </c>
      <c r="P193">
        <v>2.1057000000000001</v>
      </c>
      <c r="Q193">
        <v>1.71</v>
      </c>
      <c r="R193" t="e">
        <v>#N/A</v>
      </c>
    </row>
    <row r="194" spans="1:18" x14ac:dyDescent="0.2">
      <c r="A194" s="1">
        <v>27364</v>
      </c>
      <c r="B194">
        <v>41.892400000000002</v>
      </c>
      <c r="C194">
        <v>77.170199999999994</v>
      </c>
      <c r="D194">
        <v>975</v>
      </c>
      <c r="E194" t="e">
        <v>#N/A</v>
      </c>
      <c r="F194">
        <v>7.2</v>
      </c>
      <c r="G194">
        <v>51.9</v>
      </c>
      <c r="H194">
        <v>29.341000000000001</v>
      </c>
      <c r="I194">
        <v>114.15</v>
      </c>
      <c r="J194">
        <v>185.67660000000001</v>
      </c>
      <c r="K194">
        <v>67.069999999999993</v>
      </c>
      <c r="L194">
        <v>7.3061904761904799</v>
      </c>
      <c r="M194">
        <v>7.4338095238095203</v>
      </c>
      <c r="N194">
        <v>0.12761904761904799</v>
      </c>
      <c r="O194">
        <v>0.99770000000000003</v>
      </c>
      <c r="P194">
        <v>2.4264000000000001</v>
      </c>
      <c r="Q194">
        <v>1.74</v>
      </c>
      <c r="R194" t="e">
        <v>#N/A</v>
      </c>
    </row>
    <row r="195" spans="1:18" x14ac:dyDescent="0.2">
      <c r="A195" s="1">
        <v>27395</v>
      </c>
      <c r="B195">
        <v>41.311100000000003</v>
      </c>
      <c r="C195">
        <v>75.455699999999993</v>
      </c>
      <c r="D195">
        <v>1032</v>
      </c>
      <c r="E195">
        <v>25.35</v>
      </c>
      <c r="F195">
        <v>8.1</v>
      </c>
      <c r="G195">
        <v>52.3</v>
      </c>
      <c r="H195">
        <v>29.523</v>
      </c>
      <c r="I195">
        <v>112.71</v>
      </c>
      <c r="J195">
        <v>185.78880000000001</v>
      </c>
      <c r="K195">
        <v>72.56</v>
      </c>
      <c r="L195">
        <v>6.8322727272727297</v>
      </c>
      <c r="M195">
        <v>7.5013636363636396</v>
      </c>
      <c r="N195">
        <v>0.66909090909090896</v>
      </c>
      <c r="O195">
        <v>0.312</v>
      </c>
      <c r="P195">
        <v>1.597</v>
      </c>
      <c r="Q195">
        <v>1.98</v>
      </c>
      <c r="R195" t="e">
        <v>#N/A</v>
      </c>
    </row>
    <row r="196" spans="1:18" x14ac:dyDescent="0.2">
      <c r="A196" s="1">
        <v>27426</v>
      </c>
      <c r="B196">
        <v>40.356200000000001</v>
      </c>
      <c r="C196">
        <v>73.194299999999998</v>
      </c>
      <c r="D196">
        <v>904</v>
      </c>
      <c r="E196">
        <v>25.42</v>
      </c>
      <c r="F196">
        <v>8.1</v>
      </c>
      <c r="G196">
        <v>52.6</v>
      </c>
      <c r="H196">
        <v>29.684000000000001</v>
      </c>
      <c r="I196">
        <v>111.49</v>
      </c>
      <c r="J196">
        <v>186.28620000000001</v>
      </c>
      <c r="K196">
        <v>80.099999999999994</v>
      </c>
      <c r="L196">
        <v>5.98444444444445</v>
      </c>
      <c r="M196">
        <v>7.3922222222222196</v>
      </c>
      <c r="N196">
        <v>1.40777777777778</v>
      </c>
      <c r="O196">
        <v>0.3417</v>
      </c>
      <c r="P196">
        <v>1.512</v>
      </c>
      <c r="Q196">
        <v>2.0299999999999998</v>
      </c>
      <c r="R196" t="e">
        <v>#N/A</v>
      </c>
    </row>
    <row r="197" spans="1:18" x14ac:dyDescent="0.2">
      <c r="A197" s="1">
        <v>27454</v>
      </c>
      <c r="B197">
        <v>39.928400000000003</v>
      </c>
      <c r="C197">
        <v>72.125399999999999</v>
      </c>
      <c r="D197">
        <v>993</v>
      </c>
      <c r="E197">
        <v>25.43</v>
      </c>
      <c r="F197">
        <v>8.6</v>
      </c>
      <c r="G197">
        <v>52.8</v>
      </c>
      <c r="H197">
        <v>29.786000000000001</v>
      </c>
      <c r="I197">
        <v>110.46</v>
      </c>
      <c r="J197">
        <v>185.93209999999999</v>
      </c>
      <c r="K197">
        <v>83.78</v>
      </c>
      <c r="L197">
        <v>6.1050000000000004</v>
      </c>
      <c r="M197">
        <v>7.7279999999999998</v>
      </c>
      <c r="N197">
        <v>1.623</v>
      </c>
      <c r="O197">
        <v>0.51849999999999996</v>
      </c>
      <c r="P197">
        <v>1.7753000000000001</v>
      </c>
      <c r="Q197">
        <v>1.81</v>
      </c>
      <c r="R197" t="e">
        <v>#N/A</v>
      </c>
    </row>
    <row r="198" spans="1:18" x14ac:dyDescent="0.2">
      <c r="A198" s="1">
        <v>27485</v>
      </c>
      <c r="B198">
        <v>39.982500000000002</v>
      </c>
      <c r="C198">
        <v>71.888400000000004</v>
      </c>
      <c r="D198">
        <v>1005</v>
      </c>
      <c r="E198">
        <v>25.39</v>
      </c>
      <c r="F198">
        <v>8.8000000000000007</v>
      </c>
      <c r="G198">
        <v>53</v>
      </c>
      <c r="H198">
        <v>29.887</v>
      </c>
      <c r="I198">
        <v>110.89</v>
      </c>
      <c r="J198">
        <v>185.40020000000001</v>
      </c>
      <c r="K198">
        <v>84.72</v>
      </c>
      <c r="L198">
        <v>6.9040909090909102</v>
      </c>
      <c r="M198">
        <v>8.2268181818181798</v>
      </c>
      <c r="N198">
        <v>1.3227272727272701</v>
      </c>
      <c r="O198">
        <v>0.15160000000000001</v>
      </c>
      <c r="P198">
        <v>1.4198999999999999</v>
      </c>
      <c r="Q198">
        <v>1.63</v>
      </c>
      <c r="R198" t="e">
        <v>#N/A</v>
      </c>
    </row>
    <row r="199" spans="1:18" x14ac:dyDescent="0.2">
      <c r="A199" s="1">
        <v>27515</v>
      </c>
      <c r="B199">
        <v>39.889299999999999</v>
      </c>
      <c r="C199">
        <v>71.755700000000004</v>
      </c>
      <c r="D199">
        <v>1121</v>
      </c>
      <c r="E199">
        <v>25.4</v>
      </c>
      <c r="F199">
        <v>9</v>
      </c>
      <c r="G199">
        <v>53.1</v>
      </c>
      <c r="H199">
        <v>30.007000000000001</v>
      </c>
      <c r="I199">
        <v>110.39</v>
      </c>
      <c r="J199">
        <v>185.2833</v>
      </c>
      <c r="K199">
        <v>90.1</v>
      </c>
      <c r="L199">
        <v>6.3895238095238103</v>
      </c>
      <c r="M199">
        <v>8.0595238095238102</v>
      </c>
      <c r="N199">
        <v>1.67</v>
      </c>
      <c r="O199">
        <v>0.29270000000000002</v>
      </c>
      <c r="P199">
        <v>1.4789000000000001</v>
      </c>
      <c r="Q199">
        <v>1.79</v>
      </c>
      <c r="R199" t="e">
        <v>#N/A</v>
      </c>
    </row>
    <row r="200" spans="1:18" x14ac:dyDescent="0.2">
      <c r="A200" s="1">
        <v>27546</v>
      </c>
      <c r="B200">
        <v>40.159500000000001</v>
      </c>
      <c r="C200">
        <v>72.244900000000001</v>
      </c>
      <c r="D200">
        <v>1087</v>
      </c>
      <c r="E200">
        <v>25.43</v>
      </c>
      <c r="F200">
        <v>8.8000000000000007</v>
      </c>
      <c r="G200">
        <v>53.5</v>
      </c>
      <c r="H200">
        <v>30.195</v>
      </c>
      <c r="I200">
        <v>110.53</v>
      </c>
      <c r="J200">
        <v>182.45240000000001</v>
      </c>
      <c r="K200">
        <v>92.4</v>
      </c>
      <c r="L200">
        <v>6.28714285714286</v>
      </c>
      <c r="M200">
        <v>7.86095238095238</v>
      </c>
      <c r="N200">
        <v>1.57380952380952</v>
      </c>
      <c r="O200">
        <v>0.18759999999999999</v>
      </c>
      <c r="P200">
        <v>1.3599000000000001</v>
      </c>
      <c r="Q200">
        <v>1.85</v>
      </c>
      <c r="R200" t="e">
        <v>#N/A</v>
      </c>
    </row>
    <row r="201" spans="1:18" x14ac:dyDescent="0.2">
      <c r="A201" s="1">
        <v>27576</v>
      </c>
      <c r="B201">
        <v>40.590899999999998</v>
      </c>
      <c r="C201">
        <v>73.188599999999994</v>
      </c>
      <c r="D201">
        <v>1226</v>
      </c>
      <c r="E201">
        <v>25.56</v>
      </c>
      <c r="F201">
        <v>8.6</v>
      </c>
      <c r="G201">
        <v>54</v>
      </c>
      <c r="H201">
        <v>30.454000000000001</v>
      </c>
      <c r="I201">
        <v>113.34</v>
      </c>
      <c r="J201">
        <v>183.69370000000001</v>
      </c>
      <c r="K201">
        <v>92.49</v>
      </c>
      <c r="L201">
        <v>7.1127272727272697</v>
      </c>
      <c r="M201">
        <v>8.0613636363636392</v>
      </c>
      <c r="N201">
        <v>0.94863636363636406</v>
      </c>
      <c r="O201">
        <v>0.30909999999999999</v>
      </c>
      <c r="P201">
        <v>1.3827</v>
      </c>
      <c r="Q201">
        <v>1.71</v>
      </c>
      <c r="R201" t="e">
        <v>#N/A</v>
      </c>
    </row>
    <row r="202" spans="1:18" x14ac:dyDescent="0.2">
      <c r="A202" s="1">
        <v>27607</v>
      </c>
      <c r="B202">
        <v>40.958399999999997</v>
      </c>
      <c r="C202">
        <v>73.713300000000004</v>
      </c>
      <c r="D202">
        <v>1260</v>
      </c>
      <c r="E202">
        <v>25.73</v>
      </c>
      <c r="F202">
        <v>8.4</v>
      </c>
      <c r="G202">
        <v>54.2</v>
      </c>
      <c r="H202">
        <v>30.585999999999999</v>
      </c>
      <c r="I202">
        <v>114.78</v>
      </c>
      <c r="J202">
        <v>184.04400000000001</v>
      </c>
      <c r="K202">
        <v>85.71</v>
      </c>
      <c r="L202">
        <v>7.7019047619047596</v>
      </c>
      <c r="M202">
        <v>8.3976190476190506</v>
      </c>
      <c r="N202">
        <v>0.69571428571428595</v>
      </c>
      <c r="O202">
        <v>0.23269999999999999</v>
      </c>
      <c r="P202">
        <v>1.3638999999999999</v>
      </c>
      <c r="Q202">
        <v>1.64</v>
      </c>
      <c r="R202" t="e">
        <v>#N/A</v>
      </c>
    </row>
    <row r="203" spans="1:18" x14ac:dyDescent="0.2">
      <c r="A203" s="1">
        <v>27638</v>
      </c>
      <c r="B203">
        <v>41.473199999999999</v>
      </c>
      <c r="C203">
        <v>74.763499999999993</v>
      </c>
      <c r="D203">
        <v>1264</v>
      </c>
      <c r="E203">
        <v>25.97</v>
      </c>
      <c r="F203">
        <v>8.4</v>
      </c>
      <c r="G203">
        <v>54.6</v>
      </c>
      <c r="H203">
        <v>30.736999999999998</v>
      </c>
      <c r="I203">
        <v>114.81</v>
      </c>
      <c r="J203">
        <v>184.9384</v>
      </c>
      <c r="K203">
        <v>84.67</v>
      </c>
      <c r="L203">
        <v>7.75</v>
      </c>
      <c r="M203">
        <v>8.4266666666666694</v>
      </c>
      <c r="N203">
        <v>0.67666666666666697</v>
      </c>
      <c r="O203">
        <v>0.24360000000000001</v>
      </c>
      <c r="P203">
        <v>1.3264</v>
      </c>
      <c r="Q203">
        <v>1.66</v>
      </c>
      <c r="R203" t="e">
        <v>#N/A</v>
      </c>
    </row>
    <row r="204" spans="1:18" x14ac:dyDescent="0.2">
      <c r="A204" s="1">
        <v>27668</v>
      </c>
      <c r="B204">
        <v>41.641800000000003</v>
      </c>
      <c r="C204">
        <v>74.993799999999993</v>
      </c>
      <c r="D204">
        <v>1344</v>
      </c>
      <c r="E204">
        <v>26.19</v>
      </c>
      <c r="F204">
        <v>8.4</v>
      </c>
      <c r="G204">
        <v>54.9</v>
      </c>
      <c r="H204">
        <v>30.916</v>
      </c>
      <c r="I204">
        <v>114.39</v>
      </c>
      <c r="J204">
        <v>185.6232</v>
      </c>
      <c r="K204">
        <v>88.57</v>
      </c>
      <c r="L204">
        <v>6.9504545454545497</v>
      </c>
      <c r="M204">
        <v>8.13772727272727</v>
      </c>
      <c r="N204">
        <v>1.1872727272727299</v>
      </c>
      <c r="O204">
        <v>5.8799999999999998E-2</v>
      </c>
      <c r="P204">
        <v>1.2565999999999999</v>
      </c>
      <c r="Q204">
        <v>1.76</v>
      </c>
      <c r="R204" t="e">
        <v>#N/A</v>
      </c>
    </row>
    <row r="205" spans="1:18" x14ac:dyDescent="0.2">
      <c r="A205" s="1">
        <v>27699</v>
      </c>
      <c r="B205">
        <v>41.750700000000002</v>
      </c>
      <c r="C205">
        <v>75.047600000000003</v>
      </c>
      <c r="D205">
        <v>1360</v>
      </c>
      <c r="E205">
        <v>26.39</v>
      </c>
      <c r="F205">
        <v>8.3000000000000007</v>
      </c>
      <c r="G205">
        <v>55.3</v>
      </c>
      <c r="H205">
        <v>31.114000000000001</v>
      </c>
      <c r="I205">
        <v>114.65</v>
      </c>
      <c r="J205">
        <v>186.78970000000001</v>
      </c>
      <c r="K205">
        <v>90.07</v>
      </c>
      <c r="L205">
        <v>6.4870588235294102</v>
      </c>
      <c r="M205">
        <v>8.0529411764705898</v>
      </c>
      <c r="N205">
        <v>1.5658823529411801</v>
      </c>
      <c r="O205">
        <v>0.15060000000000001</v>
      </c>
      <c r="P205">
        <v>1.2415</v>
      </c>
      <c r="Q205">
        <v>1.78</v>
      </c>
      <c r="R205" t="e">
        <v>#N/A</v>
      </c>
    </row>
    <row r="206" spans="1:18" x14ac:dyDescent="0.2">
      <c r="A206" s="1">
        <v>27729</v>
      </c>
      <c r="B206">
        <v>42.2684</v>
      </c>
      <c r="C206">
        <v>75.881399999999999</v>
      </c>
      <c r="D206">
        <v>1321</v>
      </c>
      <c r="E206">
        <v>26.53</v>
      </c>
      <c r="F206">
        <v>8.1999999999999993</v>
      </c>
      <c r="G206">
        <v>55.6</v>
      </c>
      <c r="H206">
        <v>31.286000000000001</v>
      </c>
      <c r="I206">
        <v>115.39</v>
      </c>
      <c r="J206">
        <v>189.5067</v>
      </c>
      <c r="K206">
        <v>88.7</v>
      </c>
      <c r="L206">
        <v>6.6009090909090897</v>
      </c>
      <c r="M206">
        <v>7.9968181818181803</v>
      </c>
      <c r="N206">
        <v>1.3959090909090901</v>
      </c>
      <c r="O206">
        <v>-7.5200000000000003E-2</v>
      </c>
      <c r="P206">
        <v>1.1617</v>
      </c>
      <c r="Q206">
        <v>1.77</v>
      </c>
      <c r="R206" t="e">
        <v>#N/A</v>
      </c>
    </row>
    <row r="207" spans="1:18" x14ac:dyDescent="0.2">
      <c r="A207" s="1">
        <v>27760</v>
      </c>
      <c r="B207">
        <v>42.884999999999998</v>
      </c>
      <c r="C207">
        <v>76.718699999999998</v>
      </c>
      <c r="D207">
        <v>1367</v>
      </c>
      <c r="E207">
        <v>26.68</v>
      </c>
      <c r="F207">
        <v>7.9</v>
      </c>
      <c r="G207">
        <v>55.8</v>
      </c>
      <c r="H207">
        <v>31.405999999999999</v>
      </c>
      <c r="I207">
        <v>114.08</v>
      </c>
      <c r="J207">
        <v>191.0882</v>
      </c>
      <c r="K207">
        <v>96.86</v>
      </c>
      <c r="L207">
        <v>5.8057142857142798</v>
      </c>
      <c r="M207">
        <v>7.7423809523809499</v>
      </c>
      <c r="N207">
        <v>1.9366666666666701</v>
      </c>
      <c r="O207">
        <v>-0.1351</v>
      </c>
      <c r="P207">
        <v>0.95550000000000002</v>
      </c>
      <c r="Q207">
        <v>1.81</v>
      </c>
      <c r="R207" t="e">
        <v>#N/A</v>
      </c>
    </row>
    <row r="208" spans="1:18" x14ac:dyDescent="0.2">
      <c r="A208" s="1">
        <v>27791</v>
      </c>
      <c r="B208">
        <v>43.295699999999997</v>
      </c>
      <c r="C208">
        <v>77.639300000000006</v>
      </c>
      <c r="D208">
        <v>1538</v>
      </c>
      <c r="E208">
        <v>26.75</v>
      </c>
      <c r="F208">
        <v>7.7</v>
      </c>
      <c r="G208">
        <v>55.9</v>
      </c>
      <c r="H208">
        <v>31.446999999999999</v>
      </c>
      <c r="I208">
        <v>113.03</v>
      </c>
      <c r="J208">
        <v>192.35890000000001</v>
      </c>
      <c r="K208">
        <v>100.6</v>
      </c>
      <c r="L208">
        <v>5.9077777777777802</v>
      </c>
      <c r="M208">
        <v>7.79277777777778</v>
      </c>
      <c r="N208">
        <v>1.885</v>
      </c>
      <c r="O208">
        <v>-4.65E-2</v>
      </c>
      <c r="P208">
        <v>1.0476000000000001</v>
      </c>
      <c r="Q208">
        <v>1.69</v>
      </c>
      <c r="R208" t="e">
        <v>#N/A</v>
      </c>
    </row>
    <row r="209" spans="1:18" x14ac:dyDescent="0.2">
      <c r="A209" s="1">
        <v>27820</v>
      </c>
      <c r="B209">
        <v>43.339500000000001</v>
      </c>
      <c r="C209">
        <v>77.615300000000005</v>
      </c>
      <c r="D209">
        <v>1421</v>
      </c>
      <c r="E209">
        <v>26.93</v>
      </c>
      <c r="F209">
        <v>7.6</v>
      </c>
      <c r="G209">
        <v>56</v>
      </c>
      <c r="H209">
        <v>31.494</v>
      </c>
      <c r="I209">
        <v>113.21</v>
      </c>
      <c r="J209">
        <v>194.02449999999999</v>
      </c>
      <c r="K209">
        <v>101.1</v>
      </c>
      <c r="L209">
        <v>6.2113043478260899</v>
      </c>
      <c r="M209">
        <v>7.7343478260869603</v>
      </c>
      <c r="N209">
        <v>1.5230434782608699</v>
      </c>
      <c r="O209">
        <v>-9.6000000000000002E-2</v>
      </c>
      <c r="P209">
        <v>0.98480000000000001</v>
      </c>
      <c r="Q209">
        <v>1.6</v>
      </c>
      <c r="R209" t="e">
        <v>#N/A</v>
      </c>
    </row>
    <row r="210" spans="1:18" x14ac:dyDescent="0.2">
      <c r="A210" s="1">
        <v>27851</v>
      </c>
      <c r="B210">
        <v>43.587800000000001</v>
      </c>
      <c r="C210">
        <v>77.966099999999997</v>
      </c>
      <c r="D210">
        <v>1395</v>
      </c>
      <c r="E210">
        <v>27.12</v>
      </c>
      <c r="F210">
        <v>7.7</v>
      </c>
      <c r="G210">
        <v>56.1</v>
      </c>
      <c r="H210">
        <v>31.565000000000001</v>
      </c>
      <c r="I210">
        <v>112.78</v>
      </c>
      <c r="J210">
        <v>195.904</v>
      </c>
      <c r="K210">
        <v>101.9</v>
      </c>
      <c r="L210">
        <v>5.9233333333333302</v>
      </c>
      <c r="M210">
        <v>7.5642857142857096</v>
      </c>
      <c r="N210">
        <v>1.6409523809523801</v>
      </c>
      <c r="O210">
        <v>-3.8800000000000001E-2</v>
      </c>
      <c r="P210">
        <v>1.0244</v>
      </c>
      <c r="Q210">
        <v>1.54</v>
      </c>
      <c r="R210" t="e">
        <v>#N/A</v>
      </c>
    </row>
    <row r="211" spans="1:18" x14ac:dyDescent="0.2">
      <c r="A211" s="1">
        <v>27881</v>
      </c>
      <c r="B211">
        <v>43.786200000000001</v>
      </c>
      <c r="C211">
        <v>78.194599999999994</v>
      </c>
      <c r="D211">
        <v>1459</v>
      </c>
      <c r="E211">
        <v>27.38</v>
      </c>
      <c r="F211">
        <v>7.4</v>
      </c>
      <c r="G211">
        <v>56.4</v>
      </c>
      <c r="H211">
        <v>31.716000000000001</v>
      </c>
      <c r="I211">
        <v>113</v>
      </c>
      <c r="J211">
        <v>196.60589999999999</v>
      </c>
      <c r="K211">
        <v>101.2</v>
      </c>
      <c r="L211">
        <v>6.4015000000000004</v>
      </c>
      <c r="M211">
        <v>7.8949999999999996</v>
      </c>
      <c r="N211">
        <v>1.4935</v>
      </c>
      <c r="O211">
        <v>-0.11</v>
      </c>
      <c r="P211">
        <v>0.99329999999999996</v>
      </c>
      <c r="Q211">
        <v>1.28</v>
      </c>
      <c r="R211" t="e">
        <v>#N/A</v>
      </c>
    </row>
    <row r="212" spans="1:18" x14ac:dyDescent="0.2">
      <c r="A212" s="1">
        <v>27912</v>
      </c>
      <c r="B212">
        <v>43.784300000000002</v>
      </c>
      <c r="C212">
        <v>78.022400000000005</v>
      </c>
      <c r="D212">
        <v>1495</v>
      </c>
      <c r="E212">
        <v>27.5</v>
      </c>
      <c r="F212">
        <v>7.6</v>
      </c>
      <c r="G212">
        <v>56.7</v>
      </c>
      <c r="H212">
        <v>31.853000000000002</v>
      </c>
      <c r="I212">
        <v>113.49</v>
      </c>
      <c r="J212">
        <v>198.15430000000001</v>
      </c>
      <c r="K212">
        <v>101.8</v>
      </c>
      <c r="L212">
        <v>6.5209090909090897</v>
      </c>
      <c r="M212">
        <v>7.8613636363636399</v>
      </c>
      <c r="N212">
        <v>1.34045454545455</v>
      </c>
      <c r="O212">
        <v>-3.5900000000000001E-2</v>
      </c>
      <c r="P212">
        <v>0.98119999999999996</v>
      </c>
      <c r="Q212">
        <v>1.27</v>
      </c>
      <c r="R212" t="e">
        <v>#N/A</v>
      </c>
    </row>
    <row r="213" spans="1:18" x14ac:dyDescent="0.2">
      <c r="A213" s="1">
        <v>27942</v>
      </c>
      <c r="B213">
        <v>44.042299999999997</v>
      </c>
      <c r="C213">
        <v>78.432699999999997</v>
      </c>
      <c r="D213">
        <v>1401</v>
      </c>
      <c r="E213">
        <v>27.71</v>
      </c>
      <c r="F213">
        <v>7.8</v>
      </c>
      <c r="G213">
        <v>57</v>
      </c>
      <c r="H213">
        <v>32.014000000000003</v>
      </c>
      <c r="I213">
        <v>112.95</v>
      </c>
      <c r="J213">
        <v>199.68729999999999</v>
      </c>
      <c r="K213">
        <v>104.2</v>
      </c>
      <c r="L213">
        <v>6.2004761904761896</v>
      </c>
      <c r="M213">
        <v>7.8319047619047604</v>
      </c>
      <c r="N213">
        <v>1.6314285714285699</v>
      </c>
      <c r="O213">
        <v>-6.1499999999999999E-2</v>
      </c>
      <c r="P213">
        <v>0.9536</v>
      </c>
      <c r="Q213">
        <v>1.26</v>
      </c>
      <c r="R213" t="e">
        <v>#N/A</v>
      </c>
    </row>
    <row r="214" spans="1:18" x14ac:dyDescent="0.2">
      <c r="A214" s="1">
        <v>27973</v>
      </c>
      <c r="B214">
        <v>44.347099999999998</v>
      </c>
      <c r="C214">
        <v>78.763099999999994</v>
      </c>
      <c r="D214">
        <v>1550</v>
      </c>
      <c r="E214">
        <v>27.91</v>
      </c>
      <c r="F214">
        <v>7.8</v>
      </c>
      <c r="G214">
        <v>57.3</v>
      </c>
      <c r="H214">
        <v>32.19</v>
      </c>
      <c r="I214">
        <v>113</v>
      </c>
      <c r="J214">
        <v>200.60929999999999</v>
      </c>
      <c r="K214">
        <v>103.3</v>
      </c>
      <c r="L214">
        <v>6.0027272727272702</v>
      </c>
      <c r="M214">
        <v>7.76863636363636</v>
      </c>
      <c r="N214">
        <v>1.76590909090909</v>
      </c>
      <c r="O214">
        <v>-0.14349999999999999</v>
      </c>
      <c r="P214">
        <v>0.87939999999999996</v>
      </c>
      <c r="Q214">
        <v>1.19</v>
      </c>
      <c r="R214" t="e">
        <v>#N/A</v>
      </c>
    </row>
    <row r="215" spans="1:18" x14ac:dyDescent="0.2">
      <c r="A215" s="1">
        <v>28004</v>
      </c>
      <c r="B215">
        <v>44.477400000000003</v>
      </c>
      <c r="C215">
        <v>78.766199999999998</v>
      </c>
      <c r="D215">
        <v>1720</v>
      </c>
      <c r="E215">
        <v>28.1</v>
      </c>
      <c r="F215">
        <v>7.6</v>
      </c>
      <c r="G215">
        <v>57.6</v>
      </c>
      <c r="H215">
        <v>32.371000000000002</v>
      </c>
      <c r="I215">
        <v>115.04</v>
      </c>
      <c r="J215">
        <v>202.35589999999999</v>
      </c>
      <c r="K215">
        <v>105.5</v>
      </c>
      <c r="L215">
        <v>5.8442857142857099</v>
      </c>
      <c r="M215">
        <v>7.5942857142857196</v>
      </c>
      <c r="N215">
        <v>1.75</v>
      </c>
      <c r="O215">
        <v>-0.1701</v>
      </c>
      <c r="P215">
        <v>0.83020000000000005</v>
      </c>
      <c r="Q215">
        <v>1.02</v>
      </c>
      <c r="R215" t="e">
        <v>#N/A</v>
      </c>
    </row>
    <row r="216" spans="1:18" x14ac:dyDescent="0.2">
      <c r="A216" s="1">
        <v>28034</v>
      </c>
      <c r="B216">
        <v>44.4925</v>
      </c>
      <c r="C216">
        <v>78.544600000000003</v>
      </c>
      <c r="D216">
        <v>1629</v>
      </c>
      <c r="E216">
        <v>28.23</v>
      </c>
      <c r="F216">
        <v>7.7</v>
      </c>
      <c r="G216">
        <v>57.9</v>
      </c>
      <c r="H216">
        <v>32.540999999999997</v>
      </c>
      <c r="I216">
        <v>115.2</v>
      </c>
      <c r="J216">
        <v>204.1199</v>
      </c>
      <c r="K216">
        <v>101.9</v>
      </c>
      <c r="L216">
        <v>5.4965000000000002</v>
      </c>
      <c r="M216">
        <v>7.4109999999999996</v>
      </c>
      <c r="N216">
        <v>1.9145000000000001</v>
      </c>
      <c r="O216">
        <v>-0.10589999999999999</v>
      </c>
      <c r="P216">
        <v>0.89790000000000003</v>
      </c>
      <c r="Q216">
        <v>0.97</v>
      </c>
      <c r="R216" t="e">
        <v>#N/A</v>
      </c>
    </row>
    <row r="217" spans="1:18" x14ac:dyDescent="0.2">
      <c r="A217" s="1">
        <v>28065</v>
      </c>
      <c r="B217">
        <v>45.144199999999998</v>
      </c>
      <c r="C217">
        <v>79.328500000000005</v>
      </c>
      <c r="D217">
        <v>1641</v>
      </c>
      <c r="E217">
        <v>28.44</v>
      </c>
      <c r="F217">
        <v>7.8</v>
      </c>
      <c r="G217">
        <v>58.1</v>
      </c>
      <c r="H217">
        <v>32.688000000000002</v>
      </c>
      <c r="I217">
        <v>116.61</v>
      </c>
      <c r="J217">
        <v>206.0994</v>
      </c>
      <c r="K217">
        <v>101.2</v>
      </c>
      <c r="L217">
        <v>5.2942105263157897</v>
      </c>
      <c r="M217">
        <v>7.2910526315789497</v>
      </c>
      <c r="N217">
        <v>1.99684210526316</v>
      </c>
      <c r="O217">
        <v>-0.31390000000000001</v>
      </c>
      <c r="P217">
        <v>0.8165</v>
      </c>
      <c r="Q217">
        <v>0.98</v>
      </c>
      <c r="R217" t="e">
        <v>#N/A</v>
      </c>
    </row>
    <row r="218" spans="1:18" x14ac:dyDescent="0.2">
      <c r="A218" s="1">
        <v>28095</v>
      </c>
      <c r="B218">
        <v>45.613500000000002</v>
      </c>
      <c r="C218">
        <v>79.952399999999997</v>
      </c>
      <c r="D218">
        <v>1804</v>
      </c>
      <c r="E218">
        <v>28.72</v>
      </c>
      <c r="F218">
        <v>7.8</v>
      </c>
      <c r="G218">
        <v>58.4</v>
      </c>
      <c r="H218">
        <v>32.869999999999997</v>
      </c>
      <c r="I218">
        <v>115.01</v>
      </c>
      <c r="J218">
        <v>209.23249999999999</v>
      </c>
      <c r="K218">
        <v>104.7</v>
      </c>
      <c r="L218">
        <v>4.8931818181818203</v>
      </c>
      <c r="M218">
        <v>6.86909090909091</v>
      </c>
      <c r="N218">
        <v>1.9759090909090899</v>
      </c>
      <c r="O218">
        <v>-1.3899999999999999E-2</v>
      </c>
      <c r="P218">
        <v>1.0795999999999999</v>
      </c>
      <c r="Q218">
        <v>1.1399999999999999</v>
      </c>
      <c r="R218" t="e">
        <v>#N/A</v>
      </c>
    </row>
    <row r="219" spans="1:18" x14ac:dyDescent="0.2">
      <c r="A219" s="1">
        <v>28126</v>
      </c>
      <c r="B219">
        <v>45.364600000000003</v>
      </c>
      <c r="C219">
        <v>79.561700000000002</v>
      </c>
      <c r="D219">
        <v>1527</v>
      </c>
      <c r="E219">
        <v>28.97</v>
      </c>
      <c r="F219">
        <v>7.5</v>
      </c>
      <c r="G219">
        <v>58.7</v>
      </c>
      <c r="H219">
        <v>33.058</v>
      </c>
      <c r="I219">
        <v>113.8</v>
      </c>
      <c r="J219">
        <v>195.04949999999999</v>
      </c>
      <c r="K219">
        <v>103.8</v>
      </c>
      <c r="L219">
        <v>5.2909523809523797</v>
      </c>
      <c r="M219">
        <v>7.21333333333334</v>
      </c>
      <c r="N219">
        <v>1.9223809523809501</v>
      </c>
      <c r="O219">
        <v>-0.29749999999999999</v>
      </c>
      <c r="P219">
        <v>0.96750000000000003</v>
      </c>
      <c r="Q219">
        <v>1.1200000000000001</v>
      </c>
      <c r="R219" t="e">
        <v>#N/A</v>
      </c>
    </row>
    <row r="220" spans="1:18" x14ac:dyDescent="0.2">
      <c r="A220" s="1">
        <v>28157</v>
      </c>
      <c r="B220">
        <v>46.055</v>
      </c>
      <c r="C220">
        <v>80.763499999999993</v>
      </c>
      <c r="D220">
        <v>1943</v>
      </c>
      <c r="E220">
        <v>29.31</v>
      </c>
      <c r="F220">
        <v>7.6</v>
      </c>
      <c r="G220">
        <v>59.3</v>
      </c>
      <c r="H220">
        <v>33.316000000000003</v>
      </c>
      <c r="I220">
        <v>114.44</v>
      </c>
      <c r="J220">
        <v>197.99430000000001</v>
      </c>
      <c r="K220">
        <v>101</v>
      </c>
      <c r="L220">
        <v>5.4673684210526297</v>
      </c>
      <c r="M220">
        <v>7.3910526315789502</v>
      </c>
      <c r="N220">
        <v>1.9236842105263201</v>
      </c>
      <c r="O220">
        <v>-0.16569999999999999</v>
      </c>
      <c r="P220">
        <v>0.91410000000000002</v>
      </c>
      <c r="Q220">
        <v>1.08</v>
      </c>
      <c r="R220" t="e">
        <v>#N/A</v>
      </c>
    </row>
    <row r="221" spans="1:18" x14ac:dyDescent="0.2">
      <c r="A221" s="1">
        <v>28185</v>
      </c>
      <c r="B221">
        <v>46.628599999999999</v>
      </c>
      <c r="C221">
        <v>81.722700000000003</v>
      </c>
      <c r="D221">
        <v>2063</v>
      </c>
      <c r="E221">
        <v>29.67</v>
      </c>
      <c r="F221">
        <v>7.4</v>
      </c>
      <c r="G221">
        <v>59.6</v>
      </c>
      <c r="H221">
        <v>33.481999999999999</v>
      </c>
      <c r="I221">
        <v>114.26</v>
      </c>
      <c r="J221">
        <v>201.3503</v>
      </c>
      <c r="K221">
        <v>100.6</v>
      </c>
      <c r="L221">
        <v>5.5004347826086999</v>
      </c>
      <c r="M221">
        <v>7.46</v>
      </c>
      <c r="N221">
        <v>1.9595652173913001</v>
      </c>
      <c r="O221">
        <v>-0.12609999999999999</v>
      </c>
      <c r="P221">
        <v>0.91069999999999995</v>
      </c>
      <c r="Q221">
        <v>1.02</v>
      </c>
      <c r="R221" t="e">
        <v>#N/A</v>
      </c>
    </row>
    <row r="222" spans="1:18" x14ac:dyDescent="0.2">
      <c r="A222" s="1">
        <v>28216</v>
      </c>
      <c r="B222">
        <v>47.050800000000002</v>
      </c>
      <c r="C222">
        <v>82.362499999999997</v>
      </c>
      <c r="D222">
        <v>1892</v>
      </c>
      <c r="E222">
        <v>30.15</v>
      </c>
      <c r="F222">
        <v>7.2</v>
      </c>
      <c r="G222">
        <v>60</v>
      </c>
      <c r="H222">
        <v>33.677999999999997</v>
      </c>
      <c r="I222">
        <v>113.42</v>
      </c>
      <c r="J222">
        <v>203.7764</v>
      </c>
      <c r="K222">
        <v>99.05</v>
      </c>
      <c r="L222">
        <v>5.4409999999999998</v>
      </c>
      <c r="M222">
        <v>7.3704999999999998</v>
      </c>
      <c r="N222">
        <v>1.9295</v>
      </c>
      <c r="O222">
        <v>-0.21629999999999999</v>
      </c>
      <c r="P222">
        <v>0.83989999999999998</v>
      </c>
      <c r="Q222">
        <v>1.03</v>
      </c>
      <c r="R222" t="e">
        <v>#N/A</v>
      </c>
    </row>
    <row r="223" spans="1:18" x14ac:dyDescent="0.2">
      <c r="A223" s="1">
        <v>28246</v>
      </c>
      <c r="B223">
        <v>47.450899999999997</v>
      </c>
      <c r="C223">
        <v>82.861500000000007</v>
      </c>
      <c r="D223">
        <v>1971</v>
      </c>
      <c r="E223">
        <v>30.46</v>
      </c>
      <c r="F223">
        <v>7</v>
      </c>
      <c r="G223">
        <v>60.2</v>
      </c>
      <c r="H223">
        <v>33.848999999999997</v>
      </c>
      <c r="I223">
        <v>113.11</v>
      </c>
      <c r="J223">
        <v>206.33279999999999</v>
      </c>
      <c r="K223">
        <v>98.76</v>
      </c>
      <c r="L223">
        <v>5.8438095238095196</v>
      </c>
      <c r="M223">
        <v>7.4566666666666599</v>
      </c>
      <c r="N223">
        <v>1.6128571428571401</v>
      </c>
      <c r="O223">
        <v>-0.21870000000000001</v>
      </c>
      <c r="P223">
        <v>0.79020000000000001</v>
      </c>
      <c r="Q223">
        <v>0.96</v>
      </c>
      <c r="R223" t="e">
        <v>#N/A</v>
      </c>
    </row>
    <row r="224" spans="1:18" x14ac:dyDescent="0.2">
      <c r="A224" s="1">
        <v>28277</v>
      </c>
      <c r="B224">
        <v>47.800800000000002</v>
      </c>
      <c r="C224">
        <v>83.325299999999999</v>
      </c>
      <c r="D224">
        <v>1893</v>
      </c>
      <c r="E224">
        <v>30.71</v>
      </c>
      <c r="F224">
        <v>7.2</v>
      </c>
      <c r="G224">
        <v>60.5</v>
      </c>
      <c r="H224">
        <v>34.037999999999997</v>
      </c>
      <c r="I224">
        <v>112.99</v>
      </c>
      <c r="J224">
        <v>208.9786</v>
      </c>
      <c r="K224">
        <v>99.29</v>
      </c>
      <c r="L224">
        <v>5.7981818181818197</v>
      </c>
      <c r="M224">
        <v>7.2754545454545401</v>
      </c>
      <c r="N224">
        <v>1.47727272727273</v>
      </c>
      <c r="O224">
        <v>-0.2384</v>
      </c>
      <c r="P224">
        <v>0.83420000000000005</v>
      </c>
      <c r="Q224">
        <v>0.96</v>
      </c>
      <c r="R224" t="e">
        <v>#N/A</v>
      </c>
    </row>
    <row r="225" spans="1:18" x14ac:dyDescent="0.2">
      <c r="A225" s="1">
        <v>28307</v>
      </c>
      <c r="B225">
        <v>47.882199999999997</v>
      </c>
      <c r="C225">
        <v>83.110600000000005</v>
      </c>
      <c r="D225">
        <v>2058</v>
      </c>
      <c r="E225">
        <v>31</v>
      </c>
      <c r="F225">
        <v>6.9</v>
      </c>
      <c r="G225">
        <v>60.8</v>
      </c>
      <c r="H225">
        <v>34.216000000000001</v>
      </c>
      <c r="I225">
        <v>111.64</v>
      </c>
      <c r="J225">
        <v>211.51419999999999</v>
      </c>
      <c r="K225">
        <v>100.2</v>
      </c>
      <c r="L225">
        <v>5.9368421052631604</v>
      </c>
      <c r="M225">
        <v>7.33</v>
      </c>
      <c r="N225">
        <v>1.3931578947368399</v>
      </c>
      <c r="O225">
        <v>-0.1542</v>
      </c>
      <c r="P225">
        <v>0.88500000000000001</v>
      </c>
      <c r="Q225">
        <v>0.93</v>
      </c>
      <c r="R225" t="e">
        <v>#N/A</v>
      </c>
    </row>
    <row r="226" spans="1:18" x14ac:dyDescent="0.2">
      <c r="A226" s="1">
        <v>28338</v>
      </c>
      <c r="B226">
        <v>47.892200000000003</v>
      </c>
      <c r="C226">
        <v>83.243799999999993</v>
      </c>
      <c r="D226">
        <v>2020</v>
      </c>
      <c r="E226">
        <v>31.32</v>
      </c>
      <c r="F226">
        <v>7</v>
      </c>
      <c r="G226">
        <v>61.1</v>
      </c>
      <c r="H226">
        <v>34.375999999999998</v>
      </c>
      <c r="I226">
        <v>111.71</v>
      </c>
      <c r="J226">
        <v>213.86869999999999</v>
      </c>
      <c r="K226">
        <v>97.75</v>
      </c>
      <c r="L226">
        <v>6.36956521739131</v>
      </c>
      <c r="M226">
        <v>7.3965217391304403</v>
      </c>
      <c r="N226">
        <v>1.0269565217391301</v>
      </c>
      <c r="O226">
        <v>-0.17419999999999999</v>
      </c>
      <c r="P226">
        <v>0.93149999999999999</v>
      </c>
      <c r="Q226">
        <v>0.84</v>
      </c>
      <c r="R226" t="e">
        <v>#N/A</v>
      </c>
    </row>
    <row r="227" spans="1:18" x14ac:dyDescent="0.2">
      <c r="A227" s="1">
        <v>28369</v>
      </c>
      <c r="B227">
        <v>48.118400000000001</v>
      </c>
      <c r="C227">
        <v>83.124600000000001</v>
      </c>
      <c r="D227">
        <v>1949</v>
      </c>
      <c r="E227">
        <v>31.71</v>
      </c>
      <c r="F227">
        <v>6.8</v>
      </c>
      <c r="G227">
        <v>61.3</v>
      </c>
      <c r="H227">
        <v>34.506999999999998</v>
      </c>
      <c r="I227">
        <v>111.37</v>
      </c>
      <c r="J227">
        <v>215.88800000000001</v>
      </c>
      <c r="K227">
        <v>96.23</v>
      </c>
      <c r="L227">
        <v>6.5266666666666699</v>
      </c>
      <c r="M227">
        <v>7.3438095238095196</v>
      </c>
      <c r="N227">
        <v>0.81714285714285695</v>
      </c>
      <c r="O227">
        <v>-0.13109999999999999</v>
      </c>
      <c r="P227">
        <v>0.9546</v>
      </c>
      <c r="Q227">
        <v>0.88</v>
      </c>
      <c r="R227" t="e">
        <v>#N/A</v>
      </c>
    </row>
    <row r="228" spans="1:18" x14ac:dyDescent="0.2">
      <c r="A228" s="1">
        <v>28399</v>
      </c>
      <c r="B228">
        <v>48.230699999999999</v>
      </c>
      <c r="C228">
        <v>83.084299999999999</v>
      </c>
      <c r="D228">
        <v>2042</v>
      </c>
      <c r="E228">
        <v>32.15</v>
      </c>
      <c r="F228">
        <v>6.8</v>
      </c>
      <c r="G228">
        <v>61.6</v>
      </c>
      <c r="H228">
        <v>34.667999999999999</v>
      </c>
      <c r="I228">
        <v>109.91</v>
      </c>
      <c r="J228">
        <v>218.9419</v>
      </c>
      <c r="K228">
        <v>93.74</v>
      </c>
      <c r="L228">
        <v>6.9649999999999999</v>
      </c>
      <c r="M228">
        <v>7.5235000000000003</v>
      </c>
      <c r="N228">
        <v>0.5585</v>
      </c>
      <c r="O228">
        <v>-0.1489</v>
      </c>
      <c r="P228">
        <v>0.94510000000000005</v>
      </c>
      <c r="Q228">
        <v>0.85</v>
      </c>
      <c r="R228" t="e">
        <v>#N/A</v>
      </c>
    </row>
    <row r="229" spans="1:18" x14ac:dyDescent="0.2">
      <c r="A229" s="1">
        <v>28430</v>
      </c>
      <c r="B229">
        <v>48.262300000000003</v>
      </c>
      <c r="C229">
        <v>82.947100000000006</v>
      </c>
      <c r="D229">
        <v>2042</v>
      </c>
      <c r="E229">
        <v>32.53</v>
      </c>
      <c r="F229">
        <v>6.8</v>
      </c>
      <c r="G229">
        <v>62</v>
      </c>
      <c r="H229">
        <v>34.869</v>
      </c>
      <c r="I229">
        <v>108.97</v>
      </c>
      <c r="J229">
        <v>221.7937</v>
      </c>
      <c r="K229">
        <v>94.28</v>
      </c>
      <c r="L229">
        <v>6.9547368421052598</v>
      </c>
      <c r="M229">
        <v>7.57736842105263</v>
      </c>
      <c r="N229">
        <v>0.62263157894736798</v>
      </c>
      <c r="O229">
        <v>-0.13070000000000001</v>
      </c>
      <c r="P229">
        <v>0.9446</v>
      </c>
      <c r="Q229">
        <v>0.87</v>
      </c>
      <c r="R229" t="e">
        <v>#N/A</v>
      </c>
    </row>
    <row r="230" spans="1:18" x14ac:dyDescent="0.2">
      <c r="A230" s="1">
        <v>28460</v>
      </c>
      <c r="B230">
        <v>48.330300000000001</v>
      </c>
      <c r="C230">
        <v>83.574200000000005</v>
      </c>
      <c r="D230">
        <v>2142</v>
      </c>
      <c r="E230">
        <v>32.89</v>
      </c>
      <c r="F230">
        <v>6.4</v>
      </c>
      <c r="G230">
        <v>62.3</v>
      </c>
      <c r="H230">
        <v>35.04</v>
      </c>
      <c r="I230">
        <v>107.32</v>
      </c>
      <c r="J230">
        <v>223.14789999999999</v>
      </c>
      <c r="K230">
        <v>93.82</v>
      </c>
      <c r="L230">
        <v>6.9576190476190503</v>
      </c>
      <c r="M230">
        <v>7.6852380952381001</v>
      </c>
      <c r="N230">
        <v>0.72761904761904805</v>
      </c>
      <c r="O230">
        <v>-0.32840000000000003</v>
      </c>
      <c r="P230">
        <v>0.79500000000000004</v>
      </c>
      <c r="Q230">
        <v>0.8</v>
      </c>
      <c r="R230" t="e">
        <v>#N/A</v>
      </c>
    </row>
    <row r="231" spans="1:18" x14ac:dyDescent="0.2">
      <c r="A231" s="1">
        <v>28491</v>
      </c>
      <c r="B231">
        <v>47.671999999999997</v>
      </c>
      <c r="C231">
        <v>82.127200000000002</v>
      </c>
      <c r="D231">
        <v>1718</v>
      </c>
      <c r="E231">
        <v>33.270000000000003</v>
      </c>
      <c r="F231">
        <v>6.4</v>
      </c>
      <c r="G231">
        <v>62.7</v>
      </c>
      <c r="H231">
        <v>35.250999999999998</v>
      </c>
      <c r="I231">
        <v>106.21</v>
      </c>
      <c r="J231">
        <v>225.8407</v>
      </c>
      <c r="K231">
        <v>90.25</v>
      </c>
      <c r="L231">
        <v>7.2833333333333297</v>
      </c>
      <c r="M231">
        <v>7.9561904761904803</v>
      </c>
      <c r="N231">
        <v>0.67285714285714304</v>
      </c>
      <c r="O231">
        <v>-0.34089999999999998</v>
      </c>
      <c r="P231">
        <v>0.76070000000000004</v>
      </c>
      <c r="Q231">
        <v>0.76</v>
      </c>
      <c r="R231" t="e">
        <v>#N/A</v>
      </c>
    </row>
    <row r="232" spans="1:18" x14ac:dyDescent="0.2">
      <c r="A232" s="1">
        <v>28522</v>
      </c>
      <c r="B232">
        <v>47.916400000000003</v>
      </c>
      <c r="C232">
        <v>82.190700000000007</v>
      </c>
      <c r="D232">
        <v>1738</v>
      </c>
      <c r="E232">
        <v>33.67</v>
      </c>
      <c r="F232">
        <v>6.3</v>
      </c>
      <c r="G232">
        <v>63</v>
      </c>
      <c r="H232">
        <v>35.417000000000002</v>
      </c>
      <c r="I232">
        <v>105.84</v>
      </c>
      <c r="J232">
        <v>228.84379999999999</v>
      </c>
      <c r="K232">
        <v>88.98</v>
      </c>
      <c r="L232">
        <v>7.33777777777778</v>
      </c>
      <c r="M232">
        <v>8.0333333333333297</v>
      </c>
      <c r="N232">
        <v>0.69555555555555604</v>
      </c>
      <c r="O232">
        <v>-0.34310000000000002</v>
      </c>
      <c r="P232">
        <v>0.71889999999999998</v>
      </c>
      <c r="Q232">
        <v>0.73</v>
      </c>
      <c r="R232" t="e">
        <v>#N/A</v>
      </c>
    </row>
    <row r="233" spans="1:18" x14ac:dyDescent="0.2">
      <c r="A233" s="1">
        <v>28550</v>
      </c>
      <c r="B233">
        <v>48.819200000000002</v>
      </c>
      <c r="C233">
        <v>83.359099999999998</v>
      </c>
      <c r="D233">
        <v>2032</v>
      </c>
      <c r="E233">
        <v>34.07</v>
      </c>
      <c r="F233">
        <v>6.3</v>
      </c>
      <c r="G233">
        <v>63.4</v>
      </c>
      <c r="H233">
        <v>35.649000000000001</v>
      </c>
      <c r="I233">
        <v>104.97</v>
      </c>
      <c r="J233">
        <v>232.78360000000001</v>
      </c>
      <c r="K233">
        <v>88.82</v>
      </c>
      <c r="L233">
        <v>7.31045454545455</v>
      </c>
      <c r="M233">
        <v>8.0359090909090902</v>
      </c>
      <c r="N233">
        <v>0.72545454545454502</v>
      </c>
      <c r="O233">
        <v>-0.33910000000000001</v>
      </c>
      <c r="P233">
        <v>0.72950000000000004</v>
      </c>
      <c r="Q233">
        <v>0.75</v>
      </c>
      <c r="R233" t="e">
        <v>#N/A</v>
      </c>
    </row>
    <row r="234" spans="1:18" x14ac:dyDescent="0.2">
      <c r="A234" s="1">
        <v>28581</v>
      </c>
      <c r="B234">
        <v>49.839300000000001</v>
      </c>
      <c r="C234">
        <v>84.432299999999998</v>
      </c>
      <c r="D234">
        <v>2197</v>
      </c>
      <c r="E234">
        <v>34.43</v>
      </c>
      <c r="F234">
        <v>6.1</v>
      </c>
      <c r="G234">
        <v>63.9</v>
      </c>
      <c r="H234">
        <v>35.918999999999997</v>
      </c>
      <c r="I234">
        <v>104.39</v>
      </c>
      <c r="J234">
        <v>235.79390000000001</v>
      </c>
      <c r="K234">
        <v>92.71</v>
      </c>
      <c r="L234">
        <v>7.4545000000000003</v>
      </c>
      <c r="M234">
        <v>8.1539999999999999</v>
      </c>
      <c r="N234">
        <v>0.69950000000000001</v>
      </c>
      <c r="O234">
        <v>-0.2913</v>
      </c>
      <c r="P234">
        <v>0.73729999999999996</v>
      </c>
      <c r="Q234">
        <v>0.76</v>
      </c>
      <c r="R234" t="e">
        <v>#N/A</v>
      </c>
    </row>
    <row r="235" spans="1:18" x14ac:dyDescent="0.2">
      <c r="A235" s="1">
        <v>28611</v>
      </c>
      <c r="B235">
        <v>50.010599999999997</v>
      </c>
      <c r="C235">
        <v>84.454400000000007</v>
      </c>
      <c r="D235">
        <v>2075</v>
      </c>
      <c r="E235">
        <v>34.83</v>
      </c>
      <c r="F235">
        <v>6</v>
      </c>
      <c r="G235">
        <v>64.5</v>
      </c>
      <c r="H235">
        <v>36.177</v>
      </c>
      <c r="I235">
        <v>105.52</v>
      </c>
      <c r="J235">
        <v>239.90539999999999</v>
      </c>
      <c r="K235">
        <v>97.41</v>
      </c>
      <c r="L235">
        <v>7.82</v>
      </c>
      <c r="M235">
        <v>8.3457142857142905</v>
      </c>
      <c r="N235">
        <v>0.52571428571428602</v>
      </c>
      <c r="O235">
        <v>-0.26</v>
      </c>
      <c r="P235">
        <v>0.77049999999999996</v>
      </c>
      <c r="Q235">
        <v>0.8</v>
      </c>
      <c r="R235" t="e">
        <v>#N/A</v>
      </c>
    </row>
    <row r="236" spans="1:18" x14ac:dyDescent="0.2">
      <c r="A236" s="1">
        <v>28642</v>
      </c>
      <c r="B236">
        <v>50.355600000000003</v>
      </c>
      <c r="C236">
        <v>84.8416</v>
      </c>
      <c r="D236">
        <v>2070</v>
      </c>
      <c r="E236">
        <v>35.36</v>
      </c>
      <c r="F236">
        <v>5.9</v>
      </c>
      <c r="G236">
        <v>65</v>
      </c>
      <c r="H236">
        <v>36.412999999999997</v>
      </c>
      <c r="I236">
        <v>104.47</v>
      </c>
      <c r="J236">
        <v>244.5538</v>
      </c>
      <c r="K236">
        <v>97.66</v>
      </c>
      <c r="L236">
        <v>8.0945454545454592</v>
      </c>
      <c r="M236">
        <v>8.4622727272727296</v>
      </c>
      <c r="N236">
        <v>0.36772727272727301</v>
      </c>
      <c r="O236">
        <v>-0.45079999999999998</v>
      </c>
      <c r="P236">
        <v>0.62380000000000002</v>
      </c>
      <c r="Q236">
        <v>0.84</v>
      </c>
      <c r="R236" t="e">
        <v>#N/A</v>
      </c>
    </row>
    <row r="237" spans="1:18" x14ac:dyDescent="0.2">
      <c r="A237" s="1">
        <v>28672</v>
      </c>
      <c r="B237">
        <v>50.337200000000003</v>
      </c>
      <c r="C237">
        <v>84.517200000000003</v>
      </c>
      <c r="D237">
        <v>2092</v>
      </c>
      <c r="E237">
        <v>35.85</v>
      </c>
      <c r="F237">
        <v>6.2</v>
      </c>
      <c r="G237">
        <v>65.5</v>
      </c>
      <c r="H237">
        <v>36.613</v>
      </c>
      <c r="I237">
        <v>101.76</v>
      </c>
      <c r="J237">
        <v>247.2705</v>
      </c>
      <c r="K237">
        <v>97.19</v>
      </c>
      <c r="L237">
        <v>8.3915000000000006</v>
      </c>
      <c r="M237">
        <v>8.64</v>
      </c>
      <c r="N237">
        <v>0.2485</v>
      </c>
      <c r="O237">
        <v>-0.36230000000000001</v>
      </c>
      <c r="P237">
        <v>0.61929999999999996</v>
      </c>
      <c r="Q237">
        <v>0.72</v>
      </c>
      <c r="R237" t="e">
        <v>#N/A</v>
      </c>
    </row>
    <row r="238" spans="1:18" x14ac:dyDescent="0.2">
      <c r="A238" s="1">
        <v>28703</v>
      </c>
      <c r="B238">
        <v>50.521799999999999</v>
      </c>
      <c r="C238">
        <v>84.667900000000003</v>
      </c>
      <c r="D238">
        <v>1996</v>
      </c>
      <c r="E238">
        <v>36.33</v>
      </c>
      <c r="F238">
        <v>5.9</v>
      </c>
      <c r="G238">
        <v>65.900000000000006</v>
      </c>
      <c r="H238">
        <v>36.798000000000002</v>
      </c>
      <c r="I238">
        <v>99.84</v>
      </c>
      <c r="J238">
        <v>250.3313</v>
      </c>
      <c r="K238">
        <v>103.9</v>
      </c>
      <c r="L238">
        <v>8.3126086956521696</v>
      </c>
      <c r="M238">
        <v>8.4108695652173893</v>
      </c>
      <c r="N238">
        <v>9.8260869565217498E-2</v>
      </c>
      <c r="O238">
        <v>-0.39360000000000001</v>
      </c>
      <c r="P238">
        <v>0.60050000000000003</v>
      </c>
      <c r="Q238">
        <v>0.79</v>
      </c>
      <c r="R238" t="e">
        <v>#N/A</v>
      </c>
    </row>
    <row r="239" spans="1:18" x14ac:dyDescent="0.2">
      <c r="A239" s="1">
        <v>28734</v>
      </c>
      <c r="B239">
        <v>50.663600000000002</v>
      </c>
      <c r="C239">
        <v>84.801000000000002</v>
      </c>
      <c r="D239">
        <v>1970</v>
      </c>
      <c r="E239">
        <v>36.729999999999997</v>
      </c>
      <c r="F239">
        <v>6</v>
      </c>
      <c r="G239">
        <v>66.5</v>
      </c>
      <c r="H239">
        <v>37.008000000000003</v>
      </c>
      <c r="I239">
        <v>100.13</v>
      </c>
      <c r="J239">
        <v>252.66909999999999</v>
      </c>
      <c r="K239">
        <v>103.9</v>
      </c>
      <c r="L239">
        <v>8.6385000000000005</v>
      </c>
      <c r="M239">
        <v>8.4164999999999992</v>
      </c>
      <c r="N239">
        <v>-0.222</v>
      </c>
      <c r="O239">
        <v>-0.32269999999999999</v>
      </c>
      <c r="P239">
        <v>0.63959999999999995</v>
      </c>
      <c r="Q239">
        <v>0.73</v>
      </c>
      <c r="R239" t="e">
        <v>#N/A</v>
      </c>
    </row>
    <row r="240" spans="1:18" x14ac:dyDescent="0.2">
      <c r="A240" s="1">
        <v>28764</v>
      </c>
      <c r="B240">
        <v>51.072800000000001</v>
      </c>
      <c r="C240">
        <v>85.168000000000006</v>
      </c>
      <c r="D240">
        <v>1981</v>
      </c>
      <c r="E240">
        <v>37.119999999999997</v>
      </c>
      <c r="F240">
        <v>5.8</v>
      </c>
      <c r="G240">
        <v>67.099999999999994</v>
      </c>
      <c r="H240">
        <v>37.302</v>
      </c>
      <c r="I240">
        <v>98.36</v>
      </c>
      <c r="J240">
        <v>254.3674</v>
      </c>
      <c r="K240">
        <v>100.6</v>
      </c>
      <c r="L240">
        <v>9.1366666666666703</v>
      </c>
      <c r="M240">
        <v>8.6423809523809503</v>
      </c>
      <c r="N240">
        <v>-0.494285714285714</v>
      </c>
      <c r="O240">
        <v>-0.52080000000000004</v>
      </c>
      <c r="P240">
        <v>0.55830000000000002</v>
      </c>
      <c r="Q240">
        <v>0.7</v>
      </c>
      <c r="R240" t="e">
        <v>#N/A</v>
      </c>
    </row>
    <row r="241" spans="1:18" x14ac:dyDescent="0.2">
      <c r="A241" s="1">
        <v>28795</v>
      </c>
      <c r="B241">
        <v>51.445</v>
      </c>
      <c r="C241">
        <v>85.686999999999998</v>
      </c>
      <c r="D241">
        <v>2094</v>
      </c>
      <c r="E241">
        <v>37.57</v>
      </c>
      <c r="F241">
        <v>5.9</v>
      </c>
      <c r="G241">
        <v>67.5</v>
      </c>
      <c r="H241">
        <v>37.514000000000003</v>
      </c>
      <c r="I241">
        <v>100.63</v>
      </c>
      <c r="J241">
        <v>257.68950000000001</v>
      </c>
      <c r="K241">
        <v>94.71</v>
      </c>
      <c r="L241">
        <v>10.013999999999999</v>
      </c>
      <c r="M241">
        <v>8.8049999999999997</v>
      </c>
      <c r="N241">
        <v>-1.2090000000000001</v>
      </c>
      <c r="O241">
        <v>-0.28239999999999998</v>
      </c>
      <c r="P241">
        <v>0.65749999999999997</v>
      </c>
      <c r="Q241">
        <v>0.8</v>
      </c>
      <c r="R241" t="e">
        <v>#N/A</v>
      </c>
    </row>
    <row r="242" spans="1:18" x14ac:dyDescent="0.2">
      <c r="A242" s="1">
        <v>28825</v>
      </c>
      <c r="B242">
        <v>51.7376</v>
      </c>
      <c r="C242">
        <v>86.107699999999994</v>
      </c>
      <c r="D242">
        <v>2044</v>
      </c>
      <c r="E242">
        <v>38.07</v>
      </c>
      <c r="F242">
        <v>6</v>
      </c>
      <c r="G242">
        <v>67.900000000000006</v>
      </c>
      <c r="H242">
        <v>37.689</v>
      </c>
      <c r="I242">
        <v>101.11</v>
      </c>
      <c r="J242">
        <v>260.40940000000001</v>
      </c>
      <c r="K242">
        <v>96.11</v>
      </c>
      <c r="L242">
        <v>10.295500000000001</v>
      </c>
      <c r="M242">
        <v>9.0065000000000008</v>
      </c>
      <c r="N242">
        <v>-1.2889999999999999</v>
      </c>
      <c r="O242">
        <v>-0.42699999999999999</v>
      </c>
      <c r="P242">
        <v>0.63749999999999996</v>
      </c>
      <c r="Q242">
        <v>0.78</v>
      </c>
      <c r="R242" t="e">
        <v>#N/A</v>
      </c>
    </row>
    <row r="243" spans="1:18" x14ac:dyDescent="0.2">
      <c r="A243" s="1">
        <v>28856</v>
      </c>
      <c r="B243">
        <v>51.392600000000002</v>
      </c>
      <c r="C243">
        <v>85.127099999999999</v>
      </c>
      <c r="D243">
        <v>1630</v>
      </c>
      <c r="E243">
        <v>38.630000000000003</v>
      </c>
      <c r="F243">
        <v>5.9</v>
      </c>
      <c r="G243">
        <v>68.5</v>
      </c>
      <c r="H243">
        <v>37.970999999999997</v>
      </c>
      <c r="I243">
        <v>100.99</v>
      </c>
      <c r="J243">
        <v>264.31509999999997</v>
      </c>
      <c r="K243">
        <v>99.71</v>
      </c>
      <c r="L243">
        <v>10.4145454545455</v>
      </c>
      <c r="M243">
        <v>9.0995454545454599</v>
      </c>
      <c r="N243">
        <v>-1.3149999999999999</v>
      </c>
      <c r="O243">
        <v>-0.29909999999999998</v>
      </c>
      <c r="P243">
        <v>0.68569999999999998</v>
      </c>
      <c r="Q243">
        <v>0.88</v>
      </c>
      <c r="R243" t="e">
        <v>#N/A</v>
      </c>
    </row>
    <row r="244" spans="1:18" x14ac:dyDescent="0.2">
      <c r="A244" s="1">
        <v>28887</v>
      </c>
      <c r="B244">
        <v>51.683700000000002</v>
      </c>
      <c r="C244">
        <v>85.244399999999999</v>
      </c>
      <c r="D244">
        <v>1520</v>
      </c>
      <c r="E244">
        <v>39.14</v>
      </c>
      <c r="F244">
        <v>5.9</v>
      </c>
      <c r="G244">
        <v>69.2</v>
      </c>
      <c r="H244">
        <v>38.173000000000002</v>
      </c>
      <c r="I244">
        <v>102.06</v>
      </c>
      <c r="J244">
        <v>267.7167</v>
      </c>
      <c r="K244">
        <v>98.23</v>
      </c>
      <c r="L244">
        <v>10.2366666666667</v>
      </c>
      <c r="M244">
        <v>9.0983333333333292</v>
      </c>
      <c r="N244">
        <v>-1.1383333333333301</v>
      </c>
      <c r="O244">
        <v>-0.34089999999999998</v>
      </c>
      <c r="P244">
        <v>0.66190000000000004</v>
      </c>
      <c r="Q244">
        <v>0.82</v>
      </c>
      <c r="R244" t="e">
        <v>#N/A</v>
      </c>
    </row>
    <row r="245" spans="1:18" x14ac:dyDescent="0.2">
      <c r="A245" s="1">
        <v>28915</v>
      </c>
      <c r="B245">
        <v>51.856900000000003</v>
      </c>
      <c r="C245">
        <v>85.409800000000004</v>
      </c>
      <c r="D245">
        <v>1847</v>
      </c>
      <c r="E245">
        <v>39.6</v>
      </c>
      <c r="F245">
        <v>5.8</v>
      </c>
      <c r="G245">
        <v>69.900000000000006</v>
      </c>
      <c r="H245">
        <v>38.47</v>
      </c>
      <c r="I245">
        <v>102.39</v>
      </c>
      <c r="J245">
        <v>270.83100000000002</v>
      </c>
      <c r="K245">
        <v>100.1</v>
      </c>
      <c r="L245">
        <v>10.249545454545499</v>
      </c>
      <c r="M245">
        <v>9.1172727272727307</v>
      </c>
      <c r="N245">
        <v>-1.13227272727273</v>
      </c>
      <c r="O245">
        <v>-0.186</v>
      </c>
      <c r="P245">
        <v>0.65029999999999999</v>
      </c>
      <c r="Q245">
        <v>0.89</v>
      </c>
      <c r="R245" t="e">
        <v>#N/A</v>
      </c>
    </row>
    <row r="246" spans="1:18" x14ac:dyDescent="0.2">
      <c r="A246" s="1">
        <v>28946</v>
      </c>
      <c r="B246">
        <v>51.294499999999999</v>
      </c>
      <c r="C246">
        <v>83.859899999999996</v>
      </c>
      <c r="D246">
        <v>1748</v>
      </c>
      <c r="E246">
        <v>40.020000000000003</v>
      </c>
      <c r="F246">
        <v>5.8</v>
      </c>
      <c r="G246">
        <v>70.599999999999994</v>
      </c>
      <c r="H246">
        <v>38.871000000000002</v>
      </c>
      <c r="I246">
        <v>103.37</v>
      </c>
      <c r="J246">
        <v>273.55489999999998</v>
      </c>
      <c r="K246">
        <v>102.1</v>
      </c>
      <c r="L246">
        <v>10.122</v>
      </c>
      <c r="M246">
        <v>9.1820000000000004</v>
      </c>
      <c r="N246">
        <v>-0.94</v>
      </c>
      <c r="O246">
        <v>-0.24249999999999999</v>
      </c>
      <c r="P246">
        <v>0.63670000000000004</v>
      </c>
      <c r="Q246">
        <v>0.95</v>
      </c>
      <c r="R246" t="e">
        <v>#N/A</v>
      </c>
    </row>
    <row r="247" spans="1:18" x14ac:dyDescent="0.2">
      <c r="A247" s="1">
        <v>28976</v>
      </c>
      <c r="B247">
        <v>51.691899999999997</v>
      </c>
      <c r="C247">
        <v>84.648099999999999</v>
      </c>
      <c r="D247">
        <v>1876</v>
      </c>
      <c r="E247">
        <v>40.46</v>
      </c>
      <c r="F247">
        <v>5.6</v>
      </c>
      <c r="G247">
        <v>71.400000000000006</v>
      </c>
      <c r="H247">
        <v>39.271999999999998</v>
      </c>
      <c r="I247">
        <v>104.4</v>
      </c>
      <c r="J247">
        <v>276.65699999999998</v>
      </c>
      <c r="K247">
        <v>99.73</v>
      </c>
      <c r="L247">
        <v>10.117619047619</v>
      </c>
      <c r="M247">
        <v>9.2523809523809497</v>
      </c>
      <c r="N247">
        <v>-0.86523809523809503</v>
      </c>
      <c r="O247">
        <v>-0.28699999999999998</v>
      </c>
      <c r="P247">
        <v>0.7056</v>
      </c>
      <c r="Q247">
        <v>0.97</v>
      </c>
      <c r="R247" t="e">
        <v>#N/A</v>
      </c>
    </row>
    <row r="248" spans="1:18" x14ac:dyDescent="0.2">
      <c r="A248" s="1">
        <v>29007</v>
      </c>
      <c r="B248">
        <v>51.685000000000002</v>
      </c>
      <c r="C248">
        <v>84.513300000000001</v>
      </c>
      <c r="D248">
        <v>1913</v>
      </c>
      <c r="E248">
        <v>40.950000000000003</v>
      </c>
      <c r="F248">
        <v>5.7</v>
      </c>
      <c r="G248">
        <v>72.2</v>
      </c>
      <c r="H248">
        <v>39.594999999999999</v>
      </c>
      <c r="I248">
        <v>104.82</v>
      </c>
      <c r="J248">
        <v>278.76749999999998</v>
      </c>
      <c r="K248">
        <v>101.7</v>
      </c>
      <c r="L248">
        <v>9.5738095238095209</v>
      </c>
      <c r="M248">
        <v>8.9138095238095207</v>
      </c>
      <c r="N248">
        <v>-0.66</v>
      </c>
      <c r="O248">
        <v>-0.20019999999999999</v>
      </c>
      <c r="P248">
        <v>0.7399</v>
      </c>
      <c r="Q248">
        <v>1.0900000000000001</v>
      </c>
      <c r="R248" t="e">
        <v>#N/A</v>
      </c>
    </row>
    <row r="249" spans="1:18" x14ac:dyDescent="0.2">
      <c r="A249" s="1">
        <v>29037</v>
      </c>
      <c r="B249">
        <v>51.600499999999997</v>
      </c>
      <c r="C249">
        <v>84.382800000000003</v>
      </c>
      <c r="D249">
        <v>1760</v>
      </c>
      <c r="E249">
        <v>41.38</v>
      </c>
      <c r="F249">
        <v>5.7</v>
      </c>
      <c r="G249">
        <v>73</v>
      </c>
      <c r="H249">
        <v>39.895000000000003</v>
      </c>
      <c r="I249">
        <v>103.02</v>
      </c>
      <c r="J249">
        <v>281.85939999999999</v>
      </c>
      <c r="K249">
        <v>102.7</v>
      </c>
      <c r="L249">
        <v>9.64380952380953</v>
      </c>
      <c r="M249">
        <v>8.9499999999999993</v>
      </c>
      <c r="N249">
        <v>-0.69380952380952399</v>
      </c>
      <c r="O249">
        <v>-0.26540000000000002</v>
      </c>
      <c r="P249">
        <v>0.65349999999999997</v>
      </c>
      <c r="Q249">
        <v>1.0900000000000001</v>
      </c>
      <c r="R249">
        <v>2.14</v>
      </c>
    </row>
    <row r="250" spans="1:18" x14ac:dyDescent="0.2">
      <c r="A250" s="1">
        <v>29068</v>
      </c>
      <c r="B250">
        <v>51.259500000000003</v>
      </c>
      <c r="C250">
        <v>83.104500000000002</v>
      </c>
      <c r="D250">
        <v>1778</v>
      </c>
      <c r="E250">
        <v>41.8</v>
      </c>
      <c r="F250">
        <v>6</v>
      </c>
      <c r="G250">
        <v>73.7</v>
      </c>
      <c r="H250">
        <v>40.200000000000003</v>
      </c>
      <c r="I250">
        <v>103.95</v>
      </c>
      <c r="J250">
        <v>284.51400000000001</v>
      </c>
      <c r="K250">
        <v>107.4</v>
      </c>
      <c r="L250">
        <v>9.98</v>
      </c>
      <c r="M250">
        <v>9.0295652173913101</v>
      </c>
      <c r="N250">
        <v>-0.95043478260869596</v>
      </c>
      <c r="O250">
        <v>-0.34899999999999998</v>
      </c>
      <c r="P250">
        <v>0.57520000000000004</v>
      </c>
      <c r="Q250">
        <v>1.1200000000000001</v>
      </c>
      <c r="R250">
        <v>2.06</v>
      </c>
    </row>
    <row r="251" spans="1:18" x14ac:dyDescent="0.2">
      <c r="A251" s="1">
        <v>29099</v>
      </c>
      <c r="B251">
        <v>51.322899999999997</v>
      </c>
      <c r="C251">
        <v>83.117999999999995</v>
      </c>
      <c r="D251">
        <v>1832</v>
      </c>
      <c r="E251">
        <v>42.18</v>
      </c>
      <c r="F251">
        <v>5.9</v>
      </c>
      <c r="G251">
        <v>74.400000000000006</v>
      </c>
      <c r="H251">
        <v>40.554000000000002</v>
      </c>
      <c r="I251">
        <v>103.96</v>
      </c>
      <c r="J251">
        <v>287.37349999999998</v>
      </c>
      <c r="K251">
        <v>108.6</v>
      </c>
      <c r="L251">
        <v>10.8447368421053</v>
      </c>
      <c r="M251">
        <v>9.3347368421052597</v>
      </c>
      <c r="N251">
        <v>-1.51</v>
      </c>
      <c r="O251">
        <v>-0.161</v>
      </c>
      <c r="P251">
        <v>0.68459999999999999</v>
      </c>
      <c r="Q251">
        <v>1.1000000000000001</v>
      </c>
      <c r="R251">
        <v>1.97</v>
      </c>
    </row>
    <row r="252" spans="1:18" x14ac:dyDescent="0.2">
      <c r="A252" s="1">
        <v>29129</v>
      </c>
      <c r="B252">
        <v>51.594999999999999</v>
      </c>
      <c r="C252">
        <v>83.181100000000001</v>
      </c>
      <c r="D252">
        <v>1681</v>
      </c>
      <c r="E252">
        <v>42.61</v>
      </c>
      <c r="F252">
        <v>6</v>
      </c>
      <c r="G252">
        <v>75.2</v>
      </c>
      <c r="H252">
        <v>40.884</v>
      </c>
      <c r="I252">
        <v>105.17</v>
      </c>
      <c r="J252">
        <v>290.07060000000001</v>
      </c>
      <c r="K252">
        <v>104.5</v>
      </c>
      <c r="L252">
        <v>12.4440909090909</v>
      </c>
      <c r="M252">
        <v>10.2990909090909</v>
      </c>
      <c r="N252">
        <v>-2.145</v>
      </c>
      <c r="O252">
        <v>-0.81699999999999995</v>
      </c>
      <c r="P252">
        <v>0.70089999999999997</v>
      </c>
      <c r="Q252">
        <v>1.27</v>
      </c>
      <c r="R252">
        <v>1.34</v>
      </c>
    </row>
    <row r="253" spans="1:18" x14ac:dyDescent="0.2">
      <c r="A253" s="1">
        <v>29160</v>
      </c>
      <c r="B253">
        <v>51.549599999999998</v>
      </c>
      <c r="C253">
        <v>82.773899999999998</v>
      </c>
      <c r="D253">
        <v>1524</v>
      </c>
      <c r="E253">
        <v>42.98</v>
      </c>
      <c r="F253">
        <v>5.9</v>
      </c>
      <c r="G253">
        <v>76</v>
      </c>
      <c r="H253">
        <v>41.167000000000002</v>
      </c>
      <c r="I253">
        <v>107.35</v>
      </c>
      <c r="J253">
        <v>292.4744</v>
      </c>
      <c r="K253">
        <v>103.7</v>
      </c>
      <c r="L253">
        <v>12.390526315789501</v>
      </c>
      <c r="M253">
        <v>10.6531578947368</v>
      </c>
      <c r="N253">
        <v>-1.7373684210526299</v>
      </c>
      <c r="O253">
        <v>-0.16070000000000001</v>
      </c>
      <c r="P253">
        <v>0.76200000000000001</v>
      </c>
      <c r="Q253">
        <v>1.23</v>
      </c>
      <c r="R253">
        <v>2.1800000000000002</v>
      </c>
    </row>
    <row r="254" spans="1:18" x14ac:dyDescent="0.2">
      <c r="A254" s="1">
        <v>29190</v>
      </c>
      <c r="B254">
        <v>51.598999999999997</v>
      </c>
      <c r="C254">
        <v>82.832599999999999</v>
      </c>
      <c r="D254">
        <v>1498</v>
      </c>
      <c r="E254">
        <v>43.31</v>
      </c>
      <c r="F254">
        <v>6</v>
      </c>
      <c r="G254">
        <v>76.900000000000006</v>
      </c>
      <c r="H254">
        <v>41.512</v>
      </c>
      <c r="I254">
        <v>105.97</v>
      </c>
      <c r="J254">
        <v>294.99270000000001</v>
      </c>
      <c r="K254">
        <v>107.8</v>
      </c>
      <c r="L254">
        <v>11.9825</v>
      </c>
      <c r="M254">
        <v>10.385999999999999</v>
      </c>
      <c r="N254">
        <v>-1.5965</v>
      </c>
      <c r="O254">
        <v>0.1016</v>
      </c>
      <c r="P254">
        <v>0.82210000000000005</v>
      </c>
      <c r="Q254">
        <v>1.32</v>
      </c>
      <c r="R254">
        <v>2.5099990000000001</v>
      </c>
    </row>
    <row r="255" spans="1:18" x14ac:dyDescent="0.2">
      <c r="A255" s="42">
        <v>29221</v>
      </c>
      <c r="B255" s="43">
        <v>51.822699999999998</v>
      </c>
      <c r="C255" s="43">
        <v>82.969700000000003</v>
      </c>
      <c r="D255" s="43">
        <v>1341</v>
      </c>
      <c r="E255" s="43">
        <v>43.59</v>
      </c>
      <c r="F255" s="43">
        <v>6.3</v>
      </c>
      <c r="G255" s="43">
        <v>78</v>
      </c>
      <c r="H255" s="43">
        <v>41.944000000000003</v>
      </c>
      <c r="I255" s="43">
        <v>105.55</v>
      </c>
      <c r="J255" s="43">
        <v>296.72590000000002</v>
      </c>
      <c r="K255" s="43">
        <v>110.9</v>
      </c>
      <c r="L255" s="43">
        <v>12.0572727272727</v>
      </c>
      <c r="M255" s="43">
        <v>10.802272727272699</v>
      </c>
      <c r="N255" s="43">
        <v>-1.2549999999999999</v>
      </c>
      <c r="O255" s="43">
        <v>-6.4699999999999994E-2</v>
      </c>
      <c r="P255" s="43">
        <v>0.79510000000000003</v>
      </c>
      <c r="Q255" s="43">
        <v>1.33</v>
      </c>
      <c r="R255" s="43">
        <v>2.08</v>
      </c>
    </row>
    <row r="256" spans="1:18" x14ac:dyDescent="0.2">
      <c r="A256" s="1">
        <v>29252</v>
      </c>
      <c r="B256">
        <v>51.8523</v>
      </c>
      <c r="C256">
        <v>82.7333</v>
      </c>
      <c r="D256">
        <v>1350</v>
      </c>
      <c r="E256">
        <v>43.87</v>
      </c>
      <c r="F256">
        <v>6.3</v>
      </c>
      <c r="G256">
        <v>79</v>
      </c>
      <c r="H256">
        <v>42.398000000000003</v>
      </c>
      <c r="I256">
        <v>106.54</v>
      </c>
      <c r="J256">
        <v>298.9271</v>
      </c>
      <c r="K256">
        <v>115.3</v>
      </c>
      <c r="L256">
        <v>13.922105263157899</v>
      </c>
      <c r="M256">
        <v>12.414736842105301</v>
      </c>
      <c r="N256">
        <v>-1.5073684210526299</v>
      </c>
      <c r="O256">
        <v>-0.48199999999999998</v>
      </c>
      <c r="P256">
        <v>0.86060000000000003</v>
      </c>
      <c r="Q256">
        <v>1.19</v>
      </c>
      <c r="R256">
        <v>0.63000009999999995</v>
      </c>
    </row>
    <row r="257" spans="1:18" x14ac:dyDescent="0.2">
      <c r="A257" s="1">
        <v>29281</v>
      </c>
      <c r="B257">
        <v>51.686900000000001</v>
      </c>
      <c r="C257">
        <v>81.903000000000006</v>
      </c>
      <c r="D257">
        <v>1047</v>
      </c>
      <c r="E257">
        <v>44.18</v>
      </c>
      <c r="F257">
        <v>6.3</v>
      </c>
      <c r="G257">
        <v>80.099999999999994</v>
      </c>
      <c r="H257">
        <v>42.915999999999997</v>
      </c>
      <c r="I257">
        <v>109.88</v>
      </c>
      <c r="J257">
        <v>298.90300000000002</v>
      </c>
      <c r="K257">
        <v>104.7</v>
      </c>
      <c r="L257">
        <v>15.8176190476191</v>
      </c>
      <c r="M257">
        <v>12.7490476190476</v>
      </c>
      <c r="N257">
        <v>-3.0685714285714298</v>
      </c>
      <c r="O257">
        <v>0.24390000000000001</v>
      </c>
      <c r="P257">
        <v>0.93820000000000003</v>
      </c>
      <c r="Q257">
        <v>1.49</v>
      </c>
      <c r="R257">
        <v>2.5299999999999998</v>
      </c>
    </row>
    <row r="258" spans="1:18" x14ac:dyDescent="0.2">
      <c r="A258" s="1">
        <v>29312</v>
      </c>
      <c r="B258">
        <v>50.641300000000001</v>
      </c>
      <c r="C258">
        <v>80.005799999999994</v>
      </c>
      <c r="D258">
        <v>1051</v>
      </c>
      <c r="E258">
        <v>44.48</v>
      </c>
      <c r="F258">
        <v>6.9</v>
      </c>
      <c r="G258">
        <v>80.900000000000006</v>
      </c>
      <c r="H258">
        <v>43.140999999999998</v>
      </c>
      <c r="I258">
        <v>110.42</v>
      </c>
      <c r="J258">
        <v>297.3272</v>
      </c>
      <c r="K258">
        <v>103</v>
      </c>
      <c r="L258">
        <v>13.299047619047601</v>
      </c>
      <c r="M258">
        <v>11.473333333333301</v>
      </c>
      <c r="N258">
        <v>-1.8257142857142901</v>
      </c>
      <c r="O258">
        <v>-0.5343</v>
      </c>
      <c r="P258">
        <v>1.0912999999999999</v>
      </c>
      <c r="Q258">
        <v>2.15</v>
      </c>
      <c r="R258">
        <v>4.8600000000000003</v>
      </c>
    </row>
    <row r="259" spans="1:18" x14ac:dyDescent="0.2">
      <c r="A259" s="1">
        <v>29342</v>
      </c>
      <c r="B259">
        <v>49.4133</v>
      </c>
      <c r="C259">
        <v>77.468100000000007</v>
      </c>
      <c r="D259">
        <v>927</v>
      </c>
      <c r="E259">
        <v>44.71</v>
      </c>
      <c r="F259">
        <v>7.5</v>
      </c>
      <c r="G259">
        <v>81.7</v>
      </c>
      <c r="H259">
        <v>43.475999999999999</v>
      </c>
      <c r="I259">
        <v>106.23</v>
      </c>
      <c r="J259">
        <v>294.6617</v>
      </c>
      <c r="K259">
        <v>107.7</v>
      </c>
      <c r="L259">
        <v>9.3895238095238103</v>
      </c>
      <c r="M259">
        <v>10.181428571428601</v>
      </c>
      <c r="N259">
        <v>0.791904761904762</v>
      </c>
      <c r="O259">
        <v>-2.93E-2</v>
      </c>
      <c r="P259">
        <v>0.9355</v>
      </c>
      <c r="Q259">
        <v>2.1800000000000002</v>
      </c>
      <c r="R259">
        <v>4.08</v>
      </c>
    </row>
    <row r="260" spans="1:18" x14ac:dyDescent="0.2">
      <c r="A260" s="1">
        <v>29373</v>
      </c>
      <c r="B260">
        <v>48.8003</v>
      </c>
      <c r="C260">
        <v>76.109700000000004</v>
      </c>
      <c r="D260">
        <v>1196</v>
      </c>
      <c r="E260">
        <v>44.94</v>
      </c>
      <c r="F260">
        <v>7.6</v>
      </c>
      <c r="G260">
        <v>82.5</v>
      </c>
      <c r="H260">
        <v>43.75</v>
      </c>
      <c r="I260">
        <v>104.39</v>
      </c>
      <c r="J260">
        <v>292.9128</v>
      </c>
      <c r="K260">
        <v>114.6</v>
      </c>
      <c r="L260">
        <v>8.1561904761904707</v>
      </c>
      <c r="M260">
        <v>9.7780952380952399</v>
      </c>
      <c r="N260">
        <v>1.62190476190476</v>
      </c>
      <c r="O260">
        <v>-6.8400000000000002E-2</v>
      </c>
      <c r="P260">
        <v>0.89319999999999999</v>
      </c>
      <c r="Q260">
        <v>2.13</v>
      </c>
      <c r="R260">
        <v>2.93</v>
      </c>
    </row>
    <row r="261" spans="1:18" x14ac:dyDescent="0.2">
      <c r="A261" s="1">
        <v>29403</v>
      </c>
      <c r="B261">
        <v>48.481900000000003</v>
      </c>
      <c r="C261">
        <v>75.216099999999997</v>
      </c>
      <c r="D261">
        <v>1269</v>
      </c>
      <c r="E261">
        <v>45.23</v>
      </c>
      <c r="F261">
        <v>7.8</v>
      </c>
      <c r="G261">
        <v>82.6</v>
      </c>
      <c r="H261">
        <v>44.088000000000001</v>
      </c>
      <c r="I261">
        <v>103.5</v>
      </c>
      <c r="J261">
        <v>293.01979999999998</v>
      </c>
      <c r="K261">
        <v>119.8</v>
      </c>
      <c r="L261">
        <v>8.6468181818181904</v>
      </c>
      <c r="M261">
        <v>10.2477272727273</v>
      </c>
      <c r="N261">
        <v>1.6009090909090899</v>
      </c>
      <c r="O261">
        <v>8.8099999999999998E-2</v>
      </c>
      <c r="P261">
        <v>0.90980000000000005</v>
      </c>
      <c r="Q261">
        <v>1.58</v>
      </c>
      <c r="R261">
        <v>1.94</v>
      </c>
    </row>
    <row r="262" spans="1:18" x14ac:dyDescent="0.2">
      <c r="A262" s="1">
        <v>29434</v>
      </c>
      <c r="B262">
        <v>48.612499999999997</v>
      </c>
      <c r="C262">
        <v>75.483800000000002</v>
      </c>
      <c r="D262">
        <v>1436</v>
      </c>
      <c r="E262">
        <v>45.49</v>
      </c>
      <c r="F262">
        <v>7.7</v>
      </c>
      <c r="G262">
        <v>83.2</v>
      </c>
      <c r="H262">
        <v>44.454999999999998</v>
      </c>
      <c r="I262">
        <v>104.58</v>
      </c>
      <c r="J262">
        <v>293.13189999999997</v>
      </c>
      <c r="K262">
        <v>123.5</v>
      </c>
      <c r="L262">
        <v>10.242380952381</v>
      </c>
      <c r="M262">
        <v>11.1019047619048</v>
      </c>
      <c r="N262">
        <v>0.85952380952381002</v>
      </c>
      <c r="O262">
        <v>-6.4000000000000003E-3</v>
      </c>
      <c r="P262">
        <v>0.84430000000000005</v>
      </c>
      <c r="Q262">
        <v>1.51</v>
      </c>
      <c r="R262">
        <v>1.46</v>
      </c>
    </row>
    <row r="263" spans="1:18" x14ac:dyDescent="0.2">
      <c r="A263" s="1">
        <v>29465</v>
      </c>
      <c r="B263">
        <v>49.407299999999999</v>
      </c>
      <c r="C263">
        <v>76.502200000000002</v>
      </c>
      <c r="D263">
        <v>1471</v>
      </c>
      <c r="E263">
        <v>45.75</v>
      </c>
      <c r="F263">
        <v>7.5</v>
      </c>
      <c r="G263">
        <v>83.9</v>
      </c>
      <c r="H263">
        <v>44.866</v>
      </c>
      <c r="I263">
        <v>103.13</v>
      </c>
      <c r="J263">
        <v>293.77190000000002</v>
      </c>
      <c r="K263">
        <v>126.5</v>
      </c>
      <c r="L263">
        <v>11.521428571428601</v>
      </c>
      <c r="M263">
        <v>11.5085714285714</v>
      </c>
      <c r="N263">
        <v>-1.2857142857142701E-2</v>
      </c>
      <c r="O263">
        <v>-6.1600000000000002E-2</v>
      </c>
      <c r="P263">
        <v>0.89139999999999997</v>
      </c>
      <c r="Q263">
        <v>1.68</v>
      </c>
      <c r="R263">
        <v>1.69</v>
      </c>
    </row>
    <row r="264" spans="1:18" x14ac:dyDescent="0.2">
      <c r="A264" s="1">
        <v>29495</v>
      </c>
      <c r="B264">
        <v>50.020299999999999</v>
      </c>
      <c r="C264">
        <v>77.645799999999994</v>
      </c>
      <c r="D264">
        <v>1523</v>
      </c>
      <c r="E264">
        <v>46</v>
      </c>
      <c r="F264">
        <v>7.5</v>
      </c>
      <c r="G264">
        <v>84.7</v>
      </c>
      <c r="H264">
        <v>45.223999999999997</v>
      </c>
      <c r="I264">
        <v>103.45</v>
      </c>
      <c r="J264">
        <v>295.24040000000002</v>
      </c>
      <c r="K264">
        <v>130.19999999999999</v>
      </c>
      <c r="L264">
        <v>12.490454545454501</v>
      </c>
      <c r="M264">
        <v>11.7513636363636</v>
      </c>
      <c r="N264">
        <v>-0.73909090909090902</v>
      </c>
      <c r="O264">
        <v>-0.19159999999999999</v>
      </c>
      <c r="P264">
        <v>0.8468</v>
      </c>
      <c r="Q264">
        <v>1.92</v>
      </c>
      <c r="R264">
        <v>2.04</v>
      </c>
    </row>
    <row r="265" spans="1:18" x14ac:dyDescent="0.2">
      <c r="A265" s="1">
        <v>29526</v>
      </c>
      <c r="B265">
        <v>50.892299999999999</v>
      </c>
      <c r="C265">
        <v>78.890799999999999</v>
      </c>
      <c r="D265">
        <v>1510</v>
      </c>
      <c r="E265">
        <v>46.26</v>
      </c>
      <c r="F265">
        <v>7.5</v>
      </c>
      <c r="G265">
        <v>85.6</v>
      </c>
      <c r="H265">
        <v>45.591999999999999</v>
      </c>
      <c r="I265">
        <v>105.41</v>
      </c>
      <c r="J265">
        <v>295.55860000000001</v>
      </c>
      <c r="K265">
        <v>135.69999999999999</v>
      </c>
      <c r="L265">
        <v>14.1505882352941</v>
      </c>
      <c r="M265">
        <v>12.684705882352899</v>
      </c>
      <c r="N265">
        <v>-1.46588235294118</v>
      </c>
      <c r="O265">
        <v>0.2838</v>
      </c>
      <c r="P265">
        <v>0.97419999999999995</v>
      </c>
      <c r="Q265">
        <v>1.67</v>
      </c>
      <c r="R265">
        <v>1.53</v>
      </c>
    </row>
    <row r="266" spans="1:18" x14ac:dyDescent="0.2">
      <c r="A266" s="1">
        <v>29556</v>
      </c>
      <c r="B266">
        <v>51.188600000000001</v>
      </c>
      <c r="C266">
        <v>78.891400000000004</v>
      </c>
      <c r="D266">
        <v>1482</v>
      </c>
      <c r="E266">
        <v>46.51</v>
      </c>
      <c r="F266">
        <v>7.2</v>
      </c>
      <c r="G266">
        <v>86.4</v>
      </c>
      <c r="H266">
        <v>45.887</v>
      </c>
      <c r="I266">
        <v>106.6</v>
      </c>
      <c r="J266">
        <v>296.95</v>
      </c>
      <c r="K266">
        <v>133.5</v>
      </c>
      <c r="L266">
        <v>14.8809090909091</v>
      </c>
      <c r="M266">
        <v>12.8440909090909</v>
      </c>
      <c r="N266">
        <v>-2.0368181818181799</v>
      </c>
      <c r="O266">
        <v>1.67E-2</v>
      </c>
      <c r="P266">
        <v>1.0693999999999999</v>
      </c>
      <c r="Q266">
        <v>1.93</v>
      </c>
      <c r="R266">
        <v>1.95</v>
      </c>
    </row>
    <row r="267" spans="1:18" x14ac:dyDescent="0.2">
      <c r="A267" s="1">
        <v>29587</v>
      </c>
      <c r="B267">
        <v>50.908499999999997</v>
      </c>
      <c r="C267">
        <v>78.410700000000006</v>
      </c>
      <c r="D267">
        <v>1547</v>
      </c>
      <c r="E267">
        <v>46.71</v>
      </c>
      <c r="F267">
        <v>7.5</v>
      </c>
      <c r="G267">
        <v>87.2</v>
      </c>
      <c r="H267">
        <v>46.329000000000001</v>
      </c>
      <c r="I267">
        <v>104.95</v>
      </c>
      <c r="J267">
        <v>297.53809999999999</v>
      </c>
      <c r="K267">
        <v>133</v>
      </c>
      <c r="L267">
        <v>14.084761904761899</v>
      </c>
      <c r="M267">
        <v>12.568571428571399</v>
      </c>
      <c r="N267">
        <v>-1.5161904761904801</v>
      </c>
      <c r="O267">
        <v>0.33929999999999999</v>
      </c>
      <c r="P267">
        <v>1.0429999999999999</v>
      </c>
      <c r="Q267">
        <v>2.2200000000000002</v>
      </c>
      <c r="R267">
        <v>2.33</v>
      </c>
    </row>
    <row r="268" spans="1:18" x14ac:dyDescent="0.2">
      <c r="A268" s="1">
        <v>29618</v>
      </c>
      <c r="B268">
        <v>50.658499999999997</v>
      </c>
      <c r="C268">
        <v>77.719300000000004</v>
      </c>
      <c r="D268">
        <v>1246</v>
      </c>
      <c r="E268">
        <v>46.93</v>
      </c>
      <c r="F268">
        <v>7.4</v>
      </c>
      <c r="G268">
        <v>88</v>
      </c>
      <c r="H268">
        <v>46.796999999999997</v>
      </c>
      <c r="I268">
        <v>107.92</v>
      </c>
      <c r="J268">
        <v>298.93360000000001</v>
      </c>
      <c r="K268">
        <v>128.4</v>
      </c>
      <c r="L268">
        <v>14.5683333333333</v>
      </c>
      <c r="M268">
        <v>13.1944444444444</v>
      </c>
      <c r="N268">
        <v>-1.37388888888889</v>
      </c>
      <c r="O268">
        <v>0.1086</v>
      </c>
      <c r="P268">
        <v>0.86729999999999996</v>
      </c>
      <c r="Q268">
        <v>2.02</v>
      </c>
      <c r="R268">
        <v>1.9400010000000001</v>
      </c>
    </row>
    <row r="269" spans="1:18" x14ac:dyDescent="0.2">
      <c r="A269" s="1">
        <v>29646</v>
      </c>
      <c r="B269">
        <v>50.9285</v>
      </c>
      <c r="C269">
        <v>77.768500000000003</v>
      </c>
      <c r="D269">
        <v>1306</v>
      </c>
      <c r="E269">
        <v>47.15</v>
      </c>
      <c r="F269">
        <v>7.4</v>
      </c>
      <c r="G269">
        <v>88.6</v>
      </c>
      <c r="H269">
        <v>47.122</v>
      </c>
      <c r="I269">
        <v>108.16</v>
      </c>
      <c r="J269">
        <v>300.8449</v>
      </c>
      <c r="K269">
        <v>133.19999999999999</v>
      </c>
      <c r="L269">
        <v>13.7109090909091</v>
      </c>
      <c r="M269">
        <v>13.115909090909099</v>
      </c>
      <c r="N269">
        <v>-0.59499999999999997</v>
      </c>
      <c r="O269">
        <v>-1.77E-2</v>
      </c>
      <c r="P269">
        <v>0.8357</v>
      </c>
      <c r="Q269">
        <v>2.0099999999999998</v>
      </c>
      <c r="R269">
        <v>2.2799999999999998</v>
      </c>
    </row>
    <row r="270" spans="1:18" x14ac:dyDescent="0.2">
      <c r="A270" s="1">
        <v>29677</v>
      </c>
      <c r="B270">
        <v>50.7029</v>
      </c>
      <c r="C270">
        <v>77.955299999999994</v>
      </c>
      <c r="D270">
        <v>1360</v>
      </c>
      <c r="E270">
        <v>47.47</v>
      </c>
      <c r="F270">
        <v>7.2</v>
      </c>
      <c r="G270">
        <v>89.1</v>
      </c>
      <c r="H270">
        <v>47.326000000000001</v>
      </c>
      <c r="I270">
        <v>109.52</v>
      </c>
      <c r="J270">
        <v>302.00749999999999</v>
      </c>
      <c r="K270">
        <v>134.4</v>
      </c>
      <c r="L270">
        <v>14.321904761904801</v>
      </c>
      <c r="M270">
        <v>13.679523809523801</v>
      </c>
      <c r="N270">
        <v>-0.64238095238095205</v>
      </c>
      <c r="O270">
        <v>0.53080000000000005</v>
      </c>
      <c r="P270">
        <v>1.1240000000000001</v>
      </c>
      <c r="Q270">
        <v>1.68</v>
      </c>
      <c r="R270">
        <v>1.9</v>
      </c>
    </row>
    <row r="271" spans="1:18" x14ac:dyDescent="0.2">
      <c r="A271" s="1">
        <v>29707</v>
      </c>
      <c r="B271">
        <v>51.022799999999997</v>
      </c>
      <c r="C271">
        <v>78.136700000000005</v>
      </c>
      <c r="D271">
        <v>1140</v>
      </c>
      <c r="E271">
        <v>47.72</v>
      </c>
      <c r="F271">
        <v>7.5</v>
      </c>
      <c r="G271">
        <v>89.7</v>
      </c>
      <c r="H271">
        <v>47.536999999999999</v>
      </c>
      <c r="I271">
        <v>112.54</v>
      </c>
      <c r="J271">
        <v>303.46559999999999</v>
      </c>
      <c r="K271">
        <v>131.69999999999999</v>
      </c>
      <c r="L271">
        <v>16.1965</v>
      </c>
      <c r="M271">
        <v>14.099500000000001</v>
      </c>
      <c r="N271">
        <v>-2.097</v>
      </c>
      <c r="O271">
        <v>0.34339999999999998</v>
      </c>
      <c r="P271">
        <v>1.1822999999999999</v>
      </c>
      <c r="Q271">
        <v>1.63</v>
      </c>
      <c r="R271">
        <v>2.2999990000000001</v>
      </c>
    </row>
    <row r="272" spans="1:18" x14ac:dyDescent="0.2">
      <c r="A272" s="1">
        <v>29738</v>
      </c>
      <c r="B272">
        <v>51.255200000000002</v>
      </c>
      <c r="C272">
        <v>77.5107</v>
      </c>
      <c r="D272">
        <v>1045</v>
      </c>
      <c r="E272">
        <v>47.98</v>
      </c>
      <c r="F272">
        <v>7.5</v>
      </c>
      <c r="G272">
        <v>90.5</v>
      </c>
      <c r="H272">
        <v>47.725000000000001</v>
      </c>
      <c r="I272">
        <v>114.52</v>
      </c>
      <c r="J272">
        <v>304.00150000000002</v>
      </c>
      <c r="K272">
        <v>132.30000000000001</v>
      </c>
      <c r="L272">
        <v>14.8590909090909</v>
      </c>
      <c r="M272">
        <v>13.472272727272699</v>
      </c>
      <c r="N272">
        <v>-1.38681818181818</v>
      </c>
      <c r="O272">
        <v>0.41449999999999998</v>
      </c>
      <c r="P272">
        <v>1.0656000000000001</v>
      </c>
      <c r="Q272">
        <v>2.0499999999999998</v>
      </c>
      <c r="R272">
        <v>3.23</v>
      </c>
    </row>
    <row r="273" spans="1:18" x14ac:dyDescent="0.2">
      <c r="A273" s="1">
        <v>29768</v>
      </c>
      <c r="B273">
        <v>51.5854</v>
      </c>
      <c r="C273">
        <v>77.437600000000003</v>
      </c>
      <c r="D273">
        <v>1041</v>
      </c>
      <c r="E273">
        <v>48.19</v>
      </c>
      <c r="F273">
        <v>7.2</v>
      </c>
      <c r="G273">
        <v>91.5</v>
      </c>
      <c r="H273">
        <v>48.012999999999998</v>
      </c>
      <c r="I273">
        <v>117.61</v>
      </c>
      <c r="J273">
        <v>305.63299999999998</v>
      </c>
      <c r="K273">
        <v>129.1</v>
      </c>
      <c r="L273">
        <v>15.718636363636399</v>
      </c>
      <c r="M273">
        <v>14.2809090909091</v>
      </c>
      <c r="N273">
        <v>-1.4377272727272701</v>
      </c>
      <c r="O273">
        <v>0.41439999999999999</v>
      </c>
      <c r="P273">
        <v>1.0919000000000001</v>
      </c>
      <c r="Q273">
        <v>1.79</v>
      </c>
      <c r="R273">
        <v>2.5499999999999998</v>
      </c>
    </row>
    <row r="274" spans="1:18" x14ac:dyDescent="0.2">
      <c r="A274" s="1">
        <v>29799</v>
      </c>
      <c r="B274">
        <v>51.576799999999999</v>
      </c>
      <c r="C274">
        <v>77.308700000000002</v>
      </c>
      <c r="D274">
        <v>940</v>
      </c>
      <c r="E274">
        <v>48.4</v>
      </c>
      <c r="F274">
        <v>7.4</v>
      </c>
      <c r="G274">
        <v>92.2</v>
      </c>
      <c r="H274">
        <v>48.311</v>
      </c>
      <c r="I274">
        <v>119.7</v>
      </c>
      <c r="J274">
        <v>305.8553</v>
      </c>
      <c r="K274">
        <v>129.6</v>
      </c>
      <c r="L274">
        <v>16.718571428571401</v>
      </c>
      <c r="M274">
        <v>14.9371428571429</v>
      </c>
      <c r="N274">
        <v>-1.78142857142857</v>
      </c>
      <c r="O274">
        <v>0.2525</v>
      </c>
      <c r="P274">
        <v>0.9778</v>
      </c>
      <c r="Q274">
        <v>1.45</v>
      </c>
      <c r="R274">
        <v>2.3500009999999998</v>
      </c>
    </row>
    <row r="275" spans="1:18" x14ac:dyDescent="0.2">
      <c r="A275" s="1">
        <v>29830</v>
      </c>
      <c r="B275">
        <v>51.253599999999999</v>
      </c>
      <c r="C275">
        <v>76.731399999999994</v>
      </c>
      <c r="D275">
        <v>911</v>
      </c>
      <c r="E275">
        <v>48.55</v>
      </c>
      <c r="F275">
        <v>7.6</v>
      </c>
      <c r="G275">
        <v>93.1</v>
      </c>
      <c r="H275">
        <v>48.601999999999997</v>
      </c>
      <c r="I275">
        <v>117.21</v>
      </c>
      <c r="J275">
        <v>309.40100000000001</v>
      </c>
      <c r="K275">
        <v>118.3</v>
      </c>
      <c r="L275">
        <v>16.522857142857099</v>
      </c>
      <c r="M275">
        <v>15.3238095238095</v>
      </c>
      <c r="N275">
        <v>-1.19904761904762</v>
      </c>
      <c r="O275">
        <v>0.42630000000000001</v>
      </c>
      <c r="P275">
        <v>1.1512</v>
      </c>
      <c r="Q275">
        <v>1.43</v>
      </c>
      <c r="R275">
        <v>2.84</v>
      </c>
    </row>
    <row r="276" spans="1:18" x14ac:dyDescent="0.2">
      <c r="A276" s="1">
        <v>29860</v>
      </c>
      <c r="B276">
        <v>50.899799999999999</v>
      </c>
      <c r="C276">
        <v>75.835999999999999</v>
      </c>
      <c r="D276">
        <v>873</v>
      </c>
      <c r="E276">
        <v>48.68</v>
      </c>
      <c r="F276">
        <v>7.9</v>
      </c>
      <c r="G276">
        <v>93.4</v>
      </c>
      <c r="H276">
        <v>48.820999999999998</v>
      </c>
      <c r="I276">
        <v>115.95</v>
      </c>
      <c r="J276">
        <v>309.82940000000002</v>
      </c>
      <c r="K276">
        <v>119.8</v>
      </c>
      <c r="L276">
        <v>15.3814285714286</v>
      </c>
      <c r="M276">
        <v>15.1480952380952</v>
      </c>
      <c r="N276">
        <v>-0.233333333333333</v>
      </c>
      <c r="O276">
        <v>0.58409999999999995</v>
      </c>
      <c r="P276">
        <v>1.2999000000000001</v>
      </c>
      <c r="Q276">
        <v>1.71</v>
      </c>
      <c r="R276">
        <v>3.300001</v>
      </c>
    </row>
    <row r="277" spans="1:18" x14ac:dyDescent="0.2">
      <c r="A277" s="1">
        <v>29891</v>
      </c>
      <c r="B277">
        <v>50.332299999999996</v>
      </c>
      <c r="C277">
        <v>74.739800000000002</v>
      </c>
      <c r="D277">
        <v>837</v>
      </c>
      <c r="E277">
        <v>48.78</v>
      </c>
      <c r="F277">
        <v>8.3000000000000007</v>
      </c>
      <c r="G277">
        <v>93.8</v>
      </c>
      <c r="H277">
        <v>49.081000000000003</v>
      </c>
      <c r="I277">
        <v>113.78</v>
      </c>
      <c r="J277">
        <v>311.00259999999997</v>
      </c>
      <c r="K277">
        <v>122.9</v>
      </c>
      <c r="L277">
        <v>12.408333333333299</v>
      </c>
      <c r="M277">
        <v>13.3927777777778</v>
      </c>
      <c r="N277">
        <v>0.98444444444444401</v>
      </c>
      <c r="O277">
        <v>0.27679999999999999</v>
      </c>
      <c r="P277">
        <v>1.4661</v>
      </c>
      <c r="Q277">
        <v>2.17</v>
      </c>
      <c r="R277">
        <v>4.4400000000000004</v>
      </c>
    </row>
    <row r="278" spans="1:18" x14ac:dyDescent="0.2">
      <c r="A278" s="1">
        <v>29921</v>
      </c>
      <c r="B278">
        <v>49.776800000000001</v>
      </c>
      <c r="C278">
        <v>73.323300000000003</v>
      </c>
      <c r="D278">
        <v>910</v>
      </c>
      <c r="E278">
        <v>48.88</v>
      </c>
      <c r="F278">
        <v>8.5</v>
      </c>
      <c r="G278">
        <v>94.1</v>
      </c>
      <c r="H278">
        <v>49.23</v>
      </c>
      <c r="I278">
        <v>113.51</v>
      </c>
      <c r="J278">
        <v>310.3734</v>
      </c>
      <c r="K278">
        <v>123.8</v>
      </c>
      <c r="L278">
        <v>12.85</v>
      </c>
      <c r="M278">
        <v>13.724545454545501</v>
      </c>
      <c r="N278">
        <v>0.87454545454545396</v>
      </c>
      <c r="O278">
        <v>0.59489999999999998</v>
      </c>
      <c r="P278">
        <v>1.4359</v>
      </c>
      <c r="Q278">
        <v>2.3199999999999998</v>
      </c>
      <c r="R278">
        <v>3.2</v>
      </c>
    </row>
    <row r="279" spans="1:18" x14ac:dyDescent="0.2">
      <c r="A279" s="1">
        <v>29952</v>
      </c>
      <c r="B279">
        <v>48.802700000000002</v>
      </c>
      <c r="C279">
        <v>71.424499999999995</v>
      </c>
      <c r="D279">
        <v>843</v>
      </c>
      <c r="E279">
        <v>48.96</v>
      </c>
      <c r="F279">
        <v>8.6</v>
      </c>
      <c r="G279">
        <v>94.4</v>
      </c>
      <c r="H279">
        <v>49.52</v>
      </c>
      <c r="I279">
        <v>114.39</v>
      </c>
      <c r="J279">
        <v>313.97129999999999</v>
      </c>
      <c r="K279">
        <v>117.3</v>
      </c>
      <c r="L279">
        <v>14.318</v>
      </c>
      <c r="M279">
        <v>14.593999999999999</v>
      </c>
      <c r="N279">
        <v>0.27600000000000002</v>
      </c>
      <c r="O279">
        <v>0.79890000000000005</v>
      </c>
      <c r="P279">
        <v>1.4762</v>
      </c>
      <c r="Q279">
        <v>1.92</v>
      </c>
      <c r="R279">
        <v>2.8099989999999999</v>
      </c>
    </row>
    <row r="280" spans="1:18" x14ac:dyDescent="0.2">
      <c r="A280" s="1">
        <v>29983</v>
      </c>
      <c r="B280">
        <v>49.753100000000003</v>
      </c>
      <c r="C280">
        <v>73.186499999999995</v>
      </c>
      <c r="D280">
        <v>866</v>
      </c>
      <c r="E280">
        <v>49.07</v>
      </c>
      <c r="F280">
        <v>8.9</v>
      </c>
      <c r="G280">
        <v>94.7</v>
      </c>
      <c r="H280">
        <v>49.667999999999999</v>
      </c>
      <c r="I280">
        <v>118.45</v>
      </c>
      <c r="J280">
        <v>314.9083</v>
      </c>
      <c r="K280">
        <v>114.5</v>
      </c>
      <c r="L280">
        <v>14.733888888888901</v>
      </c>
      <c r="M280">
        <v>14.425555555555601</v>
      </c>
      <c r="N280">
        <v>-0.30833333333333302</v>
      </c>
      <c r="O280">
        <v>0.55510000000000004</v>
      </c>
      <c r="P280">
        <v>1.4337</v>
      </c>
      <c r="Q280">
        <v>1.91</v>
      </c>
      <c r="R280">
        <v>3.17</v>
      </c>
    </row>
    <row r="281" spans="1:18" x14ac:dyDescent="0.2">
      <c r="A281" s="1">
        <v>30011</v>
      </c>
      <c r="B281">
        <v>49.384</v>
      </c>
      <c r="C281">
        <v>72.454499999999996</v>
      </c>
      <c r="D281">
        <v>931</v>
      </c>
      <c r="E281">
        <v>49</v>
      </c>
      <c r="F281">
        <v>9</v>
      </c>
      <c r="G281">
        <v>94.7</v>
      </c>
      <c r="H281">
        <v>49.792999999999999</v>
      </c>
      <c r="I281">
        <v>122.04</v>
      </c>
      <c r="J281">
        <v>315.2602</v>
      </c>
      <c r="K281">
        <v>110.8</v>
      </c>
      <c r="L281">
        <v>13.9491304347826</v>
      </c>
      <c r="M281">
        <v>13.861304347826101</v>
      </c>
      <c r="N281">
        <v>-8.7826086956521804E-2</v>
      </c>
      <c r="O281">
        <v>0.94750000000000001</v>
      </c>
      <c r="P281">
        <v>1.6127</v>
      </c>
      <c r="Q281">
        <v>2.2400000000000002</v>
      </c>
      <c r="R281">
        <v>3.3</v>
      </c>
    </row>
    <row r="282" spans="1:18" x14ac:dyDescent="0.2">
      <c r="A282" s="1">
        <v>30042</v>
      </c>
      <c r="B282">
        <v>48.949599999999997</v>
      </c>
      <c r="C282">
        <v>71.799300000000002</v>
      </c>
      <c r="D282">
        <v>917</v>
      </c>
      <c r="E282">
        <v>48.97</v>
      </c>
      <c r="F282">
        <v>9.3000000000000007</v>
      </c>
      <c r="G282">
        <v>95</v>
      </c>
      <c r="H282">
        <v>49.817999999999998</v>
      </c>
      <c r="I282">
        <v>122.63</v>
      </c>
      <c r="J282">
        <v>316.37950000000001</v>
      </c>
      <c r="K282">
        <v>116.3</v>
      </c>
      <c r="L282">
        <v>13.979523809523799</v>
      </c>
      <c r="M282">
        <v>13.871904761904799</v>
      </c>
      <c r="N282">
        <v>-0.107619047619048</v>
      </c>
      <c r="O282">
        <v>0.80940000000000001</v>
      </c>
      <c r="P282">
        <v>1.5841000000000001</v>
      </c>
      <c r="Q282">
        <v>2.3199999999999998</v>
      </c>
      <c r="R282">
        <v>3.02</v>
      </c>
    </row>
    <row r="283" spans="1:18" x14ac:dyDescent="0.2">
      <c r="A283" s="1">
        <v>30072</v>
      </c>
      <c r="B283">
        <v>48.648800000000001</v>
      </c>
      <c r="C283">
        <v>71.575900000000004</v>
      </c>
      <c r="D283">
        <v>1025</v>
      </c>
      <c r="E283">
        <v>48.95</v>
      </c>
      <c r="F283">
        <v>9.4</v>
      </c>
      <c r="G283">
        <v>95.9</v>
      </c>
      <c r="H283">
        <v>50.112000000000002</v>
      </c>
      <c r="I283">
        <v>120.58</v>
      </c>
      <c r="J283">
        <v>317.58960000000002</v>
      </c>
      <c r="K283">
        <v>116.4</v>
      </c>
      <c r="L283">
        <v>13.343500000000001</v>
      </c>
      <c r="M283">
        <v>13.6225</v>
      </c>
      <c r="N283">
        <v>0.27900000000000003</v>
      </c>
      <c r="O283">
        <v>0.7591</v>
      </c>
      <c r="P283">
        <v>1.4551000000000001</v>
      </c>
      <c r="Q283">
        <v>2.38</v>
      </c>
      <c r="R283">
        <v>3.06</v>
      </c>
    </row>
    <row r="284" spans="1:18" x14ac:dyDescent="0.2">
      <c r="A284" s="1">
        <v>30103</v>
      </c>
      <c r="B284">
        <v>48.489600000000003</v>
      </c>
      <c r="C284">
        <v>71.339699999999993</v>
      </c>
      <c r="D284">
        <v>902</v>
      </c>
      <c r="E284">
        <v>48.9</v>
      </c>
      <c r="F284">
        <v>9.6</v>
      </c>
      <c r="G284">
        <v>97</v>
      </c>
      <c r="H284">
        <v>50.473999999999997</v>
      </c>
      <c r="I284">
        <v>126.19</v>
      </c>
      <c r="J284">
        <v>318.50020000000001</v>
      </c>
      <c r="K284">
        <v>109.7</v>
      </c>
      <c r="L284">
        <v>14.065</v>
      </c>
      <c r="M284">
        <v>14.2995454545455</v>
      </c>
      <c r="N284">
        <v>0.234545454545455</v>
      </c>
      <c r="O284">
        <v>0.72740000000000005</v>
      </c>
      <c r="P284">
        <v>1.5022</v>
      </c>
      <c r="Q284">
        <v>2.11</v>
      </c>
      <c r="R284">
        <v>2.4000010000000001</v>
      </c>
    </row>
    <row r="285" spans="1:18" x14ac:dyDescent="0.2">
      <c r="A285" s="1">
        <v>30133</v>
      </c>
      <c r="B285">
        <v>48.3322</v>
      </c>
      <c r="C285">
        <v>71.158600000000007</v>
      </c>
      <c r="D285">
        <v>1166</v>
      </c>
      <c r="E285">
        <v>48.83</v>
      </c>
      <c r="F285">
        <v>9.8000000000000007</v>
      </c>
      <c r="G285">
        <v>97.5</v>
      </c>
      <c r="H285">
        <v>50.773000000000003</v>
      </c>
      <c r="I285">
        <v>127.57</v>
      </c>
      <c r="J285">
        <v>318.10640000000001</v>
      </c>
      <c r="K285">
        <v>109.4</v>
      </c>
      <c r="L285">
        <v>13.2366666666667</v>
      </c>
      <c r="M285">
        <v>13.9461904761905</v>
      </c>
      <c r="N285">
        <v>0.709523809523809</v>
      </c>
      <c r="O285">
        <v>0.71679999999999999</v>
      </c>
      <c r="P285">
        <v>1.5941000000000001</v>
      </c>
      <c r="Q285">
        <v>2.19</v>
      </c>
      <c r="R285">
        <v>2.87</v>
      </c>
    </row>
    <row r="286" spans="1:18" x14ac:dyDescent="0.2">
      <c r="A286" s="1">
        <v>30164</v>
      </c>
      <c r="B286">
        <v>47.933500000000002</v>
      </c>
      <c r="C286">
        <v>70.472800000000007</v>
      </c>
      <c r="D286">
        <v>1046</v>
      </c>
      <c r="E286">
        <v>48.78</v>
      </c>
      <c r="F286">
        <v>9.8000000000000007</v>
      </c>
      <c r="G286">
        <v>97.7</v>
      </c>
      <c r="H286">
        <v>50.93</v>
      </c>
      <c r="I286">
        <v>130.78</v>
      </c>
      <c r="J286">
        <v>318.05829999999997</v>
      </c>
      <c r="K286">
        <v>109.7</v>
      </c>
      <c r="L286">
        <v>11.4281818181818</v>
      </c>
      <c r="M286">
        <v>13.055</v>
      </c>
      <c r="N286">
        <v>1.6268181818181799</v>
      </c>
      <c r="O286">
        <v>6.4899999999999999E-2</v>
      </c>
      <c r="P286">
        <v>1.6918</v>
      </c>
      <c r="Q286">
        <v>2.61</v>
      </c>
      <c r="R286">
        <v>3.21</v>
      </c>
    </row>
    <row r="287" spans="1:18" x14ac:dyDescent="0.2">
      <c r="A287" s="1">
        <v>30195</v>
      </c>
      <c r="B287">
        <v>47.781599999999997</v>
      </c>
      <c r="C287">
        <v>70.235399999999998</v>
      </c>
      <c r="D287">
        <v>1144</v>
      </c>
      <c r="E287">
        <v>48.85</v>
      </c>
      <c r="F287">
        <v>10.1</v>
      </c>
      <c r="G287">
        <v>97.7</v>
      </c>
      <c r="H287">
        <v>51.072000000000003</v>
      </c>
      <c r="I287">
        <v>131.5</v>
      </c>
      <c r="J287">
        <v>319.21409999999997</v>
      </c>
      <c r="K287">
        <v>122.4</v>
      </c>
      <c r="L287">
        <v>10.853809523809501</v>
      </c>
      <c r="M287">
        <v>12.3390476190476</v>
      </c>
      <c r="N287">
        <v>1.4852380952380999</v>
      </c>
      <c r="O287">
        <v>0.52159999999999995</v>
      </c>
      <c r="P287">
        <v>1.6009</v>
      </c>
      <c r="Q287">
        <v>2.69</v>
      </c>
      <c r="R287">
        <v>3.09</v>
      </c>
    </row>
    <row r="288" spans="1:18" x14ac:dyDescent="0.2">
      <c r="A288" s="1">
        <v>30225</v>
      </c>
      <c r="B288">
        <v>47.356400000000001</v>
      </c>
      <c r="C288">
        <v>69.334000000000003</v>
      </c>
      <c r="D288">
        <v>1173</v>
      </c>
      <c r="E288">
        <v>48.93</v>
      </c>
      <c r="F288">
        <v>10.4</v>
      </c>
      <c r="G288">
        <v>98.1</v>
      </c>
      <c r="H288">
        <v>51.359000000000002</v>
      </c>
      <c r="I288">
        <v>130.74</v>
      </c>
      <c r="J288">
        <v>319.52109999999999</v>
      </c>
      <c r="K288">
        <v>132.69999999999999</v>
      </c>
      <c r="L288">
        <v>9.3170000000000002</v>
      </c>
      <c r="M288">
        <v>10.906499999999999</v>
      </c>
      <c r="N288">
        <v>1.5894999999999999</v>
      </c>
      <c r="O288">
        <v>0.23089999999999999</v>
      </c>
      <c r="P288">
        <v>1.7171000000000001</v>
      </c>
      <c r="Q288">
        <v>2.61</v>
      </c>
      <c r="R288">
        <v>3.7</v>
      </c>
    </row>
    <row r="289" spans="1:18" x14ac:dyDescent="0.2">
      <c r="A289" s="1">
        <v>30256</v>
      </c>
      <c r="B289">
        <v>47.172499999999999</v>
      </c>
      <c r="C289">
        <v>68.827699999999993</v>
      </c>
      <c r="D289">
        <v>1372</v>
      </c>
      <c r="E289">
        <v>49.04</v>
      </c>
      <c r="F289">
        <v>10.8</v>
      </c>
      <c r="G289">
        <v>98</v>
      </c>
      <c r="H289">
        <v>51.515999999999998</v>
      </c>
      <c r="I289">
        <v>130.25</v>
      </c>
      <c r="J289">
        <v>321.12630000000001</v>
      </c>
      <c r="K289">
        <v>138.1</v>
      </c>
      <c r="L289">
        <v>9.1594736842105302</v>
      </c>
      <c r="M289">
        <v>10.550526315789501</v>
      </c>
      <c r="N289">
        <v>1.39105263157895</v>
      </c>
      <c r="O289">
        <v>0.53069999999999995</v>
      </c>
      <c r="P289">
        <v>1.5301</v>
      </c>
      <c r="Q289">
        <v>2.62</v>
      </c>
      <c r="R289">
        <v>3.28</v>
      </c>
    </row>
    <row r="290" spans="1:18" x14ac:dyDescent="0.2">
      <c r="A290" s="1">
        <v>30286</v>
      </c>
      <c r="B290">
        <v>46.831600000000002</v>
      </c>
      <c r="C290">
        <v>68.534999999999997</v>
      </c>
      <c r="D290">
        <v>1303</v>
      </c>
      <c r="E290">
        <v>49.18</v>
      </c>
      <c r="F290">
        <v>10.8</v>
      </c>
      <c r="G290">
        <v>97.7</v>
      </c>
      <c r="H290">
        <v>51.597999999999999</v>
      </c>
      <c r="I290">
        <v>125.57</v>
      </c>
      <c r="J290">
        <v>323.50040000000001</v>
      </c>
      <c r="K290">
        <v>139.4</v>
      </c>
      <c r="L290">
        <v>8.9068181818181795</v>
      </c>
      <c r="M290">
        <v>10.54</v>
      </c>
      <c r="N290">
        <v>1.6331818181818201</v>
      </c>
      <c r="O290">
        <v>0.74790000000000001</v>
      </c>
      <c r="P290">
        <v>1.5605</v>
      </c>
      <c r="Q290">
        <v>2.31</v>
      </c>
      <c r="R290">
        <v>3.08</v>
      </c>
    </row>
    <row r="291" spans="1:18" x14ac:dyDescent="0.2">
      <c r="A291" s="1">
        <v>30317</v>
      </c>
      <c r="B291">
        <v>47.7196</v>
      </c>
      <c r="C291">
        <v>70.1374</v>
      </c>
      <c r="D291">
        <v>1586</v>
      </c>
      <c r="E291">
        <v>49.39</v>
      </c>
      <c r="F291">
        <v>10.4</v>
      </c>
      <c r="G291">
        <v>97.9</v>
      </c>
      <c r="H291">
        <v>51.851999999999997</v>
      </c>
      <c r="I291">
        <v>124.69</v>
      </c>
      <c r="J291">
        <v>325.10149999999999</v>
      </c>
      <c r="K291">
        <v>144.30000000000001</v>
      </c>
      <c r="L291">
        <v>8.6219047619047604</v>
      </c>
      <c r="M291">
        <v>10.4571428571429</v>
      </c>
      <c r="N291">
        <v>1.8352380952381</v>
      </c>
      <c r="O291">
        <v>0.38869999999999999</v>
      </c>
      <c r="P291">
        <v>1.2373000000000001</v>
      </c>
      <c r="Q291">
        <v>2.15</v>
      </c>
      <c r="R291">
        <v>2.79</v>
      </c>
    </row>
    <row r="292" spans="1:18" x14ac:dyDescent="0.2">
      <c r="A292" s="1">
        <v>30348</v>
      </c>
      <c r="B292">
        <v>47.430999999999997</v>
      </c>
      <c r="C292">
        <v>70.023200000000003</v>
      </c>
      <c r="D292">
        <v>1699</v>
      </c>
      <c r="E292">
        <v>49.67</v>
      </c>
      <c r="F292">
        <v>10.4</v>
      </c>
      <c r="G292">
        <v>98</v>
      </c>
      <c r="H292">
        <v>51.942999999999998</v>
      </c>
      <c r="I292">
        <v>125.66</v>
      </c>
      <c r="J292">
        <v>325.60480000000001</v>
      </c>
      <c r="K292">
        <v>146.80000000000001</v>
      </c>
      <c r="L292">
        <v>8.9226315789473691</v>
      </c>
      <c r="M292">
        <v>10.724736842105299</v>
      </c>
      <c r="N292">
        <v>1.80210526315789</v>
      </c>
      <c r="O292">
        <v>0.32919999999999999</v>
      </c>
      <c r="P292">
        <v>1.2751999999999999</v>
      </c>
      <c r="Q292">
        <v>1.94</v>
      </c>
      <c r="R292">
        <v>2.3199999999999998</v>
      </c>
    </row>
    <row r="293" spans="1:18" x14ac:dyDescent="0.2">
      <c r="A293" s="1">
        <v>30376</v>
      </c>
      <c r="B293">
        <v>47.814</v>
      </c>
      <c r="C293">
        <v>70.621799999999993</v>
      </c>
      <c r="D293">
        <v>1606</v>
      </c>
      <c r="E293">
        <v>49.84</v>
      </c>
      <c r="F293">
        <v>10.3</v>
      </c>
      <c r="G293">
        <v>98.1</v>
      </c>
      <c r="H293">
        <v>52.014000000000003</v>
      </c>
      <c r="I293">
        <v>125.73</v>
      </c>
      <c r="J293">
        <v>328.04149999999998</v>
      </c>
      <c r="K293">
        <v>151.9</v>
      </c>
      <c r="L293">
        <v>9.0434782608695699</v>
      </c>
      <c r="M293">
        <v>10.506521739130401</v>
      </c>
      <c r="N293">
        <v>1.4630434782608699</v>
      </c>
      <c r="O293">
        <v>0.215</v>
      </c>
      <c r="P293">
        <v>0.98740000000000006</v>
      </c>
      <c r="Q293">
        <v>1.88</v>
      </c>
      <c r="R293">
        <v>2.29</v>
      </c>
    </row>
    <row r="294" spans="1:18" x14ac:dyDescent="0.2">
      <c r="A294" s="1">
        <v>30407</v>
      </c>
      <c r="B294">
        <v>48.395099999999999</v>
      </c>
      <c r="C294">
        <v>71.402000000000001</v>
      </c>
      <c r="D294">
        <v>1472</v>
      </c>
      <c r="E294">
        <v>50</v>
      </c>
      <c r="F294">
        <v>10.199999999999999</v>
      </c>
      <c r="G294">
        <v>98.8</v>
      </c>
      <c r="H294">
        <v>52.250999999999998</v>
      </c>
      <c r="I294">
        <v>126.37</v>
      </c>
      <c r="J294">
        <v>330.02339999999998</v>
      </c>
      <c r="K294">
        <v>157.69999999999999</v>
      </c>
      <c r="L294">
        <v>8.9789999999999992</v>
      </c>
      <c r="M294">
        <v>10.4</v>
      </c>
      <c r="N294">
        <v>1.421</v>
      </c>
      <c r="O294">
        <v>0.1164</v>
      </c>
      <c r="P294">
        <v>0.91910000000000003</v>
      </c>
      <c r="Q294">
        <v>1.78</v>
      </c>
      <c r="R294">
        <v>2.38</v>
      </c>
    </row>
    <row r="295" spans="1:18" x14ac:dyDescent="0.2">
      <c r="A295" s="1">
        <v>30437</v>
      </c>
      <c r="B295">
        <v>48.731699999999996</v>
      </c>
      <c r="C295">
        <v>72.274500000000003</v>
      </c>
      <c r="D295">
        <v>1776</v>
      </c>
      <c r="E295">
        <v>50.16</v>
      </c>
      <c r="F295">
        <v>10.1</v>
      </c>
      <c r="G295">
        <v>99.2</v>
      </c>
      <c r="H295">
        <v>52.4</v>
      </c>
      <c r="I295">
        <v>126.26</v>
      </c>
      <c r="J295">
        <v>331.06819999999999</v>
      </c>
      <c r="K295">
        <v>164.1</v>
      </c>
      <c r="L295">
        <v>8.9042857142857095</v>
      </c>
      <c r="M295">
        <v>10.38</v>
      </c>
      <c r="N295">
        <v>1.47571428571429</v>
      </c>
      <c r="O295">
        <v>-7.0699999999999999E-2</v>
      </c>
      <c r="P295">
        <v>0.82840000000000003</v>
      </c>
      <c r="Q295">
        <v>1.63</v>
      </c>
      <c r="R295">
        <v>2.25</v>
      </c>
    </row>
    <row r="296" spans="1:18" x14ac:dyDescent="0.2">
      <c r="A296" s="1">
        <v>30468</v>
      </c>
      <c r="B296">
        <v>49.009300000000003</v>
      </c>
      <c r="C296">
        <v>72.799199999999999</v>
      </c>
      <c r="D296">
        <v>1733</v>
      </c>
      <c r="E296">
        <v>50.34</v>
      </c>
      <c r="F296">
        <v>10.1</v>
      </c>
      <c r="G296">
        <v>99.4</v>
      </c>
      <c r="H296">
        <v>52.595999999999997</v>
      </c>
      <c r="I296">
        <v>128.31</v>
      </c>
      <c r="J296">
        <v>334.55180000000001</v>
      </c>
      <c r="K296">
        <v>166.4</v>
      </c>
      <c r="L296">
        <v>9.6572727272727299</v>
      </c>
      <c r="M296">
        <v>10.8486363636364</v>
      </c>
      <c r="N296">
        <v>1.19136363636364</v>
      </c>
      <c r="O296">
        <v>7.4899999999999994E-2</v>
      </c>
      <c r="P296">
        <v>0.82640000000000002</v>
      </c>
      <c r="Q296">
        <v>1.63</v>
      </c>
      <c r="R296">
        <v>2.02</v>
      </c>
    </row>
    <row r="297" spans="1:18" x14ac:dyDescent="0.2">
      <c r="A297" s="1">
        <v>30498</v>
      </c>
      <c r="B297">
        <v>49.754300000000001</v>
      </c>
      <c r="C297">
        <v>73.816299999999998</v>
      </c>
      <c r="D297">
        <v>1785</v>
      </c>
      <c r="E297">
        <v>50.57</v>
      </c>
      <c r="F297">
        <v>9.4</v>
      </c>
      <c r="G297">
        <v>99.8</v>
      </c>
      <c r="H297">
        <v>52.893000000000001</v>
      </c>
      <c r="I297">
        <v>129.12</v>
      </c>
      <c r="J297">
        <v>337.93490000000003</v>
      </c>
      <c r="K297">
        <v>167</v>
      </c>
      <c r="L297">
        <v>10.196999999999999</v>
      </c>
      <c r="M297">
        <v>11.377000000000001</v>
      </c>
      <c r="N297">
        <v>1.18</v>
      </c>
      <c r="O297">
        <v>-8.1500000000000003E-2</v>
      </c>
      <c r="P297">
        <v>0.86980000000000002</v>
      </c>
      <c r="Q297">
        <v>1.24</v>
      </c>
      <c r="R297">
        <v>2.04</v>
      </c>
    </row>
    <row r="298" spans="1:18" x14ac:dyDescent="0.2">
      <c r="A298" s="1">
        <v>30529</v>
      </c>
      <c r="B298">
        <v>50.308599999999998</v>
      </c>
      <c r="C298">
        <v>74.357100000000003</v>
      </c>
      <c r="D298">
        <v>1910</v>
      </c>
      <c r="E298">
        <v>50.76</v>
      </c>
      <c r="F298">
        <v>9.5</v>
      </c>
      <c r="G298">
        <v>100.1</v>
      </c>
      <c r="H298">
        <v>53.12</v>
      </c>
      <c r="I298">
        <v>131.01</v>
      </c>
      <c r="J298">
        <v>341.42759999999998</v>
      </c>
      <c r="K298">
        <v>162.4</v>
      </c>
      <c r="L298">
        <v>10.5286956521739</v>
      </c>
      <c r="M298">
        <v>11.846086956521701</v>
      </c>
      <c r="N298">
        <v>1.31739130434783</v>
      </c>
      <c r="O298">
        <v>-0.1585</v>
      </c>
      <c r="P298">
        <v>0.79369999999999996</v>
      </c>
      <c r="Q298">
        <v>1.1299999999999999</v>
      </c>
      <c r="R298">
        <v>1.96</v>
      </c>
    </row>
    <row r="299" spans="1:18" x14ac:dyDescent="0.2">
      <c r="A299" s="1">
        <v>30560</v>
      </c>
      <c r="B299">
        <v>51.078699999999998</v>
      </c>
      <c r="C299">
        <v>75.714500000000001</v>
      </c>
      <c r="D299">
        <v>1710</v>
      </c>
      <c r="E299">
        <v>50.94</v>
      </c>
      <c r="F299">
        <v>9.1999999999999993</v>
      </c>
      <c r="G299">
        <v>100.4</v>
      </c>
      <c r="H299">
        <v>53.305999999999997</v>
      </c>
      <c r="I299">
        <v>130.88999999999999</v>
      </c>
      <c r="J299">
        <v>344.25709999999998</v>
      </c>
      <c r="K299">
        <v>167.2</v>
      </c>
      <c r="L299">
        <v>10.156190476190501</v>
      </c>
      <c r="M299">
        <v>11.6538095238095</v>
      </c>
      <c r="N299">
        <v>1.4976190476190501</v>
      </c>
      <c r="O299">
        <v>-7.46E-2</v>
      </c>
      <c r="P299">
        <v>0.87160000000000004</v>
      </c>
      <c r="Q299">
        <v>1.18</v>
      </c>
      <c r="R299">
        <v>2.08</v>
      </c>
    </row>
    <row r="300" spans="1:18" x14ac:dyDescent="0.2">
      <c r="A300" s="1">
        <v>30590</v>
      </c>
      <c r="B300">
        <v>51.492600000000003</v>
      </c>
      <c r="C300">
        <v>76.509100000000004</v>
      </c>
      <c r="D300">
        <v>1715</v>
      </c>
      <c r="E300">
        <v>51.11</v>
      </c>
      <c r="F300">
        <v>8.8000000000000007</v>
      </c>
      <c r="G300">
        <v>100.8</v>
      </c>
      <c r="H300">
        <v>53.398000000000003</v>
      </c>
      <c r="I300">
        <v>128.51</v>
      </c>
      <c r="J300">
        <v>348.6508</v>
      </c>
      <c r="K300">
        <v>167.7</v>
      </c>
      <c r="L300">
        <v>9.8049999999999997</v>
      </c>
      <c r="M300">
        <v>11.541</v>
      </c>
      <c r="N300">
        <v>1.736</v>
      </c>
      <c r="O300">
        <v>-5.6500000000000002E-2</v>
      </c>
      <c r="P300">
        <v>0.83760000000000001</v>
      </c>
      <c r="Q300">
        <v>1.21</v>
      </c>
      <c r="R300">
        <v>2</v>
      </c>
    </row>
    <row r="301" spans="1:18" x14ac:dyDescent="0.2">
      <c r="A301" s="1">
        <v>30621</v>
      </c>
      <c r="B301">
        <v>51.667700000000004</v>
      </c>
      <c r="C301">
        <v>76.733999999999995</v>
      </c>
      <c r="D301">
        <v>1785</v>
      </c>
      <c r="E301">
        <v>51.3</v>
      </c>
      <c r="F301">
        <v>8.5</v>
      </c>
      <c r="G301">
        <v>101.1</v>
      </c>
      <c r="H301">
        <v>53.473999999999997</v>
      </c>
      <c r="I301">
        <v>129.66999999999999</v>
      </c>
      <c r="J301">
        <v>353.19040000000001</v>
      </c>
      <c r="K301">
        <v>165.2</v>
      </c>
      <c r="L301">
        <v>9.9373684210526303</v>
      </c>
      <c r="M301">
        <v>11.69</v>
      </c>
      <c r="N301">
        <v>1.7526315789473701</v>
      </c>
      <c r="O301">
        <v>5.2900000000000003E-2</v>
      </c>
      <c r="P301">
        <v>0.91169999999999995</v>
      </c>
      <c r="Q301">
        <v>1.2</v>
      </c>
      <c r="R301">
        <v>1.75</v>
      </c>
    </row>
    <row r="302" spans="1:18" x14ac:dyDescent="0.2">
      <c r="A302" s="1">
        <v>30651</v>
      </c>
      <c r="B302">
        <v>51.9253</v>
      </c>
      <c r="C302">
        <v>76.854200000000006</v>
      </c>
      <c r="D302">
        <v>1688</v>
      </c>
      <c r="E302">
        <v>51.5</v>
      </c>
      <c r="F302">
        <v>8.3000000000000007</v>
      </c>
      <c r="G302">
        <v>101.4</v>
      </c>
      <c r="H302">
        <v>53.503</v>
      </c>
      <c r="I302">
        <v>131.01</v>
      </c>
      <c r="J302">
        <v>358.04160000000002</v>
      </c>
      <c r="K302">
        <v>164.4</v>
      </c>
      <c r="L302">
        <v>10.109047619047599</v>
      </c>
      <c r="M302">
        <v>11.829523809523799</v>
      </c>
      <c r="N302">
        <v>1.72047619047619</v>
      </c>
      <c r="O302">
        <v>0.12230000000000001</v>
      </c>
      <c r="P302">
        <v>0.94089999999999996</v>
      </c>
      <c r="Q302">
        <v>1.18</v>
      </c>
      <c r="R302">
        <v>1.59</v>
      </c>
    </row>
    <row r="303" spans="1:18" x14ac:dyDescent="0.2">
      <c r="A303" s="1">
        <v>30682</v>
      </c>
      <c r="B303">
        <v>52.963200000000001</v>
      </c>
      <c r="C303">
        <v>78.140600000000006</v>
      </c>
      <c r="D303">
        <v>1897</v>
      </c>
      <c r="E303">
        <v>51.7</v>
      </c>
      <c r="F303">
        <v>8</v>
      </c>
      <c r="G303">
        <v>102.1</v>
      </c>
      <c r="H303">
        <v>53.734000000000002</v>
      </c>
      <c r="I303">
        <v>131.76</v>
      </c>
      <c r="J303">
        <v>362.87720000000002</v>
      </c>
      <c r="K303">
        <v>166.4</v>
      </c>
      <c r="L303">
        <v>9.9014285714285695</v>
      </c>
      <c r="M303">
        <v>11.6742857142857</v>
      </c>
      <c r="N303">
        <v>1.77285714285714</v>
      </c>
      <c r="O303">
        <v>3.39E-2</v>
      </c>
      <c r="P303">
        <v>0.8841</v>
      </c>
      <c r="Q303">
        <v>1.45</v>
      </c>
      <c r="R303">
        <v>1.7</v>
      </c>
    </row>
    <row r="304" spans="1:18" x14ac:dyDescent="0.2">
      <c r="A304" s="1">
        <v>30713</v>
      </c>
      <c r="B304">
        <v>53.2164</v>
      </c>
      <c r="C304">
        <v>78.890900000000002</v>
      </c>
      <c r="D304">
        <v>2260</v>
      </c>
      <c r="E304">
        <v>51.9</v>
      </c>
      <c r="F304">
        <v>7.8</v>
      </c>
      <c r="G304">
        <v>102.6</v>
      </c>
      <c r="H304">
        <v>54.094999999999999</v>
      </c>
      <c r="I304">
        <v>130.12</v>
      </c>
      <c r="J304">
        <v>371.20249999999999</v>
      </c>
      <c r="K304">
        <v>157.30000000000001</v>
      </c>
      <c r="L304">
        <v>10.043157894736799</v>
      </c>
      <c r="M304">
        <v>11.842105263157899</v>
      </c>
      <c r="N304">
        <v>1.79894736842105</v>
      </c>
      <c r="O304">
        <v>-4.3700000000000003E-2</v>
      </c>
      <c r="P304">
        <v>0.87129999999999996</v>
      </c>
      <c r="Q304">
        <v>1.51</v>
      </c>
      <c r="R304">
        <v>1.389999</v>
      </c>
    </row>
    <row r="305" spans="1:18" x14ac:dyDescent="0.2">
      <c r="A305" s="1">
        <v>30742</v>
      </c>
      <c r="B305">
        <v>53.4651</v>
      </c>
      <c r="C305">
        <v>79.122900000000001</v>
      </c>
      <c r="D305">
        <v>1663</v>
      </c>
      <c r="E305">
        <v>52.1</v>
      </c>
      <c r="F305">
        <v>7.8</v>
      </c>
      <c r="G305">
        <v>102.9</v>
      </c>
      <c r="H305">
        <v>54.273000000000003</v>
      </c>
      <c r="I305">
        <v>127.8</v>
      </c>
      <c r="J305">
        <v>373.49310000000003</v>
      </c>
      <c r="K305">
        <v>157.4</v>
      </c>
      <c r="L305">
        <v>10.589090909090899</v>
      </c>
      <c r="M305">
        <v>12.3190909090909</v>
      </c>
      <c r="N305">
        <v>1.73</v>
      </c>
      <c r="O305">
        <v>4.8800000000000003E-2</v>
      </c>
      <c r="P305">
        <v>0.92930000000000001</v>
      </c>
      <c r="Q305">
        <v>1.42</v>
      </c>
      <c r="R305">
        <v>1.070001</v>
      </c>
    </row>
    <row r="306" spans="1:18" x14ac:dyDescent="0.2">
      <c r="A306" s="1">
        <v>30773</v>
      </c>
      <c r="B306">
        <v>53.808599999999998</v>
      </c>
      <c r="C306">
        <v>79.407300000000006</v>
      </c>
      <c r="D306">
        <v>1851</v>
      </c>
      <c r="E306">
        <v>52.3</v>
      </c>
      <c r="F306">
        <v>7.7</v>
      </c>
      <c r="G306">
        <v>103.3</v>
      </c>
      <c r="H306">
        <v>54.478999999999999</v>
      </c>
      <c r="I306">
        <v>128.74</v>
      </c>
      <c r="J306">
        <v>377.81420000000003</v>
      </c>
      <c r="K306">
        <v>157.6</v>
      </c>
      <c r="L306">
        <v>10.904500000000001</v>
      </c>
      <c r="M306">
        <v>12.6335</v>
      </c>
      <c r="N306">
        <v>1.7290000000000001</v>
      </c>
      <c r="O306">
        <v>0.1139</v>
      </c>
      <c r="P306">
        <v>0.93330000000000002</v>
      </c>
      <c r="Q306">
        <v>1.5</v>
      </c>
      <c r="R306">
        <v>1.02</v>
      </c>
    </row>
    <row r="307" spans="1:18" x14ac:dyDescent="0.2">
      <c r="A307" s="1">
        <v>30803</v>
      </c>
      <c r="B307">
        <v>54.059899999999999</v>
      </c>
      <c r="C307">
        <v>79.426500000000004</v>
      </c>
      <c r="D307">
        <v>1774</v>
      </c>
      <c r="E307">
        <v>52.54</v>
      </c>
      <c r="F307">
        <v>7.4</v>
      </c>
      <c r="G307">
        <v>103.5</v>
      </c>
      <c r="H307">
        <v>54.548000000000002</v>
      </c>
      <c r="I307">
        <v>131.25</v>
      </c>
      <c r="J307">
        <v>385.35419999999999</v>
      </c>
      <c r="K307">
        <v>156.6</v>
      </c>
      <c r="L307">
        <v>11.6572727272727</v>
      </c>
      <c r="M307">
        <v>13.408636363636401</v>
      </c>
      <c r="N307">
        <v>1.75136363636364</v>
      </c>
      <c r="O307">
        <v>-0.25340000000000001</v>
      </c>
      <c r="P307">
        <v>0.74450000000000005</v>
      </c>
      <c r="Q307">
        <v>1.46</v>
      </c>
      <c r="R307">
        <v>0.52999969999999996</v>
      </c>
    </row>
    <row r="308" spans="1:18" x14ac:dyDescent="0.2">
      <c r="A308" s="1">
        <v>30834</v>
      </c>
      <c r="B308">
        <v>54.248199999999997</v>
      </c>
      <c r="C308">
        <v>79.6096</v>
      </c>
      <c r="D308">
        <v>1843</v>
      </c>
      <c r="E308">
        <v>52.76</v>
      </c>
      <c r="F308">
        <v>7.2</v>
      </c>
      <c r="G308">
        <v>103.7</v>
      </c>
      <c r="H308">
        <v>54.646999999999998</v>
      </c>
      <c r="I308">
        <v>132.04</v>
      </c>
      <c r="J308">
        <v>391.57560000000001</v>
      </c>
      <c r="K308">
        <v>153.1</v>
      </c>
      <c r="L308">
        <v>12.083809523809499</v>
      </c>
      <c r="M308">
        <v>13.5628571428571</v>
      </c>
      <c r="N308">
        <v>1.4790476190476201</v>
      </c>
      <c r="O308">
        <v>-2.4299999999999999E-2</v>
      </c>
      <c r="P308">
        <v>0.74170000000000003</v>
      </c>
      <c r="Q308">
        <v>1.5</v>
      </c>
      <c r="R308">
        <v>0.85999970000000003</v>
      </c>
    </row>
    <row r="309" spans="1:18" x14ac:dyDescent="0.2">
      <c r="A309" s="1">
        <v>30864</v>
      </c>
      <c r="B309">
        <v>54.427900000000001</v>
      </c>
      <c r="C309">
        <v>79.780299999999997</v>
      </c>
      <c r="D309">
        <v>1732</v>
      </c>
      <c r="E309">
        <v>52.98</v>
      </c>
      <c r="F309">
        <v>7.5</v>
      </c>
      <c r="G309">
        <v>104.1</v>
      </c>
      <c r="H309">
        <v>54.841999999999999</v>
      </c>
      <c r="I309">
        <v>135.76</v>
      </c>
      <c r="J309">
        <v>396.76310000000001</v>
      </c>
      <c r="K309">
        <v>151.1</v>
      </c>
      <c r="L309">
        <v>12.0261904761905</v>
      </c>
      <c r="M309">
        <v>13.362380952381001</v>
      </c>
      <c r="N309">
        <v>1.3361904761904799</v>
      </c>
      <c r="O309">
        <v>-0.1091</v>
      </c>
      <c r="P309">
        <v>0.91059999999999997</v>
      </c>
      <c r="Q309">
        <v>1.71</v>
      </c>
      <c r="R309">
        <v>1.31</v>
      </c>
    </row>
    <row r="310" spans="1:18" x14ac:dyDescent="0.2">
      <c r="A310" s="1">
        <v>30895</v>
      </c>
      <c r="B310">
        <v>54.4617</v>
      </c>
      <c r="C310">
        <v>79.720600000000005</v>
      </c>
      <c r="D310">
        <v>1586</v>
      </c>
      <c r="E310">
        <v>53.2</v>
      </c>
      <c r="F310">
        <v>7.5</v>
      </c>
      <c r="G310">
        <v>104.4</v>
      </c>
      <c r="H310">
        <v>55.012</v>
      </c>
      <c r="I310">
        <v>136.18</v>
      </c>
      <c r="J310">
        <v>401.68599999999998</v>
      </c>
      <c r="K310">
        <v>164.4</v>
      </c>
      <c r="L310">
        <v>11.8221739130435</v>
      </c>
      <c r="M310">
        <v>12.7160869565217</v>
      </c>
      <c r="N310">
        <v>0.89391304347825995</v>
      </c>
      <c r="O310">
        <v>0.19109999999999999</v>
      </c>
      <c r="P310">
        <v>0.90210000000000001</v>
      </c>
      <c r="Q310">
        <v>1.76</v>
      </c>
      <c r="R310">
        <v>1.75</v>
      </c>
    </row>
    <row r="311" spans="1:18" x14ac:dyDescent="0.2">
      <c r="A311" s="1">
        <v>30926</v>
      </c>
      <c r="B311">
        <v>54.377299999999998</v>
      </c>
      <c r="C311">
        <v>79.345500000000001</v>
      </c>
      <c r="D311">
        <v>1698</v>
      </c>
      <c r="E311">
        <v>53.4</v>
      </c>
      <c r="F311">
        <v>7.3</v>
      </c>
      <c r="G311">
        <v>104.7</v>
      </c>
      <c r="H311">
        <v>55.088000000000001</v>
      </c>
      <c r="I311">
        <v>138.65</v>
      </c>
      <c r="J311">
        <v>404.02449999999999</v>
      </c>
      <c r="K311">
        <v>166.1</v>
      </c>
      <c r="L311">
        <v>11.5794736842105</v>
      </c>
      <c r="M311">
        <v>12.522631578947401</v>
      </c>
      <c r="N311">
        <v>0.94315789473684197</v>
      </c>
      <c r="O311">
        <v>-3.6700000000000003E-2</v>
      </c>
      <c r="P311">
        <v>0.88039999999999996</v>
      </c>
      <c r="Q311">
        <v>1.69</v>
      </c>
      <c r="R311">
        <v>1.83</v>
      </c>
    </row>
    <row r="312" spans="1:18" x14ac:dyDescent="0.2">
      <c r="A312" s="1">
        <v>30956</v>
      </c>
      <c r="B312">
        <v>54.305999999999997</v>
      </c>
      <c r="C312">
        <v>79.428200000000004</v>
      </c>
      <c r="D312">
        <v>1590</v>
      </c>
      <c r="E312">
        <v>53.58</v>
      </c>
      <c r="F312">
        <v>7.4</v>
      </c>
      <c r="G312">
        <v>105.1</v>
      </c>
      <c r="H312">
        <v>55.218000000000004</v>
      </c>
      <c r="I312">
        <v>139.62</v>
      </c>
      <c r="J312">
        <v>408.4255</v>
      </c>
      <c r="K312">
        <v>164.8</v>
      </c>
      <c r="L312">
        <v>10.8954545454545</v>
      </c>
      <c r="M312">
        <v>12.160454545454501</v>
      </c>
      <c r="N312">
        <v>1.2649999999999999</v>
      </c>
      <c r="O312">
        <v>-0.2185</v>
      </c>
      <c r="P312">
        <v>0.91890000000000005</v>
      </c>
      <c r="Q312">
        <v>1.31</v>
      </c>
      <c r="R312">
        <v>1.97</v>
      </c>
    </row>
    <row r="313" spans="1:18" x14ac:dyDescent="0.2">
      <c r="A313" s="1">
        <v>30987</v>
      </c>
      <c r="B313">
        <v>54.5139</v>
      </c>
      <c r="C313">
        <v>79.454899999999995</v>
      </c>
      <c r="D313">
        <v>1689</v>
      </c>
      <c r="E313">
        <v>53.72</v>
      </c>
      <c r="F313">
        <v>7.2</v>
      </c>
      <c r="G313">
        <v>105.3</v>
      </c>
      <c r="H313">
        <v>55.296999999999997</v>
      </c>
      <c r="I313">
        <v>137.84</v>
      </c>
      <c r="J313">
        <v>412.01819999999998</v>
      </c>
      <c r="K313">
        <v>166.3</v>
      </c>
      <c r="L313">
        <v>9.8157894736842106</v>
      </c>
      <c r="M313">
        <v>11.5726315789474</v>
      </c>
      <c r="N313">
        <v>1.75684210526316</v>
      </c>
      <c r="O313">
        <v>-9.2499999999999999E-2</v>
      </c>
      <c r="P313">
        <v>0.91459999999999997</v>
      </c>
      <c r="Q313">
        <v>1.19</v>
      </c>
      <c r="R313">
        <v>2.070001</v>
      </c>
    </row>
    <row r="314" spans="1:18" x14ac:dyDescent="0.2">
      <c r="A314" s="1">
        <v>31017</v>
      </c>
      <c r="B314">
        <v>54.571300000000001</v>
      </c>
      <c r="C314">
        <v>79.498099999999994</v>
      </c>
      <c r="D314">
        <v>1612</v>
      </c>
      <c r="E314">
        <v>53.91</v>
      </c>
      <c r="F314">
        <v>7.3</v>
      </c>
      <c r="G314">
        <v>105.5</v>
      </c>
      <c r="H314">
        <v>55.454000000000001</v>
      </c>
      <c r="I314">
        <v>140.02000000000001</v>
      </c>
      <c r="J314">
        <v>416.89339999999999</v>
      </c>
      <c r="K314">
        <v>164.5</v>
      </c>
      <c r="L314">
        <v>9.3335000000000008</v>
      </c>
      <c r="M314">
        <v>11.499499999999999</v>
      </c>
      <c r="N314">
        <v>2.1659999999999999</v>
      </c>
      <c r="O314">
        <v>-5.2499999999999998E-2</v>
      </c>
      <c r="P314">
        <v>0.89639999999999997</v>
      </c>
      <c r="Q314">
        <v>1.27</v>
      </c>
      <c r="R314">
        <v>1.68</v>
      </c>
    </row>
    <row r="315" spans="1:18" x14ac:dyDescent="0.2">
      <c r="A315" s="1">
        <v>31048</v>
      </c>
      <c r="B315">
        <v>54.437100000000001</v>
      </c>
      <c r="C315">
        <v>78.969800000000006</v>
      </c>
      <c r="D315">
        <v>1711</v>
      </c>
      <c r="E315">
        <v>54.15</v>
      </c>
      <c r="F315">
        <v>7.3</v>
      </c>
      <c r="G315">
        <v>105.7</v>
      </c>
      <c r="H315">
        <v>55.731999999999999</v>
      </c>
      <c r="I315">
        <v>141.54</v>
      </c>
      <c r="J315">
        <v>421.13749999999999</v>
      </c>
      <c r="K315">
        <v>171.6</v>
      </c>
      <c r="L315">
        <v>9.0242857142857105</v>
      </c>
      <c r="M315">
        <v>11.384285714285699</v>
      </c>
      <c r="N315">
        <v>2.36</v>
      </c>
      <c r="O315">
        <v>-7.0400000000000004E-2</v>
      </c>
      <c r="P315">
        <v>0.99450000000000005</v>
      </c>
      <c r="Q315">
        <v>1.18</v>
      </c>
      <c r="R315">
        <v>1.7</v>
      </c>
    </row>
    <row r="316" spans="1:18" x14ac:dyDescent="0.2">
      <c r="A316" s="1">
        <v>31079</v>
      </c>
      <c r="B316">
        <v>54.666400000000003</v>
      </c>
      <c r="C316">
        <v>78.491100000000003</v>
      </c>
      <c r="D316">
        <v>1632</v>
      </c>
      <c r="E316">
        <v>54.43</v>
      </c>
      <c r="F316">
        <v>7.2</v>
      </c>
      <c r="G316">
        <v>106.3</v>
      </c>
      <c r="H316">
        <v>55.997999999999998</v>
      </c>
      <c r="I316">
        <v>145.06</v>
      </c>
      <c r="J316">
        <v>427.108</v>
      </c>
      <c r="K316">
        <v>180.9</v>
      </c>
      <c r="L316">
        <v>9.2916666666666696</v>
      </c>
      <c r="M316">
        <v>11.508888888888899</v>
      </c>
      <c r="N316">
        <v>2.2172222222222202</v>
      </c>
      <c r="O316">
        <v>-0.1123</v>
      </c>
      <c r="P316">
        <v>0.87629999999999997</v>
      </c>
      <c r="Q316">
        <v>1.1000000000000001</v>
      </c>
      <c r="R316">
        <v>1.41</v>
      </c>
    </row>
    <row r="317" spans="1:18" x14ac:dyDescent="0.2">
      <c r="A317" s="1">
        <v>31107</v>
      </c>
      <c r="B317">
        <v>54.7455</v>
      </c>
      <c r="C317">
        <v>78.882000000000005</v>
      </c>
      <c r="D317">
        <v>1800</v>
      </c>
      <c r="E317">
        <v>54.72</v>
      </c>
      <c r="F317">
        <v>7.2</v>
      </c>
      <c r="G317">
        <v>106.8</v>
      </c>
      <c r="H317">
        <v>56.223999999999997</v>
      </c>
      <c r="I317">
        <v>145.63999999999999</v>
      </c>
      <c r="J317">
        <v>433.80680000000001</v>
      </c>
      <c r="K317">
        <v>179.4</v>
      </c>
      <c r="L317">
        <v>9.8638095238095307</v>
      </c>
      <c r="M317">
        <v>11.8552380952381</v>
      </c>
      <c r="N317">
        <v>1.99142857142857</v>
      </c>
      <c r="O317">
        <v>9.1600000000000001E-2</v>
      </c>
      <c r="P317">
        <v>0.92689999999999995</v>
      </c>
      <c r="Q317">
        <v>1.1299999999999999</v>
      </c>
      <c r="R317">
        <v>1.31</v>
      </c>
    </row>
    <row r="318" spans="1:18" x14ac:dyDescent="0.2">
      <c r="A318" s="1">
        <v>31138</v>
      </c>
      <c r="B318">
        <v>54.604199999999999</v>
      </c>
      <c r="C318">
        <v>78.336200000000005</v>
      </c>
      <c r="D318">
        <v>1821</v>
      </c>
      <c r="E318">
        <v>55</v>
      </c>
      <c r="F318">
        <v>7.3</v>
      </c>
      <c r="G318">
        <v>107</v>
      </c>
      <c r="H318">
        <v>56.31</v>
      </c>
      <c r="I318">
        <v>140.82</v>
      </c>
      <c r="J318">
        <v>439.28030000000001</v>
      </c>
      <c r="K318">
        <v>180.6</v>
      </c>
      <c r="L318">
        <v>9.14095238095239</v>
      </c>
      <c r="M318">
        <v>11.434761904761899</v>
      </c>
      <c r="N318">
        <v>2.2938095238095202</v>
      </c>
      <c r="O318">
        <v>-6.2100000000000002E-2</v>
      </c>
      <c r="P318">
        <v>0.98209999999999997</v>
      </c>
      <c r="Q318">
        <v>1.28</v>
      </c>
      <c r="R318">
        <v>1.77</v>
      </c>
    </row>
    <row r="319" spans="1:18" x14ac:dyDescent="0.2">
      <c r="A319" s="1">
        <v>31168</v>
      </c>
      <c r="B319">
        <v>54.678199999999997</v>
      </c>
      <c r="C319">
        <v>78.262200000000007</v>
      </c>
      <c r="D319">
        <v>1680</v>
      </c>
      <c r="E319">
        <v>55.31</v>
      </c>
      <c r="F319">
        <v>7.2</v>
      </c>
      <c r="G319">
        <v>107.2</v>
      </c>
      <c r="H319">
        <v>56.45</v>
      </c>
      <c r="I319">
        <v>141.61000000000001</v>
      </c>
      <c r="J319">
        <v>444.68579999999997</v>
      </c>
      <c r="K319">
        <v>184.9</v>
      </c>
      <c r="L319">
        <v>8.4645454545454601</v>
      </c>
      <c r="M319">
        <v>10.8468181818182</v>
      </c>
      <c r="N319">
        <v>2.38227272727273</v>
      </c>
      <c r="O319">
        <v>-0.20080000000000001</v>
      </c>
      <c r="P319">
        <v>1.1597999999999999</v>
      </c>
      <c r="Q319">
        <v>1.43</v>
      </c>
      <c r="R319">
        <v>2.0599989999999999</v>
      </c>
    </row>
    <row r="320" spans="1:18" x14ac:dyDescent="0.2">
      <c r="A320" s="1">
        <v>31199</v>
      </c>
      <c r="B320">
        <v>54.715899999999998</v>
      </c>
      <c r="C320">
        <v>78.192899999999995</v>
      </c>
      <c r="D320">
        <v>1676</v>
      </c>
      <c r="E320">
        <v>55.61</v>
      </c>
      <c r="F320">
        <v>7.4</v>
      </c>
      <c r="G320">
        <v>107.5</v>
      </c>
      <c r="H320">
        <v>56.609000000000002</v>
      </c>
      <c r="I320">
        <v>140.44</v>
      </c>
      <c r="J320">
        <v>448.81110000000001</v>
      </c>
      <c r="K320">
        <v>188.9</v>
      </c>
      <c r="L320">
        <v>7.8045</v>
      </c>
      <c r="M320">
        <v>10.156000000000001</v>
      </c>
      <c r="N320">
        <v>2.3515000000000001</v>
      </c>
      <c r="O320">
        <v>0.16239999999999999</v>
      </c>
      <c r="P320">
        <v>1.1361000000000001</v>
      </c>
      <c r="Q320">
        <v>1.46</v>
      </c>
      <c r="R320">
        <v>2.06</v>
      </c>
    </row>
    <row r="321" spans="1:18" x14ac:dyDescent="0.2">
      <c r="A321" s="1">
        <v>31229</v>
      </c>
      <c r="B321">
        <v>54.338999999999999</v>
      </c>
      <c r="C321">
        <v>77.532799999999995</v>
      </c>
      <c r="D321">
        <v>1684</v>
      </c>
      <c r="E321">
        <v>55.92</v>
      </c>
      <c r="F321">
        <v>7.4</v>
      </c>
      <c r="G321">
        <v>107.7</v>
      </c>
      <c r="H321">
        <v>56.749000000000002</v>
      </c>
      <c r="I321">
        <v>136.84</v>
      </c>
      <c r="J321">
        <v>453.51870000000002</v>
      </c>
      <c r="K321">
        <v>192.5</v>
      </c>
      <c r="L321">
        <v>7.85636363636364</v>
      </c>
      <c r="M321">
        <v>10.306818181818199</v>
      </c>
      <c r="N321">
        <v>2.4504545454545501</v>
      </c>
      <c r="O321">
        <v>0.13389999999999999</v>
      </c>
      <c r="P321">
        <v>1.1133999999999999</v>
      </c>
      <c r="Q321">
        <v>1.46</v>
      </c>
      <c r="R321">
        <v>1.7199990000000001</v>
      </c>
    </row>
    <row r="322" spans="1:18" x14ac:dyDescent="0.2">
      <c r="A322" s="1">
        <v>31260</v>
      </c>
      <c r="B322">
        <v>54.570700000000002</v>
      </c>
      <c r="C322">
        <v>77.817400000000006</v>
      </c>
      <c r="D322">
        <v>1743</v>
      </c>
      <c r="E322">
        <v>56.26</v>
      </c>
      <c r="F322">
        <v>7.1</v>
      </c>
      <c r="G322">
        <v>107.9</v>
      </c>
      <c r="H322">
        <v>56.938000000000002</v>
      </c>
      <c r="I322">
        <v>136.69999999999999</v>
      </c>
      <c r="J322">
        <v>457.30560000000003</v>
      </c>
      <c r="K322">
        <v>188.3</v>
      </c>
      <c r="L322">
        <v>8.0472727272727305</v>
      </c>
      <c r="M322">
        <v>10.3318181818182</v>
      </c>
      <c r="N322">
        <v>2.2845454545454502</v>
      </c>
      <c r="O322">
        <v>0.1173</v>
      </c>
      <c r="P322">
        <v>1.1138999999999999</v>
      </c>
      <c r="Q322">
        <v>1.45</v>
      </c>
      <c r="R322">
        <v>1.86</v>
      </c>
    </row>
    <row r="323" spans="1:18" x14ac:dyDescent="0.2">
      <c r="A323" s="1">
        <v>31291</v>
      </c>
      <c r="B323">
        <v>54.813499999999998</v>
      </c>
      <c r="C323">
        <v>77.759500000000003</v>
      </c>
      <c r="D323">
        <v>1676</v>
      </c>
      <c r="E323">
        <v>56.66</v>
      </c>
      <c r="F323">
        <v>7.1</v>
      </c>
      <c r="G323">
        <v>108.1</v>
      </c>
      <c r="H323">
        <v>57.031999999999996</v>
      </c>
      <c r="I323">
        <v>137.76</v>
      </c>
      <c r="J323">
        <v>463.81220000000002</v>
      </c>
      <c r="K323">
        <v>184.1</v>
      </c>
      <c r="L323">
        <v>8.0652631578947407</v>
      </c>
      <c r="M323">
        <v>10.373157894736799</v>
      </c>
      <c r="N323">
        <v>2.3078947368421101</v>
      </c>
      <c r="O323">
        <v>0.21870000000000001</v>
      </c>
      <c r="P323">
        <v>1.1333</v>
      </c>
      <c r="Q323">
        <v>1.41</v>
      </c>
      <c r="R323">
        <v>1.82</v>
      </c>
    </row>
    <row r="324" spans="1:18" x14ac:dyDescent="0.2">
      <c r="A324" s="1">
        <v>31321</v>
      </c>
      <c r="B324">
        <v>54.5916</v>
      </c>
      <c r="C324">
        <v>77.396199999999993</v>
      </c>
      <c r="D324">
        <v>1834</v>
      </c>
      <c r="E324">
        <v>57.08</v>
      </c>
      <c r="F324">
        <v>7.1</v>
      </c>
      <c r="G324">
        <v>108.5</v>
      </c>
      <c r="H324">
        <v>57.124000000000002</v>
      </c>
      <c r="I324">
        <v>131.72999999999999</v>
      </c>
      <c r="J324">
        <v>468.07139999999998</v>
      </c>
      <c r="K324">
        <v>186.2</v>
      </c>
      <c r="L324">
        <v>8.0109090909090899</v>
      </c>
      <c r="M324">
        <v>10.236818181818199</v>
      </c>
      <c r="N324">
        <v>2.2259090909090902</v>
      </c>
      <c r="O324">
        <v>0.26750000000000002</v>
      </c>
      <c r="P324">
        <v>1.2225999999999999</v>
      </c>
      <c r="Q324">
        <v>1.34</v>
      </c>
      <c r="R324">
        <v>1.9000010000000001</v>
      </c>
    </row>
    <row r="325" spans="1:18" x14ac:dyDescent="0.2">
      <c r="A325" s="1">
        <v>31352</v>
      </c>
      <c r="B325">
        <v>54.771900000000002</v>
      </c>
      <c r="C325">
        <v>77.765500000000003</v>
      </c>
      <c r="D325">
        <v>1698</v>
      </c>
      <c r="E325">
        <v>57.54</v>
      </c>
      <c r="F325">
        <v>7</v>
      </c>
      <c r="G325">
        <v>109</v>
      </c>
      <c r="H325">
        <v>57.286000000000001</v>
      </c>
      <c r="I325">
        <v>130.22</v>
      </c>
      <c r="J325">
        <v>471.93130000000002</v>
      </c>
      <c r="K325">
        <v>197.5</v>
      </c>
      <c r="L325">
        <v>7.8784210526315803</v>
      </c>
      <c r="M325">
        <v>9.7815789473684198</v>
      </c>
      <c r="N325">
        <v>1.9031578947368399</v>
      </c>
      <c r="O325">
        <v>0.26790000000000003</v>
      </c>
      <c r="P325">
        <v>1.3193999999999999</v>
      </c>
      <c r="Q325">
        <v>1.44</v>
      </c>
      <c r="R325">
        <v>2</v>
      </c>
    </row>
    <row r="326" spans="1:18" x14ac:dyDescent="0.2">
      <c r="A326" s="1">
        <v>31382</v>
      </c>
      <c r="B326">
        <v>55.341200000000001</v>
      </c>
      <c r="C326">
        <v>77.996200000000002</v>
      </c>
      <c r="D326">
        <v>1942</v>
      </c>
      <c r="E326">
        <v>57.94</v>
      </c>
      <c r="F326">
        <v>7</v>
      </c>
      <c r="G326">
        <v>109.5</v>
      </c>
      <c r="H326">
        <v>57.478999999999999</v>
      </c>
      <c r="I326">
        <v>129.75</v>
      </c>
      <c r="J326">
        <v>475.24540000000002</v>
      </c>
      <c r="K326">
        <v>207.3</v>
      </c>
      <c r="L326">
        <v>7.67476190476191</v>
      </c>
      <c r="M326">
        <v>9.2590476190476192</v>
      </c>
      <c r="N326">
        <v>1.5842857142857101</v>
      </c>
      <c r="O326">
        <v>1.0500000000000001E-2</v>
      </c>
      <c r="P326">
        <v>1.3779999999999999</v>
      </c>
      <c r="Q326">
        <v>1.42</v>
      </c>
      <c r="R326">
        <v>2</v>
      </c>
    </row>
    <row r="327" spans="1:18" x14ac:dyDescent="0.2">
      <c r="A327" s="1">
        <v>31413</v>
      </c>
      <c r="B327">
        <v>55.606200000000001</v>
      </c>
      <c r="C327">
        <v>78.757800000000003</v>
      </c>
      <c r="D327">
        <v>1972</v>
      </c>
      <c r="E327">
        <v>58.36</v>
      </c>
      <c r="F327">
        <v>6.7</v>
      </c>
      <c r="G327">
        <v>109.9</v>
      </c>
      <c r="H327">
        <v>57.747999999999998</v>
      </c>
      <c r="I327">
        <v>128.74</v>
      </c>
      <c r="J327">
        <v>478.61470000000003</v>
      </c>
      <c r="K327">
        <v>208.2</v>
      </c>
      <c r="L327">
        <v>7.7285714285714304</v>
      </c>
      <c r="M327">
        <v>9.1938095238095201</v>
      </c>
      <c r="N327">
        <v>1.4652380952380999</v>
      </c>
      <c r="O327">
        <v>0.2681</v>
      </c>
      <c r="P327">
        <v>1.3531</v>
      </c>
      <c r="Q327">
        <v>1.39</v>
      </c>
      <c r="R327">
        <v>1.6900010000000001</v>
      </c>
    </row>
    <row r="328" spans="1:18" x14ac:dyDescent="0.2">
      <c r="A328" s="1">
        <v>31444</v>
      </c>
      <c r="B328">
        <v>55.209099999999999</v>
      </c>
      <c r="C328">
        <v>78.230699999999999</v>
      </c>
      <c r="D328">
        <v>1848</v>
      </c>
      <c r="E328">
        <v>58.75</v>
      </c>
      <c r="F328">
        <v>7.2</v>
      </c>
      <c r="G328">
        <v>109.7</v>
      </c>
      <c r="H328">
        <v>57.75</v>
      </c>
      <c r="I328">
        <v>124.63</v>
      </c>
      <c r="J328">
        <v>481.88069999999999</v>
      </c>
      <c r="K328">
        <v>219.4</v>
      </c>
      <c r="L328">
        <v>7.6131578947368403</v>
      </c>
      <c r="M328">
        <v>8.7042105263157907</v>
      </c>
      <c r="N328">
        <v>1.0910526315789499</v>
      </c>
      <c r="O328">
        <v>-0.2303</v>
      </c>
      <c r="P328">
        <v>1.5845</v>
      </c>
      <c r="Q328">
        <v>1.44</v>
      </c>
      <c r="R328">
        <v>2.0099999999999998</v>
      </c>
    </row>
    <row r="329" spans="1:18" x14ac:dyDescent="0.2">
      <c r="A329" s="1">
        <v>31472</v>
      </c>
      <c r="B329">
        <v>54.851900000000001</v>
      </c>
      <c r="C329">
        <v>77.946299999999994</v>
      </c>
      <c r="D329">
        <v>1876</v>
      </c>
      <c r="E329">
        <v>59.17</v>
      </c>
      <c r="F329">
        <v>7.2</v>
      </c>
      <c r="G329">
        <v>109.1</v>
      </c>
      <c r="H329">
        <v>57.622</v>
      </c>
      <c r="I329">
        <v>122.07</v>
      </c>
      <c r="J329">
        <v>483.1986</v>
      </c>
      <c r="K329">
        <v>232.3</v>
      </c>
      <c r="L329">
        <v>7.0289999999999999</v>
      </c>
      <c r="M329">
        <v>7.7785000000000002</v>
      </c>
      <c r="N329">
        <v>0.74950000000000006</v>
      </c>
      <c r="O329">
        <v>0.5302</v>
      </c>
      <c r="P329">
        <v>2.0291000000000001</v>
      </c>
      <c r="Q329">
        <v>1.5</v>
      </c>
      <c r="R329">
        <v>2.2999999999999998</v>
      </c>
    </row>
    <row r="330" spans="1:18" x14ac:dyDescent="0.2">
      <c r="A330" s="1">
        <v>31503</v>
      </c>
      <c r="B330">
        <v>54.883899999999997</v>
      </c>
      <c r="C330">
        <v>78.158199999999994</v>
      </c>
      <c r="D330">
        <v>1933</v>
      </c>
      <c r="E330">
        <v>59.62</v>
      </c>
      <c r="F330">
        <v>7.1</v>
      </c>
      <c r="G330">
        <v>108.7</v>
      </c>
      <c r="H330">
        <v>57.5</v>
      </c>
      <c r="I330">
        <v>120.77</v>
      </c>
      <c r="J330">
        <v>487.61739999999998</v>
      </c>
      <c r="K330">
        <v>238</v>
      </c>
      <c r="L330">
        <v>6.4404545454545499</v>
      </c>
      <c r="M330">
        <v>7.2990909090909097</v>
      </c>
      <c r="N330">
        <v>0.85863636363636398</v>
      </c>
      <c r="O330">
        <v>0.48359999999999997</v>
      </c>
      <c r="P330">
        <v>1.9358</v>
      </c>
      <c r="Q330">
        <v>1.4</v>
      </c>
      <c r="R330">
        <v>2.639999</v>
      </c>
    </row>
    <row r="331" spans="1:18" x14ac:dyDescent="0.2">
      <c r="A331" s="1">
        <v>31533</v>
      </c>
      <c r="B331">
        <v>54.992699999999999</v>
      </c>
      <c r="C331">
        <v>78.259100000000004</v>
      </c>
      <c r="D331">
        <v>1854</v>
      </c>
      <c r="E331">
        <v>60.06</v>
      </c>
      <c r="F331">
        <v>7.2</v>
      </c>
      <c r="G331">
        <v>109</v>
      </c>
      <c r="H331">
        <v>57.600999999999999</v>
      </c>
      <c r="I331">
        <v>118.77</v>
      </c>
      <c r="J331">
        <v>492.22089999999997</v>
      </c>
      <c r="K331">
        <v>238.5</v>
      </c>
      <c r="L331">
        <v>6.6490476190476198</v>
      </c>
      <c r="M331">
        <v>7.7095238095238097</v>
      </c>
      <c r="N331">
        <v>1.0604761904761899</v>
      </c>
      <c r="O331">
        <v>3.8999999999999998E-3</v>
      </c>
      <c r="P331">
        <v>1.5955999999999999</v>
      </c>
      <c r="Q331">
        <v>1.2</v>
      </c>
      <c r="R331">
        <v>2.4300000000000002</v>
      </c>
    </row>
    <row r="332" spans="1:18" x14ac:dyDescent="0.2">
      <c r="A332" s="1">
        <v>31564</v>
      </c>
      <c r="B332">
        <v>54.816499999999998</v>
      </c>
      <c r="C332">
        <v>77.905500000000004</v>
      </c>
      <c r="D332">
        <v>1847</v>
      </c>
      <c r="E332">
        <v>60.52</v>
      </c>
      <c r="F332">
        <v>7.2</v>
      </c>
      <c r="G332">
        <v>109.4</v>
      </c>
      <c r="H332">
        <v>57.81</v>
      </c>
      <c r="I332">
        <v>120</v>
      </c>
      <c r="J332">
        <v>495.64640000000003</v>
      </c>
      <c r="K332">
        <v>245.3</v>
      </c>
      <c r="L332">
        <v>6.7323809523809501</v>
      </c>
      <c r="M332">
        <v>7.7995238095238104</v>
      </c>
      <c r="N332">
        <v>1.0671428571428601</v>
      </c>
      <c r="O332">
        <v>1.4500000000000001E-2</v>
      </c>
      <c r="P332">
        <v>1.8935</v>
      </c>
      <c r="Q332">
        <v>1.21</v>
      </c>
      <c r="R332">
        <v>2.88</v>
      </c>
    </row>
    <row r="333" spans="1:18" x14ac:dyDescent="0.2">
      <c r="A333" s="1">
        <v>31594</v>
      </c>
      <c r="B333">
        <v>55.167499999999997</v>
      </c>
      <c r="C333">
        <v>78.293899999999994</v>
      </c>
      <c r="D333">
        <v>1782</v>
      </c>
      <c r="E333">
        <v>61.01</v>
      </c>
      <c r="F333">
        <v>7</v>
      </c>
      <c r="G333">
        <v>109.5</v>
      </c>
      <c r="H333">
        <v>57.822000000000003</v>
      </c>
      <c r="I333">
        <v>117.99</v>
      </c>
      <c r="J333">
        <v>499.48989999999998</v>
      </c>
      <c r="K333">
        <v>240.2</v>
      </c>
      <c r="L333">
        <v>6.2659090909090898</v>
      </c>
      <c r="M333">
        <v>7.3031818181818204</v>
      </c>
      <c r="N333">
        <v>1.03727272727273</v>
      </c>
      <c r="O333">
        <v>0.67149999999999999</v>
      </c>
      <c r="P333">
        <v>2.0558000000000001</v>
      </c>
      <c r="Q333">
        <v>1.28</v>
      </c>
      <c r="R333">
        <v>3.21</v>
      </c>
    </row>
    <row r="334" spans="1:18" x14ac:dyDescent="0.2">
      <c r="A334" s="1">
        <v>31625</v>
      </c>
      <c r="B334">
        <v>55.045699999999997</v>
      </c>
      <c r="C334">
        <v>78.353700000000003</v>
      </c>
      <c r="D334">
        <v>1807</v>
      </c>
      <c r="E334">
        <v>61.5</v>
      </c>
      <c r="F334">
        <v>6.9</v>
      </c>
      <c r="G334">
        <v>109.6</v>
      </c>
      <c r="H334">
        <v>57.890999999999998</v>
      </c>
      <c r="I334">
        <v>116.11</v>
      </c>
      <c r="J334">
        <v>502.04579999999999</v>
      </c>
      <c r="K334">
        <v>245</v>
      </c>
      <c r="L334">
        <v>5.9323809523809503</v>
      </c>
      <c r="M334">
        <v>7.1657142857142802</v>
      </c>
      <c r="N334">
        <v>1.2333333333333301</v>
      </c>
      <c r="O334">
        <v>0.60509999999999997</v>
      </c>
      <c r="P334">
        <v>2.1981000000000002</v>
      </c>
      <c r="Q334">
        <v>1.46</v>
      </c>
      <c r="R334">
        <v>3.03</v>
      </c>
    </row>
    <row r="335" spans="1:18" x14ac:dyDescent="0.2">
      <c r="A335" s="1">
        <v>31656</v>
      </c>
      <c r="B335">
        <v>55.150300000000001</v>
      </c>
      <c r="C335">
        <v>78.4161</v>
      </c>
      <c r="D335">
        <v>1687</v>
      </c>
      <c r="E335">
        <v>61.99</v>
      </c>
      <c r="F335">
        <v>7</v>
      </c>
      <c r="G335">
        <v>110</v>
      </c>
      <c r="H335">
        <v>58.076999999999998</v>
      </c>
      <c r="I335">
        <v>116.27</v>
      </c>
      <c r="J335">
        <v>508.7758</v>
      </c>
      <c r="K335">
        <v>238.3</v>
      </c>
      <c r="L335">
        <v>5.7742857142857096</v>
      </c>
      <c r="M335">
        <v>7.4476190476190496</v>
      </c>
      <c r="N335">
        <v>1.67333333333333</v>
      </c>
      <c r="O335">
        <v>0.25169999999999998</v>
      </c>
      <c r="P335">
        <v>1.847</v>
      </c>
      <c r="Q335">
        <v>1.31</v>
      </c>
      <c r="R335">
        <v>2.56</v>
      </c>
    </row>
    <row r="336" spans="1:18" x14ac:dyDescent="0.2">
      <c r="A336" s="1">
        <v>31686</v>
      </c>
      <c r="B336">
        <v>55.396799999999999</v>
      </c>
      <c r="C336">
        <v>78.589699999999993</v>
      </c>
      <c r="D336">
        <v>1681</v>
      </c>
      <c r="E336">
        <v>62.45</v>
      </c>
      <c r="F336">
        <v>7</v>
      </c>
      <c r="G336">
        <v>110.2</v>
      </c>
      <c r="H336">
        <v>58.18</v>
      </c>
      <c r="I336">
        <v>116.41</v>
      </c>
      <c r="J336">
        <v>514.88080000000002</v>
      </c>
      <c r="K336">
        <v>237.4</v>
      </c>
      <c r="L336">
        <v>5.7209090909090898</v>
      </c>
      <c r="M336">
        <v>7.4263636363636403</v>
      </c>
      <c r="N336">
        <v>1.70545454545455</v>
      </c>
      <c r="O336">
        <v>0.47560000000000002</v>
      </c>
      <c r="P336">
        <v>1.8967000000000001</v>
      </c>
      <c r="Q336">
        <v>1.38</v>
      </c>
      <c r="R336">
        <v>2.54</v>
      </c>
    </row>
    <row r="337" spans="1:18" x14ac:dyDescent="0.2">
      <c r="A337" s="1">
        <v>31717</v>
      </c>
      <c r="B337">
        <v>55.659300000000002</v>
      </c>
      <c r="C337">
        <v>78.834299999999999</v>
      </c>
      <c r="D337">
        <v>1623</v>
      </c>
      <c r="E337">
        <v>62.92</v>
      </c>
      <c r="F337">
        <v>6.9</v>
      </c>
      <c r="G337">
        <v>110.4</v>
      </c>
      <c r="H337">
        <v>58.283000000000001</v>
      </c>
      <c r="I337">
        <v>118.02</v>
      </c>
      <c r="J337">
        <v>513.80420000000004</v>
      </c>
      <c r="K337">
        <v>245.1</v>
      </c>
      <c r="L337">
        <v>5.7983333333333302</v>
      </c>
      <c r="M337">
        <v>7.2505555555555601</v>
      </c>
      <c r="N337">
        <v>1.4522222222222201</v>
      </c>
      <c r="O337">
        <v>0.58009999999999995</v>
      </c>
      <c r="P337">
        <v>2.0245000000000002</v>
      </c>
      <c r="Q337">
        <v>1.39</v>
      </c>
      <c r="R337">
        <v>2.4500000000000002</v>
      </c>
    </row>
    <row r="338" spans="1:18" x14ac:dyDescent="0.2">
      <c r="A338" s="1">
        <v>31747</v>
      </c>
      <c r="B338">
        <v>56.133299999999998</v>
      </c>
      <c r="C338">
        <v>79.338700000000003</v>
      </c>
      <c r="D338">
        <v>1833</v>
      </c>
      <c r="E338">
        <v>63.51</v>
      </c>
      <c r="F338">
        <v>6.6</v>
      </c>
      <c r="G338">
        <v>110.8</v>
      </c>
      <c r="H338">
        <v>58.360999999999997</v>
      </c>
      <c r="I338">
        <v>117.1</v>
      </c>
      <c r="J338">
        <v>513.68209999999999</v>
      </c>
      <c r="K338">
        <v>248.6</v>
      </c>
      <c r="L338">
        <v>5.8745454545454603</v>
      </c>
      <c r="M338">
        <v>7.1127272727272697</v>
      </c>
      <c r="N338">
        <v>1.23818181818182</v>
      </c>
      <c r="O338">
        <v>0.61450000000000005</v>
      </c>
      <c r="P338">
        <v>1.9375</v>
      </c>
      <c r="Q338">
        <v>1.48</v>
      </c>
      <c r="R338">
        <v>2.2000000000000002</v>
      </c>
    </row>
    <row r="339" spans="1:18" x14ac:dyDescent="0.2">
      <c r="A339" s="1">
        <v>31778</v>
      </c>
      <c r="B339">
        <v>55.9679</v>
      </c>
      <c r="C339">
        <v>78.954800000000006</v>
      </c>
      <c r="D339">
        <v>1774</v>
      </c>
      <c r="E339">
        <v>63.99</v>
      </c>
      <c r="F339">
        <v>6.6</v>
      </c>
      <c r="G339">
        <v>111.4</v>
      </c>
      <c r="H339">
        <v>58.628</v>
      </c>
      <c r="I339">
        <v>113.4</v>
      </c>
      <c r="J339">
        <v>512.15959999999995</v>
      </c>
      <c r="K339">
        <v>264.5</v>
      </c>
      <c r="L339">
        <v>5.7785000000000002</v>
      </c>
      <c r="M339">
        <v>7.0845000000000002</v>
      </c>
      <c r="N339">
        <v>1.306</v>
      </c>
      <c r="O339">
        <v>0.44169999999999998</v>
      </c>
      <c r="P339">
        <v>1.7606999999999999</v>
      </c>
      <c r="Q339">
        <v>1.36</v>
      </c>
      <c r="R339">
        <v>2.12</v>
      </c>
    </row>
    <row r="340" spans="1:18" x14ac:dyDescent="0.2">
      <c r="A340" s="1">
        <v>31809</v>
      </c>
      <c r="B340">
        <v>56.677500000000002</v>
      </c>
      <c r="C340">
        <v>79.9024</v>
      </c>
      <c r="D340">
        <v>1784</v>
      </c>
      <c r="E340">
        <v>64.45</v>
      </c>
      <c r="F340">
        <v>6.6</v>
      </c>
      <c r="G340">
        <v>111.8</v>
      </c>
      <c r="H340">
        <v>58.838000000000001</v>
      </c>
      <c r="I340">
        <v>112.19</v>
      </c>
      <c r="J340">
        <v>510.10840000000002</v>
      </c>
      <c r="K340">
        <v>280.89999999999998</v>
      </c>
      <c r="L340">
        <v>5.9589473684210503</v>
      </c>
      <c r="M340">
        <v>7.2505263157894699</v>
      </c>
      <c r="N340">
        <v>1.29157894736842</v>
      </c>
      <c r="O340">
        <v>0.46629999999999999</v>
      </c>
      <c r="P340">
        <v>1.8371999999999999</v>
      </c>
      <c r="Q340">
        <v>1.27</v>
      </c>
      <c r="R340">
        <v>1.83</v>
      </c>
    </row>
    <row r="341" spans="1:18" x14ac:dyDescent="0.2">
      <c r="A341" s="1">
        <v>31837</v>
      </c>
      <c r="B341">
        <v>56.764200000000002</v>
      </c>
      <c r="C341">
        <v>79.760800000000003</v>
      </c>
      <c r="D341">
        <v>1726</v>
      </c>
      <c r="E341">
        <v>64.760000000000005</v>
      </c>
      <c r="F341">
        <v>6.6</v>
      </c>
      <c r="G341">
        <v>112.2</v>
      </c>
      <c r="H341">
        <v>58.997</v>
      </c>
      <c r="I341">
        <v>111.39</v>
      </c>
      <c r="J341">
        <v>508.09589999999997</v>
      </c>
      <c r="K341">
        <v>292.5</v>
      </c>
      <c r="L341">
        <v>6.03318181818182</v>
      </c>
      <c r="M341">
        <v>7.2486363636363604</v>
      </c>
      <c r="N341">
        <v>1.21545454545455</v>
      </c>
      <c r="O341">
        <v>0.3911</v>
      </c>
      <c r="P341">
        <v>1.7992999999999999</v>
      </c>
      <c r="Q341">
        <v>1.25</v>
      </c>
      <c r="R341">
        <v>1.79</v>
      </c>
    </row>
    <row r="342" spans="1:18" x14ac:dyDescent="0.2">
      <c r="A342" s="1">
        <v>31868</v>
      </c>
      <c r="B342">
        <v>57.116900000000001</v>
      </c>
      <c r="C342">
        <v>80.023300000000006</v>
      </c>
      <c r="D342">
        <v>1614</v>
      </c>
      <c r="E342">
        <v>65.16</v>
      </c>
      <c r="F342">
        <v>6.3</v>
      </c>
      <c r="G342">
        <v>112.7</v>
      </c>
      <c r="H342">
        <v>59.209000000000003</v>
      </c>
      <c r="I342">
        <v>108.83</v>
      </c>
      <c r="J342">
        <v>510.90960000000001</v>
      </c>
      <c r="K342">
        <v>289.3</v>
      </c>
      <c r="L342">
        <v>6.50428571428571</v>
      </c>
      <c r="M342">
        <v>8.0228571428571396</v>
      </c>
      <c r="N342">
        <v>1.51857142857143</v>
      </c>
      <c r="O342">
        <v>-0.42049999999999998</v>
      </c>
      <c r="P342">
        <v>1.6475</v>
      </c>
      <c r="Q342">
        <v>1.19</v>
      </c>
      <c r="R342">
        <v>1.8099989999999999</v>
      </c>
    </row>
    <row r="343" spans="1:18" x14ac:dyDescent="0.2">
      <c r="A343" s="1">
        <v>31898</v>
      </c>
      <c r="B343">
        <v>57.493499999999997</v>
      </c>
      <c r="C343">
        <v>80.3797</v>
      </c>
      <c r="D343">
        <v>1628</v>
      </c>
      <c r="E343">
        <v>65.59</v>
      </c>
      <c r="F343">
        <v>6.3</v>
      </c>
      <c r="G343">
        <v>113</v>
      </c>
      <c r="H343">
        <v>59.356000000000002</v>
      </c>
      <c r="I343">
        <v>107.79</v>
      </c>
      <c r="J343">
        <v>511.1635</v>
      </c>
      <c r="K343">
        <v>289.10000000000002</v>
      </c>
      <c r="L343">
        <v>7.0034999999999998</v>
      </c>
      <c r="M343">
        <v>8.6129999999999995</v>
      </c>
      <c r="N343">
        <v>1.6094999999999999</v>
      </c>
      <c r="O343">
        <v>0.1389</v>
      </c>
      <c r="P343">
        <v>1.6838</v>
      </c>
      <c r="Q343">
        <v>1.18</v>
      </c>
      <c r="R343">
        <v>1.9900009999999999</v>
      </c>
    </row>
    <row r="344" spans="1:18" x14ac:dyDescent="0.2">
      <c r="A344" s="1">
        <v>31929</v>
      </c>
      <c r="B344">
        <v>57.770699999999998</v>
      </c>
      <c r="C344">
        <v>80.458600000000004</v>
      </c>
      <c r="D344">
        <v>1594</v>
      </c>
      <c r="E344">
        <v>66.09</v>
      </c>
      <c r="F344">
        <v>6.2</v>
      </c>
      <c r="G344">
        <v>113.5</v>
      </c>
      <c r="H344">
        <v>59.576000000000001</v>
      </c>
      <c r="I344">
        <v>109.14</v>
      </c>
      <c r="J344">
        <v>513.06370000000004</v>
      </c>
      <c r="K344">
        <v>301.39999999999998</v>
      </c>
      <c r="L344">
        <v>6.7954545454545503</v>
      </c>
      <c r="M344">
        <v>8.4022727272727291</v>
      </c>
      <c r="N344">
        <v>1.6068181818181799</v>
      </c>
      <c r="O344">
        <v>9.2999999999999999E-2</v>
      </c>
      <c r="P344">
        <v>1.5891999999999999</v>
      </c>
      <c r="Q344">
        <v>1.2</v>
      </c>
      <c r="R344">
        <v>2.14</v>
      </c>
    </row>
    <row r="345" spans="1:18" x14ac:dyDescent="0.2">
      <c r="A345" s="1">
        <v>31959</v>
      </c>
      <c r="B345">
        <v>58.152299999999997</v>
      </c>
      <c r="C345">
        <v>80.861599999999996</v>
      </c>
      <c r="D345">
        <v>1575</v>
      </c>
      <c r="E345">
        <v>66.52</v>
      </c>
      <c r="F345">
        <v>6.1</v>
      </c>
      <c r="G345">
        <v>113.8</v>
      </c>
      <c r="H345">
        <v>59.713000000000001</v>
      </c>
      <c r="I345">
        <v>110.39</v>
      </c>
      <c r="J345">
        <v>515.26239999999996</v>
      </c>
      <c r="K345">
        <v>310.10000000000002</v>
      </c>
      <c r="L345">
        <v>6.6831818181818203</v>
      </c>
      <c r="M345">
        <v>8.4468181818181804</v>
      </c>
      <c r="N345">
        <v>1.7636363636363599</v>
      </c>
      <c r="O345">
        <v>0.2039</v>
      </c>
      <c r="P345">
        <v>1.5567</v>
      </c>
      <c r="Q345">
        <v>1.19</v>
      </c>
      <c r="R345">
        <v>1.83</v>
      </c>
    </row>
    <row r="346" spans="1:18" x14ac:dyDescent="0.2">
      <c r="A346" s="1">
        <v>31990</v>
      </c>
      <c r="B346">
        <v>58.619599999999998</v>
      </c>
      <c r="C346">
        <v>81.157799999999995</v>
      </c>
      <c r="D346">
        <v>1605</v>
      </c>
      <c r="E346">
        <v>66.95</v>
      </c>
      <c r="F346">
        <v>6</v>
      </c>
      <c r="G346">
        <v>114.3</v>
      </c>
      <c r="H346">
        <v>59.948</v>
      </c>
      <c r="I346">
        <v>110.08</v>
      </c>
      <c r="J346">
        <v>518.35389999999995</v>
      </c>
      <c r="K346">
        <v>329.4</v>
      </c>
      <c r="L346">
        <v>7.0252380952380999</v>
      </c>
      <c r="M346">
        <v>8.7604761904761901</v>
      </c>
      <c r="N346">
        <v>1.7352380952380999</v>
      </c>
      <c r="O346">
        <v>0.22620000000000001</v>
      </c>
      <c r="P346">
        <v>1.488</v>
      </c>
      <c r="Q346">
        <v>1.1299999999999999</v>
      </c>
      <c r="R346">
        <v>1.57</v>
      </c>
    </row>
    <row r="347" spans="1:18" x14ac:dyDescent="0.2">
      <c r="A347" s="1">
        <v>32021</v>
      </c>
      <c r="B347">
        <v>58.773699999999998</v>
      </c>
      <c r="C347">
        <v>81.454400000000007</v>
      </c>
      <c r="D347">
        <v>1695</v>
      </c>
      <c r="E347">
        <v>67.349999999999994</v>
      </c>
      <c r="F347">
        <v>5.9</v>
      </c>
      <c r="G347">
        <v>114.7</v>
      </c>
      <c r="H347">
        <v>60.151000000000003</v>
      </c>
      <c r="I347">
        <v>108.18</v>
      </c>
      <c r="J347">
        <v>519.75030000000004</v>
      </c>
      <c r="K347">
        <v>318.7</v>
      </c>
      <c r="L347">
        <v>7.6680952380952396</v>
      </c>
      <c r="M347">
        <v>9.4219047619047593</v>
      </c>
      <c r="N347">
        <v>1.7538095238095199</v>
      </c>
      <c r="O347">
        <v>0.24349999999999999</v>
      </c>
      <c r="P347">
        <v>1.4888999999999999</v>
      </c>
      <c r="Q347">
        <v>1.1299999999999999</v>
      </c>
      <c r="R347">
        <v>1.47</v>
      </c>
    </row>
    <row r="348" spans="1:18" x14ac:dyDescent="0.2">
      <c r="A348" s="1">
        <v>32051</v>
      </c>
      <c r="B348">
        <v>59.635399999999997</v>
      </c>
      <c r="C348">
        <v>82.588899999999995</v>
      </c>
      <c r="D348">
        <v>1515</v>
      </c>
      <c r="E348">
        <v>67.760000000000005</v>
      </c>
      <c r="F348">
        <v>6</v>
      </c>
      <c r="G348">
        <v>115</v>
      </c>
      <c r="H348">
        <v>60.347999999999999</v>
      </c>
      <c r="I348">
        <v>107.74</v>
      </c>
      <c r="J348">
        <v>523.11009999999999</v>
      </c>
      <c r="K348">
        <v>280.2</v>
      </c>
      <c r="L348">
        <v>7.5933333333333302</v>
      </c>
      <c r="M348">
        <v>9.52</v>
      </c>
      <c r="N348">
        <v>1.9266666666666701</v>
      </c>
      <c r="O348">
        <v>-0.91379999999999995</v>
      </c>
      <c r="P348">
        <v>1.5209999999999999</v>
      </c>
      <c r="Q348">
        <v>1.1000000000000001</v>
      </c>
      <c r="R348">
        <v>1.74</v>
      </c>
    </row>
    <row r="349" spans="1:18" x14ac:dyDescent="0.2">
      <c r="A349" s="1">
        <v>32082</v>
      </c>
      <c r="B349">
        <v>59.9604</v>
      </c>
      <c r="C349">
        <v>82.976399999999998</v>
      </c>
      <c r="D349">
        <v>1656</v>
      </c>
      <c r="E349">
        <v>68.12</v>
      </c>
      <c r="F349">
        <v>5.8</v>
      </c>
      <c r="G349">
        <v>115.4</v>
      </c>
      <c r="H349">
        <v>60.465000000000003</v>
      </c>
      <c r="I349">
        <v>104.36</v>
      </c>
      <c r="J349">
        <v>526.69110000000001</v>
      </c>
      <c r="K349">
        <v>245</v>
      </c>
      <c r="L349">
        <v>6.9647368421052596</v>
      </c>
      <c r="M349">
        <v>8.8605263157894694</v>
      </c>
      <c r="N349">
        <v>1.89578947368421</v>
      </c>
      <c r="O349">
        <v>0.1042</v>
      </c>
      <c r="P349">
        <v>1.5078</v>
      </c>
      <c r="Q349">
        <v>1.22</v>
      </c>
      <c r="R349">
        <v>1.79</v>
      </c>
    </row>
    <row r="350" spans="1:18" x14ac:dyDescent="0.2">
      <c r="A350" s="1">
        <v>32112</v>
      </c>
      <c r="B350">
        <v>60.253300000000003</v>
      </c>
      <c r="C350">
        <v>83.3733</v>
      </c>
      <c r="D350">
        <v>1400</v>
      </c>
      <c r="E350">
        <v>68.52</v>
      </c>
      <c r="F350">
        <v>5.7</v>
      </c>
      <c r="G350">
        <v>115.6</v>
      </c>
      <c r="H350">
        <v>60.576000000000001</v>
      </c>
      <c r="I350">
        <v>102.14</v>
      </c>
      <c r="J350">
        <v>525.46489999999994</v>
      </c>
      <c r="K350">
        <v>241</v>
      </c>
      <c r="L350">
        <v>7.1731818181818197</v>
      </c>
      <c r="M350">
        <v>8.9877272727272697</v>
      </c>
      <c r="N350">
        <v>1.81454545454545</v>
      </c>
      <c r="O350">
        <v>-0.1381</v>
      </c>
      <c r="P350">
        <v>1.4919</v>
      </c>
      <c r="Q350">
        <v>1.18</v>
      </c>
      <c r="R350">
        <v>1.66</v>
      </c>
    </row>
    <row r="351" spans="1:18" x14ac:dyDescent="0.2">
      <c r="A351" s="1">
        <v>32143</v>
      </c>
      <c r="B351">
        <v>60.283200000000001</v>
      </c>
      <c r="C351">
        <v>83.144400000000005</v>
      </c>
      <c r="D351">
        <v>1271</v>
      </c>
      <c r="E351">
        <v>68.88</v>
      </c>
      <c r="F351">
        <v>5.7</v>
      </c>
      <c r="G351">
        <v>116</v>
      </c>
      <c r="H351">
        <v>60.805</v>
      </c>
      <c r="I351">
        <v>101.12</v>
      </c>
      <c r="J351">
        <v>527.58910000000003</v>
      </c>
      <c r="K351">
        <v>250.5</v>
      </c>
      <c r="L351">
        <v>6.9889473684210497</v>
      </c>
      <c r="M351">
        <v>8.6657894736842103</v>
      </c>
      <c r="N351">
        <v>1.6768421052631599</v>
      </c>
      <c r="O351">
        <v>-0.38129999999999997</v>
      </c>
      <c r="P351">
        <v>1.6004</v>
      </c>
      <c r="Q351">
        <v>1.19</v>
      </c>
      <c r="R351">
        <v>1.76</v>
      </c>
    </row>
    <row r="352" spans="1:18" x14ac:dyDescent="0.2">
      <c r="A352" s="1">
        <v>32174</v>
      </c>
      <c r="B352">
        <v>60.528599999999997</v>
      </c>
      <c r="C352">
        <v>83.246600000000001</v>
      </c>
      <c r="D352">
        <v>1473</v>
      </c>
      <c r="E352">
        <v>69.28</v>
      </c>
      <c r="F352">
        <v>5.7</v>
      </c>
      <c r="G352">
        <v>116.2</v>
      </c>
      <c r="H352">
        <v>60.893000000000001</v>
      </c>
      <c r="I352">
        <v>101.48</v>
      </c>
      <c r="J352">
        <v>530.42999999999995</v>
      </c>
      <c r="K352">
        <v>258.10000000000002</v>
      </c>
      <c r="L352">
        <v>6.64</v>
      </c>
      <c r="M352">
        <v>8.2119999999999997</v>
      </c>
      <c r="N352">
        <v>1.5720000000000001</v>
      </c>
      <c r="O352">
        <v>4.8500000000000001E-2</v>
      </c>
      <c r="P352">
        <v>1.5682</v>
      </c>
      <c r="Q352">
        <v>1.22</v>
      </c>
      <c r="R352">
        <v>1.68</v>
      </c>
    </row>
    <row r="353" spans="1:18" x14ac:dyDescent="0.2">
      <c r="A353" s="1">
        <v>32203</v>
      </c>
      <c r="B353">
        <v>60.666899999999998</v>
      </c>
      <c r="C353">
        <v>83.432900000000004</v>
      </c>
      <c r="D353">
        <v>1532</v>
      </c>
      <c r="E353">
        <v>69.66</v>
      </c>
      <c r="F353">
        <v>5.7</v>
      </c>
      <c r="G353">
        <v>116.5</v>
      </c>
      <c r="H353">
        <v>61.103000000000002</v>
      </c>
      <c r="I353">
        <v>99.85</v>
      </c>
      <c r="J353">
        <v>533.17529999999999</v>
      </c>
      <c r="K353">
        <v>265.7</v>
      </c>
      <c r="L353">
        <v>6.7065217391304301</v>
      </c>
      <c r="M353">
        <v>8.3734782608695699</v>
      </c>
      <c r="N353">
        <v>1.66695652173913</v>
      </c>
      <c r="O353">
        <v>-0.20799999999999999</v>
      </c>
      <c r="P353">
        <v>1.4656</v>
      </c>
      <c r="Q353">
        <v>1.18</v>
      </c>
      <c r="R353">
        <v>1.56</v>
      </c>
    </row>
    <row r="354" spans="1:18" x14ac:dyDescent="0.2">
      <c r="A354" s="1">
        <v>32234</v>
      </c>
      <c r="B354">
        <v>60.987900000000003</v>
      </c>
      <c r="C354">
        <v>84.107699999999994</v>
      </c>
      <c r="D354">
        <v>1573</v>
      </c>
      <c r="E354">
        <v>69.989999999999995</v>
      </c>
      <c r="F354">
        <v>5.4</v>
      </c>
      <c r="G354">
        <v>117.2</v>
      </c>
      <c r="H354">
        <v>61.401000000000003</v>
      </c>
      <c r="I354">
        <v>98.76</v>
      </c>
      <c r="J354">
        <v>536.77729999999997</v>
      </c>
      <c r="K354">
        <v>262.60000000000002</v>
      </c>
      <c r="L354">
        <v>7.008</v>
      </c>
      <c r="M354">
        <v>8.7185000000000006</v>
      </c>
      <c r="N354">
        <v>1.7104999999999999</v>
      </c>
      <c r="O354">
        <v>-0.13120000000000001</v>
      </c>
      <c r="P354">
        <v>1.3713</v>
      </c>
      <c r="Q354">
        <v>1.23</v>
      </c>
      <c r="R354">
        <v>1.48</v>
      </c>
    </row>
    <row r="355" spans="1:18" x14ac:dyDescent="0.2">
      <c r="A355" s="1">
        <v>32264</v>
      </c>
      <c r="B355">
        <v>60.917999999999999</v>
      </c>
      <c r="C355">
        <v>83.938100000000006</v>
      </c>
      <c r="D355">
        <v>1421</v>
      </c>
      <c r="E355">
        <v>70.430000000000007</v>
      </c>
      <c r="F355">
        <v>5.6</v>
      </c>
      <c r="G355">
        <v>117.5</v>
      </c>
      <c r="H355">
        <v>61.58</v>
      </c>
      <c r="I355">
        <v>98.81</v>
      </c>
      <c r="J355">
        <v>539.29629999999997</v>
      </c>
      <c r="K355">
        <v>256.10000000000002</v>
      </c>
      <c r="L355">
        <v>7.3971428571428604</v>
      </c>
      <c r="M355">
        <v>9.0890476190476193</v>
      </c>
      <c r="N355">
        <v>1.69190476190476</v>
      </c>
      <c r="O355">
        <v>-4.2299999999999997E-2</v>
      </c>
      <c r="P355">
        <v>1.3517999999999999</v>
      </c>
      <c r="Q355">
        <v>1.1399999999999999</v>
      </c>
      <c r="R355">
        <v>1.37</v>
      </c>
    </row>
    <row r="356" spans="1:18" x14ac:dyDescent="0.2">
      <c r="A356" s="1">
        <v>32295</v>
      </c>
      <c r="B356">
        <v>61.076500000000003</v>
      </c>
      <c r="C356">
        <v>84.046400000000006</v>
      </c>
      <c r="D356">
        <v>1478</v>
      </c>
      <c r="E356">
        <v>70.89</v>
      </c>
      <c r="F356">
        <v>5.4</v>
      </c>
      <c r="G356">
        <v>118</v>
      </c>
      <c r="H356">
        <v>61.841000000000001</v>
      </c>
      <c r="I356">
        <v>100.26</v>
      </c>
      <c r="J356">
        <v>540.226</v>
      </c>
      <c r="K356">
        <v>270.7</v>
      </c>
      <c r="L356">
        <v>7.4895454545454596</v>
      </c>
      <c r="M356">
        <v>8.9213636363636404</v>
      </c>
      <c r="N356">
        <v>1.4318181818181801</v>
      </c>
      <c r="O356">
        <v>5.67E-2</v>
      </c>
      <c r="P356">
        <v>1.4449000000000001</v>
      </c>
      <c r="Q356">
        <v>1.1399999999999999</v>
      </c>
      <c r="R356">
        <v>1.54</v>
      </c>
    </row>
    <row r="357" spans="1:18" x14ac:dyDescent="0.2">
      <c r="A357" s="1">
        <v>32325</v>
      </c>
      <c r="B357">
        <v>61.106299999999997</v>
      </c>
      <c r="C357">
        <v>83.987300000000005</v>
      </c>
      <c r="D357">
        <v>1467</v>
      </c>
      <c r="E357">
        <v>71.36</v>
      </c>
      <c r="F357">
        <v>5.4</v>
      </c>
      <c r="G357">
        <v>118.5</v>
      </c>
      <c r="H357">
        <v>62.142000000000003</v>
      </c>
      <c r="I357">
        <v>102.91</v>
      </c>
      <c r="J357">
        <v>542.09379999999999</v>
      </c>
      <c r="K357">
        <v>269.10000000000002</v>
      </c>
      <c r="L357">
        <v>7.7539999999999996</v>
      </c>
      <c r="M357">
        <v>9.0559999999999992</v>
      </c>
      <c r="N357">
        <v>1.302</v>
      </c>
      <c r="O357">
        <v>-0.29699999999999999</v>
      </c>
      <c r="P357">
        <v>1.2951999999999999</v>
      </c>
      <c r="Q357">
        <v>1.1499999999999999</v>
      </c>
      <c r="R357">
        <v>1.37</v>
      </c>
    </row>
    <row r="358" spans="1:18" x14ac:dyDescent="0.2">
      <c r="A358" s="1">
        <v>32356</v>
      </c>
      <c r="B358">
        <v>61.390500000000003</v>
      </c>
      <c r="C358">
        <v>84.016800000000003</v>
      </c>
      <c r="D358">
        <v>1493</v>
      </c>
      <c r="E358">
        <v>71.81</v>
      </c>
      <c r="F358">
        <v>5.6</v>
      </c>
      <c r="G358">
        <v>119</v>
      </c>
      <c r="H358">
        <v>62.325000000000003</v>
      </c>
      <c r="I358">
        <v>103.88</v>
      </c>
      <c r="J358">
        <v>545.66669999999999</v>
      </c>
      <c r="K358">
        <v>263.7</v>
      </c>
      <c r="L358">
        <v>8.1704347826086998</v>
      </c>
      <c r="M358">
        <v>9.2604347826086908</v>
      </c>
      <c r="N358">
        <v>1.0900000000000001</v>
      </c>
      <c r="O358">
        <v>-0.1052</v>
      </c>
      <c r="P358">
        <v>1.2836000000000001</v>
      </c>
      <c r="Q358">
        <v>1.1000000000000001</v>
      </c>
      <c r="R358">
        <v>1.34</v>
      </c>
    </row>
    <row r="359" spans="1:18" x14ac:dyDescent="0.2">
      <c r="A359" s="1">
        <v>32387</v>
      </c>
      <c r="B359">
        <v>61.213200000000001</v>
      </c>
      <c r="C359">
        <v>84.276899999999998</v>
      </c>
      <c r="D359">
        <v>1492</v>
      </c>
      <c r="E359">
        <v>72.25</v>
      </c>
      <c r="F359">
        <v>5.4</v>
      </c>
      <c r="G359">
        <v>119.5</v>
      </c>
      <c r="H359">
        <v>62.63</v>
      </c>
      <c r="I359">
        <v>104.41</v>
      </c>
      <c r="J359">
        <v>545.46759999999995</v>
      </c>
      <c r="K359">
        <v>268</v>
      </c>
      <c r="L359">
        <v>8.0933333333333302</v>
      </c>
      <c r="M359">
        <v>8.9771428571428604</v>
      </c>
      <c r="N359">
        <v>0.88380952380952404</v>
      </c>
      <c r="O359">
        <v>9.6500000000000002E-2</v>
      </c>
      <c r="P359">
        <v>1.3893</v>
      </c>
      <c r="Q359">
        <v>1.08</v>
      </c>
      <c r="R359">
        <v>1.5</v>
      </c>
    </row>
    <row r="360" spans="1:18" x14ac:dyDescent="0.2">
      <c r="A360" s="1">
        <v>32417</v>
      </c>
      <c r="B360">
        <v>61.502099999999999</v>
      </c>
      <c r="C360">
        <v>84.625</v>
      </c>
      <c r="D360">
        <v>1522</v>
      </c>
      <c r="E360">
        <v>72.650000000000006</v>
      </c>
      <c r="F360">
        <v>5.4</v>
      </c>
      <c r="G360">
        <v>119.9</v>
      </c>
      <c r="H360">
        <v>62.831000000000003</v>
      </c>
      <c r="I360">
        <v>101.87</v>
      </c>
      <c r="J360">
        <v>546.27319999999997</v>
      </c>
      <c r="K360">
        <v>277.39999999999998</v>
      </c>
      <c r="L360">
        <v>8.1095000000000006</v>
      </c>
      <c r="M360">
        <v>8.7955000000000005</v>
      </c>
      <c r="N360">
        <v>0.68600000000000005</v>
      </c>
      <c r="O360">
        <v>0.20830000000000001</v>
      </c>
      <c r="P360">
        <v>1.5471999999999999</v>
      </c>
      <c r="Q360">
        <v>0.9</v>
      </c>
      <c r="R360">
        <v>1.5</v>
      </c>
    </row>
    <row r="361" spans="1:18" x14ac:dyDescent="0.2">
      <c r="A361" s="1">
        <v>32448</v>
      </c>
      <c r="B361">
        <v>61.612200000000001</v>
      </c>
      <c r="C361">
        <v>84.764600000000002</v>
      </c>
      <c r="D361">
        <v>1569</v>
      </c>
      <c r="E361">
        <v>73.08</v>
      </c>
      <c r="F361">
        <v>5.3</v>
      </c>
      <c r="G361">
        <v>120.3</v>
      </c>
      <c r="H361">
        <v>62.975000000000001</v>
      </c>
      <c r="I361">
        <v>99.27</v>
      </c>
      <c r="J361">
        <v>546.649</v>
      </c>
      <c r="K361">
        <v>271</v>
      </c>
      <c r="L361">
        <v>8.4760000000000009</v>
      </c>
      <c r="M361">
        <v>8.9625000000000004</v>
      </c>
      <c r="N361">
        <v>0.48649999999999999</v>
      </c>
      <c r="O361">
        <v>8.2799999999999999E-2</v>
      </c>
      <c r="P361">
        <v>1.4359999999999999</v>
      </c>
      <c r="Q361">
        <v>1.03</v>
      </c>
      <c r="R361">
        <v>1.31</v>
      </c>
    </row>
    <row r="362" spans="1:18" x14ac:dyDescent="0.2">
      <c r="A362" s="1">
        <v>32478</v>
      </c>
      <c r="B362">
        <v>61.893599999999999</v>
      </c>
      <c r="C362">
        <v>85.051400000000001</v>
      </c>
      <c r="D362">
        <v>1563</v>
      </c>
      <c r="E362">
        <v>73.48</v>
      </c>
      <c r="F362">
        <v>5.3</v>
      </c>
      <c r="G362">
        <v>120.7</v>
      </c>
      <c r="H362">
        <v>63.164999999999999</v>
      </c>
      <c r="I362">
        <v>98.77</v>
      </c>
      <c r="J362">
        <v>547.32460000000003</v>
      </c>
      <c r="K362">
        <v>276.5</v>
      </c>
      <c r="L362">
        <v>8.9919047619047596</v>
      </c>
      <c r="M362">
        <v>9.1057142857142903</v>
      </c>
      <c r="N362">
        <v>0.113809523809524</v>
      </c>
      <c r="O362">
        <v>0.1807</v>
      </c>
      <c r="P362">
        <v>1.3954</v>
      </c>
      <c r="Q362">
        <v>1.08</v>
      </c>
      <c r="R362">
        <v>1.5</v>
      </c>
    </row>
    <row r="363" spans="1:18" x14ac:dyDescent="0.2">
      <c r="A363" s="1">
        <v>32509</v>
      </c>
      <c r="B363">
        <v>62.071399999999997</v>
      </c>
      <c r="C363">
        <v>85.610600000000005</v>
      </c>
      <c r="D363">
        <v>1621</v>
      </c>
      <c r="E363">
        <v>73.95</v>
      </c>
      <c r="F363">
        <v>5.4</v>
      </c>
      <c r="G363">
        <v>121.2</v>
      </c>
      <c r="H363">
        <v>63.481999999999999</v>
      </c>
      <c r="I363">
        <v>100.53</v>
      </c>
      <c r="J363">
        <v>563.29999999999995</v>
      </c>
      <c r="K363">
        <v>285.39999999999998</v>
      </c>
      <c r="L363">
        <v>9.0474999999999994</v>
      </c>
      <c r="M363">
        <v>9.0914999999999999</v>
      </c>
      <c r="N363">
        <v>4.4000000000000199E-2</v>
      </c>
      <c r="O363">
        <v>0.19120000000000001</v>
      </c>
      <c r="P363">
        <v>1.4951000000000001</v>
      </c>
      <c r="Q363">
        <v>1.03</v>
      </c>
      <c r="R363">
        <v>1.639999</v>
      </c>
    </row>
    <row r="364" spans="1:18" x14ac:dyDescent="0.2">
      <c r="A364" s="1">
        <v>32540</v>
      </c>
      <c r="B364">
        <v>61.805999999999997</v>
      </c>
      <c r="C364">
        <v>84.685400000000001</v>
      </c>
      <c r="D364">
        <v>1425</v>
      </c>
      <c r="E364">
        <v>74.39</v>
      </c>
      <c r="F364">
        <v>5.2</v>
      </c>
      <c r="G364">
        <v>121.6</v>
      </c>
      <c r="H364">
        <v>63.686</v>
      </c>
      <c r="I364">
        <v>101.01</v>
      </c>
      <c r="J364">
        <v>565.27819999999997</v>
      </c>
      <c r="K364">
        <v>294</v>
      </c>
      <c r="L364">
        <v>9.2531578947368391</v>
      </c>
      <c r="M364">
        <v>9.1689473684210601</v>
      </c>
      <c r="N364">
        <v>-8.4210526315789305E-2</v>
      </c>
      <c r="O364">
        <v>7.8799999999999995E-2</v>
      </c>
      <c r="P364">
        <v>1.3749</v>
      </c>
      <c r="Q364">
        <v>0.97</v>
      </c>
      <c r="R364">
        <v>1.48</v>
      </c>
    </row>
    <row r="365" spans="1:18" x14ac:dyDescent="0.2">
      <c r="A365" s="1">
        <v>32568</v>
      </c>
      <c r="B365">
        <v>61.960999999999999</v>
      </c>
      <c r="C365">
        <v>84.442800000000005</v>
      </c>
      <c r="D365">
        <v>1422</v>
      </c>
      <c r="E365">
        <v>74.790000000000006</v>
      </c>
      <c r="F365">
        <v>5</v>
      </c>
      <c r="G365">
        <v>122.2</v>
      </c>
      <c r="H365">
        <v>63.918999999999997</v>
      </c>
      <c r="I365">
        <v>102.16</v>
      </c>
      <c r="J365">
        <v>569.09429999999998</v>
      </c>
      <c r="K365">
        <v>292.7</v>
      </c>
      <c r="L365">
        <v>9.5704545454545507</v>
      </c>
      <c r="M365">
        <v>9.3577272727272707</v>
      </c>
      <c r="N365">
        <v>-0.21272727272727299</v>
      </c>
      <c r="O365">
        <v>0.33779999999999999</v>
      </c>
      <c r="P365">
        <v>1.4625999999999999</v>
      </c>
      <c r="Q365">
        <v>0.87</v>
      </c>
      <c r="R365">
        <v>1.67</v>
      </c>
    </row>
    <row r="366" spans="1:18" x14ac:dyDescent="0.2">
      <c r="A366" s="1">
        <v>32599</v>
      </c>
      <c r="B366">
        <v>62.016599999999997</v>
      </c>
      <c r="C366">
        <v>84.460499999999996</v>
      </c>
      <c r="D366">
        <v>1339</v>
      </c>
      <c r="E366">
        <v>75.09</v>
      </c>
      <c r="F366">
        <v>5.2</v>
      </c>
      <c r="G366">
        <v>123.1</v>
      </c>
      <c r="H366">
        <v>64.340999999999994</v>
      </c>
      <c r="I366">
        <v>102.13</v>
      </c>
      <c r="J366">
        <v>571.57090000000005</v>
      </c>
      <c r="K366">
        <v>302.3</v>
      </c>
      <c r="L366">
        <v>9.3629999999999995</v>
      </c>
      <c r="M366">
        <v>9.1754999999999995</v>
      </c>
      <c r="N366">
        <v>-0.1875</v>
      </c>
      <c r="O366">
        <v>0.44209999999999999</v>
      </c>
      <c r="P366">
        <v>1.5157</v>
      </c>
      <c r="Q366">
        <v>0.82</v>
      </c>
      <c r="R366">
        <v>1.87</v>
      </c>
    </row>
    <row r="367" spans="1:18" x14ac:dyDescent="0.2">
      <c r="A367" s="1">
        <v>32629</v>
      </c>
      <c r="B367">
        <v>61.563099999999999</v>
      </c>
      <c r="C367">
        <v>83.521699999999996</v>
      </c>
      <c r="D367">
        <v>1331</v>
      </c>
      <c r="E367">
        <v>75.31</v>
      </c>
      <c r="F367">
        <v>5.2</v>
      </c>
      <c r="G367">
        <v>123.7</v>
      </c>
      <c r="H367">
        <v>64.575000000000003</v>
      </c>
      <c r="I367">
        <v>104.7</v>
      </c>
      <c r="J367">
        <v>574.11969999999997</v>
      </c>
      <c r="K367">
        <v>313.89999999999998</v>
      </c>
      <c r="L367">
        <v>8.9772727272727302</v>
      </c>
      <c r="M367">
        <v>8.8590909090909093</v>
      </c>
      <c r="N367">
        <v>-0.118181818181818</v>
      </c>
      <c r="O367">
        <v>0.25090000000000001</v>
      </c>
      <c r="P367">
        <v>1.6029</v>
      </c>
      <c r="Q367">
        <v>0.89</v>
      </c>
      <c r="R367">
        <v>1.9100010000000001</v>
      </c>
    </row>
    <row r="368" spans="1:18" x14ac:dyDescent="0.2">
      <c r="A368" s="1">
        <v>32660</v>
      </c>
      <c r="B368">
        <v>61.602899999999998</v>
      </c>
      <c r="C368">
        <v>83.509699999999995</v>
      </c>
      <c r="D368">
        <v>1397</v>
      </c>
      <c r="E368">
        <v>75.48</v>
      </c>
      <c r="F368">
        <v>5.3</v>
      </c>
      <c r="G368">
        <v>124.1</v>
      </c>
      <c r="H368">
        <v>64.712999999999994</v>
      </c>
      <c r="I368">
        <v>106.72</v>
      </c>
      <c r="J368">
        <v>575.54319999999996</v>
      </c>
      <c r="K368">
        <v>323.7</v>
      </c>
      <c r="L368">
        <v>8.4409090909090896</v>
      </c>
      <c r="M368">
        <v>8.2772727272727291</v>
      </c>
      <c r="N368">
        <v>-0.163636363636364</v>
      </c>
      <c r="O368">
        <v>0.47860000000000003</v>
      </c>
      <c r="P368">
        <v>1.748</v>
      </c>
      <c r="Q368">
        <v>0.93</v>
      </c>
      <c r="R368">
        <v>1.92</v>
      </c>
    </row>
    <row r="369" spans="1:18" x14ac:dyDescent="0.2">
      <c r="A369" s="1">
        <v>32690</v>
      </c>
      <c r="B369">
        <v>61.010199999999998</v>
      </c>
      <c r="C369">
        <v>82.372100000000003</v>
      </c>
      <c r="D369">
        <v>1427</v>
      </c>
      <c r="E369">
        <v>75.66</v>
      </c>
      <c r="F369">
        <v>5.2</v>
      </c>
      <c r="G369">
        <v>124.5</v>
      </c>
      <c r="H369">
        <v>64.86</v>
      </c>
      <c r="I369">
        <v>104.48</v>
      </c>
      <c r="J369">
        <v>576.73130000000003</v>
      </c>
      <c r="K369">
        <v>331.9</v>
      </c>
      <c r="L369">
        <v>7.8944999999999999</v>
      </c>
      <c r="M369">
        <v>8.0184999999999995</v>
      </c>
      <c r="N369">
        <v>0.124</v>
      </c>
      <c r="O369">
        <v>0.75060000000000004</v>
      </c>
      <c r="P369">
        <v>1.9016</v>
      </c>
      <c r="Q369">
        <v>0.94</v>
      </c>
      <c r="R369">
        <v>1.86</v>
      </c>
    </row>
    <row r="370" spans="1:18" x14ac:dyDescent="0.2">
      <c r="A370" s="1">
        <v>32721</v>
      </c>
      <c r="B370">
        <v>61.562100000000001</v>
      </c>
      <c r="C370">
        <v>82.887900000000002</v>
      </c>
      <c r="D370">
        <v>1332</v>
      </c>
      <c r="E370">
        <v>75.84</v>
      </c>
      <c r="F370">
        <v>5.2</v>
      </c>
      <c r="G370">
        <v>124.5</v>
      </c>
      <c r="H370">
        <v>64.864000000000004</v>
      </c>
      <c r="I370">
        <v>104.87</v>
      </c>
      <c r="J370">
        <v>577.01390000000004</v>
      </c>
      <c r="K370">
        <v>346.6</v>
      </c>
      <c r="L370">
        <v>8.1839130434782597</v>
      </c>
      <c r="M370">
        <v>8.1126086956521792</v>
      </c>
      <c r="N370">
        <v>-7.1304347826087106E-2</v>
      </c>
      <c r="O370">
        <v>0.3821</v>
      </c>
      <c r="P370">
        <v>1.6432</v>
      </c>
      <c r="Q370">
        <v>0.92</v>
      </c>
      <c r="R370">
        <v>1.88</v>
      </c>
    </row>
    <row r="371" spans="1:18" x14ac:dyDescent="0.2">
      <c r="A371" s="1">
        <v>32752</v>
      </c>
      <c r="B371">
        <v>61.384300000000003</v>
      </c>
      <c r="C371">
        <v>82.478099999999998</v>
      </c>
      <c r="D371">
        <v>1279</v>
      </c>
      <c r="E371">
        <v>76.06</v>
      </c>
      <c r="F371">
        <v>5.3</v>
      </c>
      <c r="G371">
        <v>124.8</v>
      </c>
      <c r="H371">
        <v>65.006</v>
      </c>
      <c r="I371">
        <v>105.88</v>
      </c>
      <c r="J371">
        <v>578.64509999999996</v>
      </c>
      <c r="K371">
        <v>347.3</v>
      </c>
      <c r="L371">
        <v>8.2210000000000001</v>
      </c>
      <c r="M371">
        <v>8.1905000000000001</v>
      </c>
      <c r="N371">
        <v>-3.0499999999999701E-2</v>
      </c>
      <c r="O371">
        <v>0.43790000000000001</v>
      </c>
      <c r="P371">
        <v>1.4866999999999999</v>
      </c>
      <c r="Q371">
        <v>0.9</v>
      </c>
      <c r="R371">
        <v>1.9400010000000001</v>
      </c>
    </row>
    <row r="372" spans="1:18" x14ac:dyDescent="0.2">
      <c r="A372" s="1">
        <v>32782</v>
      </c>
      <c r="B372">
        <v>61.310299999999998</v>
      </c>
      <c r="C372">
        <v>82.113299999999995</v>
      </c>
      <c r="D372">
        <v>1410</v>
      </c>
      <c r="E372">
        <v>76.290000000000006</v>
      </c>
      <c r="F372">
        <v>5.3</v>
      </c>
      <c r="G372">
        <v>125.4</v>
      </c>
      <c r="H372">
        <v>65.260999999999996</v>
      </c>
      <c r="I372">
        <v>104.04</v>
      </c>
      <c r="J372">
        <v>580.61980000000005</v>
      </c>
      <c r="K372">
        <v>347.4</v>
      </c>
      <c r="L372">
        <v>7.9909523809523799</v>
      </c>
      <c r="M372">
        <v>8.0076190476190501</v>
      </c>
      <c r="N372">
        <v>1.6666666666666701E-2</v>
      </c>
      <c r="O372">
        <v>0.44529999999999997</v>
      </c>
      <c r="P372">
        <v>1.5984</v>
      </c>
      <c r="Q372">
        <v>0.89</v>
      </c>
      <c r="R372">
        <v>1.94</v>
      </c>
    </row>
    <row r="373" spans="1:18" x14ac:dyDescent="0.2">
      <c r="A373" s="1">
        <v>32813</v>
      </c>
      <c r="B373">
        <v>61.514600000000002</v>
      </c>
      <c r="C373">
        <v>82.083299999999994</v>
      </c>
      <c r="D373">
        <v>1351</v>
      </c>
      <c r="E373">
        <v>76.53</v>
      </c>
      <c r="F373">
        <v>5.4</v>
      </c>
      <c r="G373">
        <v>125.9</v>
      </c>
      <c r="H373">
        <v>65.400999999999996</v>
      </c>
      <c r="I373">
        <v>104.41</v>
      </c>
      <c r="J373">
        <v>582.67200000000003</v>
      </c>
      <c r="K373">
        <v>340.2</v>
      </c>
      <c r="L373">
        <v>7.7695238095238102</v>
      </c>
      <c r="M373">
        <v>7.8742857142857101</v>
      </c>
      <c r="N373">
        <v>0.104761904761905</v>
      </c>
      <c r="O373">
        <v>0.64739999999999998</v>
      </c>
      <c r="P373">
        <v>1.6528</v>
      </c>
      <c r="Q373">
        <v>0.92</v>
      </c>
      <c r="R373">
        <v>1.9000010000000001</v>
      </c>
    </row>
    <row r="374" spans="1:18" x14ac:dyDescent="0.2">
      <c r="A374" s="1">
        <v>32843</v>
      </c>
      <c r="B374">
        <v>61.876800000000003</v>
      </c>
      <c r="C374">
        <v>81.928799999999995</v>
      </c>
      <c r="D374">
        <v>1251</v>
      </c>
      <c r="E374">
        <v>76.709999999999994</v>
      </c>
      <c r="F374">
        <v>5.4</v>
      </c>
      <c r="G374">
        <v>126.3</v>
      </c>
      <c r="H374">
        <v>65.588999999999999</v>
      </c>
      <c r="I374">
        <v>102.96</v>
      </c>
      <c r="J374">
        <v>583.38229999999999</v>
      </c>
      <c r="K374">
        <v>348.6</v>
      </c>
      <c r="L374">
        <v>7.7229999999999999</v>
      </c>
      <c r="M374">
        <v>7.8360000000000003</v>
      </c>
      <c r="N374">
        <v>0.113</v>
      </c>
      <c r="O374">
        <v>0.50790000000000002</v>
      </c>
      <c r="P374">
        <v>1.5361</v>
      </c>
      <c r="Q374">
        <v>0.96</v>
      </c>
      <c r="R374">
        <v>1.9</v>
      </c>
    </row>
    <row r="375" spans="1:18" x14ac:dyDescent="0.2">
      <c r="A375" s="1">
        <v>32874</v>
      </c>
      <c r="B375">
        <v>61.488199999999999</v>
      </c>
      <c r="C375">
        <v>81.537899999999993</v>
      </c>
      <c r="D375">
        <v>1551</v>
      </c>
      <c r="E375">
        <v>76.900000000000006</v>
      </c>
      <c r="F375">
        <v>5.4</v>
      </c>
      <c r="G375">
        <v>127.5</v>
      </c>
      <c r="H375">
        <v>66.076999999999998</v>
      </c>
      <c r="I375">
        <v>102.44</v>
      </c>
      <c r="J375">
        <v>584.06740000000002</v>
      </c>
      <c r="K375">
        <v>339.97</v>
      </c>
      <c r="L375">
        <v>7.9209523809523796</v>
      </c>
      <c r="M375">
        <v>8.2066666666666706</v>
      </c>
      <c r="N375">
        <v>0.28571428571428598</v>
      </c>
      <c r="O375">
        <v>0.2296</v>
      </c>
      <c r="P375">
        <v>1.4321999999999999</v>
      </c>
      <c r="Q375">
        <v>0.95</v>
      </c>
      <c r="R375">
        <v>1.69</v>
      </c>
    </row>
    <row r="376" spans="1:18" x14ac:dyDescent="0.2">
      <c r="A376" s="1">
        <v>32905</v>
      </c>
      <c r="B376">
        <v>62.067799999999998</v>
      </c>
      <c r="C376">
        <v>82.536500000000004</v>
      </c>
      <c r="D376">
        <v>1437</v>
      </c>
      <c r="E376">
        <v>77.05</v>
      </c>
      <c r="F376">
        <v>5.3</v>
      </c>
      <c r="G376">
        <v>128</v>
      </c>
      <c r="H376">
        <v>66.364999999999995</v>
      </c>
      <c r="I376">
        <v>102.59</v>
      </c>
      <c r="J376">
        <v>582.26859999999999</v>
      </c>
      <c r="K376">
        <v>330.45</v>
      </c>
      <c r="L376">
        <v>8.11105263157895</v>
      </c>
      <c r="M376">
        <v>8.4731578947368398</v>
      </c>
      <c r="N376">
        <v>0.36210526315789499</v>
      </c>
      <c r="O376">
        <v>0.38009999999999999</v>
      </c>
      <c r="P376">
        <v>1.4213</v>
      </c>
      <c r="Q376">
        <v>0.92</v>
      </c>
      <c r="R376">
        <v>1.73</v>
      </c>
    </row>
    <row r="377" spans="1:18" x14ac:dyDescent="0.2">
      <c r="A377" s="1">
        <v>32933</v>
      </c>
      <c r="B377">
        <v>62.398800000000001</v>
      </c>
      <c r="C377">
        <v>82.727199999999996</v>
      </c>
      <c r="D377">
        <v>1289</v>
      </c>
      <c r="E377">
        <v>77.2</v>
      </c>
      <c r="F377">
        <v>5.2</v>
      </c>
      <c r="G377">
        <v>128.6</v>
      </c>
      <c r="H377">
        <v>66.608000000000004</v>
      </c>
      <c r="I377">
        <v>104.46</v>
      </c>
      <c r="J377">
        <v>581.15869999999995</v>
      </c>
      <c r="K377">
        <v>338.46</v>
      </c>
      <c r="L377">
        <v>8.35</v>
      </c>
      <c r="M377">
        <v>8.5886363636363701</v>
      </c>
      <c r="N377">
        <v>0.23863636363636301</v>
      </c>
      <c r="O377">
        <v>0.40939999999999999</v>
      </c>
      <c r="P377">
        <v>1.4238</v>
      </c>
      <c r="Q377">
        <v>0.84</v>
      </c>
      <c r="R377">
        <v>1.68</v>
      </c>
    </row>
    <row r="378" spans="1:18" x14ac:dyDescent="0.2">
      <c r="A378" s="1">
        <v>32964</v>
      </c>
      <c r="B378">
        <v>62.335700000000003</v>
      </c>
      <c r="C378">
        <v>82.349900000000005</v>
      </c>
      <c r="D378">
        <v>1248</v>
      </c>
      <c r="E378">
        <v>77.28</v>
      </c>
      <c r="F378">
        <v>5.4</v>
      </c>
      <c r="G378">
        <v>128.9</v>
      </c>
      <c r="H378">
        <v>66.751999999999995</v>
      </c>
      <c r="I378">
        <v>104.23</v>
      </c>
      <c r="J378">
        <v>578.97739999999999</v>
      </c>
      <c r="K378">
        <v>338.18</v>
      </c>
      <c r="L378">
        <v>8.4045000000000005</v>
      </c>
      <c r="M378">
        <v>8.7855000000000008</v>
      </c>
      <c r="N378">
        <v>0.38100000000000001</v>
      </c>
      <c r="O378">
        <v>5.6300000000000003E-2</v>
      </c>
      <c r="P378">
        <v>1.2192000000000001</v>
      </c>
      <c r="Q378">
        <v>0.84</v>
      </c>
      <c r="R378">
        <v>1.58</v>
      </c>
    </row>
    <row r="379" spans="1:18" x14ac:dyDescent="0.2">
      <c r="A379" s="1">
        <v>32994</v>
      </c>
      <c r="B379">
        <v>62.436399999999999</v>
      </c>
      <c r="C379">
        <v>82.266400000000004</v>
      </c>
      <c r="D379">
        <v>1212</v>
      </c>
      <c r="E379">
        <v>77.3</v>
      </c>
      <c r="F379">
        <v>5.4</v>
      </c>
      <c r="G379">
        <v>129.1</v>
      </c>
      <c r="H379">
        <v>66.896000000000001</v>
      </c>
      <c r="I379">
        <v>102.79</v>
      </c>
      <c r="J379">
        <v>576.47479999999996</v>
      </c>
      <c r="K379">
        <v>350.25</v>
      </c>
      <c r="L379">
        <v>8.31636363636364</v>
      </c>
      <c r="M379">
        <v>8.7581818181818196</v>
      </c>
      <c r="N379">
        <v>0.441818181818182</v>
      </c>
      <c r="O379">
        <v>6.5799999999999997E-2</v>
      </c>
      <c r="P379">
        <v>1.1597999999999999</v>
      </c>
      <c r="Q379">
        <v>0.94</v>
      </c>
      <c r="R379">
        <v>1.7199990000000001</v>
      </c>
    </row>
    <row r="380" spans="1:18" x14ac:dyDescent="0.2">
      <c r="A380" s="1">
        <v>33025</v>
      </c>
      <c r="B380">
        <v>62.639200000000002</v>
      </c>
      <c r="C380">
        <v>82.311400000000006</v>
      </c>
      <c r="D380">
        <v>1177</v>
      </c>
      <c r="E380">
        <v>77.260000000000005</v>
      </c>
      <c r="F380">
        <v>5.2</v>
      </c>
      <c r="G380">
        <v>129.9</v>
      </c>
      <c r="H380">
        <v>67.191000000000003</v>
      </c>
      <c r="I380">
        <v>103.39</v>
      </c>
      <c r="J380">
        <v>577.22789999999998</v>
      </c>
      <c r="K380">
        <v>360.39</v>
      </c>
      <c r="L380">
        <v>8.0961904761904808</v>
      </c>
      <c r="M380">
        <v>8.48</v>
      </c>
      <c r="N380">
        <v>0.38380952380952399</v>
      </c>
      <c r="O380">
        <v>0.17349999999999999</v>
      </c>
      <c r="P380">
        <v>1.1836</v>
      </c>
      <c r="Q380">
        <v>0.96</v>
      </c>
      <c r="R380">
        <v>1.68</v>
      </c>
    </row>
    <row r="381" spans="1:18" x14ac:dyDescent="0.2">
      <c r="A381" s="1">
        <v>33055</v>
      </c>
      <c r="B381">
        <v>62.568300000000001</v>
      </c>
      <c r="C381">
        <v>82.002899999999997</v>
      </c>
      <c r="D381">
        <v>1171</v>
      </c>
      <c r="E381">
        <v>77.14</v>
      </c>
      <c r="F381">
        <v>5.5</v>
      </c>
      <c r="G381">
        <v>130.5</v>
      </c>
      <c r="H381">
        <v>67.347999999999999</v>
      </c>
      <c r="I381">
        <v>101.29</v>
      </c>
      <c r="J381">
        <v>577.30119999999999</v>
      </c>
      <c r="K381">
        <v>360.03</v>
      </c>
      <c r="L381">
        <v>7.9409523809523801</v>
      </c>
      <c r="M381">
        <v>8.4714285714285698</v>
      </c>
      <c r="N381">
        <v>0.53047619047619099</v>
      </c>
      <c r="O381">
        <v>0.14799999999999999</v>
      </c>
      <c r="P381">
        <v>1.1795</v>
      </c>
      <c r="Q381">
        <v>0.96</v>
      </c>
      <c r="R381">
        <v>1.57</v>
      </c>
    </row>
    <row r="382" spans="1:18" x14ac:dyDescent="0.2">
      <c r="A382" s="1">
        <v>33086</v>
      </c>
      <c r="B382">
        <v>62.731400000000001</v>
      </c>
      <c r="C382">
        <v>82.055499999999995</v>
      </c>
      <c r="D382">
        <v>1115</v>
      </c>
      <c r="E382">
        <v>77</v>
      </c>
      <c r="F382">
        <v>5.7</v>
      </c>
      <c r="G382">
        <v>131.6</v>
      </c>
      <c r="H382">
        <v>67.796999999999997</v>
      </c>
      <c r="I382">
        <v>99.66</v>
      </c>
      <c r="J382">
        <v>576.34370000000001</v>
      </c>
      <c r="K382">
        <v>330.75</v>
      </c>
      <c r="L382">
        <v>7.7791304347826102</v>
      </c>
      <c r="M382">
        <v>8.7526086956521691</v>
      </c>
      <c r="N382">
        <v>0.97347826086956502</v>
      </c>
      <c r="O382">
        <v>-0.15590000000000001</v>
      </c>
      <c r="P382">
        <v>1.1254999999999999</v>
      </c>
      <c r="Q382">
        <v>1</v>
      </c>
      <c r="R382">
        <v>1.35</v>
      </c>
    </row>
    <row r="383" spans="1:18" x14ac:dyDescent="0.2">
      <c r="A383" s="1">
        <v>33117</v>
      </c>
      <c r="B383">
        <v>62.860799999999998</v>
      </c>
      <c r="C383">
        <v>81.889600000000002</v>
      </c>
      <c r="D383">
        <v>1110</v>
      </c>
      <c r="E383">
        <v>76.84</v>
      </c>
      <c r="F383">
        <v>5.9</v>
      </c>
      <c r="G383">
        <v>132.5</v>
      </c>
      <c r="H383">
        <v>68.215000000000003</v>
      </c>
      <c r="I383">
        <v>98.52</v>
      </c>
      <c r="J383">
        <v>575.71119999999996</v>
      </c>
      <c r="K383">
        <v>315.41000000000003</v>
      </c>
      <c r="L383">
        <v>7.7631578947368398</v>
      </c>
      <c r="M383">
        <v>8.8931578947368397</v>
      </c>
      <c r="N383">
        <v>1.1299999999999999</v>
      </c>
      <c r="O383">
        <v>6.4399999999999999E-2</v>
      </c>
      <c r="P383">
        <v>1.1437999999999999</v>
      </c>
      <c r="Q383">
        <v>1.08</v>
      </c>
      <c r="R383">
        <v>1.29</v>
      </c>
    </row>
    <row r="384" spans="1:18" x14ac:dyDescent="0.2">
      <c r="A384" s="1">
        <v>33147</v>
      </c>
      <c r="B384">
        <v>62.377899999999997</v>
      </c>
      <c r="C384">
        <v>81.050200000000004</v>
      </c>
      <c r="D384">
        <v>1014</v>
      </c>
      <c r="E384">
        <v>76.7</v>
      </c>
      <c r="F384">
        <v>5.9</v>
      </c>
      <c r="G384">
        <v>133.4</v>
      </c>
      <c r="H384">
        <v>68.602000000000004</v>
      </c>
      <c r="I384">
        <v>96.04</v>
      </c>
      <c r="J384">
        <v>576.48450000000003</v>
      </c>
      <c r="K384">
        <v>307.12</v>
      </c>
      <c r="L384">
        <v>7.5513636363636403</v>
      </c>
      <c r="M384">
        <v>8.7195454545454503</v>
      </c>
      <c r="N384">
        <v>1.16818181818182</v>
      </c>
      <c r="O384">
        <v>0.26750000000000002</v>
      </c>
      <c r="P384">
        <v>1.4354</v>
      </c>
      <c r="Q384">
        <v>1.21</v>
      </c>
      <c r="R384">
        <v>1.46</v>
      </c>
    </row>
    <row r="385" spans="1:18" x14ac:dyDescent="0.2">
      <c r="A385" s="1">
        <v>33178</v>
      </c>
      <c r="B385">
        <v>61.637</v>
      </c>
      <c r="C385">
        <v>79.993099999999998</v>
      </c>
      <c r="D385">
        <v>1145</v>
      </c>
      <c r="E385">
        <v>76.37</v>
      </c>
      <c r="F385">
        <v>6.2</v>
      </c>
      <c r="G385">
        <v>133.69999999999999</v>
      </c>
      <c r="H385">
        <v>68.685000000000002</v>
      </c>
      <c r="I385">
        <v>95.46</v>
      </c>
      <c r="J385">
        <v>574.36860000000001</v>
      </c>
      <c r="K385">
        <v>315.29000000000002</v>
      </c>
      <c r="L385">
        <v>7.3135000000000003</v>
      </c>
      <c r="M385">
        <v>8.3919999999999995</v>
      </c>
      <c r="N385">
        <v>1.0785</v>
      </c>
      <c r="O385">
        <v>0.35520000000000002</v>
      </c>
      <c r="P385">
        <v>1.5665</v>
      </c>
      <c r="Q385">
        <v>1.32</v>
      </c>
      <c r="R385">
        <v>1.62</v>
      </c>
    </row>
    <row r="386" spans="1:18" x14ac:dyDescent="0.2">
      <c r="A386" s="1">
        <v>33208</v>
      </c>
      <c r="B386">
        <v>61.219799999999999</v>
      </c>
      <c r="C386">
        <v>79.276399999999995</v>
      </c>
      <c r="D386">
        <v>969</v>
      </c>
      <c r="E386">
        <v>76.180000000000007</v>
      </c>
      <c r="F386">
        <v>6.3</v>
      </c>
      <c r="G386">
        <v>134.19999999999999</v>
      </c>
      <c r="H386">
        <v>68.741</v>
      </c>
      <c r="I386">
        <v>96.43</v>
      </c>
      <c r="J386">
        <v>569.58799999999997</v>
      </c>
      <c r="K386">
        <v>328.75</v>
      </c>
      <c r="L386">
        <v>7.0505000000000004</v>
      </c>
      <c r="M386">
        <v>8.0749999999999993</v>
      </c>
      <c r="N386">
        <v>1.0245</v>
      </c>
      <c r="O386">
        <v>0.33850000000000002</v>
      </c>
      <c r="P386">
        <v>1.6063000000000001</v>
      </c>
      <c r="Q386">
        <v>1.38</v>
      </c>
      <c r="R386">
        <v>1.59</v>
      </c>
    </row>
    <row r="387" spans="1:18" x14ac:dyDescent="0.2">
      <c r="A387" s="1">
        <v>33239</v>
      </c>
      <c r="B387">
        <v>60.941200000000002</v>
      </c>
      <c r="C387">
        <v>78.522199999999998</v>
      </c>
      <c r="D387">
        <v>798</v>
      </c>
      <c r="E387">
        <v>75.91</v>
      </c>
      <c r="F387">
        <v>6.4</v>
      </c>
      <c r="G387">
        <v>134.69999999999999</v>
      </c>
      <c r="H387">
        <v>68.995999999999995</v>
      </c>
      <c r="I387">
        <v>95.92</v>
      </c>
      <c r="J387">
        <v>567.88570000000004</v>
      </c>
      <c r="K387">
        <v>325.49</v>
      </c>
      <c r="L387">
        <v>6.6442857142857097</v>
      </c>
      <c r="M387">
        <v>8.0928571428571399</v>
      </c>
      <c r="N387">
        <v>1.44857142857143</v>
      </c>
      <c r="O387">
        <v>0.40899999999999997</v>
      </c>
      <c r="P387">
        <v>1.6545000000000001</v>
      </c>
      <c r="Q387">
        <v>1.41</v>
      </c>
      <c r="R387">
        <v>1.55</v>
      </c>
    </row>
    <row r="388" spans="1:18" x14ac:dyDescent="0.2">
      <c r="A388" s="1">
        <v>33270</v>
      </c>
      <c r="B388">
        <v>60.539299999999997</v>
      </c>
      <c r="C388">
        <v>77.913600000000002</v>
      </c>
      <c r="D388">
        <v>965</v>
      </c>
      <c r="E388">
        <v>75.739999999999995</v>
      </c>
      <c r="F388">
        <v>6.6</v>
      </c>
      <c r="G388">
        <v>134.80000000000001</v>
      </c>
      <c r="H388">
        <v>69.021000000000001</v>
      </c>
      <c r="I388">
        <v>94.55</v>
      </c>
      <c r="J388">
        <v>564.7423</v>
      </c>
      <c r="K388">
        <v>362.26</v>
      </c>
      <c r="L388">
        <v>6.2668421052631604</v>
      </c>
      <c r="M388">
        <v>7.8547368421052601</v>
      </c>
      <c r="N388">
        <v>1.5878947368421099</v>
      </c>
      <c r="O388">
        <v>0.31709999999999999</v>
      </c>
      <c r="P388">
        <v>1.4638</v>
      </c>
      <c r="Q388">
        <v>1.24</v>
      </c>
      <c r="R388">
        <v>1.52</v>
      </c>
    </row>
    <row r="389" spans="1:18" x14ac:dyDescent="0.2">
      <c r="A389" s="1">
        <v>33298</v>
      </c>
      <c r="B389">
        <v>60.214399999999998</v>
      </c>
      <c r="C389">
        <v>77.262699999999995</v>
      </c>
      <c r="D389">
        <v>921</v>
      </c>
      <c r="E389">
        <v>75.58</v>
      </c>
      <c r="F389">
        <v>6.8</v>
      </c>
      <c r="G389">
        <v>134.80000000000001</v>
      </c>
      <c r="H389">
        <v>69.031999999999996</v>
      </c>
      <c r="I389">
        <v>98.14</v>
      </c>
      <c r="J389">
        <v>561.51110000000006</v>
      </c>
      <c r="K389">
        <v>372.28</v>
      </c>
      <c r="L389">
        <v>6.3959999999999999</v>
      </c>
      <c r="M389">
        <v>8.11</v>
      </c>
      <c r="N389">
        <v>1.714</v>
      </c>
      <c r="O389">
        <v>0.24840000000000001</v>
      </c>
      <c r="P389">
        <v>1.4303999999999999</v>
      </c>
      <c r="Q389">
        <v>1.1599999999999999</v>
      </c>
      <c r="R389">
        <v>1.39</v>
      </c>
    </row>
    <row r="390" spans="1:18" x14ac:dyDescent="0.2">
      <c r="A390" s="1">
        <v>33329</v>
      </c>
      <c r="B390">
        <v>60.345199999999998</v>
      </c>
      <c r="C390">
        <v>77.402500000000003</v>
      </c>
      <c r="D390">
        <v>1001</v>
      </c>
      <c r="E390">
        <v>75.569999999999993</v>
      </c>
      <c r="F390">
        <v>6.7</v>
      </c>
      <c r="G390">
        <v>135.1</v>
      </c>
      <c r="H390">
        <v>69.153999999999996</v>
      </c>
      <c r="I390">
        <v>99.34</v>
      </c>
      <c r="J390">
        <v>559.07510000000002</v>
      </c>
      <c r="K390">
        <v>379.68</v>
      </c>
      <c r="L390">
        <v>6.2359090909090904</v>
      </c>
      <c r="M390">
        <v>8.0390909090909108</v>
      </c>
      <c r="N390">
        <v>1.80318181818182</v>
      </c>
      <c r="O390">
        <v>0.20269999999999999</v>
      </c>
      <c r="P390">
        <v>1.4177999999999999</v>
      </c>
      <c r="Q390">
        <v>1.08</v>
      </c>
      <c r="R390">
        <v>1.45</v>
      </c>
    </row>
    <row r="391" spans="1:18" x14ac:dyDescent="0.2">
      <c r="A391" s="1">
        <v>33359</v>
      </c>
      <c r="B391">
        <v>60.944899999999997</v>
      </c>
      <c r="C391">
        <v>77.864500000000007</v>
      </c>
      <c r="D391">
        <v>996</v>
      </c>
      <c r="E391">
        <v>75.77</v>
      </c>
      <c r="F391">
        <v>6.9</v>
      </c>
      <c r="G391">
        <v>135.6</v>
      </c>
      <c r="H391">
        <v>69.44</v>
      </c>
      <c r="I391">
        <v>99.59</v>
      </c>
      <c r="J391">
        <v>556.90110000000004</v>
      </c>
      <c r="K391">
        <v>377.99</v>
      </c>
      <c r="L391">
        <v>6.1304545454545503</v>
      </c>
      <c r="M391">
        <v>8.0677272727272697</v>
      </c>
      <c r="N391">
        <v>1.9372727272727299</v>
      </c>
      <c r="O391">
        <v>0.1981</v>
      </c>
      <c r="P391">
        <v>1.3594999999999999</v>
      </c>
      <c r="Q391">
        <v>1</v>
      </c>
      <c r="R391">
        <v>1.4000010000000001</v>
      </c>
    </row>
    <row r="392" spans="1:18" x14ac:dyDescent="0.2">
      <c r="A392" s="1">
        <v>33390</v>
      </c>
      <c r="B392">
        <v>61.510899999999999</v>
      </c>
      <c r="C392">
        <v>78.584699999999998</v>
      </c>
      <c r="D392">
        <v>1036</v>
      </c>
      <c r="E392">
        <v>76</v>
      </c>
      <c r="F392">
        <v>6.9</v>
      </c>
      <c r="G392">
        <v>136</v>
      </c>
      <c r="H392">
        <v>69.557000000000002</v>
      </c>
      <c r="I392">
        <v>101.24</v>
      </c>
      <c r="J392">
        <v>553.7482</v>
      </c>
      <c r="K392">
        <v>378.29</v>
      </c>
      <c r="L392">
        <v>6.3585000000000003</v>
      </c>
      <c r="M392">
        <v>8.2840000000000007</v>
      </c>
      <c r="N392">
        <v>1.9255</v>
      </c>
      <c r="O392">
        <v>7.9799999999999996E-2</v>
      </c>
      <c r="P392">
        <v>1.3214999999999999</v>
      </c>
      <c r="Q392">
        <v>0.95</v>
      </c>
      <c r="R392">
        <v>1.34</v>
      </c>
    </row>
    <row r="393" spans="1:18" x14ac:dyDescent="0.2">
      <c r="A393" s="1">
        <v>33420</v>
      </c>
      <c r="B393">
        <v>61.5154</v>
      </c>
      <c r="C393">
        <v>78.706299999999999</v>
      </c>
      <c r="D393">
        <v>1063</v>
      </c>
      <c r="E393">
        <v>76.08</v>
      </c>
      <c r="F393">
        <v>6.8</v>
      </c>
      <c r="G393">
        <v>136.19999999999999</v>
      </c>
      <c r="H393">
        <v>69.667000000000002</v>
      </c>
      <c r="I393">
        <v>100.91</v>
      </c>
      <c r="J393">
        <v>550.30730000000005</v>
      </c>
      <c r="K393">
        <v>380.23</v>
      </c>
      <c r="L393">
        <v>6.3059090909090898</v>
      </c>
      <c r="M393">
        <v>8.2727272727272698</v>
      </c>
      <c r="N393">
        <v>1.96681818181818</v>
      </c>
      <c r="O393">
        <v>0.21240000000000001</v>
      </c>
      <c r="P393">
        <v>1.4406000000000001</v>
      </c>
      <c r="Q393">
        <v>0.89</v>
      </c>
      <c r="R393">
        <v>1.3099989999999999</v>
      </c>
    </row>
    <row r="394" spans="1:18" x14ac:dyDescent="0.2">
      <c r="A394" s="1">
        <v>33451</v>
      </c>
      <c r="B394">
        <v>61.599699999999999</v>
      </c>
      <c r="C394">
        <v>78.8249</v>
      </c>
      <c r="D394">
        <v>1049</v>
      </c>
      <c r="E394">
        <v>76.11</v>
      </c>
      <c r="F394">
        <v>6.9</v>
      </c>
      <c r="G394">
        <v>136.6</v>
      </c>
      <c r="H394">
        <v>69.826999999999998</v>
      </c>
      <c r="I394">
        <v>99.89</v>
      </c>
      <c r="J394">
        <v>546.12919999999997</v>
      </c>
      <c r="K394">
        <v>389.4</v>
      </c>
      <c r="L394">
        <v>5.7781818181818201</v>
      </c>
      <c r="M394">
        <v>7.9</v>
      </c>
      <c r="N394">
        <v>2.1218181818181798</v>
      </c>
      <c r="O394">
        <v>0.1341</v>
      </c>
      <c r="P394">
        <v>1.3303</v>
      </c>
      <c r="Q394">
        <v>0.9</v>
      </c>
      <c r="R394">
        <v>1.34</v>
      </c>
    </row>
    <row r="395" spans="1:18" x14ac:dyDescent="0.2">
      <c r="A395" s="1">
        <v>33482</v>
      </c>
      <c r="B395">
        <v>62.131300000000003</v>
      </c>
      <c r="C395">
        <v>79.562899999999999</v>
      </c>
      <c r="D395">
        <v>1015</v>
      </c>
      <c r="E395">
        <v>76.19</v>
      </c>
      <c r="F395">
        <v>6.9</v>
      </c>
      <c r="G395">
        <v>137</v>
      </c>
      <c r="H395">
        <v>70.066999999999993</v>
      </c>
      <c r="I395">
        <v>98.75</v>
      </c>
      <c r="J395">
        <v>542.07709999999997</v>
      </c>
      <c r="K395">
        <v>387.2</v>
      </c>
      <c r="L395">
        <v>5.5724999999999998</v>
      </c>
      <c r="M395">
        <v>7.65</v>
      </c>
      <c r="N395">
        <v>2.0775000000000001</v>
      </c>
      <c r="O395">
        <v>0.15959999999999999</v>
      </c>
      <c r="P395">
        <v>1.4268000000000001</v>
      </c>
      <c r="Q395">
        <v>0.9</v>
      </c>
      <c r="R395">
        <v>1.36</v>
      </c>
    </row>
    <row r="396" spans="1:18" x14ac:dyDescent="0.2">
      <c r="A396" s="1">
        <v>33512</v>
      </c>
      <c r="B396">
        <v>61.992100000000001</v>
      </c>
      <c r="C396">
        <v>79.309700000000007</v>
      </c>
      <c r="D396">
        <v>1079</v>
      </c>
      <c r="E396">
        <v>76.08</v>
      </c>
      <c r="F396">
        <v>7</v>
      </c>
      <c r="G396">
        <v>137.19999999999999</v>
      </c>
      <c r="H396">
        <v>70.197000000000003</v>
      </c>
      <c r="I396">
        <v>97.54</v>
      </c>
      <c r="J396">
        <v>537.26869999999997</v>
      </c>
      <c r="K396">
        <v>386.88</v>
      </c>
      <c r="L396">
        <v>5.3336363636363604</v>
      </c>
      <c r="M396">
        <v>7.52727272727273</v>
      </c>
      <c r="N396">
        <v>2.1936363636363598</v>
      </c>
      <c r="O396">
        <v>0.15939999999999999</v>
      </c>
      <c r="P396">
        <v>1.395</v>
      </c>
      <c r="Q396">
        <v>0.94</v>
      </c>
      <c r="R396">
        <v>1.3299989999999999</v>
      </c>
    </row>
    <row r="397" spans="1:18" x14ac:dyDescent="0.2">
      <c r="A397" s="1">
        <v>33543</v>
      </c>
      <c r="B397">
        <v>61.932899999999997</v>
      </c>
      <c r="C397">
        <v>79.065799999999996</v>
      </c>
      <c r="D397">
        <v>1103</v>
      </c>
      <c r="E397">
        <v>76.03</v>
      </c>
      <c r="F397">
        <v>7</v>
      </c>
      <c r="G397">
        <v>137.80000000000001</v>
      </c>
      <c r="H397">
        <v>70.347999999999999</v>
      </c>
      <c r="I397">
        <v>95.98</v>
      </c>
      <c r="J397">
        <v>535.49770000000001</v>
      </c>
      <c r="K397">
        <v>385.92</v>
      </c>
      <c r="L397">
        <v>4.8894736842105297</v>
      </c>
      <c r="M397">
        <v>7.4173684210526298</v>
      </c>
      <c r="N397">
        <v>2.5278947368421099</v>
      </c>
      <c r="O397">
        <v>0.17780000000000001</v>
      </c>
      <c r="P397">
        <v>1.3828</v>
      </c>
      <c r="Q397">
        <v>0.97</v>
      </c>
      <c r="R397">
        <v>1.29</v>
      </c>
    </row>
    <row r="398" spans="1:18" x14ac:dyDescent="0.2">
      <c r="A398" s="1">
        <v>33573</v>
      </c>
      <c r="B398">
        <v>61.696800000000003</v>
      </c>
      <c r="C398">
        <v>78.853999999999999</v>
      </c>
      <c r="D398">
        <v>1079</v>
      </c>
      <c r="E398">
        <v>76.05</v>
      </c>
      <c r="F398">
        <v>7.3</v>
      </c>
      <c r="G398">
        <v>138.19999999999999</v>
      </c>
      <c r="H398">
        <v>70.52</v>
      </c>
      <c r="I398">
        <v>95.11</v>
      </c>
      <c r="J398">
        <v>534.2604</v>
      </c>
      <c r="K398">
        <v>388.51</v>
      </c>
      <c r="L398">
        <v>4.3780952380952396</v>
      </c>
      <c r="M398">
        <v>7.0885714285714299</v>
      </c>
      <c r="N398">
        <v>2.7104761904761898</v>
      </c>
      <c r="O398">
        <v>0.20130000000000001</v>
      </c>
      <c r="P398">
        <v>1.5764</v>
      </c>
      <c r="Q398">
        <v>0.95</v>
      </c>
      <c r="R398">
        <v>1.41</v>
      </c>
    </row>
    <row r="399" spans="1:18" x14ac:dyDescent="0.2">
      <c r="A399" s="1">
        <v>33604</v>
      </c>
      <c r="B399">
        <v>61.316200000000002</v>
      </c>
      <c r="C399">
        <v>78.212599999999995</v>
      </c>
      <c r="D399">
        <v>1176</v>
      </c>
      <c r="E399">
        <v>76.09</v>
      </c>
      <c r="F399">
        <v>7.3</v>
      </c>
      <c r="G399">
        <v>138.30000000000001</v>
      </c>
      <c r="H399">
        <v>70.613</v>
      </c>
      <c r="I399">
        <v>94.65</v>
      </c>
      <c r="J399">
        <v>533.59619999999995</v>
      </c>
      <c r="K399">
        <v>416.08</v>
      </c>
      <c r="L399">
        <v>4.1509523809523801</v>
      </c>
      <c r="M399">
        <v>7.03238095238095</v>
      </c>
      <c r="N399">
        <v>2.8814285714285699</v>
      </c>
      <c r="O399">
        <v>8.3400000000000002E-2</v>
      </c>
      <c r="P399">
        <v>1.3764000000000001</v>
      </c>
      <c r="Q399">
        <v>0.93</v>
      </c>
      <c r="R399">
        <v>1.4</v>
      </c>
    </row>
    <row r="400" spans="1:18" x14ac:dyDescent="0.2">
      <c r="A400" s="1">
        <v>33635</v>
      </c>
      <c r="B400">
        <v>61.762500000000003</v>
      </c>
      <c r="C400">
        <v>78.743399999999994</v>
      </c>
      <c r="D400">
        <v>1250</v>
      </c>
      <c r="E400">
        <v>76.16</v>
      </c>
      <c r="F400">
        <v>7.4</v>
      </c>
      <c r="G400">
        <v>138.6</v>
      </c>
      <c r="H400">
        <v>70.789000000000001</v>
      </c>
      <c r="I400">
        <v>96.29</v>
      </c>
      <c r="J400">
        <v>533.15830000000005</v>
      </c>
      <c r="K400">
        <v>412.56</v>
      </c>
      <c r="L400">
        <v>4.2873684210526299</v>
      </c>
      <c r="M400">
        <v>7.3378947368421104</v>
      </c>
      <c r="N400">
        <v>3.0505263157894702</v>
      </c>
      <c r="O400">
        <v>0.12659999999999999</v>
      </c>
      <c r="P400">
        <v>1.3086</v>
      </c>
      <c r="Q400">
        <v>0.94</v>
      </c>
      <c r="R400">
        <v>1.42</v>
      </c>
    </row>
    <row r="401" spans="1:18" x14ac:dyDescent="0.2">
      <c r="A401" s="1">
        <v>33664</v>
      </c>
      <c r="B401">
        <v>62.3018</v>
      </c>
      <c r="C401">
        <v>79.397099999999995</v>
      </c>
      <c r="D401">
        <v>1297</v>
      </c>
      <c r="E401">
        <v>76.28</v>
      </c>
      <c r="F401">
        <v>7.4</v>
      </c>
      <c r="G401">
        <v>139.1</v>
      </c>
      <c r="H401">
        <v>70.962000000000003</v>
      </c>
      <c r="I401">
        <v>98.4</v>
      </c>
      <c r="J401">
        <v>532.68640000000005</v>
      </c>
      <c r="K401">
        <v>407.36</v>
      </c>
      <c r="L401">
        <v>4.6345454545454503</v>
      </c>
      <c r="M401">
        <v>7.5422727272727297</v>
      </c>
      <c r="N401">
        <v>2.9077272727272701</v>
      </c>
      <c r="O401">
        <v>7.1300000000000002E-2</v>
      </c>
      <c r="P401">
        <v>1.2383</v>
      </c>
      <c r="Q401">
        <v>0.9</v>
      </c>
      <c r="R401">
        <v>1.4</v>
      </c>
    </row>
    <row r="402" spans="1:18" x14ac:dyDescent="0.2">
      <c r="A402" s="1">
        <v>33695</v>
      </c>
      <c r="B402">
        <v>62.734999999999999</v>
      </c>
      <c r="C402">
        <v>79.626300000000001</v>
      </c>
      <c r="D402">
        <v>1099</v>
      </c>
      <c r="E402">
        <v>76.349999999999994</v>
      </c>
      <c r="F402">
        <v>7.4</v>
      </c>
      <c r="G402">
        <v>139.4</v>
      </c>
      <c r="H402">
        <v>71.153000000000006</v>
      </c>
      <c r="I402">
        <v>97.68</v>
      </c>
      <c r="J402">
        <v>529.82889999999998</v>
      </c>
      <c r="K402">
        <v>407.41</v>
      </c>
      <c r="L402">
        <v>4.2990476190476201</v>
      </c>
      <c r="M402">
        <v>7.4804761904761898</v>
      </c>
      <c r="N402">
        <v>3.1814285714285702</v>
      </c>
      <c r="O402">
        <v>6.25E-2</v>
      </c>
      <c r="P402">
        <v>1.2373000000000001</v>
      </c>
      <c r="Q402">
        <v>0.88</v>
      </c>
      <c r="R402">
        <v>1.37</v>
      </c>
    </row>
    <row r="403" spans="1:18" x14ac:dyDescent="0.2">
      <c r="A403" s="1">
        <v>33725</v>
      </c>
      <c r="B403">
        <v>62.947699999999998</v>
      </c>
      <c r="C403">
        <v>79.887299999999996</v>
      </c>
      <c r="D403">
        <v>1214</v>
      </c>
      <c r="E403">
        <v>76.400000000000006</v>
      </c>
      <c r="F403">
        <v>7.6</v>
      </c>
      <c r="G403">
        <v>139.69999999999999</v>
      </c>
      <c r="H403">
        <v>71.248000000000005</v>
      </c>
      <c r="I403">
        <v>96.57</v>
      </c>
      <c r="J403">
        <v>528.91610000000003</v>
      </c>
      <c r="K403">
        <v>414.81</v>
      </c>
      <c r="L403">
        <v>4.1894999999999998</v>
      </c>
      <c r="M403">
        <v>7.3920000000000003</v>
      </c>
      <c r="N403">
        <v>3.2025000000000001</v>
      </c>
      <c r="O403">
        <v>2.3099999999999999E-2</v>
      </c>
      <c r="P403">
        <v>1.2462</v>
      </c>
      <c r="Q403">
        <v>0.85</v>
      </c>
      <c r="R403">
        <v>1.28</v>
      </c>
    </row>
    <row r="404" spans="1:18" x14ac:dyDescent="0.2">
      <c r="A404" s="1">
        <v>33756</v>
      </c>
      <c r="B404">
        <v>62.933300000000003</v>
      </c>
      <c r="C404">
        <v>79.874099999999999</v>
      </c>
      <c r="D404">
        <v>1145</v>
      </c>
      <c r="E404">
        <v>76.34</v>
      </c>
      <c r="F404">
        <v>7.8</v>
      </c>
      <c r="G404">
        <v>140.1</v>
      </c>
      <c r="H404">
        <v>71.373999999999995</v>
      </c>
      <c r="I404">
        <v>95.22</v>
      </c>
      <c r="J404">
        <v>526.56870000000004</v>
      </c>
      <c r="K404">
        <v>408.27</v>
      </c>
      <c r="L404">
        <v>4.1659090909090901</v>
      </c>
      <c r="M404">
        <v>7.26181818181818</v>
      </c>
      <c r="N404">
        <v>3.0959090909090898</v>
      </c>
      <c r="O404">
        <v>4.5999999999999999E-3</v>
      </c>
      <c r="P404">
        <v>1.2144999999999999</v>
      </c>
      <c r="Q404">
        <v>0.83</v>
      </c>
      <c r="R404">
        <v>1.25</v>
      </c>
    </row>
    <row r="405" spans="1:18" x14ac:dyDescent="0.2">
      <c r="A405" s="1">
        <v>33786</v>
      </c>
      <c r="B405">
        <v>63.496600000000001</v>
      </c>
      <c r="C405">
        <v>80.383499999999998</v>
      </c>
      <c r="D405">
        <v>1139</v>
      </c>
      <c r="E405">
        <v>76.27</v>
      </c>
      <c r="F405">
        <v>7.7</v>
      </c>
      <c r="G405">
        <v>140.5</v>
      </c>
      <c r="H405">
        <v>71.608999999999995</v>
      </c>
      <c r="I405">
        <v>93.7</v>
      </c>
      <c r="J405">
        <v>527.25059999999996</v>
      </c>
      <c r="K405">
        <v>415.05</v>
      </c>
      <c r="L405">
        <v>3.5959090909090898</v>
      </c>
      <c r="M405">
        <v>6.84454545454546</v>
      </c>
      <c r="N405">
        <v>3.24863636363636</v>
      </c>
      <c r="O405">
        <v>-6.1899999999999997E-2</v>
      </c>
      <c r="P405">
        <v>1.2949999999999999</v>
      </c>
      <c r="Q405">
        <v>0.77</v>
      </c>
      <c r="R405">
        <v>1.29</v>
      </c>
    </row>
    <row r="406" spans="1:18" x14ac:dyDescent="0.2">
      <c r="A406" s="1">
        <v>33817</v>
      </c>
      <c r="B406">
        <v>63.193300000000001</v>
      </c>
      <c r="C406">
        <v>79.833699999999993</v>
      </c>
      <c r="D406">
        <v>1226</v>
      </c>
      <c r="E406">
        <v>76.239999999999995</v>
      </c>
      <c r="F406">
        <v>7.6</v>
      </c>
      <c r="G406">
        <v>140.80000000000001</v>
      </c>
      <c r="H406">
        <v>71.703999999999994</v>
      </c>
      <c r="I406">
        <v>93.35</v>
      </c>
      <c r="J406">
        <v>527.74329999999998</v>
      </c>
      <c r="K406">
        <v>417.93</v>
      </c>
      <c r="L406">
        <v>3.4719047619047601</v>
      </c>
      <c r="M406">
        <v>6.5857142857142899</v>
      </c>
      <c r="N406">
        <v>3.11380952380952</v>
      </c>
      <c r="O406">
        <v>0.112</v>
      </c>
      <c r="P406">
        <v>1.4474</v>
      </c>
      <c r="Q406">
        <v>0.7</v>
      </c>
      <c r="R406">
        <v>1.39</v>
      </c>
    </row>
    <row r="407" spans="1:18" x14ac:dyDescent="0.2">
      <c r="A407" s="1">
        <v>33848</v>
      </c>
      <c r="B407">
        <v>63.337400000000002</v>
      </c>
      <c r="C407">
        <v>79.655900000000003</v>
      </c>
      <c r="D407">
        <v>1186</v>
      </c>
      <c r="E407">
        <v>76.25</v>
      </c>
      <c r="F407">
        <v>7.6</v>
      </c>
      <c r="G407">
        <v>141.1</v>
      </c>
      <c r="H407">
        <v>71.822999999999993</v>
      </c>
      <c r="I407">
        <v>93.52</v>
      </c>
      <c r="J407">
        <v>527.02200000000005</v>
      </c>
      <c r="K407">
        <v>418.48</v>
      </c>
      <c r="L407">
        <v>3.1842857142857102</v>
      </c>
      <c r="M407">
        <v>6.4152380952380996</v>
      </c>
      <c r="N407">
        <v>3.2309523809523801</v>
      </c>
      <c r="O407">
        <v>0.219</v>
      </c>
      <c r="P407">
        <v>1.5586</v>
      </c>
      <c r="Q407">
        <v>0.7</v>
      </c>
      <c r="R407">
        <v>1.5</v>
      </c>
    </row>
    <row r="408" spans="1:18" x14ac:dyDescent="0.2">
      <c r="A408" s="1">
        <v>33878</v>
      </c>
      <c r="B408">
        <v>63.825099999999999</v>
      </c>
      <c r="C408">
        <v>79.970299999999995</v>
      </c>
      <c r="D408">
        <v>1244</v>
      </c>
      <c r="E408">
        <v>76.39</v>
      </c>
      <c r="F408">
        <v>7.3</v>
      </c>
      <c r="G408">
        <v>141.69999999999999</v>
      </c>
      <c r="H408">
        <v>72.078000000000003</v>
      </c>
      <c r="I408">
        <v>95.64</v>
      </c>
      <c r="J408">
        <v>524.34839999999997</v>
      </c>
      <c r="K408">
        <v>412.5</v>
      </c>
      <c r="L408">
        <v>3.30238095238095</v>
      </c>
      <c r="M408">
        <v>6.5890476190476202</v>
      </c>
      <c r="N408">
        <v>3.2866666666666702</v>
      </c>
      <c r="O408">
        <v>0.1341</v>
      </c>
      <c r="P408">
        <v>1.4323999999999999</v>
      </c>
      <c r="Q408">
        <v>0.85</v>
      </c>
      <c r="R408">
        <v>1.5</v>
      </c>
    </row>
    <row r="409" spans="1:18" x14ac:dyDescent="0.2">
      <c r="A409" s="1">
        <v>33909</v>
      </c>
      <c r="B409">
        <v>64.0929</v>
      </c>
      <c r="C409">
        <v>80.094300000000004</v>
      </c>
      <c r="D409">
        <v>1214</v>
      </c>
      <c r="E409">
        <v>76.58</v>
      </c>
      <c r="F409">
        <v>7.4</v>
      </c>
      <c r="G409">
        <v>142.1</v>
      </c>
      <c r="H409">
        <v>72.222999999999999</v>
      </c>
      <c r="I409">
        <v>98.92</v>
      </c>
      <c r="J409">
        <v>527.23820000000001</v>
      </c>
      <c r="K409">
        <v>422.84</v>
      </c>
      <c r="L409">
        <v>3.6821052631578999</v>
      </c>
      <c r="M409">
        <v>6.8731578947368401</v>
      </c>
      <c r="N409">
        <v>3.19105263157895</v>
      </c>
      <c r="O409">
        <v>0.1004</v>
      </c>
      <c r="P409">
        <v>1.3024</v>
      </c>
      <c r="Q409">
        <v>0.86</v>
      </c>
      <c r="R409">
        <v>1.4400010000000001</v>
      </c>
    </row>
    <row r="410" spans="1:18" x14ac:dyDescent="0.2">
      <c r="A410" s="1">
        <v>33939</v>
      </c>
      <c r="B410">
        <v>64.135900000000007</v>
      </c>
      <c r="C410">
        <v>79.795599999999993</v>
      </c>
      <c r="D410">
        <v>1227</v>
      </c>
      <c r="E410">
        <v>76.680000000000007</v>
      </c>
      <c r="F410">
        <v>7.4</v>
      </c>
      <c r="G410">
        <v>142.30000000000001</v>
      </c>
      <c r="H410">
        <v>72.349999999999994</v>
      </c>
      <c r="I410">
        <v>98.94</v>
      </c>
      <c r="J410">
        <v>527.66899999999998</v>
      </c>
      <c r="K410">
        <v>435.64</v>
      </c>
      <c r="L410">
        <v>3.71136363636364</v>
      </c>
      <c r="M410">
        <v>6.77</v>
      </c>
      <c r="N410">
        <v>3.05863636363636</v>
      </c>
      <c r="O410">
        <v>0.1532</v>
      </c>
      <c r="P410">
        <v>1.385</v>
      </c>
      <c r="Q410">
        <v>0.83</v>
      </c>
      <c r="R410">
        <v>1.45</v>
      </c>
    </row>
    <row r="411" spans="1:18" x14ac:dyDescent="0.2">
      <c r="A411" s="1">
        <v>33970</v>
      </c>
      <c r="B411">
        <v>64.441999999999993</v>
      </c>
      <c r="C411">
        <v>80.433999999999997</v>
      </c>
      <c r="D411">
        <v>1210</v>
      </c>
      <c r="E411">
        <v>76.790000000000006</v>
      </c>
      <c r="F411">
        <v>7.3</v>
      </c>
      <c r="G411">
        <v>142.80000000000001</v>
      </c>
      <c r="H411">
        <v>72.524000000000001</v>
      </c>
      <c r="I411">
        <v>100.06</v>
      </c>
      <c r="J411">
        <v>528.3306</v>
      </c>
      <c r="K411">
        <v>435.23</v>
      </c>
      <c r="L411">
        <v>3.4963157894736798</v>
      </c>
      <c r="M411">
        <v>6.6</v>
      </c>
      <c r="N411">
        <v>3.1036842105263198</v>
      </c>
      <c r="O411">
        <v>0.1124</v>
      </c>
      <c r="P411">
        <v>1.4109</v>
      </c>
      <c r="Q411">
        <v>0.76</v>
      </c>
      <c r="R411">
        <v>1.4200010000000001</v>
      </c>
    </row>
    <row r="412" spans="1:18" x14ac:dyDescent="0.2">
      <c r="A412" s="1">
        <v>34001</v>
      </c>
      <c r="B412">
        <v>64.6798</v>
      </c>
      <c r="C412">
        <v>80.417100000000005</v>
      </c>
      <c r="D412">
        <v>1210</v>
      </c>
      <c r="E412">
        <v>76.849999999999994</v>
      </c>
      <c r="F412">
        <v>7.1</v>
      </c>
      <c r="G412">
        <v>143.1</v>
      </c>
      <c r="H412">
        <v>72.632999999999996</v>
      </c>
      <c r="I412">
        <v>99.97</v>
      </c>
      <c r="J412">
        <v>530.52769999999998</v>
      </c>
      <c r="K412">
        <v>441.7</v>
      </c>
      <c r="L412">
        <v>3.38578947368421</v>
      </c>
      <c r="M412">
        <v>6.2589473684210502</v>
      </c>
      <c r="N412">
        <v>2.8731578947368401</v>
      </c>
      <c r="O412">
        <v>8.0799999999999997E-2</v>
      </c>
      <c r="P412">
        <v>1.4320999999999999</v>
      </c>
      <c r="Q412">
        <v>0.68</v>
      </c>
      <c r="R412">
        <v>1.42</v>
      </c>
    </row>
    <row r="413" spans="1:18" x14ac:dyDescent="0.2">
      <c r="A413" s="1">
        <v>34029</v>
      </c>
      <c r="B413">
        <v>64.650000000000006</v>
      </c>
      <c r="C413">
        <v>80.111800000000002</v>
      </c>
      <c r="D413">
        <v>1083</v>
      </c>
      <c r="E413">
        <v>76.88</v>
      </c>
      <c r="F413">
        <v>7</v>
      </c>
      <c r="G413">
        <v>143.30000000000001</v>
      </c>
      <c r="H413">
        <v>72.781000000000006</v>
      </c>
      <c r="I413">
        <v>99.04</v>
      </c>
      <c r="J413">
        <v>528.76589999999999</v>
      </c>
      <c r="K413">
        <v>450.16</v>
      </c>
      <c r="L413">
        <v>3.33304347826087</v>
      </c>
      <c r="M413">
        <v>5.9752173913043496</v>
      </c>
      <c r="N413">
        <v>2.64217391304348</v>
      </c>
      <c r="O413">
        <v>6.4100000000000004E-2</v>
      </c>
      <c r="P413">
        <v>1.3877999999999999</v>
      </c>
      <c r="Q413">
        <v>0.56999999999999995</v>
      </c>
      <c r="R413">
        <v>1.52</v>
      </c>
    </row>
    <row r="414" spans="1:18" x14ac:dyDescent="0.2">
      <c r="A414" s="1">
        <v>34060</v>
      </c>
      <c r="B414">
        <v>64.843900000000005</v>
      </c>
      <c r="C414">
        <v>80.409800000000004</v>
      </c>
      <c r="D414">
        <v>1258</v>
      </c>
      <c r="E414">
        <v>76.94</v>
      </c>
      <c r="F414">
        <v>7.1</v>
      </c>
      <c r="G414">
        <v>143.80000000000001</v>
      </c>
      <c r="H414">
        <v>72.977000000000004</v>
      </c>
      <c r="I414">
        <v>96.98</v>
      </c>
      <c r="J414">
        <v>532.7808</v>
      </c>
      <c r="K414">
        <v>443.08</v>
      </c>
      <c r="L414">
        <v>3.24428571428572</v>
      </c>
      <c r="M414">
        <v>5.9695238095238103</v>
      </c>
      <c r="N414">
        <v>2.7252380952381001</v>
      </c>
      <c r="O414">
        <v>8.5699999999999998E-2</v>
      </c>
      <c r="P414">
        <v>1.4360999999999999</v>
      </c>
      <c r="Q414">
        <v>0.68</v>
      </c>
      <c r="R414">
        <v>1.5</v>
      </c>
    </row>
    <row r="415" spans="1:18" x14ac:dyDescent="0.2">
      <c r="A415" s="1">
        <v>34090</v>
      </c>
      <c r="B415">
        <v>64.606899999999996</v>
      </c>
      <c r="C415">
        <v>80.227800000000002</v>
      </c>
      <c r="D415">
        <v>1260</v>
      </c>
      <c r="E415">
        <v>77.040000000000006</v>
      </c>
      <c r="F415">
        <v>7.1</v>
      </c>
      <c r="G415">
        <v>144.19999999999999</v>
      </c>
      <c r="H415">
        <v>73.203000000000003</v>
      </c>
      <c r="I415">
        <v>96.83</v>
      </c>
      <c r="J415">
        <v>531.28840000000002</v>
      </c>
      <c r="K415">
        <v>445.25</v>
      </c>
      <c r="L415">
        <v>3.3635000000000002</v>
      </c>
      <c r="M415">
        <v>6.0354999999999999</v>
      </c>
      <c r="N415">
        <v>2.6720000000000002</v>
      </c>
      <c r="O415">
        <v>5.3600000000000002E-2</v>
      </c>
      <c r="P415">
        <v>1.3543000000000001</v>
      </c>
      <c r="Q415">
        <v>0.78</v>
      </c>
      <c r="R415">
        <v>1.43</v>
      </c>
    </row>
    <row r="416" spans="1:18" x14ac:dyDescent="0.2">
      <c r="A416" s="1">
        <v>34121</v>
      </c>
      <c r="B416">
        <v>64.721800000000002</v>
      </c>
      <c r="C416">
        <v>79.972499999999997</v>
      </c>
      <c r="D416">
        <v>1280</v>
      </c>
      <c r="E416">
        <v>77.25</v>
      </c>
      <c r="F416">
        <v>7</v>
      </c>
      <c r="G416">
        <v>144.30000000000001</v>
      </c>
      <c r="H416">
        <v>73.228999999999999</v>
      </c>
      <c r="I416">
        <v>97.14</v>
      </c>
      <c r="J416">
        <v>533.85059999999999</v>
      </c>
      <c r="K416">
        <v>448.06</v>
      </c>
      <c r="L416">
        <v>3.5363636363636402</v>
      </c>
      <c r="M416">
        <v>5.9627272727272702</v>
      </c>
      <c r="N416">
        <v>2.4263636363636398</v>
      </c>
      <c r="O416">
        <v>-3.5799999999999998E-2</v>
      </c>
      <c r="P416">
        <v>1.3353999999999999</v>
      </c>
      <c r="Q416">
        <v>0.74</v>
      </c>
      <c r="R416">
        <v>1.46</v>
      </c>
    </row>
    <row r="417" spans="1:18" x14ac:dyDescent="0.2">
      <c r="A417" s="1">
        <v>34151</v>
      </c>
      <c r="B417">
        <v>64.908799999999999</v>
      </c>
      <c r="C417">
        <v>80.059600000000003</v>
      </c>
      <c r="D417">
        <v>1254</v>
      </c>
      <c r="E417">
        <v>77.44</v>
      </c>
      <c r="F417">
        <v>6.9</v>
      </c>
      <c r="G417">
        <v>144.5</v>
      </c>
      <c r="H417">
        <v>73.344999999999999</v>
      </c>
      <c r="I417">
        <v>98.23</v>
      </c>
      <c r="J417">
        <v>535.2867</v>
      </c>
      <c r="K417">
        <v>447.29</v>
      </c>
      <c r="L417">
        <v>3.4747619047619001</v>
      </c>
      <c r="M417">
        <v>5.8052380952381002</v>
      </c>
      <c r="N417">
        <v>2.3304761904761899</v>
      </c>
      <c r="O417">
        <v>-4.3999999999999997E-2</v>
      </c>
      <c r="P417">
        <v>1.3132999999999999</v>
      </c>
      <c r="Q417">
        <v>0.76</v>
      </c>
      <c r="R417">
        <v>1.4</v>
      </c>
    </row>
    <row r="418" spans="1:18" x14ac:dyDescent="0.2">
      <c r="A418" s="1">
        <v>34182</v>
      </c>
      <c r="B418">
        <v>64.868899999999996</v>
      </c>
      <c r="C418">
        <v>79.816199999999995</v>
      </c>
      <c r="D418">
        <v>1300</v>
      </c>
      <c r="E418">
        <v>77.62</v>
      </c>
      <c r="F418">
        <v>6.8</v>
      </c>
      <c r="G418">
        <v>144.80000000000001</v>
      </c>
      <c r="H418">
        <v>73.471000000000004</v>
      </c>
      <c r="I418">
        <v>98.08</v>
      </c>
      <c r="J418">
        <v>537.97140000000002</v>
      </c>
      <c r="K418">
        <v>454.13</v>
      </c>
      <c r="L418">
        <v>3.4436363636363598</v>
      </c>
      <c r="M418">
        <v>5.6777272727272701</v>
      </c>
      <c r="N418">
        <v>2.2340909090909098</v>
      </c>
      <c r="O418">
        <v>-5.33E-2</v>
      </c>
      <c r="P418">
        <v>1.3985000000000001</v>
      </c>
      <c r="Q418">
        <v>0.75</v>
      </c>
      <c r="R418">
        <v>1.43</v>
      </c>
    </row>
    <row r="419" spans="1:18" x14ac:dyDescent="0.2">
      <c r="A419" s="1">
        <v>34213</v>
      </c>
      <c r="B419">
        <v>65.1755</v>
      </c>
      <c r="C419">
        <v>80.209999999999994</v>
      </c>
      <c r="D419">
        <v>1343</v>
      </c>
      <c r="E419">
        <v>77.8</v>
      </c>
      <c r="F419">
        <v>6.7</v>
      </c>
      <c r="G419">
        <v>145</v>
      </c>
      <c r="H419">
        <v>73.55</v>
      </c>
      <c r="I419">
        <v>97.58</v>
      </c>
      <c r="J419">
        <v>541.15499999999997</v>
      </c>
      <c r="K419">
        <v>459.24</v>
      </c>
      <c r="L419">
        <v>3.3561904761904802</v>
      </c>
      <c r="M419">
        <v>5.36</v>
      </c>
      <c r="N419">
        <v>2.0038095238095202</v>
      </c>
      <c r="O419">
        <v>4.1099999999999998E-2</v>
      </c>
      <c r="P419">
        <v>1.4218999999999999</v>
      </c>
      <c r="Q419">
        <v>0.68</v>
      </c>
      <c r="R419">
        <v>1.56</v>
      </c>
    </row>
    <row r="420" spans="1:18" x14ac:dyDescent="0.2">
      <c r="A420" s="1">
        <v>34243</v>
      </c>
      <c r="B420">
        <v>65.674400000000006</v>
      </c>
      <c r="C420">
        <v>80.7791</v>
      </c>
      <c r="D420">
        <v>1392</v>
      </c>
      <c r="E420">
        <v>77.95</v>
      </c>
      <c r="F420">
        <v>6.8</v>
      </c>
      <c r="G420">
        <v>145.6</v>
      </c>
      <c r="H420">
        <v>73.78</v>
      </c>
      <c r="I420">
        <v>98.52</v>
      </c>
      <c r="J420">
        <v>545.96249999999998</v>
      </c>
      <c r="K420">
        <v>463.9</v>
      </c>
      <c r="L420">
        <v>3.3919999999999999</v>
      </c>
      <c r="M420">
        <v>5.3339999999999996</v>
      </c>
      <c r="N420">
        <v>1.9419999999999999</v>
      </c>
      <c r="O420">
        <v>-3.4099999999999998E-2</v>
      </c>
      <c r="P420">
        <v>1.3708</v>
      </c>
      <c r="Q420">
        <v>0.64</v>
      </c>
      <c r="R420">
        <v>1.5</v>
      </c>
    </row>
    <row r="421" spans="1:18" x14ac:dyDescent="0.2">
      <c r="A421" s="1">
        <v>34274</v>
      </c>
      <c r="B421">
        <v>65.941400000000002</v>
      </c>
      <c r="C421">
        <v>80.985200000000006</v>
      </c>
      <c r="D421">
        <v>1376</v>
      </c>
      <c r="E421">
        <v>78.17</v>
      </c>
      <c r="F421">
        <v>6.6</v>
      </c>
      <c r="G421">
        <v>146</v>
      </c>
      <c r="H421">
        <v>73.917000000000002</v>
      </c>
      <c r="I421">
        <v>99.49</v>
      </c>
      <c r="J421">
        <v>549.95939999999996</v>
      </c>
      <c r="K421">
        <v>462.89</v>
      </c>
      <c r="L421">
        <v>3.5790000000000002</v>
      </c>
      <c r="M421">
        <v>5.7240000000000002</v>
      </c>
      <c r="N421">
        <v>2.145</v>
      </c>
      <c r="O421">
        <v>-0.1099</v>
      </c>
      <c r="P421">
        <v>1.3022</v>
      </c>
      <c r="Q421">
        <v>0.73</v>
      </c>
      <c r="R421">
        <v>1.44</v>
      </c>
    </row>
    <row r="422" spans="1:18" x14ac:dyDescent="0.2">
      <c r="A422" s="1">
        <v>34304</v>
      </c>
      <c r="B422">
        <v>66.282300000000006</v>
      </c>
      <c r="C422">
        <v>81.267399999999995</v>
      </c>
      <c r="D422">
        <v>1533</v>
      </c>
      <c r="E422">
        <v>78.34</v>
      </c>
      <c r="F422">
        <v>6.5</v>
      </c>
      <c r="G422">
        <v>146.30000000000001</v>
      </c>
      <c r="H422">
        <v>73.933999999999997</v>
      </c>
      <c r="I422">
        <v>99.81</v>
      </c>
      <c r="J422">
        <v>555.74260000000004</v>
      </c>
      <c r="K422">
        <v>465.95</v>
      </c>
      <c r="L422">
        <v>3.6072727272727301</v>
      </c>
      <c r="M422">
        <v>5.7740909090909103</v>
      </c>
      <c r="N422">
        <v>2.1668181818181802</v>
      </c>
      <c r="O422">
        <v>-0.1394</v>
      </c>
      <c r="P422">
        <v>1.2786</v>
      </c>
      <c r="Q422">
        <v>0.76</v>
      </c>
      <c r="R422">
        <v>1.4</v>
      </c>
    </row>
    <row r="423" spans="1:18" x14ac:dyDescent="0.2">
      <c r="A423" s="1">
        <v>34335</v>
      </c>
      <c r="B423">
        <v>66.552700000000002</v>
      </c>
      <c r="C423">
        <v>81.252899999999997</v>
      </c>
      <c r="D423">
        <v>1272</v>
      </c>
      <c r="E423">
        <v>78.599999999999994</v>
      </c>
      <c r="F423">
        <v>6.6</v>
      </c>
      <c r="G423">
        <v>146.30000000000001</v>
      </c>
      <c r="H423">
        <v>73.957999999999998</v>
      </c>
      <c r="I423">
        <v>100.09</v>
      </c>
      <c r="J423">
        <v>559.50019999999995</v>
      </c>
      <c r="K423">
        <v>472.99</v>
      </c>
      <c r="L423">
        <v>3.5425</v>
      </c>
      <c r="M423">
        <v>5.7504999999999997</v>
      </c>
      <c r="N423">
        <v>2.2080000000000002</v>
      </c>
      <c r="O423">
        <v>-0.22550000000000001</v>
      </c>
      <c r="P423">
        <v>1.2369000000000001</v>
      </c>
      <c r="Q423">
        <v>0.73</v>
      </c>
      <c r="R423">
        <v>1.31</v>
      </c>
    </row>
    <row r="424" spans="1:18" x14ac:dyDescent="0.2">
      <c r="A424" s="1">
        <v>34366</v>
      </c>
      <c r="B424">
        <v>66.5732</v>
      </c>
      <c r="C424">
        <v>81.152699999999996</v>
      </c>
      <c r="D424">
        <v>1337</v>
      </c>
      <c r="E424">
        <v>78.739999999999995</v>
      </c>
      <c r="F424">
        <v>6.6</v>
      </c>
      <c r="G424">
        <v>146.69999999999999</v>
      </c>
      <c r="H424">
        <v>74.126999999999995</v>
      </c>
      <c r="I424">
        <v>99.53</v>
      </c>
      <c r="J424">
        <v>564.93910000000005</v>
      </c>
      <c r="K424">
        <v>471.58</v>
      </c>
      <c r="L424">
        <v>3.86578947368421</v>
      </c>
      <c r="M424">
        <v>5.9731578947368398</v>
      </c>
      <c r="N424">
        <v>2.1073684210526298</v>
      </c>
      <c r="O424">
        <v>-0.42209999999999998</v>
      </c>
      <c r="P424">
        <v>1.1384000000000001</v>
      </c>
      <c r="Q424">
        <v>0.68</v>
      </c>
      <c r="R424">
        <v>1.18</v>
      </c>
    </row>
    <row r="425" spans="1:18" x14ac:dyDescent="0.2">
      <c r="A425" s="1">
        <v>34394</v>
      </c>
      <c r="B425">
        <v>67.255099999999999</v>
      </c>
      <c r="C425">
        <v>82.008499999999998</v>
      </c>
      <c r="D425">
        <v>1564</v>
      </c>
      <c r="E425">
        <v>78.87</v>
      </c>
      <c r="F425">
        <v>6.5</v>
      </c>
      <c r="G425">
        <v>147.1</v>
      </c>
      <c r="H425">
        <v>74.332999999999998</v>
      </c>
      <c r="I425">
        <v>99.74</v>
      </c>
      <c r="J425">
        <v>571.55579999999998</v>
      </c>
      <c r="K425">
        <v>463.81</v>
      </c>
      <c r="L425">
        <v>4.3191304347826103</v>
      </c>
      <c r="M425">
        <v>6.4826086956521802</v>
      </c>
      <c r="N425">
        <v>2.1634782608695602</v>
      </c>
      <c r="O425">
        <v>-0.30520000000000003</v>
      </c>
      <c r="P425">
        <v>1.2193000000000001</v>
      </c>
      <c r="Q425">
        <v>0.65</v>
      </c>
      <c r="R425">
        <v>1.2</v>
      </c>
    </row>
    <row r="426" spans="1:18" x14ac:dyDescent="0.2">
      <c r="A426" s="1">
        <v>34425</v>
      </c>
      <c r="B426">
        <v>67.612899999999996</v>
      </c>
      <c r="C426">
        <v>82.455699999999993</v>
      </c>
      <c r="D426">
        <v>1465</v>
      </c>
      <c r="E426">
        <v>79</v>
      </c>
      <c r="F426">
        <v>6.4</v>
      </c>
      <c r="G426">
        <v>147.19999999999999</v>
      </c>
      <c r="H426">
        <v>74.42</v>
      </c>
      <c r="I426">
        <v>99.72</v>
      </c>
      <c r="J426">
        <v>575.97379999999998</v>
      </c>
      <c r="K426">
        <v>447.23</v>
      </c>
      <c r="L426">
        <v>4.8157894736842097</v>
      </c>
      <c r="M426">
        <v>6.9721052631578901</v>
      </c>
      <c r="N426">
        <v>2.15631578947368</v>
      </c>
      <c r="O426">
        <v>-0.27450000000000002</v>
      </c>
      <c r="P426">
        <v>1.2183999999999999</v>
      </c>
      <c r="Q426">
        <v>0.64</v>
      </c>
      <c r="R426">
        <v>1.35</v>
      </c>
    </row>
    <row r="427" spans="1:18" x14ac:dyDescent="0.2">
      <c r="A427" s="1">
        <v>34455</v>
      </c>
      <c r="B427">
        <v>67.994100000000003</v>
      </c>
      <c r="C427">
        <v>82.771000000000001</v>
      </c>
      <c r="D427">
        <v>1526</v>
      </c>
      <c r="E427">
        <v>79.239999999999995</v>
      </c>
      <c r="F427">
        <v>6.1</v>
      </c>
      <c r="G427">
        <v>147.5</v>
      </c>
      <c r="H427">
        <v>74.528000000000006</v>
      </c>
      <c r="I427">
        <v>98.95</v>
      </c>
      <c r="J427">
        <v>583.76610000000005</v>
      </c>
      <c r="K427">
        <v>450.9</v>
      </c>
      <c r="L427">
        <v>5.3142857142857096</v>
      </c>
      <c r="M427">
        <v>7.18333333333333</v>
      </c>
      <c r="N427">
        <v>1.86904761904762</v>
      </c>
      <c r="O427">
        <v>-0.28249999999999997</v>
      </c>
      <c r="P427">
        <v>1.2458</v>
      </c>
      <c r="Q427">
        <v>0.63</v>
      </c>
      <c r="R427">
        <v>1.4200010000000001</v>
      </c>
    </row>
    <row r="428" spans="1:18" x14ac:dyDescent="0.2">
      <c r="A428" s="1">
        <v>34486</v>
      </c>
      <c r="B428">
        <v>68.452699999999993</v>
      </c>
      <c r="C428">
        <v>82.740399999999994</v>
      </c>
      <c r="D428">
        <v>1409</v>
      </c>
      <c r="E428">
        <v>79.44</v>
      </c>
      <c r="F428">
        <v>6.1</v>
      </c>
      <c r="G428">
        <v>147.9</v>
      </c>
      <c r="H428">
        <v>74.707999999999998</v>
      </c>
      <c r="I428">
        <v>98.71</v>
      </c>
      <c r="J428">
        <v>589.36320000000001</v>
      </c>
      <c r="K428">
        <v>454.83</v>
      </c>
      <c r="L428">
        <v>5.2672727272727302</v>
      </c>
      <c r="M428">
        <v>7.1013636363636401</v>
      </c>
      <c r="N428">
        <v>1.8340909090909101</v>
      </c>
      <c r="O428">
        <v>-0.32829999999999998</v>
      </c>
      <c r="P428">
        <v>1.2030000000000001</v>
      </c>
      <c r="Q428">
        <v>0.68</v>
      </c>
      <c r="R428">
        <v>1.3</v>
      </c>
    </row>
    <row r="429" spans="1:18" x14ac:dyDescent="0.2">
      <c r="A429" s="1">
        <v>34516</v>
      </c>
      <c r="B429">
        <v>68.567400000000006</v>
      </c>
      <c r="C429">
        <v>82.789199999999994</v>
      </c>
      <c r="D429">
        <v>1439</v>
      </c>
      <c r="E429">
        <v>79.61</v>
      </c>
      <c r="F429">
        <v>6.1</v>
      </c>
      <c r="G429">
        <v>148.4</v>
      </c>
      <c r="H429">
        <v>74.944000000000003</v>
      </c>
      <c r="I429">
        <v>97.15</v>
      </c>
      <c r="J429">
        <v>591.1893</v>
      </c>
      <c r="K429">
        <v>451.4</v>
      </c>
      <c r="L429">
        <v>5.4764999999999997</v>
      </c>
      <c r="M429">
        <v>7.298</v>
      </c>
      <c r="N429">
        <v>1.8214999999999999</v>
      </c>
      <c r="O429">
        <v>-0.2928</v>
      </c>
      <c r="P429">
        <v>1.2040999999999999</v>
      </c>
      <c r="Q429">
        <v>0.69</v>
      </c>
      <c r="R429">
        <v>1.3099989999999999</v>
      </c>
    </row>
    <row r="430" spans="1:18" x14ac:dyDescent="0.2">
      <c r="A430" s="1">
        <v>34547</v>
      </c>
      <c r="B430">
        <v>68.952500000000001</v>
      </c>
      <c r="C430">
        <v>83.142200000000003</v>
      </c>
      <c r="D430">
        <v>1450</v>
      </c>
      <c r="E430">
        <v>79.8</v>
      </c>
      <c r="F430">
        <v>6</v>
      </c>
      <c r="G430">
        <v>149</v>
      </c>
      <c r="H430">
        <v>75.111000000000004</v>
      </c>
      <c r="I430">
        <v>97.19</v>
      </c>
      <c r="J430">
        <v>597.13250000000005</v>
      </c>
      <c r="K430">
        <v>464.24</v>
      </c>
      <c r="L430">
        <v>5.5621739130434804</v>
      </c>
      <c r="M430">
        <v>7.2360869565217403</v>
      </c>
      <c r="N430">
        <v>1.6739130434782601</v>
      </c>
      <c r="O430">
        <v>-0.2495</v>
      </c>
      <c r="P430">
        <v>1.1832</v>
      </c>
      <c r="Q430">
        <v>0.67</v>
      </c>
      <c r="R430">
        <v>1.27</v>
      </c>
    </row>
    <row r="431" spans="1:18" x14ac:dyDescent="0.2">
      <c r="A431" s="1">
        <v>34578</v>
      </c>
      <c r="B431">
        <v>69.196600000000004</v>
      </c>
      <c r="C431">
        <v>83.215199999999996</v>
      </c>
      <c r="D431">
        <v>1474</v>
      </c>
      <c r="E431">
        <v>79.930000000000007</v>
      </c>
      <c r="F431">
        <v>5.9</v>
      </c>
      <c r="G431">
        <v>149.30000000000001</v>
      </c>
      <c r="H431">
        <v>75.194999999999993</v>
      </c>
      <c r="I431">
        <v>96.25</v>
      </c>
      <c r="J431">
        <v>607.29169999999999</v>
      </c>
      <c r="K431">
        <v>466.96</v>
      </c>
      <c r="L431">
        <v>5.7628571428571398</v>
      </c>
      <c r="M431">
        <v>7.45714285714286</v>
      </c>
      <c r="N431">
        <v>1.69428571428571</v>
      </c>
      <c r="O431">
        <v>-0.39450000000000002</v>
      </c>
      <c r="P431">
        <v>1.1577</v>
      </c>
      <c r="Q431">
        <v>0.64</v>
      </c>
      <c r="R431">
        <v>1.18</v>
      </c>
    </row>
    <row r="432" spans="1:18" x14ac:dyDescent="0.2">
      <c r="A432" s="1">
        <v>34608</v>
      </c>
      <c r="B432">
        <v>69.779499999999999</v>
      </c>
      <c r="C432">
        <v>83.705399999999997</v>
      </c>
      <c r="D432">
        <v>1450</v>
      </c>
      <c r="E432">
        <v>80.08</v>
      </c>
      <c r="F432">
        <v>5.8</v>
      </c>
      <c r="G432">
        <v>149.4</v>
      </c>
      <c r="H432">
        <v>75.322000000000003</v>
      </c>
      <c r="I432">
        <v>95.46</v>
      </c>
      <c r="J432">
        <v>615.68970000000002</v>
      </c>
      <c r="K432">
        <v>463.81</v>
      </c>
      <c r="L432">
        <v>6.1144999999999996</v>
      </c>
      <c r="M432">
        <v>7.7439999999999998</v>
      </c>
      <c r="N432">
        <v>1.6294999999999999</v>
      </c>
      <c r="O432">
        <v>-0.2913</v>
      </c>
      <c r="P432">
        <v>1.1871</v>
      </c>
      <c r="Q432">
        <v>0.63</v>
      </c>
      <c r="R432">
        <v>1.1900010000000001</v>
      </c>
    </row>
    <row r="433" spans="1:18" x14ac:dyDescent="0.2">
      <c r="A433" s="1">
        <v>34639</v>
      </c>
      <c r="B433">
        <v>70.211100000000002</v>
      </c>
      <c r="C433">
        <v>84.014399999999995</v>
      </c>
      <c r="D433">
        <v>1511</v>
      </c>
      <c r="E433">
        <v>80.17</v>
      </c>
      <c r="F433">
        <v>5.6</v>
      </c>
      <c r="G433">
        <v>149.80000000000001</v>
      </c>
      <c r="H433">
        <v>75.468999999999994</v>
      </c>
      <c r="I433">
        <v>95.98</v>
      </c>
      <c r="J433">
        <v>618.83339999999998</v>
      </c>
      <c r="K433">
        <v>461.01</v>
      </c>
      <c r="L433">
        <v>6.54</v>
      </c>
      <c r="M433">
        <v>7.9550000000000001</v>
      </c>
      <c r="N433">
        <v>1.415</v>
      </c>
      <c r="O433">
        <v>-0.24460000000000001</v>
      </c>
      <c r="P433">
        <v>1.2378</v>
      </c>
      <c r="Q433">
        <v>0.64</v>
      </c>
      <c r="R433">
        <v>1.21</v>
      </c>
    </row>
    <row r="434" spans="1:18" x14ac:dyDescent="0.2">
      <c r="A434" s="1">
        <v>34669</v>
      </c>
      <c r="B434">
        <v>70.932500000000005</v>
      </c>
      <c r="C434">
        <v>84.571299999999994</v>
      </c>
      <c r="D434">
        <v>1455</v>
      </c>
      <c r="E434">
        <v>80.31</v>
      </c>
      <c r="F434">
        <v>5.5</v>
      </c>
      <c r="G434">
        <v>150.1</v>
      </c>
      <c r="H434">
        <v>75.519000000000005</v>
      </c>
      <c r="I434">
        <v>98.76</v>
      </c>
      <c r="J434">
        <v>631.73220000000003</v>
      </c>
      <c r="K434">
        <v>455.19</v>
      </c>
      <c r="L434">
        <v>7.13619047619048</v>
      </c>
      <c r="M434">
        <v>7.8138095238095202</v>
      </c>
      <c r="N434">
        <v>0.67761904761904801</v>
      </c>
      <c r="O434">
        <v>-0.19389999999999999</v>
      </c>
      <c r="P434">
        <v>1.2729999999999999</v>
      </c>
      <c r="Q434">
        <v>0.64</v>
      </c>
      <c r="R434">
        <v>1.39</v>
      </c>
    </row>
    <row r="435" spans="1:18" x14ac:dyDescent="0.2">
      <c r="A435" s="1">
        <v>34700</v>
      </c>
      <c r="B435">
        <v>71.077299999999994</v>
      </c>
      <c r="C435">
        <v>84.412599999999998</v>
      </c>
      <c r="D435">
        <v>1407</v>
      </c>
      <c r="E435">
        <v>80.44</v>
      </c>
      <c r="F435">
        <v>5.6</v>
      </c>
      <c r="G435">
        <v>150.5</v>
      </c>
      <c r="H435">
        <v>75.667000000000002</v>
      </c>
      <c r="I435">
        <v>101.54</v>
      </c>
      <c r="J435">
        <v>638.39189999999996</v>
      </c>
      <c r="K435">
        <v>465.25</v>
      </c>
      <c r="L435">
        <v>7.0505000000000004</v>
      </c>
      <c r="M435">
        <v>7.7794999999999996</v>
      </c>
      <c r="N435">
        <v>0.72899999999999998</v>
      </c>
      <c r="O435">
        <v>-0.2354</v>
      </c>
      <c r="P435">
        <v>1.2724</v>
      </c>
      <c r="Q435">
        <v>0.62</v>
      </c>
      <c r="R435">
        <v>1.369999</v>
      </c>
    </row>
    <row r="436" spans="1:18" x14ac:dyDescent="0.2">
      <c r="A436" s="1">
        <v>34731</v>
      </c>
      <c r="B436">
        <v>71.010099999999994</v>
      </c>
      <c r="C436">
        <v>83.885999999999996</v>
      </c>
      <c r="D436">
        <v>1316</v>
      </c>
      <c r="E436">
        <v>80.55</v>
      </c>
      <c r="F436">
        <v>5.4</v>
      </c>
      <c r="G436">
        <v>150.9</v>
      </c>
      <c r="H436">
        <v>75.795000000000002</v>
      </c>
      <c r="I436">
        <v>100.62</v>
      </c>
      <c r="J436">
        <v>640.45569999999998</v>
      </c>
      <c r="K436">
        <v>481.92</v>
      </c>
      <c r="L436">
        <v>6.6968421052631601</v>
      </c>
      <c r="M436">
        <v>7.4694736842105298</v>
      </c>
      <c r="N436">
        <v>0.772631578947369</v>
      </c>
      <c r="O436">
        <v>-0.2681</v>
      </c>
      <c r="P436">
        <v>1.2396</v>
      </c>
      <c r="Q436">
        <v>0.59</v>
      </c>
      <c r="R436">
        <v>1.36</v>
      </c>
    </row>
    <row r="437" spans="1:18" x14ac:dyDescent="0.2">
      <c r="A437" s="1">
        <v>34759</v>
      </c>
      <c r="B437">
        <v>71.113500000000002</v>
      </c>
      <c r="C437">
        <v>83.729399999999998</v>
      </c>
      <c r="D437">
        <v>1249</v>
      </c>
      <c r="E437">
        <v>80.62</v>
      </c>
      <c r="F437">
        <v>5.4</v>
      </c>
      <c r="G437">
        <v>151.19999999999999</v>
      </c>
      <c r="H437">
        <v>75.930999999999997</v>
      </c>
      <c r="I437">
        <v>98.86</v>
      </c>
      <c r="J437">
        <v>648.07219999999995</v>
      </c>
      <c r="K437">
        <v>493.15</v>
      </c>
      <c r="L437">
        <v>6.4317391304347797</v>
      </c>
      <c r="M437">
        <v>7.2047826086956501</v>
      </c>
      <c r="N437">
        <v>0.77304347826087005</v>
      </c>
      <c r="O437">
        <v>-0.27510000000000001</v>
      </c>
      <c r="P437">
        <v>1.2414000000000001</v>
      </c>
      <c r="Q437">
        <v>0.57999999999999996</v>
      </c>
      <c r="R437">
        <v>1.26</v>
      </c>
    </row>
    <row r="438" spans="1:18" x14ac:dyDescent="0.2">
      <c r="A438" s="1">
        <v>34790</v>
      </c>
      <c r="B438">
        <v>71.092500000000001</v>
      </c>
      <c r="C438">
        <v>83.2898</v>
      </c>
      <c r="D438">
        <v>1267</v>
      </c>
      <c r="E438">
        <v>80.680000000000007</v>
      </c>
      <c r="F438">
        <v>5.8</v>
      </c>
      <c r="G438">
        <v>151.80000000000001</v>
      </c>
      <c r="H438">
        <v>76.128</v>
      </c>
      <c r="I438">
        <v>94.46</v>
      </c>
      <c r="J438">
        <v>653.95159999999998</v>
      </c>
      <c r="K438">
        <v>507.91</v>
      </c>
      <c r="L438">
        <v>6.2657894736842099</v>
      </c>
      <c r="M438">
        <v>7.0626315789473697</v>
      </c>
      <c r="N438">
        <v>0.79684210526315802</v>
      </c>
      <c r="O438">
        <v>-0.22140000000000001</v>
      </c>
      <c r="P438">
        <v>1.2114</v>
      </c>
      <c r="Q438">
        <v>0.56999999999999995</v>
      </c>
      <c r="R438">
        <v>1.26</v>
      </c>
    </row>
    <row r="439" spans="1:18" x14ac:dyDescent="0.2">
      <c r="A439" s="1">
        <v>34820</v>
      </c>
      <c r="B439">
        <v>71.303600000000003</v>
      </c>
      <c r="C439">
        <v>83.060900000000004</v>
      </c>
      <c r="D439">
        <v>1314</v>
      </c>
      <c r="E439">
        <v>80.73</v>
      </c>
      <c r="F439">
        <v>5.6</v>
      </c>
      <c r="G439">
        <v>152.1</v>
      </c>
      <c r="H439">
        <v>76.239999999999995</v>
      </c>
      <c r="I439">
        <v>94.09</v>
      </c>
      <c r="J439">
        <v>659.30690000000004</v>
      </c>
      <c r="K439">
        <v>523.80999999999995</v>
      </c>
      <c r="L439">
        <v>5.9977272727272801</v>
      </c>
      <c r="M439">
        <v>6.6327272727272701</v>
      </c>
      <c r="N439">
        <v>0.63500000000000001</v>
      </c>
      <c r="O439">
        <v>-0.33250000000000002</v>
      </c>
      <c r="P439">
        <v>1.3259000000000001</v>
      </c>
      <c r="Q439">
        <v>0.55000000000000004</v>
      </c>
      <c r="R439">
        <v>1.33</v>
      </c>
    </row>
    <row r="440" spans="1:18" x14ac:dyDescent="0.2">
      <c r="A440" s="1">
        <v>34851</v>
      </c>
      <c r="B440">
        <v>71.586799999999997</v>
      </c>
      <c r="C440">
        <v>83.134699999999995</v>
      </c>
      <c r="D440">
        <v>1281</v>
      </c>
      <c r="E440">
        <v>80.81</v>
      </c>
      <c r="F440">
        <v>5.6</v>
      </c>
      <c r="G440">
        <v>152.4</v>
      </c>
      <c r="H440">
        <v>76.308999999999997</v>
      </c>
      <c r="I440">
        <v>94.3</v>
      </c>
      <c r="J440">
        <v>663.29049999999995</v>
      </c>
      <c r="K440">
        <v>539.35</v>
      </c>
      <c r="L440">
        <v>5.6422727272727302</v>
      </c>
      <c r="M440">
        <v>6.1681818181818198</v>
      </c>
      <c r="N440">
        <v>0.52590909090909099</v>
      </c>
      <c r="O440">
        <v>-0.13250000000000001</v>
      </c>
      <c r="P440">
        <v>1.3491</v>
      </c>
      <c r="Q440">
        <v>0.6</v>
      </c>
      <c r="R440">
        <v>1.4</v>
      </c>
    </row>
    <row r="441" spans="1:18" x14ac:dyDescent="0.2">
      <c r="A441" s="1">
        <v>34881</v>
      </c>
      <c r="B441">
        <v>71.294600000000003</v>
      </c>
      <c r="C441">
        <v>82.250799999999998</v>
      </c>
      <c r="D441">
        <v>1461</v>
      </c>
      <c r="E441">
        <v>80.959999999999994</v>
      </c>
      <c r="F441">
        <v>5.7</v>
      </c>
      <c r="G441">
        <v>152.6</v>
      </c>
      <c r="H441">
        <v>76.403999999999996</v>
      </c>
      <c r="I441">
        <v>94.33</v>
      </c>
      <c r="J441">
        <v>668.59569999999997</v>
      </c>
      <c r="K441">
        <v>557.37</v>
      </c>
      <c r="L441">
        <v>5.5940000000000003</v>
      </c>
      <c r="M441">
        <v>6.2779999999999996</v>
      </c>
      <c r="N441">
        <v>0.68400000000000005</v>
      </c>
      <c r="O441">
        <v>-0.31059999999999999</v>
      </c>
      <c r="P441">
        <v>1.27</v>
      </c>
      <c r="Q441">
        <v>0.63</v>
      </c>
      <c r="R441">
        <v>1.33</v>
      </c>
    </row>
    <row r="442" spans="1:18" x14ac:dyDescent="0.2">
      <c r="A442" s="1">
        <v>34912</v>
      </c>
      <c r="B442">
        <v>72.245999999999995</v>
      </c>
      <c r="C442">
        <v>82.842699999999994</v>
      </c>
      <c r="D442">
        <v>1416</v>
      </c>
      <c r="E442">
        <v>81.13</v>
      </c>
      <c r="F442">
        <v>5.7</v>
      </c>
      <c r="G442">
        <v>152.9</v>
      </c>
      <c r="H442">
        <v>76.567999999999998</v>
      </c>
      <c r="I442">
        <v>97.15</v>
      </c>
      <c r="J442">
        <v>672.03629999999998</v>
      </c>
      <c r="K442">
        <v>559.11</v>
      </c>
      <c r="L442">
        <v>5.75260869565217</v>
      </c>
      <c r="M442">
        <v>6.4882608695652202</v>
      </c>
      <c r="N442">
        <v>0.73565217391304405</v>
      </c>
      <c r="O442">
        <v>-0.19320000000000001</v>
      </c>
      <c r="P442">
        <v>1.29</v>
      </c>
      <c r="Q442">
        <v>0.62</v>
      </c>
      <c r="R442">
        <v>1.37</v>
      </c>
    </row>
    <row r="443" spans="1:18" x14ac:dyDescent="0.2">
      <c r="A443" s="1">
        <v>34943</v>
      </c>
      <c r="B443">
        <v>72.514899999999997</v>
      </c>
      <c r="C443">
        <v>83.171400000000006</v>
      </c>
      <c r="D443">
        <v>1369</v>
      </c>
      <c r="E443">
        <v>81.33</v>
      </c>
      <c r="F443">
        <v>5.6</v>
      </c>
      <c r="G443">
        <v>153.1</v>
      </c>
      <c r="H443">
        <v>76.620999999999995</v>
      </c>
      <c r="I443">
        <v>98.58</v>
      </c>
      <c r="J443">
        <v>677.58050000000003</v>
      </c>
      <c r="K443">
        <v>578.77</v>
      </c>
      <c r="L443">
        <v>5.62</v>
      </c>
      <c r="M443">
        <v>6.1974999999999998</v>
      </c>
      <c r="N443">
        <v>0.57750000000000001</v>
      </c>
      <c r="O443">
        <v>-0.1618</v>
      </c>
      <c r="P443">
        <v>1.2787999999999999</v>
      </c>
      <c r="Q443">
        <v>0.61</v>
      </c>
      <c r="R443">
        <v>1.44</v>
      </c>
    </row>
    <row r="444" spans="1:18" x14ac:dyDescent="0.2">
      <c r="A444" s="1">
        <v>34973</v>
      </c>
      <c r="B444">
        <v>72.409199999999998</v>
      </c>
      <c r="C444">
        <v>82.731099999999998</v>
      </c>
      <c r="D444">
        <v>1369</v>
      </c>
      <c r="E444">
        <v>81.510000000000005</v>
      </c>
      <c r="F444">
        <v>5.5</v>
      </c>
      <c r="G444">
        <v>153.5</v>
      </c>
      <c r="H444">
        <v>76.817999999999998</v>
      </c>
      <c r="I444">
        <v>98.54</v>
      </c>
      <c r="J444">
        <v>680.07809999999995</v>
      </c>
      <c r="K444">
        <v>582.91999999999996</v>
      </c>
      <c r="L444">
        <v>5.5904761904761902</v>
      </c>
      <c r="M444">
        <v>6.0447619047619101</v>
      </c>
      <c r="N444">
        <v>0.45428571428571402</v>
      </c>
      <c r="O444">
        <v>-0.124</v>
      </c>
      <c r="P444">
        <v>1.3623000000000001</v>
      </c>
      <c r="Q444">
        <v>0.63</v>
      </c>
      <c r="R444">
        <v>1.44</v>
      </c>
    </row>
    <row r="445" spans="1:18" x14ac:dyDescent="0.2">
      <c r="A445" s="1">
        <v>35004</v>
      </c>
      <c r="B445">
        <v>72.5899</v>
      </c>
      <c r="C445">
        <v>82.394999999999996</v>
      </c>
      <c r="D445">
        <v>1452</v>
      </c>
      <c r="E445">
        <v>81.650000000000006</v>
      </c>
      <c r="F445">
        <v>5.6</v>
      </c>
      <c r="G445">
        <v>153.69999999999999</v>
      </c>
      <c r="H445">
        <v>76.819000000000003</v>
      </c>
      <c r="I445">
        <v>99.88</v>
      </c>
      <c r="J445">
        <v>695.42</v>
      </c>
      <c r="K445">
        <v>595.53</v>
      </c>
      <c r="L445">
        <v>5.4328571428571397</v>
      </c>
      <c r="M445">
        <v>5.93047619047619</v>
      </c>
      <c r="N445">
        <v>0.49761904761904802</v>
      </c>
      <c r="O445">
        <v>-3.7600000000000001E-2</v>
      </c>
      <c r="P445">
        <v>1.4155</v>
      </c>
      <c r="Q445">
        <v>0.66</v>
      </c>
      <c r="R445">
        <v>1.45</v>
      </c>
    </row>
    <row r="446" spans="1:18" x14ac:dyDescent="0.2">
      <c r="A446" s="1">
        <v>35034</v>
      </c>
      <c r="B446">
        <v>72.867199999999997</v>
      </c>
      <c r="C446">
        <v>82.301100000000005</v>
      </c>
      <c r="D446">
        <v>1431</v>
      </c>
      <c r="E446">
        <v>81.77</v>
      </c>
      <c r="F446">
        <v>5.6</v>
      </c>
      <c r="G446">
        <v>153.9</v>
      </c>
      <c r="H446">
        <v>76.968000000000004</v>
      </c>
      <c r="I446">
        <v>100.21</v>
      </c>
      <c r="J446">
        <v>696.82429999999999</v>
      </c>
      <c r="K446">
        <v>614.57000000000005</v>
      </c>
      <c r="L446">
        <v>5.3070000000000004</v>
      </c>
      <c r="M446">
        <v>5.7115</v>
      </c>
      <c r="N446">
        <v>0.40450000000000003</v>
      </c>
      <c r="O446">
        <v>-4.2599999999999999E-2</v>
      </c>
      <c r="P446">
        <v>1.4341999999999999</v>
      </c>
      <c r="Q446">
        <v>0.67</v>
      </c>
      <c r="R446">
        <v>1.49</v>
      </c>
    </row>
    <row r="447" spans="1:18" x14ac:dyDescent="0.2">
      <c r="A447" s="1">
        <v>35065</v>
      </c>
      <c r="B447">
        <v>72.3857</v>
      </c>
      <c r="C447">
        <v>81.260199999999998</v>
      </c>
      <c r="D447">
        <v>1467</v>
      </c>
      <c r="E447">
        <v>81.86</v>
      </c>
      <c r="F447">
        <v>5.6</v>
      </c>
      <c r="G447">
        <v>154.69999999999999</v>
      </c>
      <c r="H447">
        <v>77.143000000000001</v>
      </c>
      <c r="I447">
        <v>101.29</v>
      </c>
      <c r="J447">
        <v>703.27560000000005</v>
      </c>
      <c r="K447">
        <v>614.41999999999996</v>
      </c>
      <c r="L447">
        <v>5.0876190476190501</v>
      </c>
      <c r="M447">
        <v>5.6523809523809501</v>
      </c>
      <c r="N447">
        <v>0.56476190476190502</v>
      </c>
      <c r="O447">
        <v>-9.4299999999999995E-2</v>
      </c>
      <c r="P447">
        <v>1.4192</v>
      </c>
      <c r="Q447">
        <v>0.66</v>
      </c>
      <c r="R447">
        <v>1.38</v>
      </c>
    </row>
    <row r="448" spans="1:18" x14ac:dyDescent="0.2">
      <c r="A448" s="1">
        <v>35096</v>
      </c>
      <c r="B448">
        <v>73.516199999999998</v>
      </c>
      <c r="C448">
        <v>82.119299999999996</v>
      </c>
      <c r="D448">
        <v>1491</v>
      </c>
      <c r="E448">
        <v>81.99</v>
      </c>
      <c r="F448">
        <v>5.5</v>
      </c>
      <c r="G448">
        <v>155</v>
      </c>
      <c r="H448">
        <v>77.263000000000005</v>
      </c>
      <c r="I448">
        <v>101.31</v>
      </c>
      <c r="J448">
        <v>707.49639999999999</v>
      </c>
      <c r="K448">
        <v>649.54</v>
      </c>
      <c r="L448">
        <v>4.9420000000000002</v>
      </c>
      <c r="M448">
        <v>5.8055000000000003</v>
      </c>
      <c r="N448">
        <v>0.86350000000000005</v>
      </c>
      <c r="O448">
        <v>-0.32390000000000002</v>
      </c>
      <c r="P448">
        <v>1.3207</v>
      </c>
      <c r="Q448">
        <v>0.64</v>
      </c>
      <c r="R448">
        <v>1.27</v>
      </c>
    </row>
    <row r="449" spans="1:18" x14ac:dyDescent="0.2">
      <c r="A449" s="1">
        <v>35125</v>
      </c>
      <c r="B449">
        <v>73.414299999999997</v>
      </c>
      <c r="C449">
        <v>81.534199999999998</v>
      </c>
      <c r="D449">
        <v>1424</v>
      </c>
      <c r="E449">
        <v>82.22</v>
      </c>
      <c r="F449">
        <v>5.5</v>
      </c>
      <c r="G449">
        <v>155.5</v>
      </c>
      <c r="H449">
        <v>77.492000000000004</v>
      </c>
      <c r="I449">
        <v>101.37</v>
      </c>
      <c r="J449">
        <v>710.09230000000002</v>
      </c>
      <c r="K449">
        <v>647.07000000000005</v>
      </c>
      <c r="L449">
        <v>5.3423809523809496</v>
      </c>
      <c r="M449">
        <v>6.2685714285714296</v>
      </c>
      <c r="N449">
        <v>0.92619047619047601</v>
      </c>
      <c r="O449">
        <v>-0.33729999999999999</v>
      </c>
      <c r="P449">
        <v>1.2830999999999999</v>
      </c>
      <c r="Q449">
        <v>0.68</v>
      </c>
      <c r="R449">
        <v>1.35</v>
      </c>
    </row>
    <row r="450" spans="1:18" x14ac:dyDescent="0.2">
      <c r="A450" s="1">
        <v>35156</v>
      </c>
      <c r="B450">
        <v>74.051299999999998</v>
      </c>
      <c r="C450">
        <v>82.004000000000005</v>
      </c>
      <c r="D450">
        <v>1516</v>
      </c>
      <c r="E450">
        <v>82.45</v>
      </c>
      <c r="F450">
        <v>5.6</v>
      </c>
      <c r="G450">
        <v>156.1</v>
      </c>
      <c r="H450">
        <v>77.721000000000004</v>
      </c>
      <c r="I450">
        <v>101.27</v>
      </c>
      <c r="J450">
        <v>715.12149999999997</v>
      </c>
      <c r="K450">
        <v>647.16999999999996</v>
      </c>
      <c r="L450">
        <v>5.5377272727272802</v>
      </c>
      <c r="M450">
        <v>6.5113636363636402</v>
      </c>
      <c r="N450">
        <v>0.97363636363636297</v>
      </c>
      <c r="O450">
        <v>-0.2893</v>
      </c>
      <c r="P450">
        <v>1.2712000000000001</v>
      </c>
      <c r="Q450">
        <v>0.69</v>
      </c>
      <c r="R450">
        <v>1.42</v>
      </c>
    </row>
    <row r="451" spans="1:18" x14ac:dyDescent="0.2">
      <c r="A451" s="1">
        <v>35186</v>
      </c>
      <c r="B451">
        <v>74.581199999999995</v>
      </c>
      <c r="C451">
        <v>82.184899999999999</v>
      </c>
      <c r="D451">
        <v>1504</v>
      </c>
      <c r="E451">
        <v>82.64</v>
      </c>
      <c r="F451">
        <v>5.6</v>
      </c>
      <c r="G451">
        <v>156.4</v>
      </c>
      <c r="H451">
        <v>77.853999999999999</v>
      </c>
      <c r="I451">
        <v>101.39</v>
      </c>
      <c r="J451">
        <v>720.45389999999998</v>
      </c>
      <c r="K451">
        <v>661.23</v>
      </c>
      <c r="L451">
        <v>5.63681818181818</v>
      </c>
      <c r="M451">
        <v>6.7368181818181796</v>
      </c>
      <c r="N451">
        <v>1.1000000000000001</v>
      </c>
      <c r="O451">
        <v>-0.31259999999999999</v>
      </c>
      <c r="P451">
        <v>1.222</v>
      </c>
      <c r="Q451">
        <v>0.68</v>
      </c>
      <c r="R451">
        <v>1.33</v>
      </c>
    </row>
    <row r="452" spans="1:18" x14ac:dyDescent="0.2">
      <c r="A452" s="1">
        <v>35217</v>
      </c>
      <c r="B452">
        <v>75.205600000000004</v>
      </c>
      <c r="C452">
        <v>82.587100000000007</v>
      </c>
      <c r="D452">
        <v>1467</v>
      </c>
      <c r="E452">
        <v>82.78</v>
      </c>
      <c r="F452">
        <v>5.3</v>
      </c>
      <c r="G452">
        <v>156.69999999999999</v>
      </c>
      <c r="H452">
        <v>77.853999999999999</v>
      </c>
      <c r="I452">
        <v>101.78</v>
      </c>
      <c r="J452">
        <v>726.68769999999995</v>
      </c>
      <c r="K452">
        <v>668.5</v>
      </c>
      <c r="L452">
        <v>5.81</v>
      </c>
      <c r="M452">
        <v>6.9119999999999999</v>
      </c>
      <c r="N452">
        <v>1.1020000000000001</v>
      </c>
      <c r="O452">
        <v>-0.27450000000000002</v>
      </c>
      <c r="P452">
        <v>1.2805</v>
      </c>
      <c r="Q452">
        <v>0.69</v>
      </c>
      <c r="R452">
        <v>1.41</v>
      </c>
    </row>
    <row r="453" spans="1:18" x14ac:dyDescent="0.2">
      <c r="A453" s="1">
        <v>35247</v>
      </c>
      <c r="B453">
        <v>75.0578</v>
      </c>
      <c r="C453">
        <v>82.322699999999998</v>
      </c>
      <c r="D453">
        <v>1472</v>
      </c>
      <c r="E453">
        <v>82.96</v>
      </c>
      <c r="F453">
        <v>5.5</v>
      </c>
      <c r="G453">
        <v>157</v>
      </c>
      <c r="H453">
        <v>78.02</v>
      </c>
      <c r="I453">
        <v>101.81</v>
      </c>
      <c r="J453">
        <v>732.63040000000001</v>
      </c>
      <c r="K453">
        <v>644.07000000000005</v>
      </c>
      <c r="L453">
        <v>5.8509090909090897</v>
      </c>
      <c r="M453">
        <v>6.8654545454545497</v>
      </c>
      <c r="N453">
        <v>1.01454545454545</v>
      </c>
      <c r="O453">
        <v>-0.32350000000000001</v>
      </c>
      <c r="P453">
        <v>1.2970999999999999</v>
      </c>
      <c r="Q453">
        <v>0.7</v>
      </c>
      <c r="R453">
        <v>1.38</v>
      </c>
    </row>
    <row r="454" spans="1:18" x14ac:dyDescent="0.2">
      <c r="A454" s="1">
        <v>35278</v>
      </c>
      <c r="B454">
        <v>75.523700000000005</v>
      </c>
      <c r="C454">
        <v>82.367699999999999</v>
      </c>
      <c r="D454">
        <v>1557</v>
      </c>
      <c r="E454">
        <v>83.12</v>
      </c>
      <c r="F454">
        <v>5.0999999999999996</v>
      </c>
      <c r="G454">
        <v>157.19999999999999</v>
      </c>
      <c r="H454">
        <v>78.096999999999994</v>
      </c>
      <c r="I454">
        <v>100.98</v>
      </c>
      <c r="J454">
        <v>737.20989999999995</v>
      </c>
      <c r="K454">
        <v>662.68</v>
      </c>
      <c r="L454">
        <v>5.6668181818181802</v>
      </c>
      <c r="M454">
        <v>6.6354545454545502</v>
      </c>
      <c r="N454">
        <v>0.96863636363636396</v>
      </c>
      <c r="O454">
        <v>-0.39350000000000002</v>
      </c>
      <c r="P454">
        <v>1.2686999999999999</v>
      </c>
      <c r="Q454">
        <v>0.72</v>
      </c>
      <c r="R454">
        <v>1.36</v>
      </c>
    </row>
    <row r="455" spans="1:18" x14ac:dyDescent="0.2">
      <c r="A455" s="1">
        <v>35309</v>
      </c>
      <c r="B455">
        <v>76.008200000000002</v>
      </c>
      <c r="C455">
        <v>82.570400000000006</v>
      </c>
      <c r="D455">
        <v>1475</v>
      </c>
      <c r="E455">
        <v>83.29</v>
      </c>
      <c r="F455">
        <v>5.2</v>
      </c>
      <c r="G455">
        <v>157.69999999999999</v>
      </c>
      <c r="H455">
        <v>78.31</v>
      </c>
      <c r="I455">
        <v>101.53</v>
      </c>
      <c r="J455">
        <v>738.98699999999997</v>
      </c>
      <c r="K455">
        <v>674.88</v>
      </c>
      <c r="L455">
        <v>5.8330000000000002</v>
      </c>
      <c r="M455">
        <v>6.8319999999999999</v>
      </c>
      <c r="N455">
        <v>0.999</v>
      </c>
      <c r="O455">
        <v>-0.39079999999999998</v>
      </c>
      <c r="P455">
        <v>1.2485999999999999</v>
      </c>
      <c r="Q455">
        <v>0.69</v>
      </c>
      <c r="R455">
        <v>1.4</v>
      </c>
    </row>
    <row r="456" spans="1:18" x14ac:dyDescent="0.2">
      <c r="A456" s="1">
        <v>35339</v>
      </c>
      <c r="B456">
        <v>75.950699999999998</v>
      </c>
      <c r="C456">
        <v>81.986500000000007</v>
      </c>
      <c r="D456">
        <v>1392</v>
      </c>
      <c r="E456">
        <v>83.41</v>
      </c>
      <c r="F456">
        <v>5.2</v>
      </c>
      <c r="G456">
        <v>158.19999999999999</v>
      </c>
      <c r="H456">
        <v>78.543999999999997</v>
      </c>
      <c r="I456">
        <v>102.2</v>
      </c>
      <c r="J456">
        <v>740.89449999999999</v>
      </c>
      <c r="K456">
        <v>701.46</v>
      </c>
      <c r="L456">
        <v>5.55</v>
      </c>
      <c r="M456">
        <v>6.5336363636363597</v>
      </c>
      <c r="N456">
        <v>0.98363636363636398</v>
      </c>
      <c r="O456">
        <v>-0.33129999999999998</v>
      </c>
      <c r="P456">
        <v>1.2947</v>
      </c>
      <c r="Q456">
        <v>0.68</v>
      </c>
      <c r="R456">
        <v>1.39</v>
      </c>
    </row>
    <row r="457" spans="1:18" x14ac:dyDescent="0.2">
      <c r="A457" s="1">
        <v>35370</v>
      </c>
      <c r="B457">
        <v>76.606200000000001</v>
      </c>
      <c r="C457">
        <v>82.211500000000001</v>
      </c>
      <c r="D457">
        <v>1489</v>
      </c>
      <c r="E457">
        <v>83.59</v>
      </c>
      <c r="F457">
        <v>5.4</v>
      </c>
      <c r="G457">
        <v>158.69999999999999</v>
      </c>
      <c r="H457">
        <v>78.688999999999993</v>
      </c>
      <c r="I457">
        <v>101.59</v>
      </c>
      <c r="J457">
        <v>744.91039999999998</v>
      </c>
      <c r="K457">
        <v>735.67</v>
      </c>
      <c r="L457">
        <v>5.42315789473684</v>
      </c>
      <c r="M457">
        <v>6.2036842105263199</v>
      </c>
      <c r="N457">
        <v>0.78052631578947296</v>
      </c>
      <c r="O457">
        <v>-0.29499999999999998</v>
      </c>
      <c r="P457">
        <v>1.3443000000000001</v>
      </c>
      <c r="Q457">
        <v>0.69</v>
      </c>
      <c r="R457">
        <v>1.42</v>
      </c>
    </row>
    <row r="458" spans="1:18" x14ac:dyDescent="0.2">
      <c r="A458" s="1">
        <v>35400</v>
      </c>
      <c r="B458">
        <v>77.086200000000005</v>
      </c>
      <c r="C458">
        <v>82.437200000000004</v>
      </c>
      <c r="D458">
        <v>1370</v>
      </c>
      <c r="E458">
        <v>83.75</v>
      </c>
      <c r="F458">
        <v>5.4</v>
      </c>
      <c r="G458">
        <v>159.1</v>
      </c>
      <c r="H458">
        <v>78.78</v>
      </c>
      <c r="I458">
        <v>102.34</v>
      </c>
      <c r="J458">
        <v>745.92049999999995</v>
      </c>
      <c r="K458">
        <v>743.25</v>
      </c>
      <c r="L458">
        <v>5.4719047619047601</v>
      </c>
      <c r="M458">
        <v>6.3023809523809504</v>
      </c>
      <c r="N458">
        <v>0.83047619047619003</v>
      </c>
      <c r="O458">
        <v>-0.40400000000000003</v>
      </c>
      <c r="P458">
        <v>1.2699</v>
      </c>
      <c r="Q458">
        <v>0.69</v>
      </c>
      <c r="R458">
        <v>1.3</v>
      </c>
    </row>
    <row r="459" spans="1:18" x14ac:dyDescent="0.2">
      <c r="A459" s="1">
        <v>35431</v>
      </c>
      <c r="B459">
        <v>77.206800000000001</v>
      </c>
      <c r="C459">
        <v>82.061599999999999</v>
      </c>
      <c r="D459">
        <v>1355</v>
      </c>
      <c r="E459">
        <v>83.99</v>
      </c>
      <c r="F459">
        <v>5.3</v>
      </c>
      <c r="G459">
        <v>159.4</v>
      </c>
      <c r="H459">
        <v>78.881</v>
      </c>
      <c r="I459">
        <v>103.49</v>
      </c>
      <c r="J459">
        <v>747.89499999999998</v>
      </c>
      <c r="K459">
        <v>766.22</v>
      </c>
      <c r="L459">
        <v>5.61238095238095</v>
      </c>
      <c r="M459">
        <v>6.5790476190476204</v>
      </c>
      <c r="N459">
        <v>0.96666666666666701</v>
      </c>
      <c r="O459">
        <v>-0.30620000000000003</v>
      </c>
      <c r="P459">
        <v>1.2857000000000001</v>
      </c>
      <c r="Q459">
        <v>0.67</v>
      </c>
      <c r="R459">
        <v>1.24</v>
      </c>
    </row>
    <row r="460" spans="1:18" x14ac:dyDescent="0.2">
      <c r="A460" s="1">
        <v>35462</v>
      </c>
      <c r="B460">
        <v>78.142099999999999</v>
      </c>
      <c r="C460">
        <v>82.739699999999999</v>
      </c>
      <c r="D460">
        <v>1486</v>
      </c>
      <c r="E460">
        <v>84.21</v>
      </c>
      <c r="F460">
        <v>5.2</v>
      </c>
      <c r="G460">
        <v>159.69999999999999</v>
      </c>
      <c r="H460">
        <v>79.045000000000002</v>
      </c>
      <c r="I460">
        <v>105.67</v>
      </c>
      <c r="J460">
        <v>750.13729999999998</v>
      </c>
      <c r="K460">
        <v>798.39</v>
      </c>
      <c r="L460">
        <v>5.5252631578947398</v>
      </c>
      <c r="M460">
        <v>6.41947368421053</v>
      </c>
      <c r="N460">
        <v>0.89421052631579001</v>
      </c>
      <c r="O460">
        <v>-0.45019999999999999</v>
      </c>
      <c r="P460">
        <v>1.1917</v>
      </c>
      <c r="Q460">
        <v>0.63</v>
      </c>
      <c r="R460">
        <v>1.23</v>
      </c>
    </row>
    <row r="461" spans="1:18" x14ac:dyDescent="0.2">
      <c r="A461" s="1">
        <v>35490</v>
      </c>
      <c r="B461">
        <v>78.6905</v>
      </c>
      <c r="C461">
        <v>83.139499999999998</v>
      </c>
      <c r="D461">
        <v>1457</v>
      </c>
      <c r="E461">
        <v>84.48</v>
      </c>
      <c r="F461">
        <v>5.2</v>
      </c>
      <c r="G461">
        <v>159.80000000000001</v>
      </c>
      <c r="H461">
        <v>79.126000000000005</v>
      </c>
      <c r="I461">
        <v>106.8</v>
      </c>
      <c r="J461">
        <v>752.19029999999998</v>
      </c>
      <c r="K461">
        <v>792.16</v>
      </c>
      <c r="L461">
        <v>5.7954999999999997</v>
      </c>
      <c r="M461">
        <v>6.6944999999999997</v>
      </c>
      <c r="N461">
        <v>0.89900000000000002</v>
      </c>
      <c r="O461">
        <v>-0.47899999999999998</v>
      </c>
      <c r="P461">
        <v>1.2041999999999999</v>
      </c>
      <c r="Q461">
        <v>0.63</v>
      </c>
      <c r="R461">
        <v>1.21</v>
      </c>
    </row>
    <row r="462" spans="1:18" x14ac:dyDescent="0.2">
      <c r="A462" s="1">
        <v>35521</v>
      </c>
      <c r="B462">
        <v>78.748199999999997</v>
      </c>
      <c r="C462">
        <v>82.495800000000003</v>
      </c>
      <c r="D462">
        <v>1492</v>
      </c>
      <c r="E462">
        <v>84.66</v>
      </c>
      <c r="F462">
        <v>5.0999999999999996</v>
      </c>
      <c r="G462">
        <v>159.9</v>
      </c>
      <c r="H462">
        <v>79.2</v>
      </c>
      <c r="I462">
        <v>107.18</v>
      </c>
      <c r="J462">
        <v>762.22280000000001</v>
      </c>
      <c r="K462">
        <v>763.93</v>
      </c>
      <c r="L462">
        <v>5.98818181818182</v>
      </c>
      <c r="M462">
        <v>6.8854545454545502</v>
      </c>
      <c r="N462">
        <v>0.897272727272727</v>
      </c>
      <c r="O462">
        <v>-0.40920000000000001</v>
      </c>
      <c r="P462">
        <v>1.2317</v>
      </c>
      <c r="Q462">
        <v>0.61</v>
      </c>
      <c r="R462">
        <v>1.25</v>
      </c>
    </row>
    <row r="463" spans="1:18" x14ac:dyDescent="0.2">
      <c r="A463" s="1">
        <v>35551</v>
      </c>
      <c r="B463">
        <v>79.242500000000007</v>
      </c>
      <c r="C463">
        <v>82.651300000000006</v>
      </c>
      <c r="D463">
        <v>1442</v>
      </c>
      <c r="E463">
        <v>84.9</v>
      </c>
      <c r="F463">
        <v>4.9000000000000004</v>
      </c>
      <c r="G463">
        <v>159.9</v>
      </c>
      <c r="H463">
        <v>79.168999999999997</v>
      </c>
      <c r="I463">
        <v>105.29</v>
      </c>
      <c r="J463">
        <v>764.19730000000004</v>
      </c>
      <c r="K463">
        <v>833.09</v>
      </c>
      <c r="L463">
        <v>5.8695238095238098</v>
      </c>
      <c r="M463">
        <v>6.7109523809523797</v>
      </c>
      <c r="N463">
        <v>0.84142857142857197</v>
      </c>
      <c r="O463">
        <v>-0.43280000000000002</v>
      </c>
      <c r="P463">
        <v>1.1565000000000001</v>
      </c>
      <c r="Q463">
        <v>0.62</v>
      </c>
      <c r="R463">
        <v>1.23</v>
      </c>
    </row>
    <row r="464" spans="1:18" x14ac:dyDescent="0.2">
      <c r="A464" s="1">
        <v>35582</v>
      </c>
      <c r="B464">
        <v>79.634</v>
      </c>
      <c r="C464">
        <v>82.686400000000006</v>
      </c>
      <c r="D464">
        <v>1494</v>
      </c>
      <c r="E464">
        <v>85.12</v>
      </c>
      <c r="F464">
        <v>5</v>
      </c>
      <c r="G464">
        <v>160.19999999999999</v>
      </c>
      <c r="H464">
        <v>79.268000000000001</v>
      </c>
      <c r="I464">
        <v>104.84</v>
      </c>
      <c r="J464">
        <v>767.29229999999995</v>
      </c>
      <c r="K464">
        <v>876.29</v>
      </c>
      <c r="L464">
        <v>5.6919047619047598</v>
      </c>
      <c r="M464">
        <v>6.4938095238095297</v>
      </c>
      <c r="N464">
        <v>0.80190476190476201</v>
      </c>
      <c r="O464">
        <v>-0.52170000000000005</v>
      </c>
      <c r="P464">
        <v>1.1601999999999999</v>
      </c>
      <c r="Q464">
        <v>0.61</v>
      </c>
      <c r="R464">
        <v>1.2</v>
      </c>
    </row>
    <row r="465" spans="1:18" x14ac:dyDescent="0.2">
      <c r="A465" s="1">
        <v>35612</v>
      </c>
      <c r="B465">
        <v>80.314800000000005</v>
      </c>
      <c r="C465">
        <v>82.782300000000006</v>
      </c>
      <c r="D465">
        <v>1437</v>
      </c>
      <c r="E465">
        <v>85.37</v>
      </c>
      <c r="F465">
        <v>4.9000000000000004</v>
      </c>
      <c r="G465">
        <v>160.4</v>
      </c>
      <c r="H465">
        <v>79.311999999999998</v>
      </c>
      <c r="I465">
        <v>105.54</v>
      </c>
      <c r="J465">
        <v>767.88570000000004</v>
      </c>
      <c r="K465">
        <v>925.29</v>
      </c>
      <c r="L465">
        <v>5.5418181818181802</v>
      </c>
      <c r="M465">
        <v>6.2204545454545501</v>
      </c>
      <c r="N465">
        <v>0.67863636363636404</v>
      </c>
      <c r="O465">
        <v>-0.49249999999999999</v>
      </c>
      <c r="P465">
        <v>1.2171000000000001</v>
      </c>
      <c r="Q465">
        <v>0.61</v>
      </c>
      <c r="R465">
        <v>1.28</v>
      </c>
    </row>
    <row r="466" spans="1:18" x14ac:dyDescent="0.2">
      <c r="A466" s="1">
        <v>35643</v>
      </c>
      <c r="B466">
        <v>81.098500000000001</v>
      </c>
      <c r="C466">
        <v>83.205399999999997</v>
      </c>
      <c r="D466">
        <v>1390</v>
      </c>
      <c r="E466">
        <v>85.61</v>
      </c>
      <c r="F466">
        <v>4.8</v>
      </c>
      <c r="G466">
        <v>160.80000000000001</v>
      </c>
      <c r="H466">
        <v>79.376999999999995</v>
      </c>
      <c r="I466">
        <v>107.28</v>
      </c>
      <c r="J466">
        <v>769.77449999999999</v>
      </c>
      <c r="K466">
        <v>927.24</v>
      </c>
      <c r="L466">
        <v>5.5647619047618999</v>
      </c>
      <c r="M466">
        <v>6.2985714285714298</v>
      </c>
      <c r="N466">
        <v>0.73380952380952402</v>
      </c>
      <c r="O466">
        <v>-0.48070000000000002</v>
      </c>
      <c r="P466">
        <v>1.1618999999999999</v>
      </c>
      <c r="Q466">
        <v>0.6</v>
      </c>
      <c r="R466">
        <v>1.18</v>
      </c>
    </row>
    <row r="467" spans="1:18" x14ac:dyDescent="0.2">
      <c r="A467" s="1">
        <v>35674</v>
      </c>
      <c r="B467">
        <v>81.817700000000002</v>
      </c>
      <c r="C467">
        <v>83.329599999999999</v>
      </c>
      <c r="D467">
        <v>1546</v>
      </c>
      <c r="E467">
        <v>85.89</v>
      </c>
      <c r="F467">
        <v>4.9000000000000004</v>
      </c>
      <c r="G467">
        <v>161.19999999999999</v>
      </c>
      <c r="H467">
        <v>79.557000000000002</v>
      </c>
      <c r="I467">
        <v>106.97</v>
      </c>
      <c r="J467">
        <v>772.9126</v>
      </c>
      <c r="K467">
        <v>937.02</v>
      </c>
      <c r="L467">
        <v>5.5238095238095202</v>
      </c>
      <c r="M467">
        <v>6.20857142857143</v>
      </c>
      <c r="N467">
        <v>0.68476190476190502</v>
      </c>
      <c r="O467">
        <v>-0.54169999999999996</v>
      </c>
      <c r="P467">
        <v>1.169</v>
      </c>
      <c r="Q467">
        <v>0.55000000000000004</v>
      </c>
      <c r="R467">
        <v>1.22</v>
      </c>
    </row>
    <row r="468" spans="1:18" x14ac:dyDescent="0.2">
      <c r="A468" s="1">
        <v>35704</v>
      </c>
      <c r="B468">
        <v>82.55</v>
      </c>
      <c r="C468">
        <v>83.447299999999998</v>
      </c>
      <c r="D468">
        <v>1520</v>
      </c>
      <c r="E468">
        <v>86.18</v>
      </c>
      <c r="F468">
        <v>4.7</v>
      </c>
      <c r="G468">
        <v>161.5</v>
      </c>
      <c r="H468">
        <v>79.66</v>
      </c>
      <c r="I468">
        <v>106.98</v>
      </c>
      <c r="J468">
        <v>777.3451</v>
      </c>
      <c r="K468">
        <v>951.16</v>
      </c>
      <c r="L468">
        <v>5.4563636363636396</v>
      </c>
      <c r="M468">
        <v>6.0295454545454596</v>
      </c>
      <c r="N468">
        <v>0.57318181818181801</v>
      </c>
      <c r="O468">
        <v>-0.38900000000000001</v>
      </c>
      <c r="P468">
        <v>1.3393999999999999</v>
      </c>
      <c r="Q468">
        <v>0.56999999999999995</v>
      </c>
      <c r="R468">
        <v>1.26</v>
      </c>
    </row>
    <row r="469" spans="1:18" x14ac:dyDescent="0.2">
      <c r="A469" s="1">
        <v>35735</v>
      </c>
      <c r="B469">
        <v>83.281400000000005</v>
      </c>
      <c r="C469">
        <v>83.751000000000005</v>
      </c>
      <c r="D469">
        <v>1510</v>
      </c>
      <c r="E469">
        <v>86.67</v>
      </c>
      <c r="F469">
        <v>4.5999999999999996</v>
      </c>
      <c r="G469">
        <v>161.69999999999999</v>
      </c>
      <c r="H469">
        <v>79.67</v>
      </c>
      <c r="I469">
        <v>109.04</v>
      </c>
      <c r="J469">
        <v>777.64940000000001</v>
      </c>
      <c r="K469">
        <v>938.92</v>
      </c>
      <c r="L469">
        <v>5.45722222222222</v>
      </c>
      <c r="M469">
        <v>5.875</v>
      </c>
      <c r="N469">
        <v>0.41777777777777803</v>
      </c>
      <c r="O469">
        <v>-0.3196</v>
      </c>
      <c r="P469">
        <v>1.3265</v>
      </c>
      <c r="Q469">
        <v>0.55000000000000004</v>
      </c>
      <c r="R469">
        <v>1.33</v>
      </c>
    </row>
    <row r="470" spans="1:18" x14ac:dyDescent="0.2">
      <c r="A470" s="1">
        <v>35765</v>
      </c>
      <c r="B470">
        <v>83.5471</v>
      </c>
      <c r="C470">
        <v>83.456299999999999</v>
      </c>
      <c r="D470">
        <v>1566</v>
      </c>
      <c r="E470">
        <v>87.13</v>
      </c>
      <c r="F470">
        <v>4.7</v>
      </c>
      <c r="G470">
        <v>161.80000000000001</v>
      </c>
      <c r="H470">
        <v>79.656999999999996</v>
      </c>
      <c r="I470">
        <v>112.16</v>
      </c>
      <c r="J470">
        <v>784.7518</v>
      </c>
      <c r="K470">
        <v>962.37</v>
      </c>
      <c r="L470">
        <v>5.5250000000000004</v>
      </c>
      <c r="M470">
        <v>5.80863636363636</v>
      </c>
      <c r="N470">
        <v>0.28363636363636402</v>
      </c>
      <c r="O470">
        <v>-0.39789999999999998</v>
      </c>
      <c r="P470">
        <v>1.3241000000000001</v>
      </c>
      <c r="Q470">
        <v>0.56000000000000005</v>
      </c>
      <c r="R470">
        <v>1.29</v>
      </c>
    </row>
    <row r="471" spans="1:18" x14ac:dyDescent="0.2">
      <c r="A471" s="1">
        <v>35796</v>
      </c>
      <c r="B471">
        <v>83.971900000000005</v>
      </c>
      <c r="C471">
        <v>83.523799999999994</v>
      </c>
      <c r="D471">
        <v>1525</v>
      </c>
      <c r="E471">
        <v>87.66</v>
      </c>
      <c r="F471">
        <v>4.5999999999999996</v>
      </c>
      <c r="G471">
        <v>162</v>
      </c>
      <c r="H471">
        <v>79.688000000000002</v>
      </c>
      <c r="I471">
        <v>114.15</v>
      </c>
      <c r="J471">
        <v>782.10159999999996</v>
      </c>
      <c r="K471">
        <v>963.36</v>
      </c>
      <c r="L471">
        <v>5.2445000000000004</v>
      </c>
      <c r="M471">
        <v>5.5445000000000002</v>
      </c>
      <c r="N471">
        <v>0.3</v>
      </c>
      <c r="O471">
        <v>-0.33679999999999999</v>
      </c>
      <c r="P471">
        <v>1.3879999999999999</v>
      </c>
      <c r="Q471">
        <v>0.57999999999999996</v>
      </c>
      <c r="R471">
        <v>1.45</v>
      </c>
    </row>
    <row r="472" spans="1:18" x14ac:dyDescent="0.2">
      <c r="A472" s="1">
        <v>35827</v>
      </c>
      <c r="B472">
        <v>84.042199999999994</v>
      </c>
      <c r="C472">
        <v>82.971699999999998</v>
      </c>
      <c r="D472">
        <v>1584</v>
      </c>
      <c r="E472">
        <v>88.05</v>
      </c>
      <c r="F472">
        <v>4.5999999999999996</v>
      </c>
      <c r="G472">
        <v>162</v>
      </c>
      <c r="H472">
        <v>79.638999999999996</v>
      </c>
      <c r="I472">
        <v>112.99</v>
      </c>
      <c r="J472">
        <v>785.44839999999999</v>
      </c>
      <c r="K472">
        <v>1023.74</v>
      </c>
      <c r="L472">
        <v>5.30842105263158</v>
      </c>
      <c r="M472">
        <v>5.5747368421052599</v>
      </c>
      <c r="N472">
        <v>0.26631578947368401</v>
      </c>
      <c r="O472">
        <v>-0.31869999999999998</v>
      </c>
      <c r="P472">
        <v>1.3406</v>
      </c>
      <c r="Q472">
        <v>0.57999999999999996</v>
      </c>
      <c r="R472">
        <v>1.47</v>
      </c>
    </row>
    <row r="473" spans="1:18" x14ac:dyDescent="0.2">
      <c r="A473" s="1">
        <v>35855</v>
      </c>
      <c r="B473">
        <v>84.109399999999994</v>
      </c>
      <c r="C473">
        <v>82.271199999999993</v>
      </c>
      <c r="D473">
        <v>1567</v>
      </c>
      <c r="E473">
        <v>88.48</v>
      </c>
      <c r="F473">
        <v>4.7</v>
      </c>
      <c r="G473">
        <v>162</v>
      </c>
      <c r="H473">
        <v>79.644999999999996</v>
      </c>
      <c r="I473">
        <v>112.78</v>
      </c>
      <c r="J473">
        <v>791.45590000000004</v>
      </c>
      <c r="K473">
        <v>1076.83</v>
      </c>
      <c r="L473">
        <v>5.38954545454546</v>
      </c>
      <c r="M473">
        <v>5.6472727272727301</v>
      </c>
      <c r="N473">
        <v>0.25772727272727303</v>
      </c>
      <c r="O473">
        <v>-0.36659999999999998</v>
      </c>
      <c r="P473">
        <v>1.3281000000000001</v>
      </c>
      <c r="Q473">
        <v>0.6</v>
      </c>
      <c r="R473">
        <v>1.48</v>
      </c>
    </row>
    <row r="474" spans="1:18" x14ac:dyDescent="0.2">
      <c r="A474" s="1">
        <v>35886</v>
      </c>
      <c r="B474">
        <v>84.402000000000001</v>
      </c>
      <c r="C474">
        <v>82.060599999999994</v>
      </c>
      <c r="D474">
        <v>1540</v>
      </c>
      <c r="E474">
        <v>88.92</v>
      </c>
      <c r="F474">
        <v>4.3</v>
      </c>
      <c r="G474">
        <v>162.19999999999999</v>
      </c>
      <c r="H474">
        <v>79.745999999999995</v>
      </c>
      <c r="I474">
        <v>112.82</v>
      </c>
      <c r="J474">
        <v>799.54949999999997</v>
      </c>
      <c r="K474">
        <v>1112.2</v>
      </c>
      <c r="L474">
        <v>5.3790476190476202</v>
      </c>
      <c r="M474">
        <v>5.63761904761905</v>
      </c>
      <c r="N474">
        <v>0.25857142857142801</v>
      </c>
      <c r="O474">
        <v>-0.44640000000000002</v>
      </c>
      <c r="P474">
        <v>1.2202</v>
      </c>
      <c r="Q474">
        <v>0.64</v>
      </c>
      <c r="R474">
        <v>1.5</v>
      </c>
    </row>
    <row r="475" spans="1:18" x14ac:dyDescent="0.2">
      <c r="A475" s="1">
        <v>35916</v>
      </c>
      <c r="B475">
        <v>84.923299999999998</v>
      </c>
      <c r="C475">
        <v>81.884799999999998</v>
      </c>
      <c r="D475">
        <v>1536</v>
      </c>
      <c r="E475">
        <v>89.4</v>
      </c>
      <c r="F475">
        <v>4.4000000000000004</v>
      </c>
      <c r="G475">
        <v>162.6</v>
      </c>
      <c r="H475">
        <v>79.858000000000004</v>
      </c>
      <c r="I475">
        <v>113.46</v>
      </c>
      <c r="J475">
        <v>803.24670000000003</v>
      </c>
      <c r="K475">
        <v>1108.42</v>
      </c>
      <c r="L475">
        <v>5.44</v>
      </c>
      <c r="M475">
        <v>5.6524999999999999</v>
      </c>
      <c r="N475">
        <v>0.21249999999999999</v>
      </c>
      <c r="O475">
        <v>-0.3962</v>
      </c>
      <c r="P475">
        <v>1.2289000000000001</v>
      </c>
      <c r="Q475">
        <v>0.61</v>
      </c>
      <c r="R475">
        <v>1.49</v>
      </c>
    </row>
    <row r="476" spans="1:18" x14ac:dyDescent="0.2">
      <c r="A476" s="1">
        <v>35947</v>
      </c>
      <c r="B476">
        <v>84.369799999999998</v>
      </c>
      <c r="C476">
        <v>80.682199999999995</v>
      </c>
      <c r="D476">
        <v>1641</v>
      </c>
      <c r="E476">
        <v>89.88</v>
      </c>
      <c r="F476">
        <v>4.5</v>
      </c>
      <c r="G476">
        <v>162.80000000000001</v>
      </c>
      <c r="H476">
        <v>79.793999999999997</v>
      </c>
      <c r="I476">
        <v>115.73</v>
      </c>
      <c r="J476">
        <v>812.39189999999996</v>
      </c>
      <c r="K476">
        <v>1108.3900000000001</v>
      </c>
      <c r="L476">
        <v>5.4086363636363597</v>
      </c>
      <c r="M476">
        <v>5.4963636363636397</v>
      </c>
      <c r="N476">
        <v>8.7727272727272598E-2</v>
      </c>
      <c r="O476">
        <v>-0.37869999999999998</v>
      </c>
      <c r="P476">
        <v>1.3231999999999999</v>
      </c>
      <c r="Q476">
        <v>0.6</v>
      </c>
      <c r="R476">
        <v>1.5</v>
      </c>
    </row>
    <row r="477" spans="1:18" x14ac:dyDescent="0.2">
      <c r="A477" s="1">
        <v>35977</v>
      </c>
      <c r="B477">
        <v>84.050799999999995</v>
      </c>
      <c r="C477">
        <v>79.851399999999998</v>
      </c>
      <c r="D477">
        <v>1698</v>
      </c>
      <c r="E477">
        <v>90.35</v>
      </c>
      <c r="F477">
        <v>4.5</v>
      </c>
      <c r="G477">
        <v>163.19999999999999</v>
      </c>
      <c r="H477">
        <v>79.986000000000004</v>
      </c>
      <c r="I477">
        <v>116.1</v>
      </c>
      <c r="J477">
        <v>820.16690000000006</v>
      </c>
      <c r="K477">
        <v>1156.58</v>
      </c>
      <c r="L477">
        <v>5.3581818181818202</v>
      </c>
      <c r="M477">
        <v>5.4613636363636404</v>
      </c>
      <c r="N477">
        <v>0.103181818181818</v>
      </c>
      <c r="O477">
        <v>-0.32950000000000002</v>
      </c>
      <c r="P477">
        <v>1.3838999999999999</v>
      </c>
      <c r="Q477">
        <v>0.6</v>
      </c>
      <c r="R477">
        <v>1.49</v>
      </c>
    </row>
    <row r="478" spans="1:18" x14ac:dyDescent="0.2">
      <c r="A478" s="1">
        <v>36008</v>
      </c>
      <c r="B478">
        <v>85.799400000000006</v>
      </c>
      <c r="C478">
        <v>81.332800000000006</v>
      </c>
      <c r="D478">
        <v>1614</v>
      </c>
      <c r="E478">
        <v>90.82</v>
      </c>
      <c r="F478">
        <v>4.5</v>
      </c>
      <c r="G478">
        <v>163.4</v>
      </c>
      <c r="H478">
        <v>80.094999999999999</v>
      </c>
      <c r="I478">
        <v>118.54</v>
      </c>
      <c r="J478">
        <v>822.24599999999998</v>
      </c>
      <c r="K478">
        <v>1074.6199999999999</v>
      </c>
      <c r="L478">
        <v>5.2052380952380997</v>
      </c>
      <c r="M478">
        <v>5.3419047619047602</v>
      </c>
      <c r="N478">
        <v>0.13666666666666699</v>
      </c>
      <c r="O478">
        <v>4.2799999999999998E-2</v>
      </c>
      <c r="P478">
        <v>2.0257999999999998</v>
      </c>
      <c r="Q478">
        <v>0.62</v>
      </c>
      <c r="R478">
        <v>1.58</v>
      </c>
    </row>
    <row r="479" spans="1:18" x14ac:dyDescent="0.2">
      <c r="A479" s="1">
        <v>36039</v>
      </c>
      <c r="B479">
        <v>85.579700000000003</v>
      </c>
      <c r="C479">
        <v>80.647999999999996</v>
      </c>
      <c r="D479">
        <v>1582</v>
      </c>
      <c r="E479">
        <v>91.3</v>
      </c>
      <c r="F479">
        <v>4.5999999999999996</v>
      </c>
      <c r="G479">
        <v>163.5</v>
      </c>
      <c r="H479">
        <v>80.043999999999997</v>
      </c>
      <c r="I479">
        <v>116.33</v>
      </c>
      <c r="J479">
        <v>828.67399999999998</v>
      </c>
      <c r="K479">
        <v>1020.64</v>
      </c>
      <c r="L479">
        <v>4.7109523809523797</v>
      </c>
      <c r="M479">
        <v>4.8066666666666702</v>
      </c>
      <c r="N479">
        <v>9.5714285714285793E-2</v>
      </c>
      <c r="O479">
        <v>1.7999999999999999E-2</v>
      </c>
      <c r="P479">
        <v>2.1389</v>
      </c>
      <c r="Q479">
        <v>0.69</v>
      </c>
      <c r="R479">
        <v>1.91</v>
      </c>
    </row>
    <row r="480" spans="1:18" x14ac:dyDescent="0.2">
      <c r="A480" s="1">
        <v>36069</v>
      </c>
      <c r="B480">
        <v>86.241</v>
      </c>
      <c r="C480">
        <v>80.971000000000004</v>
      </c>
      <c r="D480">
        <v>1715</v>
      </c>
      <c r="E480">
        <v>91.75</v>
      </c>
      <c r="F480">
        <v>4.5</v>
      </c>
      <c r="G480">
        <v>163.9</v>
      </c>
      <c r="H480">
        <v>80.215000000000003</v>
      </c>
      <c r="I480">
        <v>112.45</v>
      </c>
      <c r="J480">
        <v>833.10730000000001</v>
      </c>
      <c r="K480">
        <v>1032.47</v>
      </c>
      <c r="L480">
        <v>4.1214285714285701</v>
      </c>
      <c r="M480">
        <v>4.53</v>
      </c>
      <c r="N480">
        <v>0.40857142857142897</v>
      </c>
      <c r="O480">
        <v>0.1477</v>
      </c>
      <c r="P480">
        <v>2.2877000000000001</v>
      </c>
      <c r="Q480">
        <v>0.81</v>
      </c>
      <c r="R480">
        <v>2.1800000000000002</v>
      </c>
    </row>
    <row r="481" spans="1:18" x14ac:dyDescent="0.2">
      <c r="A481" s="1">
        <v>36100</v>
      </c>
      <c r="B481">
        <v>86.206000000000003</v>
      </c>
      <c r="C481">
        <v>80.702699999999993</v>
      </c>
      <c r="D481">
        <v>1660</v>
      </c>
      <c r="E481">
        <v>92.23</v>
      </c>
      <c r="F481">
        <v>4.4000000000000004</v>
      </c>
      <c r="G481">
        <v>164.1</v>
      </c>
      <c r="H481">
        <v>80.216999999999999</v>
      </c>
      <c r="I481">
        <v>112.34</v>
      </c>
      <c r="J481">
        <v>837.23490000000004</v>
      </c>
      <c r="K481">
        <v>1144.43</v>
      </c>
      <c r="L481">
        <v>4.5252631578947398</v>
      </c>
      <c r="M481">
        <v>4.82736842105263</v>
      </c>
      <c r="N481">
        <v>0.30210526315789499</v>
      </c>
      <c r="O481">
        <v>0.15809999999999999</v>
      </c>
      <c r="P481">
        <v>2.0209999999999999</v>
      </c>
      <c r="Q481">
        <v>0.93</v>
      </c>
      <c r="R481">
        <v>2.04</v>
      </c>
    </row>
    <row r="482" spans="1:18" x14ac:dyDescent="0.2">
      <c r="A482" s="1">
        <v>36130</v>
      </c>
      <c r="B482">
        <v>86.508499999999998</v>
      </c>
      <c r="C482">
        <v>80.720399999999998</v>
      </c>
      <c r="D482">
        <v>1792</v>
      </c>
      <c r="E482">
        <v>92.74</v>
      </c>
      <c r="F482">
        <v>4.4000000000000004</v>
      </c>
      <c r="G482">
        <v>164.4</v>
      </c>
      <c r="H482">
        <v>80.302000000000007</v>
      </c>
      <c r="I482">
        <v>111.02</v>
      </c>
      <c r="J482">
        <v>839.58169999999996</v>
      </c>
      <c r="K482">
        <v>1190.05</v>
      </c>
      <c r="L482">
        <v>4.5186363636363698</v>
      </c>
      <c r="M482">
        <v>4.6449999999999996</v>
      </c>
      <c r="N482">
        <v>0.12636363636363601</v>
      </c>
      <c r="O482">
        <v>1.43E-2</v>
      </c>
      <c r="P482">
        <v>1.9851000000000001</v>
      </c>
      <c r="Q482">
        <v>1.01</v>
      </c>
      <c r="R482">
        <v>2.0699999999999998</v>
      </c>
    </row>
    <row r="483" spans="1:18" x14ac:dyDescent="0.2">
      <c r="A483" s="1">
        <v>36161</v>
      </c>
      <c r="B483">
        <v>86.911699999999996</v>
      </c>
      <c r="C483">
        <v>80.565200000000004</v>
      </c>
      <c r="D483">
        <v>1748</v>
      </c>
      <c r="E483">
        <v>93.25</v>
      </c>
      <c r="F483">
        <v>4.3</v>
      </c>
      <c r="G483">
        <v>164.7</v>
      </c>
      <c r="H483">
        <v>80.447999999999993</v>
      </c>
      <c r="I483">
        <v>110.54</v>
      </c>
      <c r="J483">
        <v>846.05989999999997</v>
      </c>
      <c r="K483">
        <v>1248.77</v>
      </c>
      <c r="L483">
        <v>4.5142105263157903</v>
      </c>
      <c r="M483">
        <v>4.7221052631578999</v>
      </c>
      <c r="N483">
        <v>0.20789473684210499</v>
      </c>
      <c r="O483">
        <v>1.66E-2</v>
      </c>
      <c r="P483">
        <v>1.9484999999999999</v>
      </c>
      <c r="Q483">
        <v>1.05</v>
      </c>
      <c r="R483">
        <v>2.0699999999999998</v>
      </c>
    </row>
    <row r="484" spans="1:18" x14ac:dyDescent="0.2">
      <c r="A484" s="1">
        <v>36192</v>
      </c>
      <c r="B484">
        <v>87.305199999999999</v>
      </c>
      <c r="C484">
        <v>80.790400000000005</v>
      </c>
      <c r="D484">
        <v>1670</v>
      </c>
      <c r="E484">
        <v>93.71</v>
      </c>
      <c r="F484">
        <v>4.4000000000000004</v>
      </c>
      <c r="G484">
        <v>164.7</v>
      </c>
      <c r="H484">
        <v>80.427999999999997</v>
      </c>
      <c r="I484">
        <v>111.37</v>
      </c>
      <c r="J484">
        <v>855.86059999999998</v>
      </c>
      <c r="K484">
        <v>1246.58</v>
      </c>
      <c r="L484">
        <v>4.7026315789473703</v>
      </c>
      <c r="M484">
        <v>4.9989473684210504</v>
      </c>
      <c r="N484">
        <v>0.29631578947368398</v>
      </c>
      <c r="O484">
        <v>-0.2258</v>
      </c>
      <c r="P484">
        <v>1.8098000000000001</v>
      </c>
      <c r="Q484">
        <v>0.99</v>
      </c>
      <c r="R484">
        <v>1.81</v>
      </c>
    </row>
    <row r="485" spans="1:18" x14ac:dyDescent="0.2">
      <c r="A485" s="1">
        <v>36220</v>
      </c>
      <c r="B485">
        <v>87.472800000000007</v>
      </c>
      <c r="C485">
        <v>80.367500000000007</v>
      </c>
      <c r="D485">
        <v>1710</v>
      </c>
      <c r="E485">
        <v>94.26</v>
      </c>
      <c r="F485">
        <v>4.2</v>
      </c>
      <c r="G485">
        <v>164.8</v>
      </c>
      <c r="H485">
        <v>80.483999999999995</v>
      </c>
      <c r="I485">
        <v>112.91</v>
      </c>
      <c r="J485">
        <v>865.72159999999997</v>
      </c>
      <c r="K485">
        <v>1281.6600000000001</v>
      </c>
      <c r="L485">
        <v>4.7813043478260902</v>
      </c>
      <c r="M485">
        <v>5.2326086956521696</v>
      </c>
      <c r="N485">
        <v>0.45130434782608703</v>
      </c>
      <c r="O485">
        <v>-0.18609999999999999</v>
      </c>
      <c r="P485">
        <v>1.7064999999999999</v>
      </c>
      <c r="Q485">
        <v>0.91</v>
      </c>
      <c r="R485">
        <v>1.81</v>
      </c>
    </row>
    <row r="486" spans="1:18" x14ac:dyDescent="0.2">
      <c r="A486" s="1">
        <v>36251</v>
      </c>
      <c r="B486">
        <v>87.641900000000007</v>
      </c>
      <c r="C486">
        <v>80.267300000000006</v>
      </c>
      <c r="D486">
        <v>1553</v>
      </c>
      <c r="E486">
        <v>94.83</v>
      </c>
      <c r="F486">
        <v>4.3</v>
      </c>
      <c r="G486">
        <v>165.9</v>
      </c>
      <c r="H486">
        <v>80.855999999999995</v>
      </c>
      <c r="I486">
        <v>112.52</v>
      </c>
      <c r="J486">
        <v>871.93619999999999</v>
      </c>
      <c r="K486">
        <v>1334.76</v>
      </c>
      <c r="L486">
        <v>4.6900000000000004</v>
      </c>
      <c r="M486">
        <v>5.1845454545454501</v>
      </c>
      <c r="N486">
        <v>0.49454545454545401</v>
      </c>
      <c r="O486">
        <v>-0.23680000000000001</v>
      </c>
      <c r="P486">
        <v>1.6431</v>
      </c>
      <c r="Q486">
        <v>0.84</v>
      </c>
      <c r="R486">
        <v>1.74</v>
      </c>
    </row>
    <row r="487" spans="1:18" x14ac:dyDescent="0.2">
      <c r="A487" s="1">
        <v>36281</v>
      </c>
      <c r="B487">
        <v>88.316500000000005</v>
      </c>
      <c r="C487">
        <v>80.682000000000002</v>
      </c>
      <c r="D487">
        <v>1611</v>
      </c>
      <c r="E487">
        <v>95.38</v>
      </c>
      <c r="F487">
        <v>4.2</v>
      </c>
      <c r="G487">
        <v>166</v>
      </c>
      <c r="H487">
        <v>80.888999999999996</v>
      </c>
      <c r="I487">
        <v>112.17</v>
      </c>
      <c r="J487">
        <v>879.76890000000003</v>
      </c>
      <c r="K487">
        <v>1332.07</v>
      </c>
      <c r="L487">
        <v>4.8490000000000002</v>
      </c>
      <c r="M487">
        <v>5.5395000000000003</v>
      </c>
      <c r="N487">
        <v>0.6905</v>
      </c>
      <c r="O487">
        <v>-0.23330000000000001</v>
      </c>
      <c r="P487">
        <v>1.6838</v>
      </c>
      <c r="Q487">
        <v>0.79</v>
      </c>
      <c r="R487">
        <v>1.61</v>
      </c>
    </row>
    <row r="488" spans="1:18" x14ac:dyDescent="0.2">
      <c r="A488" s="1">
        <v>36312</v>
      </c>
      <c r="B488">
        <v>88.177800000000005</v>
      </c>
      <c r="C488">
        <v>80.074299999999994</v>
      </c>
      <c r="D488">
        <v>1559</v>
      </c>
      <c r="E488">
        <v>96.02</v>
      </c>
      <c r="F488">
        <v>4.3</v>
      </c>
      <c r="G488">
        <v>166</v>
      </c>
      <c r="H488">
        <v>80.906000000000006</v>
      </c>
      <c r="I488">
        <v>112.86</v>
      </c>
      <c r="J488">
        <v>884.70460000000003</v>
      </c>
      <c r="K488">
        <v>1322.55</v>
      </c>
      <c r="L488">
        <v>5.0968181818181799</v>
      </c>
      <c r="M488">
        <v>5.89954545454545</v>
      </c>
      <c r="N488">
        <v>0.80272727272727296</v>
      </c>
      <c r="O488">
        <v>-0.1827</v>
      </c>
      <c r="P488">
        <v>1.7152000000000001</v>
      </c>
      <c r="Q488">
        <v>0.79</v>
      </c>
      <c r="R488">
        <v>1.65</v>
      </c>
    </row>
    <row r="489" spans="1:18" x14ac:dyDescent="0.2">
      <c r="A489" s="1">
        <v>36342</v>
      </c>
      <c r="B489">
        <v>88.736999999999995</v>
      </c>
      <c r="C489">
        <v>80.087900000000005</v>
      </c>
      <c r="D489">
        <v>1669</v>
      </c>
      <c r="E489">
        <v>96.63</v>
      </c>
      <c r="F489">
        <v>4.3</v>
      </c>
      <c r="G489">
        <v>166.7</v>
      </c>
      <c r="H489">
        <v>81.12</v>
      </c>
      <c r="I489">
        <v>113.2</v>
      </c>
      <c r="J489">
        <v>891.38220000000001</v>
      </c>
      <c r="K489">
        <v>1380.99</v>
      </c>
      <c r="L489">
        <v>5.0319047619047597</v>
      </c>
      <c r="M489">
        <v>5.7919047619047603</v>
      </c>
      <c r="N489">
        <v>0.76</v>
      </c>
      <c r="O489">
        <v>-0.1323</v>
      </c>
      <c r="P489">
        <v>1.7786999999999999</v>
      </c>
      <c r="Q489">
        <v>0.76</v>
      </c>
      <c r="R489">
        <v>1.84</v>
      </c>
    </row>
    <row r="490" spans="1:18" x14ac:dyDescent="0.2">
      <c r="A490" s="1">
        <v>36373</v>
      </c>
      <c r="B490">
        <v>89.097300000000004</v>
      </c>
      <c r="C490">
        <v>80.236400000000003</v>
      </c>
      <c r="D490">
        <v>1648</v>
      </c>
      <c r="E490">
        <v>97.26</v>
      </c>
      <c r="F490">
        <v>4.2</v>
      </c>
      <c r="G490">
        <v>167.1</v>
      </c>
      <c r="H490">
        <v>81.263000000000005</v>
      </c>
      <c r="I490">
        <v>111.34</v>
      </c>
      <c r="J490">
        <v>899.69770000000005</v>
      </c>
      <c r="K490">
        <v>1327.49</v>
      </c>
      <c r="L490">
        <v>5.1977272727272696</v>
      </c>
      <c r="M490">
        <v>5.9390909090909103</v>
      </c>
      <c r="N490">
        <v>0.741363636363636</v>
      </c>
      <c r="O490">
        <v>-8.6400000000000005E-2</v>
      </c>
      <c r="P490">
        <v>1.9899</v>
      </c>
      <c r="Q490">
        <v>0.75</v>
      </c>
      <c r="R490">
        <v>2</v>
      </c>
    </row>
    <row r="491" spans="1:18" x14ac:dyDescent="0.2">
      <c r="A491" s="1">
        <v>36404</v>
      </c>
      <c r="B491">
        <v>88.781499999999994</v>
      </c>
      <c r="C491">
        <v>79.600899999999996</v>
      </c>
      <c r="D491">
        <v>1635</v>
      </c>
      <c r="E491">
        <v>97.9</v>
      </c>
      <c r="F491">
        <v>4.2</v>
      </c>
      <c r="G491">
        <v>167.8</v>
      </c>
      <c r="H491">
        <v>81.546999999999997</v>
      </c>
      <c r="I491">
        <v>110.26</v>
      </c>
      <c r="J491">
        <v>904.17269999999996</v>
      </c>
      <c r="K491">
        <v>1318.17</v>
      </c>
      <c r="L491">
        <v>5.25142857142857</v>
      </c>
      <c r="M491">
        <v>5.9152380952380996</v>
      </c>
      <c r="N491">
        <v>0.66380952380952396</v>
      </c>
      <c r="O491">
        <v>5.1299999999999998E-2</v>
      </c>
      <c r="P491">
        <v>2.0402</v>
      </c>
      <c r="Q491">
        <v>0.81</v>
      </c>
      <c r="R491">
        <v>1.9</v>
      </c>
    </row>
    <row r="492" spans="1:18" x14ac:dyDescent="0.2">
      <c r="A492" s="1">
        <v>36434</v>
      </c>
      <c r="B492">
        <v>89.968900000000005</v>
      </c>
      <c r="C492">
        <v>80.465999999999994</v>
      </c>
      <c r="D492">
        <v>1608</v>
      </c>
      <c r="E492">
        <v>98.57</v>
      </c>
      <c r="F492">
        <v>4.0999999999999996</v>
      </c>
      <c r="G492">
        <v>168.1</v>
      </c>
      <c r="H492">
        <v>81.677000000000007</v>
      </c>
      <c r="I492">
        <v>109.74</v>
      </c>
      <c r="J492">
        <v>909.14030000000002</v>
      </c>
      <c r="K492">
        <v>1300.01</v>
      </c>
      <c r="L492">
        <v>5.4290000000000003</v>
      </c>
      <c r="M492">
        <v>6.1120000000000001</v>
      </c>
      <c r="N492">
        <v>0.68300000000000005</v>
      </c>
      <c r="O492">
        <v>6.1100000000000002E-2</v>
      </c>
      <c r="P492">
        <v>2.1118999999999999</v>
      </c>
      <c r="Q492">
        <v>0.83</v>
      </c>
      <c r="R492">
        <v>1.74</v>
      </c>
    </row>
    <row r="493" spans="1:18" x14ac:dyDescent="0.2">
      <c r="A493" s="1">
        <v>36465</v>
      </c>
      <c r="B493">
        <v>90.410399999999996</v>
      </c>
      <c r="C493">
        <v>80.626800000000003</v>
      </c>
      <c r="D493">
        <v>1648</v>
      </c>
      <c r="E493">
        <v>99.2</v>
      </c>
      <c r="F493">
        <v>4.0999999999999996</v>
      </c>
      <c r="G493">
        <v>168.4</v>
      </c>
      <c r="H493">
        <v>81.748999999999995</v>
      </c>
      <c r="I493">
        <v>110.1</v>
      </c>
      <c r="J493">
        <v>915.23260000000005</v>
      </c>
      <c r="K493">
        <v>1391</v>
      </c>
      <c r="L493">
        <v>5.5534999999999997</v>
      </c>
      <c r="M493">
        <v>6.0339999999999998</v>
      </c>
      <c r="N493">
        <v>0.48049999999999998</v>
      </c>
      <c r="O493">
        <v>2.1100000000000001E-2</v>
      </c>
      <c r="P493">
        <v>2.06</v>
      </c>
      <c r="Q493">
        <v>0.79</v>
      </c>
      <c r="R493">
        <v>1.71</v>
      </c>
    </row>
    <row r="494" spans="1:18" x14ac:dyDescent="0.2">
      <c r="A494" s="1">
        <v>36495</v>
      </c>
      <c r="B494">
        <v>91.100800000000007</v>
      </c>
      <c r="C494">
        <v>80.811300000000003</v>
      </c>
      <c r="D494">
        <v>1708</v>
      </c>
      <c r="E494">
        <v>99.88</v>
      </c>
      <c r="F494">
        <v>4</v>
      </c>
      <c r="G494">
        <v>168.8</v>
      </c>
      <c r="H494">
        <v>81.950999999999993</v>
      </c>
      <c r="I494">
        <v>110.09</v>
      </c>
      <c r="J494">
        <v>920.40949999999998</v>
      </c>
      <c r="K494">
        <v>1428.68</v>
      </c>
      <c r="L494">
        <v>5.8422727272727304</v>
      </c>
      <c r="M494">
        <v>6.2754545454545401</v>
      </c>
      <c r="N494">
        <v>0.433181818181818</v>
      </c>
      <c r="O494">
        <v>-0.2089</v>
      </c>
      <c r="P494">
        <v>1.8894</v>
      </c>
      <c r="Q494">
        <v>0.64</v>
      </c>
      <c r="R494">
        <v>1.63</v>
      </c>
    </row>
    <row r="495" spans="1:18" x14ac:dyDescent="0.2">
      <c r="A495" s="1">
        <v>36526</v>
      </c>
      <c r="B495">
        <v>91.134299999999996</v>
      </c>
      <c r="C495">
        <v>80.5762</v>
      </c>
      <c r="D495">
        <v>1636</v>
      </c>
      <c r="E495">
        <v>100.56</v>
      </c>
      <c r="F495">
        <v>4</v>
      </c>
      <c r="G495">
        <v>169.3</v>
      </c>
      <c r="H495">
        <v>82.186000000000007</v>
      </c>
      <c r="I495">
        <v>110.13</v>
      </c>
      <c r="J495">
        <v>923.67359999999996</v>
      </c>
      <c r="K495">
        <v>1425.59</v>
      </c>
      <c r="L495">
        <v>6.1215000000000002</v>
      </c>
      <c r="M495">
        <v>6.6609999999999996</v>
      </c>
      <c r="N495">
        <v>0.53949999999999998</v>
      </c>
      <c r="O495">
        <v>-3.1699999999999999E-2</v>
      </c>
      <c r="P495">
        <v>1.9754</v>
      </c>
      <c r="Q495">
        <v>0.55000000000000004</v>
      </c>
      <c r="R495">
        <v>1.55</v>
      </c>
    </row>
    <row r="496" spans="1:18" x14ac:dyDescent="0.2">
      <c r="A496" s="1">
        <v>36557</v>
      </c>
      <c r="B496">
        <v>91.406499999999994</v>
      </c>
      <c r="C496">
        <v>80.374899999999997</v>
      </c>
      <c r="D496">
        <v>1737</v>
      </c>
      <c r="E496">
        <v>101.34</v>
      </c>
      <c r="F496">
        <v>4.0999999999999996</v>
      </c>
      <c r="G496">
        <v>170</v>
      </c>
      <c r="H496">
        <v>82.444999999999993</v>
      </c>
      <c r="I496">
        <v>112.05</v>
      </c>
      <c r="J496">
        <v>931.85270000000003</v>
      </c>
      <c r="K496">
        <v>1388.87</v>
      </c>
      <c r="L496">
        <v>6.218</v>
      </c>
      <c r="M496">
        <v>6.5194999999999999</v>
      </c>
      <c r="N496">
        <v>0.30149999999999999</v>
      </c>
      <c r="O496">
        <v>2.8400000000000002E-2</v>
      </c>
      <c r="P496">
        <v>2.1371000000000002</v>
      </c>
      <c r="Q496">
        <v>0.61</v>
      </c>
      <c r="R496">
        <v>1.81</v>
      </c>
    </row>
    <row r="497" spans="1:18" x14ac:dyDescent="0.2">
      <c r="A497" s="1">
        <v>36586</v>
      </c>
      <c r="B497">
        <v>91.798199999999994</v>
      </c>
      <c r="C497">
        <v>80.579700000000003</v>
      </c>
      <c r="D497">
        <v>1604</v>
      </c>
      <c r="E497">
        <v>102.13</v>
      </c>
      <c r="F497">
        <v>4</v>
      </c>
      <c r="G497">
        <v>171</v>
      </c>
      <c r="H497">
        <v>82.796999999999997</v>
      </c>
      <c r="I497">
        <v>112.61</v>
      </c>
      <c r="J497">
        <v>938.93970000000002</v>
      </c>
      <c r="K497">
        <v>1442.21</v>
      </c>
      <c r="L497">
        <v>6.2221739130434797</v>
      </c>
      <c r="M497">
        <v>6.2565217391304397</v>
      </c>
      <c r="N497">
        <v>3.4347826086956398E-2</v>
      </c>
      <c r="O497">
        <v>0.26740000000000003</v>
      </c>
      <c r="P497">
        <v>2.4901</v>
      </c>
      <c r="Q497">
        <v>0.69</v>
      </c>
      <c r="R497">
        <v>1.98</v>
      </c>
    </row>
    <row r="498" spans="1:18" x14ac:dyDescent="0.2">
      <c r="A498" s="1">
        <v>36617</v>
      </c>
      <c r="B498">
        <v>92.471999999999994</v>
      </c>
      <c r="C498">
        <v>80.8369</v>
      </c>
      <c r="D498">
        <v>1626</v>
      </c>
      <c r="E498">
        <v>102.92</v>
      </c>
      <c r="F498">
        <v>3.8</v>
      </c>
      <c r="G498">
        <v>170.9</v>
      </c>
      <c r="H498">
        <v>82.72</v>
      </c>
      <c r="I498">
        <v>113.1</v>
      </c>
      <c r="J498">
        <v>944.79179999999997</v>
      </c>
      <c r="K498">
        <v>1461.36</v>
      </c>
      <c r="L498">
        <v>6.1505263157894703</v>
      </c>
      <c r="M498">
        <v>5.9905263157894701</v>
      </c>
      <c r="N498">
        <v>-0.16</v>
      </c>
      <c r="O498">
        <v>0.42349999999999999</v>
      </c>
      <c r="P498">
        <v>2.6471</v>
      </c>
      <c r="Q498">
        <v>0.76</v>
      </c>
      <c r="R498">
        <v>2.16</v>
      </c>
    </row>
    <row r="499" spans="1:18" x14ac:dyDescent="0.2">
      <c r="A499" s="1">
        <v>36647</v>
      </c>
      <c r="B499">
        <v>92.671000000000006</v>
      </c>
      <c r="C499">
        <v>80.410499999999999</v>
      </c>
      <c r="D499">
        <v>1575</v>
      </c>
      <c r="E499">
        <v>103.68</v>
      </c>
      <c r="F499">
        <v>4</v>
      </c>
      <c r="G499">
        <v>171.2</v>
      </c>
      <c r="H499">
        <v>82.784000000000006</v>
      </c>
      <c r="I499">
        <v>115.98</v>
      </c>
      <c r="J499">
        <v>951.6508</v>
      </c>
      <c r="K499">
        <v>1418.48</v>
      </c>
      <c r="L499">
        <v>6.32636363636363</v>
      </c>
      <c r="M499">
        <v>6.4404545454545499</v>
      </c>
      <c r="N499">
        <v>0.11409090909090901</v>
      </c>
      <c r="O499">
        <v>0.61350000000000005</v>
      </c>
      <c r="P499">
        <v>2.8256999999999999</v>
      </c>
      <c r="Q499">
        <v>0.91</v>
      </c>
      <c r="R499">
        <v>2.08</v>
      </c>
    </row>
    <row r="500" spans="1:18" x14ac:dyDescent="0.2">
      <c r="A500" s="1">
        <v>36678</v>
      </c>
      <c r="B500">
        <v>92.743799999999993</v>
      </c>
      <c r="C500">
        <v>80.235900000000001</v>
      </c>
      <c r="D500">
        <v>1559</v>
      </c>
      <c r="E500">
        <v>104.43</v>
      </c>
      <c r="F500">
        <v>4</v>
      </c>
      <c r="G500">
        <v>172.2</v>
      </c>
      <c r="H500">
        <v>83.055999999999997</v>
      </c>
      <c r="I500">
        <v>114.7</v>
      </c>
      <c r="J500">
        <v>970.3895</v>
      </c>
      <c r="K500">
        <v>1461.96</v>
      </c>
      <c r="L500">
        <v>6.1727272727272702</v>
      </c>
      <c r="M500">
        <v>6.0972727272727303</v>
      </c>
      <c r="N500">
        <v>-7.5454545454545496E-2</v>
      </c>
      <c r="O500">
        <v>0.66059999999999997</v>
      </c>
      <c r="P500">
        <v>2.8311000000000002</v>
      </c>
      <c r="Q500">
        <v>0.81</v>
      </c>
      <c r="R500">
        <v>2.19</v>
      </c>
    </row>
    <row r="501" spans="1:18" x14ac:dyDescent="0.2">
      <c r="A501" s="1">
        <v>36708</v>
      </c>
      <c r="B501">
        <v>92.634500000000003</v>
      </c>
      <c r="C501">
        <v>80.027799999999999</v>
      </c>
      <c r="D501">
        <v>1463</v>
      </c>
      <c r="E501">
        <v>105.06</v>
      </c>
      <c r="F501">
        <v>4</v>
      </c>
      <c r="G501">
        <v>172.7</v>
      </c>
      <c r="H501">
        <v>83.256</v>
      </c>
      <c r="I501">
        <v>114.79</v>
      </c>
      <c r="J501">
        <v>982.82439999999997</v>
      </c>
      <c r="K501">
        <v>1473</v>
      </c>
      <c r="L501">
        <v>6.0824999999999996</v>
      </c>
      <c r="M501">
        <v>6.0540000000000003</v>
      </c>
      <c r="N501">
        <v>-2.8500000000000102E-2</v>
      </c>
      <c r="O501">
        <v>0.72030000000000005</v>
      </c>
      <c r="P501">
        <v>2.9476</v>
      </c>
      <c r="Q501">
        <v>0.7</v>
      </c>
      <c r="R501">
        <v>2.0999989999999999</v>
      </c>
    </row>
    <row r="502" spans="1:18" x14ac:dyDescent="0.2">
      <c r="A502" s="1">
        <v>36739</v>
      </c>
      <c r="B502">
        <v>92.319100000000006</v>
      </c>
      <c r="C502">
        <v>79.158000000000001</v>
      </c>
      <c r="D502">
        <v>1541</v>
      </c>
      <c r="E502">
        <v>105.77</v>
      </c>
      <c r="F502">
        <v>4.0999999999999996</v>
      </c>
      <c r="G502">
        <v>172.7</v>
      </c>
      <c r="H502">
        <v>83.242999999999995</v>
      </c>
      <c r="I502">
        <v>115.62</v>
      </c>
      <c r="J502">
        <v>995.59349999999995</v>
      </c>
      <c r="K502">
        <v>1485.46</v>
      </c>
      <c r="L502">
        <v>6.1830434782608696</v>
      </c>
      <c r="M502">
        <v>5.8260869565217401</v>
      </c>
      <c r="N502">
        <v>-0.35695652173913001</v>
      </c>
      <c r="O502">
        <v>0.88400000000000001</v>
      </c>
      <c r="P502">
        <v>3.0775999999999999</v>
      </c>
      <c r="Q502">
        <v>0.71</v>
      </c>
      <c r="R502">
        <v>2.2000000000000002</v>
      </c>
    </row>
    <row r="503" spans="1:18" x14ac:dyDescent="0.2">
      <c r="A503" s="1">
        <v>36770</v>
      </c>
      <c r="B503">
        <v>92.669899999999998</v>
      </c>
      <c r="C503">
        <v>79.169200000000004</v>
      </c>
      <c r="D503">
        <v>1507</v>
      </c>
      <c r="E503">
        <v>106.54</v>
      </c>
      <c r="F503">
        <v>3.9</v>
      </c>
      <c r="G503">
        <v>173.6</v>
      </c>
      <c r="H503">
        <v>83.603999999999999</v>
      </c>
      <c r="I503">
        <v>116.99</v>
      </c>
      <c r="J503">
        <v>1007.004</v>
      </c>
      <c r="K503">
        <v>1468.05</v>
      </c>
      <c r="L503">
        <v>6.1254999999999997</v>
      </c>
      <c r="M503">
        <v>5.7990000000000004</v>
      </c>
      <c r="N503">
        <v>-0.32650000000000001</v>
      </c>
      <c r="O503">
        <v>0.98929999999999996</v>
      </c>
      <c r="P503">
        <v>3.2254</v>
      </c>
      <c r="Q503">
        <v>0.73</v>
      </c>
      <c r="R503">
        <v>2.11</v>
      </c>
    </row>
    <row r="504" spans="1:18" x14ac:dyDescent="0.2">
      <c r="A504" s="1">
        <v>36800</v>
      </c>
      <c r="B504">
        <v>92.348600000000005</v>
      </c>
      <c r="C504">
        <v>78.645899999999997</v>
      </c>
      <c r="D504">
        <v>1549</v>
      </c>
      <c r="E504">
        <v>107.38</v>
      </c>
      <c r="F504">
        <v>3.9</v>
      </c>
      <c r="G504">
        <v>173.9</v>
      </c>
      <c r="H504">
        <v>83.718000000000004</v>
      </c>
      <c r="I504">
        <v>118.94</v>
      </c>
      <c r="J504">
        <v>1016.6512</v>
      </c>
      <c r="K504">
        <v>1390.14</v>
      </c>
      <c r="L504">
        <v>6.0123809523809504</v>
      </c>
      <c r="M504">
        <v>5.7385714285714302</v>
      </c>
      <c r="N504">
        <v>-0.273809523809524</v>
      </c>
      <c r="O504">
        <v>1.3712</v>
      </c>
      <c r="P504">
        <v>3.6738</v>
      </c>
      <c r="Q504">
        <v>0.79</v>
      </c>
      <c r="R504">
        <v>2.06</v>
      </c>
    </row>
    <row r="505" spans="1:18" x14ac:dyDescent="0.2">
      <c r="A505" s="1">
        <v>36831</v>
      </c>
      <c r="B505">
        <v>92.342100000000002</v>
      </c>
      <c r="C505">
        <v>78.111900000000006</v>
      </c>
      <c r="D505">
        <v>1551</v>
      </c>
      <c r="E505">
        <v>108.3</v>
      </c>
      <c r="F505">
        <v>3.9</v>
      </c>
      <c r="G505">
        <v>174.2</v>
      </c>
      <c r="H505">
        <v>83.83</v>
      </c>
      <c r="I505">
        <v>119.6</v>
      </c>
      <c r="J505">
        <v>1026.9498000000001</v>
      </c>
      <c r="K505">
        <v>1378.04</v>
      </c>
      <c r="L505">
        <v>6.0919047619047602</v>
      </c>
      <c r="M505">
        <v>5.7171428571428597</v>
      </c>
      <c r="N505">
        <v>-0.37476190476190502</v>
      </c>
      <c r="O505">
        <v>1.4523999999999999</v>
      </c>
      <c r="P505">
        <v>3.7896999999999998</v>
      </c>
      <c r="Q505">
        <v>0.83</v>
      </c>
      <c r="R505">
        <v>2.0299999999999998</v>
      </c>
    </row>
    <row r="506" spans="1:18" x14ac:dyDescent="0.2">
      <c r="A506" s="1">
        <v>36861</v>
      </c>
      <c r="B506">
        <v>92.066999999999993</v>
      </c>
      <c r="C506">
        <v>77.391300000000001</v>
      </c>
      <c r="D506">
        <v>1532</v>
      </c>
      <c r="E506">
        <v>109.13</v>
      </c>
      <c r="F506">
        <v>3.9</v>
      </c>
      <c r="G506">
        <v>174.6</v>
      </c>
      <c r="H506">
        <v>83.938000000000002</v>
      </c>
      <c r="I506">
        <v>118.14</v>
      </c>
      <c r="J506">
        <v>1034.3234</v>
      </c>
      <c r="K506">
        <v>1330.93</v>
      </c>
      <c r="L506">
        <v>5.6025</v>
      </c>
      <c r="M506">
        <v>5.2404999999999999</v>
      </c>
      <c r="N506">
        <v>-0.36199999999999999</v>
      </c>
      <c r="O506">
        <v>1.4511000000000001</v>
      </c>
      <c r="P506">
        <v>3.8058999999999998</v>
      </c>
      <c r="Q506">
        <v>0.81</v>
      </c>
      <c r="R506">
        <v>2.14</v>
      </c>
    </row>
    <row r="507" spans="1:18" x14ac:dyDescent="0.2">
      <c r="A507" s="1">
        <v>36892</v>
      </c>
      <c r="B507">
        <v>91.395600000000002</v>
      </c>
      <c r="C507">
        <v>76.640600000000006</v>
      </c>
      <c r="D507">
        <v>1600</v>
      </c>
      <c r="E507">
        <v>109.85</v>
      </c>
      <c r="F507">
        <v>4.2</v>
      </c>
      <c r="G507">
        <v>175.6</v>
      </c>
      <c r="H507">
        <v>84.311000000000007</v>
      </c>
      <c r="I507">
        <v>118.84</v>
      </c>
      <c r="J507">
        <v>1043.0902000000001</v>
      </c>
      <c r="K507">
        <v>1335.63</v>
      </c>
      <c r="L507">
        <v>4.8147619047618999</v>
      </c>
      <c r="M507">
        <v>5.1609523809523798</v>
      </c>
      <c r="N507">
        <v>0.34619047619047599</v>
      </c>
      <c r="O507">
        <v>1.0366</v>
      </c>
      <c r="P507">
        <v>3.4116</v>
      </c>
      <c r="Q507">
        <v>0.78</v>
      </c>
      <c r="R507">
        <v>1.87</v>
      </c>
    </row>
    <row r="508" spans="1:18" x14ac:dyDescent="0.2">
      <c r="A508" s="1">
        <v>36923</v>
      </c>
      <c r="B508">
        <v>90.827200000000005</v>
      </c>
      <c r="C508">
        <v>75.937200000000004</v>
      </c>
      <c r="D508">
        <v>1625</v>
      </c>
      <c r="E508">
        <v>110.51</v>
      </c>
      <c r="F508">
        <v>4.2</v>
      </c>
      <c r="G508">
        <v>176</v>
      </c>
      <c r="H508">
        <v>84.424000000000007</v>
      </c>
      <c r="I508">
        <v>119.96</v>
      </c>
      <c r="J508">
        <v>1050.7194999999999</v>
      </c>
      <c r="K508">
        <v>1305.75</v>
      </c>
      <c r="L508">
        <v>4.6842105263157903</v>
      </c>
      <c r="M508">
        <v>5.09894736842105</v>
      </c>
      <c r="N508">
        <v>0.41473684210526301</v>
      </c>
      <c r="O508">
        <v>1.0725</v>
      </c>
      <c r="P508">
        <v>3.32</v>
      </c>
      <c r="Q508">
        <v>0.77</v>
      </c>
      <c r="R508">
        <v>1.95</v>
      </c>
    </row>
    <row r="509" spans="1:18" x14ac:dyDescent="0.2">
      <c r="A509" s="1">
        <v>36951</v>
      </c>
      <c r="B509">
        <v>90.558899999999994</v>
      </c>
      <c r="C509">
        <v>75.467799999999997</v>
      </c>
      <c r="D509">
        <v>1590</v>
      </c>
      <c r="E509">
        <v>111.11</v>
      </c>
      <c r="F509">
        <v>4.3</v>
      </c>
      <c r="G509">
        <v>176.1</v>
      </c>
      <c r="H509">
        <v>84.427000000000007</v>
      </c>
      <c r="I509">
        <v>121.94</v>
      </c>
      <c r="J509">
        <v>1057.9811</v>
      </c>
      <c r="K509">
        <v>1185.8499999999999</v>
      </c>
      <c r="L509">
        <v>4.2986363636363603</v>
      </c>
      <c r="M509">
        <v>4.8854545454545502</v>
      </c>
      <c r="N509">
        <v>0.58681818181818202</v>
      </c>
      <c r="O509">
        <v>1.0209999999999999</v>
      </c>
      <c r="P509">
        <v>3.2810999999999999</v>
      </c>
      <c r="Q509">
        <v>0.86</v>
      </c>
      <c r="R509">
        <v>2.06</v>
      </c>
    </row>
    <row r="510" spans="1:18" x14ac:dyDescent="0.2">
      <c r="A510" s="1">
        <v>36982</v>
      </c>
      <c r="B510">
        <v>90.288399999999996</v>
      </c>
      <c r="C510">
        <v>75.050600000000003</v>
      </c>
      <c r="D510">
        <v>1649</v>
      </c>
      <c r="E510">
        <v>111.65</v>
      </c>
      <c r="F510">
        <v>4.4000000000000004</v>
      </c>
      <c r="G510">
        <v>176.4</v>
      </c>
      <c r="H510">
        <v>84.584000000000003</v>
      </c>
      <c r="I510">
        <v>122.58</v>
      </c>
      <c r="J510">
        <v>1065.6513</v>
      </c>
      <c r="K510">
        <v>1189.8399999999999</v>
      </c>
      <c r="L510">
        <v>3.9765000000000001</v>
      </c>
      <c r="M510">
        <v>5.141</v>
      </c>
      <c r="N510">
        <v>1.1645000000000001</v>
      </c>
      <c r="O510">
        <v>0.84099999999999997</v>
      </c>
      <c r="P510">
        <v>3.2008999999999999</v>
      </c>
      <c r="Q510">
        <v>0.87</v>
      </c>
      <c r="R510">
        <v>1.94</v>
      </c>
    </row>
    <row r="511" spans="1:18" x14ac:dyDescent="0.2">
      <c r="A511" s="1">
        <v>37012</v>
      </c>
      <c r="B511">
        <v>89.631500000000003</v>
      </c>
      <c r="C511">
        <v>74.275099999999995</v>
      </c>
      <c r="D511">
        <v>1605</v>
      </c>
      <c r="E511">
        <v>112.16</v>
      </c>
      <c r="F511">
        <v>4.3</v>
      </c>
      <c r="G511">
        <v>177.3</v>
      </c>
      <c r="H511">
        <v>84.813999999999993</v>
      </c>
      <c r="I511">
        <v>122.19</v>
      </c>
      <c r="J511">
        <v>1071.587</v>
      </c>
      <c r="K511">
        <v>1270.3699999999999</v>
      </c>
      <c r="L511">
        <v>3.7813636363636398</v>
      </c>
      <c r="M511">
        <v>5.3913636363636401</v>
      </c>
      <c r="N511">
        <v>1.61</v>
      </c>
      <c r="O511">
        <v>0.68840000000000001</v>
      </c>
      <c r="P511">
        <v>2.9946999999999999</v>
      </c>
      <c r="Q511">
        <v>0.78</v>
      </c>
      <c r="R511">
        <v>1.76</v>
      </c>
    </row>
    <row r="512" spans="1:18" x14ac:dyDescent="0.2">
      <c r="A512" s="1">
        <v>37043</v>
      </c>
      <c r="B512">
        <v>89.036600000000007</v>
      </c>
      <c r="C512">
        <v>73.582999999999998</v>
      </c>
      <c r="D512">
        <v>1636</v>
      </c>
      <c r="E512">
        <v>112.8</v>
      </c>
      <c r="F512">
        <v>4.5</v>
      </c>
      <c r="G512">
        <v>177.7</v>
      </c>
      <c r="H512">
        <v>84.974000000000004</v>
      </c>
      <c r="I512">
        <v>123.07</v>
      </c>
      <c r="J512">
        <v>1080.3656000000001</v>
      </c>
      <c r="K512">
        <v>1238.71</v>
      </c>
      <c r="L512">
        <v>3.5761904761904799</v>
      </c>
      <c r="M512">
        <v>5.2842857142857103</v>
      </c>
      <c r="N512">
        <v>1.7080952380952401</v>
      </c>
      <c r="O512">
        <v>0.90569999999999995</v>
      </c>
      <c r="P512">
        <v>3.0617000000000001</v>
      </c>
      <c r="Q512">
        <v>0.79</v>
      </c>
      <c r="R512">
        <v>1.88</v>
      </c>
    </row>
    <row r="513" spans="1:18" x14ac:dyDescent="0.2">
      <c r="A513" s="1">
        <v>37073</v>
      </c>
      <c r="B513">
        <v>88.561999999999998</v>
      </c>
      <c r="C513">
        <v>73.1023</v>
      </c>
      <c r="D513">
        <v>1670</v>
      </c>
      <c r="E513">
        <v>113.49</v>
      </c>
      <c r="F513">
        <v>4.5999999999999996</v>
      </c>
      <c r="G513">
        <v>177.4</v>
      </c>
      <c r="H513">
        <v>84.948999999999998</v>
      </c>
      <c r="I513">
        <v>123.42</v>
      </c>
      <c r="J513">
        <v>1089.4606000000001</v>
      </c>
      <c r="K513">
        <v>1204.45</v>
      </c>
      <c r="L513">
        <v>3.6171428571428601</v>
      </c>
      <c r="M513">
        <v>5.2361904761904796</v>
      </c>
      <c r="N513">
        <v>1.61904761904762</v>
      </c>
      <c r="O513">
        <v>0.66549999999999998</v>
      </c>
      <c r="P513">
        <v>3.0144000000000002</v>
      </c>
      <c r="Q513">
        <v>0.84</v>
      </c>
      <c r="R513">
        <v>1.89</v>
      </c>
    </row>
    <row r="514" spans="1:18" x14ac:dyDescent="0.2">
      <c r="A514" s="1">
        <v>37104</v>
      </c>
      <c r="B514">
        <v>88.384200000000007</v>
      </c>
      <c r="C514">
        <v>72.591399999999993</v>
      </c>
      <c r="D514">
        <v>1567</v>
      </c>
      <c r="E514">
        <v>114.17</v>
      </c>
      <c r="F514">
        <v>4.9000000000000004</v>
      </c>
      <c r="G514">
        <v>177.4</v>
      </c>
      <c r="H514">
        <v>84.945999999999998</v>
      </c>
      <c r="I514">
        <v>121.01</v>
      </c>
      <c r="J514">
        <v>1099.6677</v>
      </c>
      <c r="K514">
        <v>1178.5</v>
      </c>
      <c r="L514">
        <v>3.4704347826087001</v>
      </c>
      <c r="M514">
        <v>4.9713043478260897</v>
      </c>
      <c r="N514">
        <v>1.50086956521739</v>
      </c>
      <c r="O514">
        <v>0.65390000000000004</v>
      </c>
      <c r="P514">
        <v>3.0070000000000001</v>
      </c>
      <c r="Q514">
        <v>0.83</v>
      </c>
      <c r="R514">
        <v>1.98</v>
      </c>
    </row>
    <row r="515" spans="1:18" x14ac:dyDescent="0.2">
      <c r="A515" s="1">
        <v>37135</v>
      </c>
      <c r="B515">
        <v>88.073499999999996</v>
      </c>
      <c r="C515">
        <v>72.3078</v>
      </c>
      <c r="D515">
        <v>1562</v>
      </c>
      <c r="E515">
        <v>114.81</v>
      </c>
      <c r="F515">
        <v>5</v>
      </c>
      <c r="G515">
        <v>178.1</v>
      </c>
      <c r="H515">
        <v>84.67</v>
      </c>
      <c r="I515">
        <v>121.41</v>
      </c>
      <c r="J515">
        <v>1106.9898000000001</v>
      </c>
      <c r="K515">
        <v>1044.6400000000001</v>
      </c>
      <c r="L515">
        <v>2.8247058823529398</v>
      </c>
      <c r="M515">
        <v>4.73176470588235</v>
      </c>
      <c r="N515">
        <v>1.9070588235294099</v>
      </c>
      <c r="O515">
        <v>1.1103000000000001</v>
      </c>
      <c r="P515">
        <v>3.4948999999999999</v>
      </c>
      <c r="Q515">
        <v>0.86</v>
      </c>
      <c r="R515">
        <v>2.09</v>
      </c>
    </row>
    <row r="516" spans="1:18" x14ac:dyDescent="0.2">
      <c r="A516" s="1">
        <v>37165</v>
      </c>
      <c r="B516">
        <v>87.636099999999999</v>
      </c>
      <c r="C516">
        <v>71.744</v>
      </c>
      <c r="D516">
        <v>1540</v>
      </c>
      <c r="E516">
        <v>115.31</v>
      </c>
      <c r="F516">
        <v>5.3</v>
      </c>
      <c r="G516">
        <v>177.6</v>
      </c>
      <c r="H516">
        <v>84.977999999999994</v>
      </c>
      <c r="I516">
        <v>121.7</v>
      </c>
      <c r="J516">
        <v>1124.4317000000001</v>
      </c>
      <c r="K516">
        <v>1076.5899999999999</v>
      </c>
      <c r="L516">
        <v>2.33045454545455</v>
      </c>
      <c r="M516">
        <v>4.5668181818181797</v>
      </c>
      <c r="N516">
        <v>2.2363636363636399</v>
      </c>
      <c r="O516">
        <v>0.92030000000000001</v>
      </c>
      <c r="P516">
        <v>3.3954</v>
      </c>
      <c r="Q516">
        <v>0.88</v>
      </c>
      <c r="R516">
        <v>2.0499999999999998</v>
      </c>
    </row>
    <row r="517" spans="1:18" x14ac:dyDescent="0.2">
      <c r="A517" s="1">
        <v>37196</v>
      </c>
      <c r="B517">
        <v>87.161199999999994</v>
      </c>
      <c r="C517">
        <v>71.433199999999999</v>
      </c>
      <c r="D517">
        <v>1602</v>
      </c>
      <c r="E517">
        <v>115.86</v>
      </c>
      <c r="F517">
        <v>5.5</v>
      </c>
      <c r="G517">
        <v>177.5</v>
      </c>
      <c r="H517">
        <v>84.921000000000006</v>
      </c>
      <c r="I517">
        <v>122.76</v>
      </c>
      <c r="J517">
        <v>1145.1840999999999</v>
      </c>
      <c r="K517">
        <v>1129.68</v>
      </c>
      <c r="L517">
        <v>2.1819999999999999</v>
      </c>
      <c r="M517">
        <v>4.6515000000000004</v>
      </c>
      <c r="N517">
        <v>2.4695</v>
      </c>
      <c r="O517">
        <v>-0.26829999999999998</v>
      </c>
      <c r="P517">
        <v>2.9489000000000001</v>
      </c>
      <c r="Q517">
        <v>0.84</v>
      </c>
      <c r="R517">
        <v>2.0099999999999998</v>
      </c>
    </row>
    <row r="518" spans="1:18" x14ac:dyDescent="0.2">
      <c r="A518" s="1">
        <v>37226</v>
      </c>
      <c r="B518">
        <v>87.176400000000001</v>
      </c>
      <c r="C518">
        <v>71.565600000000003</v>
      </c>
      <c r="D518">
        <v>1568</v>
      </c>
      <c r="E518">
        <v>116.45</v>
      </c>
      <c r="F518">
        <v>5.7</v>
      </c>
      <c r="G518">
        <v>177.4</v>
      </c>
      <c r="H518">
        <v>84.832999999999998</v>
      </c>
      <c r="I518">
        <v>122.5</v>
      </c>
      <c r="J518">
        <v>1153.0120999999999</v>
      </c>
      <c r="K518">
        <v>1144.93</v>
      </c>
      <c r="L518">
        <v>2.2155</v>
      </c>
      <c r="M518">
        <v>5.0875000000000004</v>
      </c>
      <c r="N518">
        <v>2.8719999999999999</v>
      </c>
      <c r="O518">
        <v>0.3296</v>
      </c>
      <c r="P518">
        <v>2.8653</v>
      </c>
      <c r="Q518">
        <v>1.28</v>
      </c>
      <c r="R518">
        <v>1.98</v>
      </c>
    </row>
    <row r="519" spans="1:18" x14ac:dyDescent="0.2">
      <c r="A519" s="1">
        <v>37257</v>
      </c>
      <c r="B519">
        <v>87.715199999999996</v>
      </c>
      <c r="C519">
        <v>71.873900000000006</v>
      </c>
      <c r="D519">
        <v>1698</v>
      </c>
      <c r="E519">
        <v>117.15</v>
      </c>
      <c r="F519">
        <v>5.7</v>
      </c>
      <c r="G519">
        <v>177.7</v>
      </c>
      <c r="H519">
        <v>84.893000000000001</v>
      </c>
      <c r="I519">
        <v>124.32</v>
      </c>
      <c r="J519">
        <v>1152.6371999999999</v>
      </c>
      <c r="K519">
        <v>1140.21</v>
      </c>
      <c r="L519">
        <v>2.1585714285714301</v>
      </c>
      <c r="M519">
        <v>5.03571428571429</v>
      </c>
      <c r="N519">
        <v>2.8771428571428599</v>
      </c>
      <c r="O519">
        <v>0.49349999999999999</v>
      </c>
      <c r="P519">
        <v>2.9022999999999999</v>
      </c>
      <c r="Q519">
        <v>1.32</v>
      </c>
      <c r="R519">
        <v>1.96</v>
      </c>
    </row>
    <row r="520" spans="1:18" x14ac:dyDescent="0.2">
      <c r="A520" s="1">
        <v>37288</v>
      </c>
      <c r="B520">
        <v>87.727500000000006</v>
      </c>
      <c r="C520">
        <v>71.833799999999997</v>
      </c>
      <c r="D520">
        <v>1829</v>
      </c>
      <c r="E520">
        <v>117.85</v>
      </c>
      <c r="F520">
        <v>5.7</v>
      </c>
      <c r="G520">
        <v>178</v>
      </c>
      <c r="H520">
        <v>85.034999999999997</v>
      </c>
      <c r="I520">
        <v>125.08</v>
      </c>
      <c r="J520">
        <v>1167.0833</v>
      </c>
      <c r="K520">
        <v>1100.67</v>
      </c>
      <c r="L520">
        <v>2.2326315789473701</v>
      </c>
      <c r="M520">
        <v>4.9115789473684197</v>
      </c>
      <c r="N520">
        <v>2.6789473684210501</v>
      </c>
      <c r="O520">
        <v>0.69259999999999999</v>
      </c>
      <c r="P520">
        <v>2.9167000000000001</v>
      </c>
      <c r="Q520">
        <v>1.38</v>
      </c>
      <c r="R520">
        <v>1.98</v>
      </c>
    </row>
    <row r="521" spans="1:18" x14ac:dyDescent="0.2">
      <c r="A521" s="1">
        <v>37316</v>
      </c>
      <c r="B521">
        <v>88.413200000000003</v>
      </c>
      <c r="C521">
        <v>72.342600000000004</v>
      </c>
      <c r="D521">
        <v>1642</v>
      </c>
      <c r="E521">
        <v>118.69</v>
      </c>
      <c r="F521">
        <v>5.7</v>
      </c>
      <c r="G521">
        <v>178.5</v>
      </c>
      <c r="H521">
        <v>85.272000000000006</v>
      </c>
      <c r="I521">
        <v>124.39</v>
      </c>
      <c r="J521">
        <v>1174.7343000000001</v>
      </c>
      <c r="K521">
        <v>1153.79</v>
      </c>
      <c r="L521">
        <v>2.5670000000000002</v>
      </c>
      <c r="M521">
        <v>5.2839999999999998</v>
      </c>
      <c r="N521">
        <v>2.7170000000000001</v>
      </c>
      <c r="O521">
        <v>0.1946</v>
      </c>
      <c r="P521">
        <v>2.5787</v>
      </c>
      <c r="Q521">
        <v>1.3</v>
      </c>
      <c r="R521">
        <v>1.73</v>
      </c>
    </row>
    <row r="522" spans="1:18" x14ac:dyDescent="0.2">
      <c r="A522" s="1">
        <v>37347</v>
      </c>
      <c r="B522">
        <v>88.811800000000005</v>
      </c>
      <c r="C522">
        <v>72.451400000000007</v>
      </c>
      <c r="D522">
        <v>1592</v>
      </c>
      <c r="E522">
        <v>119.61</v>
      </c>
      <c r="F522">
        <v>5.9</v>
      </c>
      <c r="G522">
        <v>179.3</v>
      </c>
      <c r="H522">
        <v>85.64</v>
      </c>
      <c r="I522">
        <v>123.98</v>
      </c>
      <c r="J522">
        <v>1178.7302999999999</v>
      </c>
      <c r="K522">
        <v>1111.93</v>
      </c>
      <c r="L522">
        <v>2.4759090909090902</v>
      </c>
      <c r="M522">
        <v>5.21090909090909</v>
      </c>
      <c r="N522">
        <v>2.7349999999999999</v>
      </c>
      <c r="O522">
        <v>0.33439999999999998</v>
      </c>
      <c r="P522">
        <v>2.6190000000000002</v>
      </c>
      <c r="Q522">
        <v>1.27</v>
      </c>
      <c r="R522">
        <v>1.78</v>
      </c>
    </row>
    <row r="523" spans="1:18" x14ac:dyDescent="0.2">
      <c r="A523" s="1">
        <v>37377</v>
      </c>
      <c r="B523">
        <v>89.194400000000002</v>
      </c>
      <c r="C523">
        <v>72.834299999999999</v>
      </c>
      <c r="D523">
        <v>1764</v>
      </c>
      <c r="E523">
        <v>120.73</v>
      </c>
      <c r="F523">
        <v>5.8</v>
      </c>
      <c r="G523">
        <v>179.5</v>
      </c>
      <c r="H523">
        <v>85.709000000000003</v>
      </c>
      <c r="I523">
        <v>121.61</v>
      </c>
      <c r="J523">
        <v>1186.2499</v>
      </c>
      <c r="K523">
        <v>1079.25</v>
      </c>
      <c r="L523">
        <v>2.3540909090909099</v>
      </c>
      <c r="M523">
        <v>5.1645454545454497</v>
      </c>
      <c r="N523">
        <v>2.81045454545455</v>
      </c>
      <c r="O523">
        <v>0.44700000000000001</v>
      </c>
      <c r="P523">
        <v>2.7044000000000001</v>
      </c>
      <c r="Q523">
        <v>1.34</v>
      </c>
      <c r="R523">
        <v>1.65</v>
      </c>
    </row>
    <row r="524" spans="1:18" x14ac:dyDescent="0.2">
      <c r="A524" s="1">
        <v>37408</v>
      </c>
      <c r="B524">
        <v>90.048699999999997</v>
      </c>
      <c r="C524">
        <v>73.653099999999995</v>
      </c>
      <c r="D524">
        <v>1717</v>
      </c>
      <c r="E524">
        <v>121.82</v>
      </c>
      <c r="F524">
        <v>5.8</v>
      </c>
      <c r="G524">
        <v>179.6</v>
      </c>
      <c r="H524">
        <v>85.817999999999998</v>
      </c>
      <c r="I524">
        <v>119.42</v>
      </c>
      <c r="J524">
        <v>1194.3676</v>
      </c>
      <c r="K524">
        <v>1014.02</v>
      </c>
      <c r="L524">
        <v>2.1964999999999999</v>
      </c>
      <c r="M524">
        <v>4.9264999999999999</v>
      </c>
      <c r="N524">
        <v>2.73</v>
      </c>
      <c r="O524">
        <v>0.85599999999999998</v>
      </c>
      <c r="P524">
        <v>3.2248999999999999</v>
      </c>
      <c r="Q524">
        <v>1.32</v>
      </c>
      <c r="R524">
        <v>1.72</v>
      </c>
    </row>
    <row r="525" spans="1:18" x14ac:dyDescent="0.2">
      <c r="A525" s="1">
        <v>37438</v>
      </c>
      <c r="B525">
        <v>89.836600000000004</v>
      </c>
      <c r="C525">
        <v>73.3887</v>
      </c>
      <c r="D525">
        <v>1655</v>
      </c>
      <c r="E525">
        <v>122.89</v>
      </c>
      <c r="F525">
        <v>5.8</v>
      </c>
      <c r="G525">
        <v>180</v>
      </c>
      <c r="H525">
        <v>85.995999999999995</v>
      </c>
      <c r="I525">
        <v>117.09</v>
      </c>
      <c r="J525">
        <v>1202.9468999999999</v>
      </c>
      <c r="K525">
        <v>903.59</v>
      </c>
      <c r="L525">
        <v>1.96090909090909</v>
      </c>
      <c r="M525">
        <v>4.6531818181818201</v>
      </c>
      <c r="N525">
        <v>2.69227272727273</v>
      </c>
      <c r="O525">
        <v>1.4398</v>
      </c>
      <c r="P525">
        <v>4.0160999999999998</v>
      </c>
      <c r="Q525">
        <v>1.37</v>
      </c>
      <c r="R525">
        <v>1.84</v>
      </c>
    </row>
    <row r="526" spans="1:18" x14ac:dyDescent="0.2">
      <c r="A526" s="1">
        <v>37469</v>
      </c>
      <c r="B526">
        <v>89.854299999999995</v>
      </c>
      <c r="C526">
        <v>73.541899999999998</v>
      </c>
      <c r="D526">
        <v>1633</v>
      </c>
      <c r="E526">
        <v>123.83</v>
      </c>
      <c r="F526">
        <v>5.7</v>
      </c>
      <c r="G526">
        <v>180.5</v>
      </c>
      <c r="H526">
        <v>86.161000000000001</v>
      </c>
      <c r="I526">
        <v>118.57</v>
      </c>
      <c r="J526">
        <v>1207.0106000000001</v>
      </c>
      <c r="K526">
        <v>912.55</v>
      </c>
      <c r="L526">
        <v>1.75727272727273</v>
      </c>
      <c r="M526">
        <v>4.2572727272727304</v>
      </c>
      <c r="N526">
        <v>2.5</v>
      </c>
      <c r="O526">
        <v>1.3476999999999999</v>
      </c>
      <c r="P526">
        <v>3.9216000000000002</v>
      </c>
      <c r="Q526">
        <v>1.21</v>
      </c>
      <c r="R526">
        <v>2.0299999999999998</v>
      </c>
    </row>
    <row r="527" spans="1:18" x14ac:dyDescent="0.2">
      <c r="A527" s="1">
        <v>37500</v>
      </c>
      <c r="B527">
        <v>89.944800000000001</v>
      </c>
      <c r="C527">
        <v>73.628900000000002</v>
      </c>
      <c r="D527">
        <v>1804</v>
      </c>
      <c r="E527">
        <v>124.78</v>
      </c>
      <c r="F527">
        <v>5.7</v>
      </c>
      <c r="G527">
        <v>180.8</v>
      </c>
      <c r="H527">
        <v>86.308000000000007</v>
      </c>
      <c r="I527">
        <v>119.25</v>
      </c>
      <c r="J527">
        <v>1207.325</v>
      </c>
      <c r="K527">
        <v>867.81</v>
      </c>
      <c r="L527">
        <v>1.7150000000000001</v>
      </c>
      <c r="M527">
        <v>3.87</v>
      </c>
      <c r="N527">
        <v>2.1549999999999998</v>
      </c>
      <c r="O527">
        <v>1.5035000000000001</v>
      </c>
      <c r="P527">
        <v>4.2554999999999996</v>
      </c>
      <c r="Q527">
        <v>1.25</v>
      </c>
      <c r="R527">
        <v>2.2200000000000002</v>
      </c>
    </row>
    <row r="528" spans="1:18" x14ac:dyDescent="0.2">
      <c r="A528" s="1">
        <v>37530</v>
      </c>
      <c r="B528">
        <v>89.662999999999997</v>
      </c>
      <c r="C528">
        <v>73.338300000000004</v>
      </c>
      <c r="D528">
        <v>1648</v>
      </c>
      <c r="E528">
        <v>125.73</v>
      </c>
      <c r="F528">
        <v>5.7</v>
      </c>
      <c r="G528">
        <v>181.2</v>
      </c>
      <c r="H528">
        <v>86.468999999999994</v>
      </c>
      <c r="I528">
        <v>119.99</v>
      </c>
      <c r="J528">
        <v>1209.2117000000001</v>
      </c>
      <c r="K528">
        <v>854.63</v>
      </c>
      <c r="L528">
        <v>1.65</v>
      </c>
      <c r="M528">
        <v>3.94090909090909</v>
      </c>
      <c r="N528">
        <v>2.2909090909090901</v>
      </c>
      <c r="O528">
        <v>1.3251999999999999</v>
      </c>
      <c r="P528">
        <v>4.3231000000000002</v>
      </c>
      <c r="Q528">
        <v>1.41</v>
      </c>
      <c r="R528">
        <v>2.17</v>
      </c>
    </row>
    <row r="529" spans="1:18" x14ac:dyDescent="0.2">
      <c r="A529" s="1">
        <v>37561</v>
      </c>
      <c r="B529">
        <v>90.120800000000003</v>
      </c>
      <c r="C529">
        <v>73.661500000000004</v>
      </c>
      <c r="D529">
        <v>1753</v>
      </c>
      <c r="E529">
        <v>126.67</v>
      </c>
      <c r="F529">
        <v>5.9</v>
      </c>
      <c r="G529">
        <v>181.5</v>
      </c>
      <c r="H529">
        <v>86.555000000000007</v>
      </c>
      <c r="I529">
        <v>118.51</v>
      </c>
      <c r="J529">
        <v>1215.2728999999999</v>
      </c>
      <c r="K529">
        <v>909.93</v>
      </c>
      <c r="L529">
        <v>1.49157894736842</v>
      </c>
      <c r="M529">
        <v>4.0484210526315803</v>
      </c>
      <c r="N529">
        <v>2.55684210526316</v>
      </c>
      <c r="O529">
        <v>0.97209999999999996</v>
      </c>
      <c r="P529">
        <v>3.7856999999999998</v>
      </c>
      <c r="Q529">
        <v>1.31</v>
      </c>
      <c r="R529">
        <v>2.02</v>
      </c>
    </row>
    <row r="530" spans="1:18" x14ac:dyDescent="0.2">
      <c r="A530" s="1">
        <v>37591</v>
      </c>
      <c r="B530">
        <v>89.689400000000006</v>
      </c>
      <c r="C530">
        <v>73.315100000000001</v>
      </c>
      <c r="D530">
        <v>1788</v>
      </c>
      <c r="E530">
        <v>127.62</v>
      </c>
      <c r="F530">
        <v>6</v>
      </c>
      <c r="G530">
        <v>181.8</v>
      </c>
      <c r="H530">
        <v>86.625</v>
      </c>
      <c r="I530">
        <v>117.38</v>
      </c>
      <c r="J530">
        <v>1221.1648</v>
      </c>
      <c r="K530">
        <v>899.18</v>
      </c>
      <c r="L530">
        <v>1.45</v>
      </c>
      <c r="M530">
        <v>4.03238095238095</v>
      </c>
      <c r="N530">
        <v>2.5823809523809498</v>
      </c>
      <c r="O530">
        <v>0.81230000000000002</v>
      </c>
      <c r="P530">
        <v>3.6707000000000001</v>
      </c>
      <c r="Q530">
        <v>1.24</v>
      </c>
      <c r="R530">
        <v>2.02</v>
      </c>
    </row>
    <row r="531" spans="1:18" x14ac:dyDescent="0.2">
      <c r="A531" s="1">
        <v>37622</v>
      </c>
      <c r="B531">
        <v>90.294300000000007</v>
      </c>
      <c r="C531">
        <v>73.675600000000003</v>
      </c>
      <c r="D531">
        <v>1853</v>
      </c>
      <c r="E531">
        <v>128.46</v>
      </c>
      <c r="F531">
        <v>5.8</v>
      </c>
      <c r="G531">
        <v>182.6</v>
      </c>
      <c r="H531">
        <v>86.852999999999994</v>
      </c>
      <c r="I531">
        <v>115.75</v>
      </c>
      <c r="J531">
        <v>1227.7719</v>
      </c>
      <c r="K531">
        <v>895.84</v>
      </c>
      <c r="L531">
        <v>1.3642857142857101</v>
      </c>
      <c r="M531">
        <v>4.0485714285714298</v>
      </c>
      <c r="N531">
        <v>2.6842857142857102</v>
      </c>
      <c r="O531">
        <v>0.79239999999999999</v>
      </c>
      <c r="P531">
        <v>3.5764999999999998</v>
      </c>
      <c r="Q531">
        <v>1.18</v>
      </c>
      <c r="R531">
        <v>1.87</v>
      </c>
    </row>
    <row r="532" spans="1:18" x14ac:dyDescent="0.2">
      <c r="A532" s="1">
        <v>37653</v>
      </c>
      <c r="B532">
        <v>90.547700000000006</v>
      </c>
      <c r="C532">
        <v>73.753100000000003</v>
      </c>
      <c r="D532">
        <v>1629</v>
      </c>
      <c r="E532">
        <v>129.36000000000001</v>
      </c>
      <c r="F532">
        <v>5.9</v>
      </c>
      <c r="G532">
        <v>183.6</v>
      </c>
      <c r="H532">
        <v>87.209000000000003</v>
      </c>
      <c r="I532">
        <v>116.12</v>
      </c>
      <c r="J532">
        <v>1234.8044</v>
      </c>
      <c r="K532">
        <v>837.03</v>
      </c>
      <c r="L532">
        <v>1.2963157894736801</v>
      </c>
      <c r="M532">
        <v>3.90263157894737</v>
      </c>
      <c r="N532">
        <v>2.6063157894736801</v>
      </c>
      <c r="O532">
        <v>0.5554</v>
      </c>
      <c r="P532">
        <v>3.4161999999999999</v>
      </c>
      <c r="Q532">
        <v>1.1100000000000001</v>
      </c>
      <c r="R532">
        <v>1.94</v>
      </c>
    </row>
    <row r="533" spans="1:18" x14ac:dyDescent="0.2">
      <c r="A533" s="1">
        <v>37681</v>
      </c>
      <c r="B533">
        <v>90.358699999999999</v>
      </c>
      <c r="C533">
        <v>73.872100000000003</v>
      </c>
      <c r="D533">
        <v>1726</v>
      </c>
      <c r="E533">
        <v>130.15</v>
      </c>
      <c r="F533">
        <v>5.9</v>
      </c>
      <c r="G533">
        <v>183.9</v>
      </c>
      <c r="H533">
        <v>87.421000000000006</v>
      </c>
      <c r="I533">
        <v>115.75</v>
      </c>
      <c r="J533">
        <v>1241.5528999999999</v>
      </c>
      <c r="K533">
        <v>846.63</v>
      </c>
      <c r="L533">
        <v>1.24</v>
      </c>
      <c r="M533">
        <v>3.80714285714286</v>
      </c>
      <c r="N533">
        <v>2.5671428571428598</v>
      </c>
      <c r="O533">
        <v>2.46E-2</v>
      </c>
      <c r="P533">
        <v>3.1646999999999998</v>
      </c>
      <c r="Q533">
        <v>1.06</v>
      </c>
      <c r="R533">
        <v>1.94</v>
      </c>
    </row>
    <row r="534" spans="1:18" x14ac:dyDescent="0.2">
      <c r="A534" s="1">
        <v>37712</v>
      </c>
      <c r="B534">
        <v>89.655299999999997</v>
      </c>
      <c r="C534">
        <v>73.226699999999994</v>
      </c>
      <c r="D534">
        <v>1643</v>
      </c>
      <c r="E534">
        <v>130.88999999999999</v>
      </c>
      <c r="F534">
        <v>6</v>
      </c>
      <c r="G534">
        <v>183.2</v>
      </c>
      <c r="H534">
        <v>87.271000000000001</v>
      </c>
      <c r="I534">
        <v>114.86</v>
      </c>
      <c r="J534">
        <v>1253.3474000000001</v>
      </c>
      <c r="K534">
        <v>890.03</v>
      </c>
      <c r="L534">
        <v>1.26714285714286</v>
      </c>
      <c r="M534">
        <v>3.95857142857143</v>
      </c>
      <c r="N534">
        <v>2.6914285714285699</v>
      </c>
      <c r="O534">
        <v>-1.9099999999999999E-2</v>
      </c>
      <c r="P534">
        <v>2.6855000000000002</v>
      </c>
      <c r="Q534">
        <v>1.1100000000000001</v>
      </c>
      <c r="R534">
        <v>1.85</v>
      </c>
    </row>
    <row r="535" spans="1:18" x14ac:dyDescent="0.2">
      <c r="A535" s="1">
        <v>37742</v>
      </c>
      <c r="B535">
        <v>89.697800000000001</v>
      </c>
      <c r="C535">
        <v>73.299599999999998</v>
      </c>
      <c r="D535">
        <v>1751</v>
      </c>
      <c r="E535">
        <v>131.74</v>
      </c>
      <c r="F535">
        <v>6.1</v>
      </c>
      <c r="G535">
        <v>182.9</v>
      </c>
      <c r="H535">
        <v>87.17</v>
      </c>
      <c r="I535">
        <v>109.87</v>
      </c>
      <c r="J535">
        <v>1263.7978000000001</v>
      </c>
      <c r="K535">
        <v>935.96</v>
      </c>
      <c r="L535">
        <v>1.1814285714285699</v>
      </c>
      <c r="M535">
        <v>3.5690476190476201</v>
      </c>
      <c r="N535">
        <v>2.38761904761905</v>
      </c>
      <c r="O535">
        <v>-0.66310000000000002</v>
      </c>
      <c r="P535">
        <v>2.7589000000000001</v>
      </c>
      <c r="Q535">
        <v>1.1599999999999999</v>
      </c>
      <c r="R535">
        <v>1.91</v>
      </c>
    </row>
    <row r="536" spans="1:18" x14ac:dyDescent="0.2">
      <c r="A536" s="1">
        <v>37773</v>
      </c>
      <c r="B536">
        <v>89.731800000000007</v>
      </c>
      <c r="C536">
        <v>73.6096</v>
      </c>
      <c r="D536">
        <v>1867</v>
      </c>
      <c r="E536">
        <v>132.65</v>
      </c>
      <c r="F536">
        <v>6.3</v>
      </c>
      <c r="G536">
        <v>183.1</v>
      </c>
      <c r="H536">
        <v>87.265000000000001</v>
      </c>
      <c r="I536">
        <v>109.75</v>
      </c>
      <c r="J536">
        <v>1269.4535000000001</v>
      </c>
      <c r="K536">
        <v>988</v>
      </c>
      <c r="L536">
        <v>1.0095238095238099</v>
      </c>
      <c r="M536">
        <v>3.3342857142857198</v>
      </c>
      <c r="N536">
        <v>2.3247619047619001</v>
      </c>
      <c r="O536">
        <v>-0.47639999999999999</v>
      </c>
      <c r="P536">
        <v>2.5019</v>
      </c>
      <c r="Q536">
        <v>1.22</v>
      </c>
      <c r="R536">
        <v>1.9</v>
      </c>
    </row>
    <row r="537" spans="1:18" x14ac:dyDescent="0.2">
      <c r="A537" s="1">
        <v>37803</v>
      </c>
      <c r="B537">
        <v>90.265199999999993</v>
      </c>
      <c r="C537">
        <v>73.904600000000002</v>
      </c>
      <c r="D537">
        <v>1897</v>
      </c>
      <c r="E537">
        <v>133.78</v>
      </c>
      <c r="F537">
        <v>6.2</v>
      </c>
      <c r="G537">
        <v>183.7</v>
      </c>
      <c r="H537">
        <v>87.501999999999995</v>
      </c>
      <c r="I537">
        <v>111.23</v>
      </c>
      <c r="J537">
        <v>1275.6757</v>
      </c>
      <c r="K537">
        <v>992.54</v>
      </c>
      <c r="L537">
        <v>1.11636363636364</v>
      </c>
      <c r="M537">
        <v>3.97545454545455</v>
      </c>
      <c r="N537">
        <v>2.8590909090909098</v>
      </c>
      <c r="O537">
        <v>-1.1687000000000001</v>
      </c>
      <c r="P537">
        <v>2.4083000000000001</v>
      </c>
      <c r="Q537">
        <v>1.1299999999999999</v>
      </c>
      <c r="R537">
        <v>1.65</v>
      </c>
    </row>
    <row r="538" spans="1:18" x14ac:dyDescent="0.2">
      <c r="A538" s="1">
        <v>37834</v>
      </c>
      <c r="B538">
        <v>90.035799999999995</v>
      </c>
      <c r="C538">
        <v>73.521100000000004</v>
      </c>
      <c r="D538">
        <v>1833</v>
      </c>
      <c r="E538">
        <v>134.97</v>
      </c>
      <c r="F538">
        <v>6.1</v>
      </c>
      <c r="G538">
        <v>184.5</v>
      </c>
      <c r="H538">
        <v>87.778000000000006</v>
      </c>
      <c r="I538">
        <v>113.03</v>
      </c>
      <c r="J538">
        <v>1282.7999</v>
      </c>
      <c r="K538">
        <v>989.53</v>
      </c>
      <c r="L538">
        <v>1.3085714285714301</v>
      </c>
      <c r="M538">
        <v>4.4452380952380999</v>
      </c>
      <c r="N538">
        <v>3.1366666666666698</v>
      </c>
      <c r="O538">
        <v>-0.23230000000000001</v>
      </c>
      <c r="P538">
        <v>2.3635000000000002</v>
      </c>
      <c r="Q538">
        <v>1.1299999999999999</v>
      </c>
      <c r="R538">
        <v>1.81</v>
      </c>
    </row>
    <row r="539" spans="1:18" x14ac:dyDescent="0.2">
      <c r="A539" s="1">
        <v>37865</v>
      </c>
      <c r="B539">
        <v>90.549199999999999</v>
      </c>
      <c r="C539">
        <v>74.095100000000002</v>
      </c>
      <c r="D539">
        <v>1939</v>
      </c>
      <c r="E539">
        <v>136.29</v>
      </c>
      <c r="F539">
        <v>6.1</v>
      </c>
      <c r="G539">
        <v>185.1</v>
      </c>
      <c r="H539">
        <v>88.025999999999996</v>
      </c>
      <c r="I539">
        <v>111.67</v>
      </c>
      <c r="J539">
        <v>1291.0489</v>
      </c>
      <c r="K539">
        <v>1019.44</v>
      </c>
      <c r="L539">
        <v>1.2376190476190501</v>
      </c>
      <c r="M539">
        <v>4.2742857142857202</v>
      </c>
      <c r="N539">
        <v>3.0366666666666702</v>
      </c>
      <c r="O539">
        <v>-0.62649999999999995</v>
      </c>
      <c r="P539">
        <v>2.3898000000000001</v>
      </c>
      <c r="Q539">
        <v>1.07</v>
      </c>
      <c r="R539">
        <v>1.88</v>
      </c>
    </row>
    <row r="540" spans="1:18" x14ac:dyDescent="0.2">
      <c r="A540" s="1">
        <v>37895</v>
      </c>
      <c r="B540">
        <v>90.613699999999994</v>
      </c>
      <c r="C540">
        <v>74.171899999999994</v>
      </c>
      <c r="D540">
        <v>1967</v>
      </c>
      <c r="E540">
        <v>137.53</v>
      </c>
      <c r="F540">
        <v>6</v>
      </c>
      <c r="G540">
        <v>184.9</v>
      </c>
      <c r="H540">
        <v>87.998000000000005</v>
      </c>
      <c r="I540">
        <v>108.66</v>
      </c>
      <c r="J540">
        <v>1299.9599000000001</v>
      </c>
      <c r="K540">
        <v>1038.73</v>
      </c>
      <c r="L540">
        <v>1.25409090909091</v>
      </c>
      <c r="M540">
        <v>4.2904545454545504</v>
      </c>
      <c r="N540">
        <v>3.0363636363636402</v>
      </c>
      <c r="O540">
        <v>-0.55259999999999998</v>
      </c>
      <c r="P540">
        <v>2.0746000000000002</v>
      </c>
      <c r="Q540">
        <v>1.03</v>
      </c>
      <c r="R540">
        <v>1.66</v>
      </c>
    </row>
    <row r="541" spans="1:18" x14ac:dyDescent="0.2">
      <c r="A541" s="1">
        <v>37926</v>
      </c>
      <c r="B541">
        <v>91.304100000000005</v>
      </c>
      <c r="C541">
        <v>74.924899999999994</v>
      </c>
      <c r="D541">
        <v>2083</v>
      </c>
      <c r="E541">
        <v>138.80000000000001</v>
      </c>
      <c r="F541">
        <v>5.8</v>
      </c>
      <c r="G541">
        <v>185</v>
      </c>
      <c r="H541">
        <v>88.088999999999999</v>
      </c>
      <c r="I541">
        <v>107.93</v>
      </c>
      <c r="J541">
        <v>1301.3922</v>
      </c>
      <c r="K541">
        <v>1049.9000000000001</v>
      </c>
      <c r="L541">
        <v>1.33666666666667</v>
      </c>
      <c r="M541">
        <v>4.3</v>
      </c>
      <c r="N541">
        <v>2.9633333333333298</v>
      </c>
      <c r="O541">
        <v>-0.5736</v>
      </c>
      <c r="P541">
        <v>1.9818</v>
      </c>
      <c r="Q541">
        <v>1.01</v>
      </c>
      <c r="R541">
        <v>1.63</v>
      </c>
    </row>
    <row r="542" spans="1:18" x14ac:dyDescent="0.2">
      <c r="A542" s="1">
        <v>37956</v>
      </c>
      <c r="B542">
        <v>91.201400000000007</v>
      </c>
      <c r="C542">
        <v>74.763099999999994</v>
      </c>
      <c r="D542">
        <v>2057</v>
      </c>
      <c r="E542">
        <v>140.18</v>
      </c>
      <c r="F542">
        <v>5.7</v>
      </c>
      <c r="G542">
        <v>185.5</v>
      </c>
      <c r="H542">
        <v>88.286000000000001</v>
      </c>
      <c r="I542">
        <v>105.81</v>
      </c>
      <c r="J542">
        <v>1309.1024</v>
      </c>
      <c r="K542">
        <v>1080.6400000000001</v>
      </c>
      <c r="L542">
        <v>1.30590909090909</v>
      </c>
      <c r="M542">
        <v>4.2677272727272699</v>
      </c>
      <c r="N542">
        <v>2.9618181818181801</v>
      </c>
      <c r="O542">
        <v>-0.52049999999999996</v>
      </c>
      <c r="P542">
        <v>1.8983000000000001</v>
      </c>
      <c r="Q542">
        <v>0.98</v>
      </c>
      <c r="R542">
        <v>1.61</v>
      </c>
    </row>
    <row r="543" spans="1:18" x14ac:dyDescent="0.2">
      <c r="A543" s="1">
        <v>37987</v>
      </c>
      <c r="B543">
        <v>91.443100000000001</v>
      </c>
      <c r="C543">
        <v>74.813800000000001</v>
      </c>
      <c r="D543">
        <v>1911</v>
      </c>
      <c r="E543">
        <v>141.65</v>
      </c>
      <c r="F543">
        <v>5.7</v>
      </c>
      <c r="G543">
        <v>186.3</v>
      </c>
      <c r="H543">
        <v>88.605999999999995</v>
      </c>
      <c r="I543">
        <v>104.09</v>
      </c>
      <c r="J543">
        <v>1317.5705</v>
      </c>
      <c r="K543">
        <v>1132.52</v>
      </c>
      <c r="L543">
        <v>1.2395</v>
      </c>
      <c r="M543">
        <v>4.1505000000000001</v>
      </c>
      <c r="N543">
        <v>2.911</v>
      </c>
      <c r="O543">
        <v>-0.73950000000000005</v>
      </c>
      <c r="P543">
        <v>1.7783</v>
      </c>
      <c r="Q543">
        <v>0.9</v>
      </c>
      <c r="R543">
        <v>1.59</v>
      </c>
    </row>
    <row r="544" spans="1:18" x14ac:dyDescent="0.2">
      <c r="A544" s="1">
        <v>38018</v>
      </c>
      <c r="B544">
        <v>91.924499999999995</v>
      </c>
      <c r="C544">
        <v>75.343299999999999</v>
      </c>
      <c r="D544">
        <v>1846</v>
      </c>
      <c r="E544">
        <v>143.19999999999999</v>
      </c>
      <c r="F544">
        <v>5.6</v>
      </c>
      <c r="G544">
        <v>186.7</v>
      </c>
      <c r="H544">
        <v>88.814999999999998</v>
      </c>
      <c r="I544">
        <v>104.87</v>
      </c>
      <c r="J544">
        <v>1322.9781</v>
      </c>
      <c r="K544">
        <v>1143.3599999999999</v>
      </c>
      <c r="L544">
        <v>1.2436842105263199</v>
      </c>
      <c r="M544">
        <v>4.0842105263157897</v>
      </c>
      <c r="N544">
        <v>2.8405263157894698</v>
      </c>
      <c r="O544">
        <v>-0.34670000000000001</v>
      </c>
      <c r="P544">
        <v>1.9006000000000001</v>
      </c>
      <c r="Q544">
        <v>0.77</v>
      </c>
      <c r="R544">
        <v>1.56</v>
      </c>
    </row>
    <row r="545" spans="1:18" x14ac:dyDescent="0.2">
      <c r="A545" s="1">
        <v>38047</v>
      </c>
      <c r="B545">
        <v>91.449600000000004</v>
      </c>
      <c r="C545">
        <v>75.267700000000005</v>
      </c>
      <c r="D545">
        <v>1998</v>
      </c>
      <c r="E545">
        <v>145.07</v>
      </c>
      <c r="F545">
        <v>5.8</v>
      </c>
      <c r="G545">
        <v>187.1</v>
      </c>
      <c r="H545">
        <v>88.968999999999994</v>
      </c>
      <c r="I545">
        <v>106.53</v>
      </c>
      <c r="J545">
        <v>1331.6278</v>
      </c>
      <c r="K545">
        <v>1123.98</v>
      </c>
      <c r="L545">
        <v>1.1873913043478299</v>
      </c>
      <c r="M545">
        <v>3.82652173913044</v>
      </c>
      <c r="N545">
        <v>2.6391304347826101</v>
      </c>
      <c r="O545">
        <v>-0.53890000000000005</v>
      </c>
      <c r="P545">
        <v>1.9208000000000001</v>
      </c>
      <c r="Q545">
        <v>0.78</v>
      </c>
      <c r="R545">
        <v>1.62</v>
      </c>
    </row>
    <row r="546" spans="1:18" x14ac:dyDescent="0.2">
      <c r="A546" s="1">
        <v>38078</v>
      </c>
      <c r="B546">
        <v>91.7958</v>
      </c>
      <c r="C546">
        <v>75.586399999999998</v>
      </c>
      <c r="D546">
        <v>2003</v>
      </c>
      <c r="E546">
        <v>146.6</v>
      </c>
      <c r="F546">
        <v>5.6</v>
      </c>
      <c r="G546">
        <v>187.4</v>
      </c>
      <c r="H546">
        <v>89.123000000000005</v>
      </c>
      <c r="I546">
        <v>107.66</v>
      </c>
      <c r="J546">
        <v>1337.1614</v>
      </c>
      <c r="K546">
        <v>1133.3599999999999</v>
      </c>
      <c r="L546">
        <v>1.4338095238095201</v>
      </c>
      <c r="M546">
        <v>4.3476190476190499</v>
      </c>
      <c r="N546">
        <v>2.9138095238095199</v>
      </c>
      <c r="O546">
        <v>-0.76890000000000003</v>
      </c>
      <c r="P546">
        <v>1.7477</v>
      </c>
      <c r="Q546">
        <v>0.73</v>
      </c>
      <c r="R546">
        <v>1.48</v>
      </c>
    </row>
    <row r="547" spans="1:18" x14ac:dyDescent="0.2">
      <c r="A547" s="1">
        <v>38108</v>
      </c>
      <c r="B547">
        <v>92.494299999999996</v>
      </c>
      <c r="C547">
        <v>76.206400000000002</v>
      </c>
      <c r="D547">
        <v>1981</v>
      </c>
      <c r="E547">
        <v>148.19</v>
      </c>
      <c r="F547">
        <v>5.6</v>
      </c>
      <c r="G547">
        <v>188.2</v>
      </c>
      <c r="H547">
        <v>89.426000000000002</v>
      </c>
      <c r="I547">
        <v>109.91</v>
      </c>
      <c r="J547">
        <v>1342.7505000000001</v>
      </c>
      <c r="K547">
        <v>1102.78</v>
      </c>
      <c r="L547">
        <v>1.7775000000000001</v>
      </c>
      <c r="M547">
        <v>4.7154999999999996</v>
      </c>
      <c r="N547">
        <v>2.9380000000000002</v>
      </c>
      <c r="O547">
        <v>-0.37240000000000001</v>
      </c>
      <c r="P547">
        <v>1.8973</v>
      </c>
      <c r="Q547">
        <v>0.71</v>
      </c>
      <c r="R547">
        <v>1.55</v>
      </c>
    </row>
    <row r="548" spans="1:18" x14ac:dyDescent="0.2">
      <c r="A548" s="1">
        <v>38139</v>
      </c>
      <c r="B548">
        <v>91.749300000000005</v>
      </c>
      <c r="C548">
        <v>75.675700000000006</v>
      </c>
      <c r="D548">
        <v>1828</v>
      </c>
      <c r="E548">
        <v>149.85</v>
      </c>
      <c r="F548">
        <v>5.6</v>
      </c>
      <c r="G548">
        <v>188.9</v>
      </c>
      <c r="H548">
        <v>89.715000000000003</v>
      </c>
      <c r="I548">
        <v>108.74</v>
      </c>
      <c r="J548">
        <v>1348.2582</v>
      </c>
      <c r="K548">
        <v>1132.76</v>
      </c>
      <c r="L548">
        <v>2.1152380952380998</v>
      </c>
      <c r="M548">
        <v>4.7338095238095299</v>
      </c>
      <c r="N548">
        <v>2.6185714285714301</v>
      </c>
      <c r="O548">
        <v>-0.38550000000000001</v>
      </c>
      <c r="P548">
        <v>1.8003</v>
      </c>
      <c r="Q548">
        <v>0.77</v>
      </c>
      <c r="R548">
        <v>1.56</v>
      </c>
    </row>
    <row r="549" spans="1:18" x14ac:dyDescent="0.2">
      <c r="A549" s="1">
        <v>38169</v>
      </c>
      <c r="B549">
        <v>92.454899999999995</v>
      </c>
      <c r="C549">
        <v>76.354600000000005</v>
      </c>
      <c r="D549">
        <v>2002</v>
      </c>
      <c r="E549">
        <v>151.34</v>
      </c>
      <c r="F549">
        <v>5.5</v>
      </c>
      <c r="G549">
        <v>189.1</v>
      </c>
      <c r="H549">
        <v>89.834000000000003</v>
      </c>
      <c r="I549">
        <v>107.69</v>
      </c>
      <c r="J549">
        <v>1351.0057999999999</v>
      </c>
      <c r="K549">
        <v>1105.8499999999999</v>
      </c>
      <c r="L549">
        <v>2.0952380952380998</v>
      </c>
      <c r="M549">
        <v>4.4980952380952397</v>
      </c>
      <c r="N549">
        <v>2.4028571428571399</v>
      </c>
      <c r="O549">
        <v>-0.32300000000000001</v>
      </c>
      <c r="P549">
        <v>1.74</v>
      </c>
      <c r="Q549">
        <v>0.8</v>
      </c>
      <c r="R549">
        <v>1.56</v>
      </c>
    </row>
    <row r="550" spans="1:18" x14ac:dyDescent="0.2">
      <c r="A550" s="1">
        <v>38200</v>
      </c>
      <c r="B550">
        <v>92.483199999999997</v>
      </c>
      <c r="C550">
        <v>76.662199999999999</v>
      </c>
      <c r="D550">
        <v>2024</v>
      </c>
      <c r="E550">
        <v>152.63999999999999</v>
      </c>
      <c r="F550">
        <v>5.4</v>
      </c>
      <c r="G550">
        <v>189.2</v>
      </c>
      <c r="H550">
        <v>89.908000000000001</v>
      </c>
      <c r="I550">
        <v>107.85</v>
      </c>
      <c r="J550">
        <v>1356.4235000000001</v>
      </c>
      <c r="K550">
        <v>1088.94</v>
      </c>
      <c r="L550">
        <v>2.0159090909090902</v>
      </c>
      <c r="M550">
        <v>4.2813636363636398</v>
      </c>
      <c r="N550">
        <v>2.2654545454545501</v>
      </c>
      <c r="O550">
        <v>-0.4506</v>
      </c>
      <c r="P550">
        <v>1.8623000000000001</v>
      </c>
      <c r="Q550">
        <v>0.81</v>
      </c>
      <c r="R550">
        <v>1.59</v>
      </c>
    </row>
    <row r="551" spans="1:18" x14ac:dyDescent="0.2">
      <c r="A551" s="1">
        <v>38231</v>
      </c>
      <c r="B551">
        <v>92.547600000000003</v>
      </c>
      <c r="C551">
        <v>76.640799999999999</v>
      </c>
      <c r="D551">
        <v>1905</v>
      </c>
      <c r="E551">
        <v>154.18</v>
      </c>
      <c r="F551">
        <v>5.4</v>
      </c>
      <c r="G551">
        <v>189.8</v>
      </c>
      <c r="H551">
        <v>90.082999999999998</v>
      </c>
      <c r="I551">
        <v>107.26</v>
      </c>
      <c r="J551">
        <v>1366.5125</v>
      </c>
      <c r="K551">
        <v>1117.6600000000001</v>
      </c>
      <c r="L551">
        <v>2.1166666666666698</v>
      </c>
      <c r="M551">
        <v>4.1257142857142899</v>
      </c>
      <c r="N551">
        <v>2.0090476190476201</v>
      </c>
      <c r="O551">
        <v>-0.5948</v>
      </c>
      <c r="P551">
        <v>1.7479</v>
      </c>
      <c r="Q551">
        <v>0.81</v>
      </c>
      <c r="R551">
        <v>1.62</v>
      </c>
    </row>
    <row r="552" spans="1:18" x14ac:dyDescent="0.2">
      <c r="A552" s="1">
        <v>38261</v>
      </c>
      <c r="B552">
        <v>93.437100000000001</v>
      </c>
      <c r="C552">
        <v>77.386499999999998</v>
      </c>
      <c r="D552">
        <v>2072</v>
      </c>
      <c r="E552">
        <v>155.75</v>
      </c>
      <c r="F552">
        <v>5.5</v>
      </c>
      <c r="G552">
        <v>190.8</v>
      </c>
      <c r="H552">
        <v>90.43</v>
      </c>
      <c r="I552">
        <v>105.55</v>
      </c>
      <c r="J552">
        <v>1380.0228999999999</v>
      </c>
      <c r="K552">
        <v>1117.21</v>
      </c>
      <c r="L552">
        <v>2.2280000000000002</v>
      </c>
      <c r="M552">
        <v>4.0970000000000004</v>
      </c>
      <c r="N552">
        <v>1.869</v>
      </c>
      <c r="O552">
        <v>-0.56340000000000001</v>
      </c>
      <c r="P552">
        <v>1.7443</v>
      </c>
      <c r="Q552">
        <v>0.74</v>
      </c>
      <c r="R552">
        <v>1.62</v>
      </c>
    </row>
    <row r="553" spans="1:18" x14ac:dyDescent="0.2">
      <c r="A553" s="1">
        <v>38292</v>
      </c>
      <c r="B553">
        <v>93.630600000000001</v>
      </c>
      <c r="C553">
        <v>77.263499999999993</v>
      </c>
      <c r="D553">
        <v>1782</v>
      </c>
      <c r="E553">
        <v>157.53</v>
      </c>
      <c r="F553">
        <v>5.4</v>
      </c>
      <c r="G553">
        <v>191.7</v>
      </c>
      <c r="H553">
        <v>90.733999999999995</v>
      </c>
      <c r="I553">
        <v>102.03</v>
      </c>
      <c r="J553">
        <v>1386.5614</v>
      </c>
      <c r="K553">
        <v>1168.94</v>
      </c>
      <c r="L553">
        <v>2.5</v>
      </c>
      <c r="M553">
        <v>4.194</v>
      </c>
      <c r="N553">
        <v>1.694</v>
      </c>
      <c r="O553">
        <v>-0.69179999999999997</v>
      </c>
      <c r="P553">
        <v>1.5354000000000001</v>
      </c>
      <c r="Q553">
        <v>0.68</v>
      </c>
      <c r="R553">
        <v>1.54</v>
      </c>
    </row>
    <row r="554" spans="1:18" x14ac:dyDescent="0.2">
      <c r="A554" s="1">
        <v>38322</v>
      </c>
      <c r="B554">
        <v>94.270300000000006</v>
      </c>
      <c r="C554">
        <v>77.674300000000002</v>
      </c>
      <c r="D554">
        <v>2042</v>
      </c>
      <c r="E554">
        <v>159.33000000000001</v>
      </c>
      <c r="F554">
        <v>5.4</v>
      </c>
      <c r="G554">
        <v>191.7</v>
      </c>
      <c r="H554">
        <v>90.793000000000006</v>
      </c>
      <c r="I554">
        <v>100.25</v>
      </c>
      <c r="J554">
        <v>1392.694</v>
      </c>
      <c r="K554">
        <v>1199.21</v>
      </c>
      <c r="L554">
        <v>2.6704545454545499</v>
      </c>
      <c r="M554">
        <v>4.2309090909090896</v>
      </c>
      <c r="N554">
        <v>1.56045454545455</v>
      </c>
      <c r="O554">
        <v>-0.75290000000000001</v>
      </c>
      <c r="P554">
        <v>1.4656</v>
      </c>
      <c r="Q554">
        <v>0.68</v>
      </c>
      <c r="R554">
        <v>1.52</v>
      </c>
    </row>
    <row r="555" spans="1:18" x14ac:dyDescent="0.2">
      <c r="A555" s="1">
        <v>38353</v>
      </c>
      <c r="B555">
        <v>94.7136</v>
      </c>
      <c r="C555">
        <v>78.162599999999998</v>
      </c>
      <c r="D555">
        <v>2144</v>
      </c>
      <c r="E555">
        <v>161.29</v>
      </c>
      <c r="F555">
        <v>5.3</v>
      </c>
      <c r="G555">
        <v>191.6</v>
      </c>
      <c r="H555">
        <v>90.853999999999999</v>
      </c>
      <c r="I555">
        <v>101.53</v>
      </c>
      <c r="J555">
        <v>1392.1419000000001</v>
      </c>
      <c r="K555">
        <v>1181.4100000000001</v>
      </c>
      <c r="L555">
        <v>2.8605</v>
      </c>
      <c r="M555">
        <v>4.2214999999999998</v>
      </c>
      <c r="N555">
        <v>1.361</v>
      </c>
      <c r="O555">
        <v>-0.75580000000000003</v>
      </c>
      <c r="P555">
        <v>1.6897</v>
      </c>
      <c r="Q555">
        <v>0.66</v>
      </c>
      <c r="R555">
        <v>1.49</v>
      </c>
    </row>
    <row r="556" spans="1:18" x14ac:dyDescent="0.2">
      <c r="A556" s="1">
        <v>38384</v>
      </c>
      <c r="B556">
        <v>95.3245</v>
      </c>
      <c r="C556">
        <v>78.664500000000004</v>
      </c>
      <c r="D556">
        <v>2207</v>
      </c>
      <c r="E556">
        <v>163.35</v>
      </c>
      <c r="F556">
        <v>5.4</v>
      </c>
      <c r="G556">
        <v>192.4</v>
      </c>
      <c r="H556">
        <v>91.12</v>
      </c>
      <c r="I556">
        <v>102.24</v>
      </c>
      <c r="J556">
        <v>1407.4513999999999</v>
      </c>
      <c r="K556">
        <v>1199.6300000000001</v>
      </c>
      <c r="L556">
        <v>3.0294736842105299</v>
      </c>
      <c r="M556">
        <v>4.1652631578947403</v>
      </c>
      <c r="N556">
        <v>1.13578947368421</v>
      </c>
      <c r="O556">
        <v>-1.0084</v>
      </c>
      <c r="P556">
        <v>1.5359</v>
      </c>
      <c r="Q556">
        <v>0.62</v>
      </c>
      <c r="R556">
        <v>1.46</v>
      </c>
    </row>
    <row r="557" spans="1:18" x14ac:dyDescent="0.2">
      <c r="A557" s="1">
        <v>38412</v>
      </c>
      <c r="B557">
        <v>95.240200000000002</v>
      </c>
      <c r="C557">
        <v>78.174300000000002</v>
      </c>
      <c r="D557">
        <v>1864</v>
      </c>
      <c r="E557">
        <v>165.82</v>
      </c>
      <c r="F557">
        <v>5.2</v>
      </c>
      <c r="G557">
        <v>193.1</v>
      </c>
      <c r="H557">
        <v>91.391999999999996</v>
      </c>
      <c r="I557">
        <v>101.54</v>
      </c>
      <c r="J557">
        <v>1415.5591999999999</v>
      </c>
      <c r="K557">
        <v>1194.9000000000001</v>
      </c>
      <c r="L557">
        <v>3.3022727272727299</v>
      </c>
      <c r="M557">
        <v>4.4977272727272704</v>
      </c>
      <c r="N557">
        <v>1.19545454545455</v>
      </c>
      <c r="O557">
        <v>-0.71899999999999997</v>
      </c>
      <c r="P557">
        <v>1.8322000000000001</v>
      </c>
      <c r="Q557">
        <v>0.66</v>
      </c>
      <c r="R557">
        <v>1.43</v>
      </c>
    </row>
    <row r="558" spans="1:18" x14ac:dyDescent="0.2">
      <c r="A558" s="1">
        <v>38443</v>
      </c>
      <c r="B558">
        <v>95.368099999999998</v>
      </c>
      <c r="C558">
        <v>78.2607</v>
      </c>
      <c r="D558">
        <v>2061</v>
      </c>
      <c r="E558">
        <v>167.5</v>
      </c>
      <c r="F558">
        <v>5.2</v>
      </c>
      <c r="G558">
        <v>193.7</v>
      </c>
      <c r="H558">
        <v>91.655000000000001</v>
      </c>
      <c r="I558">
        <v>103.26</v>
      </c>
      <c r="J558">
        <v>1421.9770000000001</v>
      </c>
      <c r="K558">
        <v>1164.43</v>
      </c>
      <c r="L558">
        <v>3.31666666666667</v>
      </c>
      <c r="M558">
        <v>4.3409523809523796</v>
      </c>
      <c r="N558">
        <v>1.02428571428571</v>
      </c>
      <c r="O558">
        <v>-0.51280000000000003</v>
      </c>
      <c r="P558">
        <v>2.1006999999999998</v>
      </c>
      <c r="Q558">
        <v>0.72</v>
      </c>
      <c r="R558">
        <v>1.52</v>
      </c>
    </row>
    <row r="559" spans="1:18" x14ac:dyDescent="0.2">
      <c r="A559" s="1">
        <v>38473</v>
      </c>
      <c r="B559">
        <v>95.533100000000005</v>
      </c>
      <c r="C559">
        <v>78.401200000000003</v>
      </c>
      <c r="D559">
        <v>2025</v>
      </c>
      <c r="E559">
        <v>169.35</v>
      </c>
      <c r="F559">
        <v>5.0999999999999996</v>
      </c>
      <c r="G559">
        <v>193.6</v>
      </c>
      <c r="H559">
        <v>91.738</v>
      </c>
      <c r="I559">
        <v>103.76</v>
      </c>
      <c r="J559">
        <v>1423.46</v>
      </c>
      <c r="K559">
        <v>1178.28</v>
      </c>
      <c r="L559">
        <v>3.3309523809523802</v>
      </c>
      <c r="M559">
        <v>4.1442857142857097</v>
      </c>
      <c r="N559">
        <v>0.81333333333333402</v>
      </c>
      <c r="O559">
        <v>-0.41170000000000001</v>
      </c>
      <c r="P559">
        <v>2.0794999999999999</v>
      </c>
      <c r="Q559">
        <v>0.86</v>
      </c>
      <c r="R559">
        <v>1.58</v>
      </c>
    </row>
    <row r="560" spans="1:18" x14ac:dyDescent="0.2">
      <c r="A560" s="1">
        <v>38504</v>
      </c>
      <c r="B560">
        <v>95.912000000000006</v>
      </c>
      <c r="C560">
        <v>78.368600000000001</v>
      </c>
      <c r="D560">
        <v>2068</v>
      </c>
      <c r="E560">
        <v>171.19</v>
      </c>
      <c r="F560">
        <v>5</v>
      </c>
      <c r="G560">
        <v>193.7</v>
      </c>
      <c r="H560">
        <v>91.792000000000002</v>
      </c>
      <c r="I560">
        <v>105.17</v>
      </c>
      <c r="J560">
        <v>1433.6518000000001</v>
      </c>
      <c r="K560">
        <v>1202.25</v>
      </c>
      <c r="L560">
        <v>3.36318181818182</v>
      </c>
      <c r="M560">
        <v>3.9981818181818198</v>
      </c>
      <c r="N560">
        <v>0.63500000000000001</v>
      </c>
      <c r="O560">
        <v>-0.57930000000000004</v>
      </c>
      <c r="P560">
        <v>1.9182999999999999</v>
      </c>
      <c r="Q560">
        <v>0.9</v>
      </c>
      <c r="R560">
        <v>1.58</v>
      </c>
    </row>
    <row r="561" spans="1:18" x14ac:dyDescent="0.2">
      <c r="A561" s="1">
        <v>38534</v>
      </c>
      <c r="B561">
        <v>95.724199999999996</v>
      </c>
      <c r="C561">
        <v>78.030299999999997</v>
      </c>
      <c r="D561">
        <v>2054</v>
      </c>
      <c r="E561">
        <v>172.86</v>
      </c>
      <c r="F561">
        <v>5</v>
      </c>
      <c r="G561">
        <v>194.9</v>
      </c>
      <c r="H561">
        <v>92.180999999999997</v>
      </c>
      <c r="I561">
        <v>106.25</v>
      </c>
      <c r="J561">
        <v>1442.3225</v>
      </c>
      <c r="K561">
        <v>1222.24</v>
      </c>
      <c r="L561">
        <v>3.641</v>
      </c>
      <c r="M561">
        <v>4.1775000000000002</v>
      </c>
      <c r="N561">
        <v>0.53649999999999998</v>
      </c>
      <c r="O561">
        <v>-0.67410000000000003</v>
      </c>
      <c r="P561">
        <v>1.6678999999999999</v>
      </c>
      <c r="Q561">
        <v>0.89</v>
      </c>
      <c r="R561">
        <v>1.52</v>
      </c>
    </row>
    <row r="562" spans="1:18" x14ac:dyDescent="0.2">
      <c r="A562" s="1">
        <v>38565</v>
      </c>
      <c r="B562">
        <v>95.870800000000003</v>
      </c>
      <c r="C562">
        <v>78.107500000000002</v>
      </c>
      <c r="D562">
        <v>2095</v>
      </c>
      <c r="E562">
        <v>174.45</v>
      </c>
      <c r="F562">
        <v>4.9000000000000004</v>
      </c>
      <c r="G562">
        <v>196.1</v>
      </c>
      <c r="H562">
        <v>92.563000000000002</v>
      </c>
      <c r="I562">
        <v>105.06</v>
      </c>
      <c r="J562">
        <v>1449.2025000000001</v>
      </c>
      <c r="K562">
        <v>1224.27</v>
      </c>
      <c r="L562">
        <v>3.87217391304348</v>
      </c>
      <c r="M562">
        <v>4.2626086956521698</v>
      </c>
      <c r="N562">
        <v>0.39043478260869602</v>
      </c>
      <c r="O562">
        <v>-0.68510000000000004</v>
      </c>
      <c r="P562">
        <v>1.7759</v>
      </c>
      <c r="Q562">
        <v>0.87</v>
      </c>
      <c r="R562">
        <v>1.56</v>
      </c>
    </row>
    <row r="563" spans="1:18" x14ac:dyDescent="0.2">
      <c r="A563" s="1">
        <v>38596</v>
      </c>
      <c r="B563">
        <v>93.966099999999997</v>
      </c>
      <c r="C563">
        <v>77.091899999999995</v>
      </c>
      <c r="D563">
        <v>2151</v>
      </c>
      <c r="E563">
        <v>176.44</v>
      </c>
      <c r="F563">
        <v>5</v>
      </c>
      <c r="G563">
        <v>198.8</v>
      </c>
      <c r="H563">
        <v>93.457999999999998</v>
      </c>
      <c r="I563">
        <v>105.7</v>
      </c>
      <c r="J563">
        <v>1451.9815000000001</v>
      </c>
      <c r="K563">
        <v>1225.92</v>
      </c>
      <c r="L563">
        <v>3.8452380952380998</v>
      </c>
      <c r="M563">
        <v>4.1990476190476196</v>
      </c>
      <c r="N563">
        <v>0.35380952380952402</v>
      </c>
      <c r="O563">
        <v>-0.56330000000000002</v>
      </c>
      <c r="P563">
        <v>1.7963</v>
      </c>
      <c r="Q563">
        <v>0.9</v>
      </c>
      <c r="R563">
        <v>1.57</v>
      </c>
    </row>
    <row r="564" spans="1:18" x14ac:dyDescent="0.2">
      <c r="A564" s="1">
        <v>38626</v>
      </c>
      <c r="B564">
        <v>95.180599999999998</v>
      </c>
      <c r="C564">
        <v>78.109399999999994</v>
      </c>
      <c r="D564">
        <v>2065</v>
      </c>
      <c r="E564">
        <v>178.03</v>
      </c>
      <c r="F564">
        <v>5</v>
      </c>
      <c r="G564">
        <v>199.1</v>
      </c>
      <c r="H564">
        <v>93.593999999999994</v>
      </c>
      <c r="I564">
        <v>107.46</v>
      </c>
      <c r="J564">
        <v>1455.7605000000001</v>
      </c>
      <c r="K564">
        <v>1191.96</v>
      </c>
      <c r="L564">
        <v>4.1755000000000004</v>
      </c>
      <c r="M564">
        <v>4.4634999999999998</v>
      </c>
      <c r="N564">
        <v>0.28799999999999998</v>
      </c>
      <c r="O564">
        <v>-0.46300000000000002</v>
      </c>
      <c r="P564">
        <v>1.8584000000000001</v>
      </c>
      <c r="Q564">
        <v>0.95</v>
      </c>
      <c r="R564">
        <v>1.61</v>
      </c>
    </row>
    <row r="565" spans="1:18" x14ac:dyDescent="0.2">
      <c r="A565" s="1">
        <v>38657</v>
      </c>
      <c r="B565">
        <v>96.117699999999999</v>
      </c>
      <c r="C565">
        <v>78.550899999999999</v>
      </c>
      <c r="D565">
        <v>2147</v>
      </c>
      <c r="E565">
        <v>179.68</v>
      </c>
      <c r="F565">
        <v>5</v>
      </c>
      <c r="G565">
        <v>198.1</v>
      </c>
      <c r="H565">
        <v>93.381</v>
      </c>
      <c r="I565">
        <v>107.82</v>
      </c>
      <c r="J565">
        <v>1457.7832000000001</v>
      </c>
      <c r="K565">
        <v>1237.3699999999999</v>
      </c>
      <c r="L565">
        <v>4.3339999999999996</v>
      </c>
      <c r="M565">
        <v>4.5350000000000001</v>
      </c>
      <c r="N565">
        <v>0.20100000000000001</v>
      </c>
      <c r="O565">
        <v>-0.43659999999999999</v>
      </c>
      <c r="P565">
        <v>1.8601000000000001</v>
      </c>
      <c r="Q565">
        <v>0.97</v>
      </c>
      <c r="R565">
        <v>1.79</v>
      </c>
    </row>
    <row r="566" spans="1:18" x14ac:dyDescent="0.2">
      <c r="A566" s="1">
        <v>38687</v>
      </c>
      <c r="B566">
        <v>96.668999999999997</v>
      </c>
      <c r="C566">
        <v>78.465199999999996</v>
      </c>
      <c r="D566">
        <v>1994</v>
      </c>
      <c r="E566">
        <v>180.92</v>
      </c>
      <c r="F566">
        <v>4.9000000000000004</v>
      </c>
      <c r="G566">
        <v>198.1</v>
      </c>
      <c r="H566">
        <v>93.4</v>
      </c>
      <c r="I566">
        <v>106.29</v>
      </c>
      <c r="J566">
        <v>1461.4097999999999</v>
      </c>
      <c r="K566">
        <v>1262.07</v>
      </c>
      <c r="L566">
        <v>4.3528571428571396</v>
      </c>
      <c r="M566">
        <v>4.4671428571428597</v>
      </c>
      <c r="N566">
        <v>0.114285714285714</v>
      </c>
      <c r="O566">
        <v>-0.4254</v>
      </c>
      <c r="P566">
        <v>1.9278999999999999</v>
      </c>
      <c r="Q566">
        <v>0.95</v>
      </c>
      <c r="R566">
        <v>1.8</v>
      </c>
    </row>
    <row r="567" spans="1:18" x14ac:dyDescent="0.2">
      <c r="A567" s="1">
        <v>38718</v>
      </c>
      <c r="B567">
        <v>96.785600000000002</v>
      </c>
      <c r="C567">
        <v>78.970799999999997</v>
      </c>
      <c r="D567">
        <v>2273</v>
      </c>
      <c r="E567">
        <v>182.33</v>
      </c>
      <c r="F567">
        <v>4.7</v>
      </c>
      <c r="G567">
        <v>199.3</v>
      </c>
      <c r="H567">
        <v>93.811000000000007</v>
      </c>
      <c r="I567">
        <v>105.27</v>
      </c>
      <c r="J567">
        <v>1494.4675</v>
      </c>
      <c r="K567">
        <v>1278.73</v>
      </c>
      <c r="L567">
        <v>4.4450000000000003</v>
      </c>
      <c r="M567">
        <v>4.4160000000000004</v>
      </c>
      <c r="N567">
        <v>-2.8999999999999901E-2</v>
      </c>
      <c r="O567">
        <v>-0.47149999999999997</v>
      </c>
      <c r="P567">
        <v>1.7808999999999999</v>
      </c>
      <c r="Q567">
        <v>0.95</v>
      </c>
      <c r="R567">
        <v>1.73</v>
      </c>
    </row>
    <row r="568" spans="1:18" x14ac:dyDescent="0.2">
      <c r="A568" s="1">
        <v>38749</v>
      </c>
      <c r="B568">
        <v>96.826099999999997</v>
      </c>
      <c r="C568">
        <v>78.680700000000002</v>
      </c>
      <c r="D568">
        <v>2119</v>
      </c>
      <c r="E568">
        <v>183.3</v>
      </c>
      <c r="F568">
        <v>4.8</v>
      </c>
      <c r="G568">
        <v>199.4</v>
      </c>
      <c r="H568">
        <v>93.852000000000004</v>
      </c>
      <c r="I568">
        <v>105.91</v>
      </c>
      <c r="J568">
        <v>1496.9541999999999</v>
      </c>
      <c r="K568">
        <v>1276.6500000000001</v>
      </c>
      <c r="L568">
        <v>4.6847368421052602</v>
      </c>
      <c r="M568">
        <v>4.5689473684210498</v>
      </c>
      <c r="N568">
        <v>-0.115789473684211</v>
      </c>
      <c r="O568">
        <v>-0.43540000000000001</v>
      </c>
      <c r="P568">
        <v>1.7233000000000001</v>
      </c>
      <c r="Q568">
        <v>0.92</v>
      </c>
      <c r="R568">
        <v>1.68</v>
      </c>
    </row>
    <row r="569" spans="1:18" x14ac:dyDescent="0.2">
      <c r="A569" s="1">
        <v>38777</v>
      </c>
      <c r="B569">
        <v>97.074200000000005</v>
      </c>
      <c r="C569">
        <v>78.503100000000003</v>
      </c>
      <c r="D569">
        <v>1969</v>
      </c>
      <c r="E569">
        <v>184.37</v>
      </c>
      <c r="F569">
        <v>4.7</v>
      </c>
      <c r="G569">
        <v>199.7</v>
      </c>
      <c r="H569">
        <v>94.007000000000005</v>
      </c>
      <c r="I569">
        <v>106.5</v>
      </c>
      <c r="J569">
        <v>1504.4411</v>
      </c>
      <c r="K569">
        <v>1293.74</v>
      </c>
      <c r="L569">
        <v>4.7734782608695596</v>
      </c>
      <c r="M569">
        <v>4.7239130434782597</v>
      </c>
      <c r="N569">
        <v>-4.9565217391304199E-2</v>
      </c>
      <c r="O569">
        <v>-0.5071</v>
      </c>
      <c r="P569">
        <v>1.7000999999999999</v>
      </c>
      <c r="Q569">
        <v>0.88</v>
      </c>
      <c r="R569">
        <v>1.6</v>
      </c>
    </row>
    <row r="570" spans="1:18" x14ac:dyDescent="0.2">
      <c r="A570" s="1">
        <v>38808</v>
      </c>
      <c r="B570">
        <v>97.44</v>
      </c>
      <c r="C570">
        <v>78.811199999999999</v>
      </c>
      <c r="D570">
        <v>1821</v>
      </c>
      <c r="E570">
        <v>184.33</v>
      </c>
      <c r="F570">
        <v>4.7</v>
      </c>
      <c r="G570">
        <v>200.7</v>
      </c>
      <c r="H570">
        <v>94.397999999999996</v>
      </c>
      <c r="I570">
        <v>106.13</v>
      </c>
      <c r="J570">
        <v>1511.769</v>
      </c>
      <c r="K570">
        <v>1302.17</v>
      </c>
      <c r="L570">
        <v>4.8973684210526303</v>
      </c>
      <c r="M570">
        <v>4.9905263157894701</v>
      </c>
      <c r="N570">
        <v>9.3157894736842106E-2</v>
      </c>
      <c r="O570">
        <v>-0.53169999999999995</v>
      </c>
      <c r="P570">
        <v>1.6113999999999999</v>
      </c>
      <c r="Q570">
        <v>0.84</v>
      </c>
      <c r="R570">
        <v>1.52</v>
      </c>
    </row>
    <row r="571" spans="1:18" x14ac:dyDescent="0.2">
      <c r="A571" s="1">
        <v>38838</v>
      </c>
      <c r="B571">
        <v>97.300200000000004</v>
      </c>
      <c r="C571">
        <v>78.3399</v>
      </c>
      <c r="D571">
        <v>1942</v>
      </c>
      <c r="E571">
        <v>184.16</v>
      </c>
      <c r="F571">
        <v>4.5999999999999996</v>
      </c>
      <c r="G571">
        <v>201.3</v>
      </c>
      <c r="H571">
        <v>94.608999999999995</v>
      </c>
      <c r="I571">
        <v>103.28</v>
      </c>
      <c r="J571">
        <v>1516.4822999999999</v>
      </c>
      <c r="K571">
        <v>1290.01</v>
      </c>
      <c r="L571">
        <v>4.9950000000000001</v>
      </c>
      <c r="M571">
        <v>5.1100000000000003</v>
      </c>
      <c r="N571">
        <v>0.115</v>
      </c>
      <c r="O571">
        <v>-0.42209999999999998</v>
      </c>
      <c r="P571">
        <v>1.6312</v>
      </c>
      <c r="Q571">
        <v>0.8</v>
      </c>
      <c r="R571">
        <v>1.49</v>
      </c>
    </row>
    <row r="572" spans="1:18" x14ac:dyDescent="0.2">
      <c r="A572" s="1">
        <v>38869</v>
      </c>
      <c r="B572">
        <v>97.675200000000004</v>
      </c>
      <c r="C572">
        <v>78.465400000000002</v>
      </c>
      <c r="D572">
        <v>1802</v>
      </c>
      <c r="E572">
        <v>183.52</v>
      </c>
      <c r="F572">
        <v>4.5999999999999996</v>
      </c>
      <c r="G572">
        <v>201.8</v>
      </c>
      <c r="H572">
        <v>94.831999999999994</v>
      </c>
      <c r="I572">
        <v>104.98</v>
      </c>
      <c r="J572">
        <v>1505.6375</v>
      </c>
      <c r="K572">
        <v>1253.17</v>
      </c>
      <c r="L572">
        <v>5.1550000000000002</v>
      </c>
      <c r="M572">
        <v>5.10636363636364</v>
      </c>
      <c r="N572">
        <v>-4.86363636363637E-2</v>
      </c>
      <c r="O572">
        <v>-0.47249999999999998</v>
      </c>
      <c r="P572">
        <v>1.7244999999999999</v>
      </c>
      <c r="Q572">
        <v>0.89</v>
      </c>
      <c r="R572">
        <v>1.57</v>
      </c>
    </row>
    <row r="573" spans="1:18" x14ac:dyDescent="0.2">
      <c r="A573" s="1">
        <v>38899</v>
      </c>
      <c r="B573">
        <v>97.686999999999998</v>
      </c>
      <c r="C573">
        <v>78.171099999999996</v>
      </c>
      <c r="D573">
        <v>1737</v>
      </c>
      <c r="E573">
        <v>183.08</v>
      </c>
      <c r="F573">
        <v>4.7</v>
      </c>
      <c r="G573">
        <v>202.9</v>
      </c>
      <c r="H573">
        <v>95.167000000000002</v>
      </c>
      <c r="I573">
        <v>104.97</v>
      </c>
      <c r="J573">
        <v>1511.7874999999999</v>
      </c>
      <c r="K573">
        <v>1260.24</v>
      </c>
      <c r="L573">
        <v>5.2175000000000002</v>
      </c>
      <c r="M573">
        <v>5.0875000000000004</v>
      </c>
      <c r="N573">
        <v>-0.13</v>
      </c>
      <c r="O573">
        <v>-0.38009999999999999</v>
      </c>
      <c r="P573">
        <v>1.7685999999999999</v>
      </c>
      <c r="Q573">
        <v>0.91</v>
      </c>
      <c r="R573">
        <v>1.67</v>
      </c>
    </row>
    <row r="574" spans="1:18" x14ac:dyDescent="0.2">
      <c r="A574" s="1">
        <v>38930</v>
      </c>
      <c r="B574">
        <v>98.013800000000003</v>
      </c>
      <c r="C574">
        <v>78.484999999999999</v>
      </c>
      <c r="D574">
        <v>1650</v>
      </c>
      <c r="E574">
        <v>182.61</v>
      </c>
      <c r="F574">
        <v>4.7</v>
      </c>
      <c r="G574">
        <v>203.8</v>
      </c>
      <c r="H574">
        <v>95.466999999999999</v>
      </c>
      <c r="I574">
        <v>104.17</v>
      </c>
      <c r="J574">
        <v>1519.8157000000001</v>
      </c>
      <c r="K574">
        <v>1287.1500000000001</v>
      </c>
      <c r="L574">
        <v>5.0826086956521701</v>
      </c>
      <c r="M574">
        <v>4.8765217391304398</v>
      </c>
      <c r="N574">
        <v>-0.206086956521739</v>
      </c>
      <c r="O574">
        <v>-0.40189999999999998</v>
      </c>
      <c r="P574">
        <v>1.7805</v>
      </c>
      <c r="Q574">
        <v>0.91</v>
      </c>
      <c r="R574">
        <v>1.64</v>
      </c>
    </row>
    <row r="575" spans="1:18" x14ac:dyDescent="0.2">
      <c r="A575" s="1">
        <v>38961</v>
      </c>
      <c r="B575">
        <v>97.842299999999994</v>
      </c>
      <c r="C575">
        <v>78.381699999999995</v>
      </c>
      <c r="D575">
        <v>1720</v>
      </c>
      <c r="E575">
        <v>182.81</v>
      </c>
      <c r="F575">
        <v>4.5</v>
      </c>
      <c r="G575">
        <v>202.8</v>
      </c>
      <c r="H575">
        <v>95.231999999999999</v>
      </c>
      <c r="I575">
        <v>104.08</v>
      </c>
      <c r="J575">
        <v>1527.6360999999999</v>
      </c>
      <c r="K575">
        <v>1317.74</v>
      </c>
      <c r="L575">
        <v>4.9744999999999999</v>
      </c>
      <c r="M575">
        <v>4.7190000000000003</v>
      </c>
      <c r="N575">
        <v>-0.2555</v>
      </c>
      <c r="O575">
        <v>-0.48399999999999999</v>
      </c>
      <c r="P575">
        <v>1.7858000000000001</v>
      </c>
      <c r="Q575">
        <v>0.92</v>
      </c>
      <c r="R575">
        <v>1.68</v>
      </c>
    </row>
    <row r="576" spans="1:18" x14ac:dyDescent="0.2">
      <c r="A576" s="1">
        <v>38991</v>
      </c>
      <c r="B576">
        <v>97.805999999999997</v>
      </c>
      <c r="C576">
        <v>77.953400000000002</v>
      </c>
      <c r="D576">
        <v>1491</v>
      </c>
      <c r="E576">
        <v>183.2</v>
      </c>
      <c r="F576">
        <v>4.4000000000000004</v>
      </c>
      <c r="G576">
        <v>201.9</v>
      </c>
      <c r="H576">
        <v>94.978999999999999</v>
      </c>
      <c r="I576">
        <v>104.2</v>
      </c>
      <c r="J576">
        <v>1524.6543999999999</v>
      </c>
      <c r="K576">
        <v>1363.38</v>
      </c>
      <c r="L576">
        <v>5.01</v>
      </c>
      <c r="M576">
        <v>4.7290476190476198</v>
      </c>
      <c r="N576">
        <v>-0.28095238095238101</v>
      </c>
      <c r="O576">
        <v>-0.50529999999999997</v>
      </c>
      <c r="P576">
        <v>1.6882999999999999</v>
      </c>
      <c r="Q576">
        <v>0.91</v>
      </c>
      <c r="R576">
        <v>1.63</v>
      </c>
    </row>
    <row r="577" spans="1:18" x14ac:dyDescent="0.2">
      <c r="A577" s="1">
        <v>39022</v>
      </c>
      <c r="B577">
        <v>97.681100000000001</v>
      </c>
      <c r="C577">
        <v>77.832599999999999</v>
      </c>
      <c r="D577">
        <v>1570</v>
      </c>
      <c r="E577">
        <v>183.61</v>
      </c>
      <c r="F577">
        <v>4.5</v>
      </c>
      <c r="G577">
        <v>202</v>
      </c>
      <c r="H577">
        <v>95.004000000000005</v>
      </c>
      <c r="I577">
        <v>103.01</v>
      </c>
      <c r="J577">
        <v>1531.2330999999999</v>
      </c>
      <c r="K577">
        <v>1388.64</v>
      </c>
      <c r="L577">
        <v>5.0109523809523804</v>
      </c>
      <c r="M577">
        <v>4.5952380952381002</v>
      </c>
      <c r="N577">
        <v>-0.41571428571428598</v>
      </c>
      <c r="O577">
        <v>-0.47249999999999998</v>
      </c>
      <c r="P577">
        <v>1.6722999999999999</v>
      </c>
      <c r="Q577">
        <v>0.87</v>
      </c>
      <c r="R577">
        <v>1.64</v>
      </c>
    </row>
    <row r="578" spans="1:18" x14ac:dyDescent="0.2">
      <c r="A578" s="1">
        <v>39052</v>
      </c>
      <c r="B578">
        <v>98.634699999999995</v>
      </c>
      <c r="C578">
        <v>78.798699999999997</v>
      </c>
      <c r="D578">
        <v>1649</v>
      </c>
      <c r="E578">
        <v>184.14</v>
      </c>
      <c r="F578">
        <v>4.4000000000000004</v>
      </c>
      <c r="G578">
        <v>203.1</v>
      </c>
      <c r="H578">
        <v>95.393000000000001</v>
      </c>
      <c r="I578">
        <v>101.96</v>
      </c>
      <c r="J578">
        <v>1537.5181</v>
      </c>
      <c r="K578">
        <v>1416.42</v>
      </c>
      <c r="L578">
        <v>4.9414999999999996</v>
      </c>
      <c r="M578">
        <v>4.5644999999999998</v>
      </c>
      <c r="N578">
        <v>-0.377</v>
      </c>
      <c r="O578">
        <v>-0.59219999999999995</v>
      </c>
      <c r="P578">
        <v>1.5730999999999999</v>
      </c>
      <c r="Q578">
        <v>0.9</v>
      </c>
      <c r="R578">
        <v>1.58</v>
      </c>
    </row>
    <row r="579" spans="1:18" x14ac:dyDescent="0.2">
      <c r="A579" s="1">
        <v>39083</v>
      </c>
      <c r="B579">
        <v>98.169600000000003</v>
      </c>
      <c r="C579">
        <v>78.223100000000002</v>
      </c>
      <c r="D579">
        <v>1409</v>
      </c>
      <c r="E579">
        <v>184.53</v>
      </c>
      <c r="F579">
        <v>4.5999999999999996</v>
      </c>
      <c r="G579">
        <v>203.43700000000001</v>
      </c>
      <c r="H579">
        <v>95.688999999999993</v>
      </c>
      <c r="I579">
        <v>104.12</v>
      </c>
      <c r="J579">
        <v>1541.2260000000001</v>
      </c>
      <c r="K579">
        <v>1424.16</v>
      </c>
      <c r="L579">
        <v>5.0571428571428596</v>
      </c>
      <c r="M579">
        <v>4.7595238095238104</v>
      </c>
      <c r="N579">
        <v>-0.297619047619048</v>
      </c>
      <c r="O579">
        <v>-0.63619999999999999</v>
      </c>
      <c r="P579">
        <v>1.4816</v>
      </c>
      <c r="Q579">
        <v>0.94</v>
      </c>
      <c r="R579">
        <v>1.46</v>
      </c>
    </row>
    <row r="580" spans="1:18" x14ac:dyDescent="0.2">
      <c r="A580" s="1">
        <v>39114</v>
      </c>
      <c r="B580">
        <v>99.235399999999998</v>
      </c>
      <c r="C580">
        <v>78.355800000000002</v>
      </c>
      <c r="D580">
        <v>1480</v>
      </c>
      <c r="E580">
        <v>184.63</v>
      </c>
      <c r="F580">
        <v>4.5</v>
      </c>
      <c r="G580">
        <v>204.226</v>
      </c>
      <c r="H580">
        <v>96.004999999999995</v>
      </c>
      <c r="I580">
        <v>104.2</v>
      </c>
      <c r="J580">
        <v>1548.1496999999999</v>
      </c>
      <c r="K580">
        <v>1444.8</v>
      </c>
      <c r="L580">
        <v>5.0536842105263204</v>
      </c>
      <c r="M580">
        <v>4.7226315789473698</v>
      </c>
      <c r="N580">
        <v>-0.33105263157894699</v>
      </c>
      <c r="O580">
        <v>-0.67030000000000001</v>
      </c>
      <c r="P580">
        <v>1.4988999999999999</v>
      </c>
      <c r="Q580">
        <v>0.89</v>
      </c>
      <c r="R580">
        <v>1.57</v>
      </c>
    </row>
    <row r="581" spans="1:18" x14ac:dyDescent="0.2">
      <c r="A581" s="1">
        <v>39142</v>
      </c>
      <c r="B581">
        <v>99.370599999999996</v>
      </c>
      <c r="C581">
        <v>78.813199999999995</v>
      </c>
      <c r="D581">
        <v>1495</v>
      </c>
      <c r="E581">
        <v>184.16</v>
      </c>
      <c r="F581">
        <v>4.4000000000000004</v>
      </c>
      <c r="G581">
        <v>205.28800000000001</v>
      </c>
      <c r="H581">
        <v>96.34</v>
      </c>
      <c r="I581">
        <v>104.02</v>
      </c>
      <c r="J581">
        <v>1555.6010000000001</v>
      </c>
      <c r="K581">
        <v>1406.95</v>
      </c>
      <c r="L581">
        <v>4.9204545454545503</v>
      </c>
      <c r="M581">
        <v>4.56454545454545</v>
      </c>
      <c r="N581">
        <v>-0.35590909090909101</v>
      </c>
      <c r="O581">
        <v>-0.44359999999999999</v>
      </c>
      <c r="P581">
        <v>1.5728</v>
      </c>
      <c r="Q581">
        <v>0.97</v>
      </c>
      <c r="R581">
        <v>1.6</v>
      </c>
    </row>
    <row r="582" spans="1:18" x14ac:dyDescent="0.2">
      <c r="A582" s="1">
        <v>39173</v>
      </c>
      <c r="B582">
        <v>100.092</v>
      </c>
      <c r="C582">
        <v>79.180700000000002</v>
      </c>
      <c r="D582">
        <v>1490</v>
      </c>
      <c r="E582">
        <v>183.02</v>
      </c>
      <c r="F582">
        <v>4.5</v>
      </c>
      <c r="G582">
        <v>205.904</v>
      </c>
      <c r="H582">
        <v>96.527000000000001</v>
      </c>
      <c r="I582">
        <v>102.75</v>
      </c>
      <c r="J582">
        <v>1561.2787000000001</v>
      </c>
      <c r="K582">
        <v>1463.64</v>
      </c>
      <c r="L582">
        <v>4.9323809523809503</v>
      </c>
      <c r="M582">
        <v>4.6938095238095201</v>
      </c>
      <c r="N582">
        <v>-0.23857142857142899</v>
      </c>
      <c r="O582">
        <v>-0.443</v>
      </c>
      <c r="P582">
        <v>1.5349999999999999</v>
      </c>
      <c r="Q582">
        <v>0.92</v>
      </c>
      <c r="R582">
        <v>1.49</v>
      </c>
    </row>
    <row r="583" spans="1:18" x14ac:dyDescent="0.2">
      <c r="A583" s="1">
        <v>39203</v>
      </c>
      <c r="B583">
        <v>100.1357</v>
      </c>
      <c r="C583">
        <v>78.922700000000006</v>
      </c>
      <c r="D583">
        <v>1415</v>
      </c>
      <c r="E583">
        <v>181.61</v>
      </c>
      <c r="F583">
        <v>4.4000000000000004</v>
      </c>
      <c r="G583">
        <v>206.755</v>
      </c>
      <c r="H583">
        <v>96.798000000000002</v>
      </c>
      <c r="I583">
        <v>102.45</v>
      </c>
      <c r="J583">
        <v>1569.4263000000001</v>
      </c>
      <c r="K583">
        <v>1511.14</v>
      </c>
      <c r="L583">
        <v>4.9090909090909101</v>
      </c>
      <c r="M583">
        <v>4.7463636363636397</v>
      </c>
      <c r="N583">
        <v>-0.162727272727273</v>
      </c>
      <c r="O583">
        <v>-0.67479999999999996</v>
      </c>
      <c r="P583">
        <v>1.4553</v>
      </c>
      <c r="Q583">
        <v>0.92</v>
      </c>
      <c r="R583">
        <v>1.51</v>
      </c>
    </row>
    <row r="584" spans="1:18" x14ac:dyDescent="0.2">
      <c r="A584" s="1">
        <v>39234</v>
      </c>
      <c r="B584">
        <v>100.12949999999999</v>
      </c>
      <c r="C584">
        <v>78.969399999999993</v>
      </c>
      <c r="D584">
        <v>1448</v>
      </c>
      <c r="E584">
        <v>180.27</v>
      </c>
      <c r="F584">
        <v>4.5999999999999996</v>
      </c>
      <c r="G584">
        <v>207.23400000000001</v>
      </c>
      <c r="H584">
        <v>96.997</v>
      </c>
      <c r="I584">
        <v>102.44</v>
      </c>
      <c r="J584">
        <v>1575.4643000000001</v>
      </c>
      <c r="K584">
        <v>1514.19</v>
      </c>
      <c r="L584">
        <v>4.9623809523809497</v>
      </c>
      <c r="M584">
        <v>5.1028571428571396</v>
      </c>
      <c r="N584">
        <v>0.14047619047619</v>
      </c>
      <c r="O584">
        <v>-0.47270000000000001</v>
      </c>
      <c r="P584">
        <v>1.6066</v>
      </c>
      <c r="Q584">
        <v>0.91</v>
      </c>
      <c r="R584">
        <v>1.56</v>
      </c>
    </row>
    <row r="585" spans="1:18" x14ac:dyDescent="0.2">
      <c r="A585" s="1">
        <v>39264</v>
      </c>
      <c r="B585">
        <v>100.17570000000001</v>
      </c>
      <c r="C585">
        <v>78.937700000000007</v>
      </c>
      <c r="D585">
        <v>1354</v>
      </c>
      <c r="E585">
        <v>179.14</v>
      </c>
      <c r="F585">
        <v>4.7</v>
      </c>
      <c r="G585">
        <v>207.60300000000001</v>
      </c>
      <c r="H585">
        <v>97.141000000000005</v>
      </c>
      <c r="I585">
        <v>100.96</v>
      </c>
      <c r="J585">
        <v>1585.5092</v>
      </c>
      <c r="K585">
        <v>1520.71</v>
      </c>
      <c r="L585">
        <v>4.96428571428571</v>
      </c>
      <c r="M585">
        <v>5.00428571428571</v>
      </c>
      <c r="N585">
        <v>4.0000000000000098E-2</v>
      </c>
      <c r="O585">
        <v>-8.8900000000000007E-2</v>
      </c>
      <c r="P585">
        <v>2.1059999999999999</v>
      </c>
      <c r="Q585">
        <v>0.92</v>
      </c>
      <c r="R585">
        <v>1.7</v>
      </c>
    </row>
    <row r="586" spans="1:18" x14ac:dyDescent="0.2">
      <c r="A586" s="1">
        <v>39295</v>
      </c>
      <c r="B586">
        <v>100.3027</v>
      </c>
      <c r="C586">
        <v>78.478399999999993</v>
      </c>
      <c r="D586">
        <v>1330</v>
      </c>
      <c r="E586">
        <v>178.13</v>
      </c>
      <c r="F586">
        <v>4.5999999999999996</v>
      </c>
      <c r="G586">
        <v>207.667</v>
      </c>
      <c r="H586">
        <v>97.224999999999994</v>
      </c>
      <c r="I586">
        <v>100.97</v>
      </c>
      <c r="J586">
        <v>1595.2154</v>
      </c>
      <c r="K586">
        <v>1454.62</v>
      </c>
      <c r="L586">
        <v>4.4721739130434797</v>
      </c>
      <c r="M586">
        <v>4.6747826086956499</v>
      </c>
      <c r="N586">
        <v>0.20260869565217399</v>
      </c>
      <c r="O586">
        <v>2.9600000000000001E-2</v>
      </c>
      <c r="P586">
        <v>2.2623000000000002</v>
      </c>
      <c r="Q586">
        <v>0.86</v>
      </c>
      <c r="R586">
        <v>1.9</v>
      </c>
    </row>
    <row r="587" spans="1:18" x14ac:dyDescent="0.2">
      <c r="A587" s="1">
        <v>39326</v>
      </c>
      <c r="B587">
        <v>100.68680000000001</v>
      </c>
      <c r="C587">
        <v>78.713800000000006</v>
      </c>
      <c r="D587">
        <v>1183</v>
      </c>
      <c r="E587">
        <v>177.57</v>
      </c>
      <c r="F587">
        <v>4.7</v>
      </c>
      <c r="G587">
        <v>208.547</v>
      </c>
      <c r="H587">
        <v>97.600999999999999</v>
      </c>
      <c r="I587">
        <v>99.35</v>
      </c>
      <c r="J587">
        <v>1602.3422</v>
      </c>
      <c r="K587">
        <v>1497.12</v>
      </c>
      <c r="L587">
        <v>4.1368421052631597</v>
      </c>
      <c r="M587">
        <v>4.52157894736842</v>
      </c>
      <c r="N587">
        <v>0.38473684210526299</v>
      </c>
      <c r="O587">
        <v>-4.2999999999999997E-2</v>
      </c>
      <c r="P587">
        <v>2.2269999999999999</v>
      </c>
      <c r="Q587">
        <v>0.85</v>
      </c>
      <c r="R587">
        <v>1.86</v>
      </c>
    </row>
    <row r="588" spans="1:18" x14ac:dyDescent="0.2">
      <c r="A588" s="1">
        <v>39356</v>
      </c>
      <c r="B588">
        <v>100.1968</v>
      </c>
      <c r="C588">
        <v>78.319299999999998</v>
      </c>
      <c r="D588">
        <v>1264</v>
      </c>
      <c r="E588">
        <v>176.63</v>
      </c>
      <c r="F588">
        <v>4.7</v>
      </c>
      <c r="G588">
        <v>209.19</v>
      </c>
      <c r="H588">
        <v>97.882999999999996</v>
      </c>
      <c r="I588">
        <v>96.91</v>
      </c>
      <c r="J588">
        <v>1607.7556</v>
      </c>
      <c r="K588">
        <v>1539.66</v>
      </c>
      <c r="L588">
        <v>4.0968181818181799</v>
      </c>
      <c r="M588">
        <v>4.5277272727272697</v>
      </c>
      <c r="N588">
        <v>0.43090909090909102</v>
      </c>
      <c r="O588">
        <v>-0.13689999999999999</v>
      </c>
      <c r="P588">
        <v>2.1652</v>
      </c>
      <c r="Q588">
        <v>0.82</v>
      </c>
      <c r="R588">
        <v>1.85</v>
      </c>
    </row>
    <row r="589" spans="1:18" x14ac:dyDescent="0.2">
      <c r="A589" s="1">
        <v>39387</v>
      </c>
      <c r="B589">
        <v>100.7645</v>
      </c>
      <c r="C589">
        <v>78.597700000000003</v>
      </c>
      <c r="D589">
        <v>1197</v>
      </c>
      <c r="E589">
        <v>175.16</v>
      </c>
      <c r="F589">
        <v>4.7</v>
      </c>
      <c r="G589">
        <v>210.834</v>
      </c>
      <c r="H589">
        <v>98.373000000000005</v>
      </c>
      <c r="I589">
        <v>95.36</v>
      </c>
      <c r="J589">
        <v>1613.2433000000001</v>
      </c>
      <c r="K589">
        <v>1463.39</v>
      </c>
      <c r="L589">
        <v>3.4990000000000001</v>
      </c>
      <c r="M589">
        <v>4.1485000000000003</v>
      </c>
      <c r="N589">
        <v>0.64949999999999997</v>
      </c>
      <c r="O589">
        <v>0.18890000000000001</v>
      </c>
      <c r="P589">
        <v>2.7366999999999999</v>
      </c>
      <c r="Q589">
        <v>0.96</v>
      </c>
      <c r="R589">
        <v>2.06</v>
      </c>
    </row>
    <row r="590" spans="1:18" x14ac:dyDescent="0.2">
      <c r="A590" s="1">
        <v>39417</v>
      </c>
      <c r="B590">
        <v>100.7407</v>
      </c>
      <c r="C590">
        <v>78.618200000000002</v>
      </c>
      <c r="D590">
        <v>1037</v>
      </c>
      <c r="E590">
        <v>174.36</v>
      </c>
      <c r="F590">
        <v>5</v>
      </c>
      <c r="G590">
        <v>211.44499999999999</v>
      </c>
      <c r="H590">
        <v>98.638000000000005</v>
      </c>
      <c r="I590">
        <v>96.52</v>
      </c>
      <c r="J590">
        <v>1613.3373999999999</v>
      </c>
      <c r="K590">
        <v>1479.22</v>
      </c>
      <c r="L590">
        <v>3.2629999999999999</v>
      </c>
      <c r="M590">
        <v>4.0975000000000001</v>
      </c>
      <c r="N590">
        <v>0.83450000000000002</v>
      </c>
      <c r="O590">
        <v>0.3332</v>
      </c>
      <c r="P590">
        <v>2.8153999999999999</v>
      </c>
      <c r="Q590">
        <v>1.1599999999999999</v>
      </c>
      <c r="R590">
        <v>2</v>
      </c>
    </row>
    <row r="591" spans="1:18" x14ac:dyDescent="0.2">
      <c r="A591" s="1">
        <v>39448</v>
      </c>
      <c r="B591">
        <v>100.49209999999999</v>
      </c>
      <c r="C591">
        <v>78.282600000000002</v>
      </c>
      <c r="D591">
        <v>1084</v>
      </c>
      <c r="E591">
        <v>173.15</v>
      </c>
      <c r="F591">
        <v>5</v>
      </c>
      <c r="G591">
        <v>212.17400000000001</v>
      </c>
      <c r="H591">
        <v>98.894000000000005</v>
      </c>
      <c r="I591">
        <v>96.59</v>
      </c>
      <c r="J591">
        <v>1622.8356000000001</v>
      </c>
      <c r="K591">
        <v>1378.76</v>
      </c>
      <c r="L591">
        <v>2.71142857142857</v>
      </c>
      <c r="M591">
        <v>3.7442857142857102</v>
      </c>
      <c r="N591">
        <v>1.03285714285714</v>
      </c>
      <c r="O591">
        <v>0.56510000000000005</v>
      </c>
      <c r="P591">
        <v>3.2282000000000002</v>
      </c>
      <c r="Q591">
        <v>1.21</v>
      </c>
      <c r="R591">
        <v>2.02</v>
      </c>
    </row>
    <row r="592" spans="1:18" x14ac:dyDescent="0.2">
      <c r="A592" s="1">
        <v>39479</v>
      </c>
      <c r="B592">
        <v>100.2213</v>
      </c>
      <c r="C592">
        <v>77.787700000000001</v>
      </c>
      <c r="D592">
        <v>1103</v>
      </c>
      <c r="E592">
        <v>171.61</v>
      </c>
      <c r="F592">
        <v>4.9000000000000004</v>
      </c>
      <c r="G592">
        <v>212.68700000000001</v>
      </c>
      <c r="H592">
        <v>99.11</v>
      </c>
      <c r="I592">
        <v>95.81</v>
      </c>
      <c r="J592">
        <v>1630.8751999999999</v>
      </c>
      <c r="K592">
        <v>1354.87</v>
      </c>
      <c r="L592">
        <v>2.0535000000000001</v>
      </c>
      <c r="M592">
        <v>3.7374999999999998</v>
      </c>
      <c r="N592">
        <v>1.6839999999999999</v>
      </c>
      <c r="O592">
        <v>0.7722</v>
      </c>
      <c r="P592">
        <v>3.4859</v>
      </c>
      <c r="Q592">
        <v>1.29</v>
      </c>
      <c r="R592">
        <v>2.1800000000000002</v>
      </c>
    </row>
    <row r="593" spans="1:18" x14ac:dyDescent="0.2">
      <c r="A593" s="1">
        <v>39508</v>
      </c>
      <c r="B593">
        <v>99.954099999999997</v>
      </c>
      <c r="C593">
        <v>77.593599999999995</v>
      </c>
      <c r="D593">
        <v>1005</v>
      </c>
      <c r="E593">
        <v>170.06</v>
      </c>
      <c r="F593">
        <v>5.0999999999999996</v>
      </c>
      <c r="G593">
        <v>213.44800000000001</v>
      </c>
      <c r="H593">
        <v>99.415999999999997</v>
      </c>
      <c r="I593">
        <v>93.63</v>
      </c>
      <c r="J593">
        <v>1637.6215</v>
      </c>
      <c r="K593">
        <v>1316.94</v>
      </c>
      <c r="L593">
        <v>1.544</v>
      </c>
      <c r="M593">
        <v>3.51</v>
      </c>
      <c r="N593">
        <v>1.966</v>
      </c>
      <c r="O593">
        <v>0.98270000000000002</v>
      </c>
      <c r="P593">
        <v>3.7244999999999999</v>
      </c>
      <c r="Q593">
        <v>1.38</v>
      </c>
      <c r="R593">
        <v>2.46</v>
      </c>
    </row>
    <row r="594" spans="1:18" x14ac:dyDescent="0.2">
      <c r="A594" s="1">
        <v>39539</v>
      </c>
      <c r="B594">
        <v>99.234499999999997</v>
      </c>
      <c r="C594">
        <v>76.802999999999997</v>
      </c>
      <c r="D594">
        <v>1013</v>
      </c>
      <c r="E594">
        <v>168.35</v>
      </c>
      <c r="F594">
        <v>5</v>
      </c>
      <c r="G594">
        <v>213.94200000000001</v>
      </c>
      <c r="H594">
        <v>99.653999999999996</v>
      </c>
      <c r="I594">
        <v>93.55</v>
      </c>
      <c r="J594">
        <v>1644.1648</v>
      </c>
      <c r="K594">
        <v>1370.47</v>
      </c>
      <c r="L594">
        <v>1.73818181818182</v>
      </c>
      <c r="M594">
        <v>3.6749999999999998</v>
      </c>
      <c r="N594">
        <v>1.93681818181818</v>
      </c>
      <c r="O594">
        <v>0.49759999999999999</v>
      </c>
      <c r="P594">
        <v>3.2084000000000001</v>
      </c>
      <c r="Q594">
        <v>1.42</v>
      </c>
      <c r="R594">
        <v>2.2400000000000002</v>
      </c>
    </row>
    <row r="595" spans="1:18" x14ac:dyDescent="0.2">
      <c r="A595" s="1">
        <v>39569</v>
      </c>
      <c r="B595">
        <v>98.7761</v>
      </c>
      <c r="C595">
        <v>76.511600000000001</v>
      </c>
      <c r="D595">
        <v>973</v>
      </c>
      <c r="E595">
        <v>166.67</v>
      </c>
      <c r="F595">
        <v>5.4</v>
      </c>
      <c r="G595">
        <v>215.208</v>
      </c>
      <c r="H595">
        <v>100.09099999999999</v>
      </c>
      <c r="I595">
        <v>94.27</v>
      </c>
      <c r="J595">
        <v>1648.846</v>
      </c>
      <c r="K595">
        <v>1403.22</v>
      </c>
      <c r="L595">
        <v>2.0557142857142798</v>
      </c>
      <c r="M595">
        <v>3.88</v>
      </c>
      <c r="N595">
        <v>1.8242857142857101</v>
      </c>
      <c r="O595">
        <v>0.53380000000000005</v>
      </c>
      <c r="P595">
        <v>3.0573999999999999</v>
      </c>
      <c r="Q595">
        <v>1.36</v>
      </c>
      <c r="R595">
        <v>2.16</v>
      </c>
    </row>
    <row r="596" spans="1:18" x14ac:dyDescent="0.2">
      <c r="A596" s="1">
        <v>39600</v>
      </c>
      <c r="B596">
        <v>98.578999999999994</v>
      </c>
      <c r="C596">
        <v>76.163600000000002</v>
      </c>
      <c r="D596">
        <v>1046</v>
      </c>
      <c r="E596">
        <v>165.03</v>
      </c>
      <c r="F596">
        <v>5.6</v>
      </c>
      <c r="G596">
        <v>217.46299999999999</v>
      </c>
      <c r="H596">
        <v>100.786</v>
      </c>
      <c r="I596">
        <v>95.15</v>
      </c>
      <c r="J596">
        <v>1652.2021</v>
      </c>
      <c r="K596">
        <v>1341.25</v>
      </c>
      <c r="L596">
        <v>2.4195238095238101</v>
      </c>
      <c r="M596">
        <v>4.0995238095238102</v>
      </c>
      <c r="N596">
        <v>1.68</v>
      </c>
      <c r="O596">
        <v>0.61729999999999996</v>
      </c>
      <c r="P596">
        <v>3.3862000000000001</v>
      </c>
      <c r="Q596">
        <v>1.39</v>
      </c>
      <c r="R596">
        <v>2.2200000000000002</v>
      </c>
    </row>
    <row r="597" spans="1:18" x14ac:dyDescent="0.2">
      <c r="A597" s="1">
        <v>39630</v>
      </c>
      <c r="B597">
        <v>98.096400000000003</v>
      </c>
      <c r="C597">
        <v>75.415099999999995</v>
      </c>
      <c r="D597">
        <v>923</v>
      </c>
      <c r="E597">
        <v>163.6</v>
      </c>
      <c r="F597">
        <v>5.8</v>
      </c>
      <c r="G597">
        <v>219.01599999999999</v>
      </c>
      <c r="H597">
        <v>101.218</v>
      </c>
      <c r="I597">
        <v>94.66</v>
      </c>
      <c r="J597">
        <v>1655.9606000000001</v>
      </c>
      <c r="K597">
        <v>1257.33</v>
      </c>
      <c r="L597">
        <v>2.28181818181818</v>
      </c>
      <c r="M597">
        <v>4.0077272727272701</v>
      </c>
      <c r="N597">
        <v>1.7259090909090899</v>
      </c>
      <c r="O597">
        <v>0.87939999999999996</v>
      </c>
      <c r="P597">
        <v>3.6141999999999999</v>
      </c>
      <c r="Q597">
        <v>1.49</v>
      </c>
      <c r="R597">
        <v>2.42</v>
      </c>
    </row>
    <row r="598" spans="1:18" x14ac:dyDescent="0.2">
      <c r="A598" s="1">
        <v>39661</v>
      </c>
      <c r="B598">
        <v>96.593400000000003</v>
      </c>
      <c r="C598">
        <v>74.5702</v>
      </c>
      <c r="D598">
        <v>844</v>
      </c>
      <c r="E598">
        <v>162.01</v>
      </c>
      <c r="F598">
        <v>6.1</v>
      </c>
      <c r="G598">
        <v>218.69</v>
      </c>
      <c r="H598">
        <v>101.13500000000001</v>
      </c>
      <c r="I598">
        <v>97.23</v>
      </c>
      <c r="J598">
        <v>1653.9549</v>
      </c>
      <c r="K598">
        <v>1281.47</v>
      </c>
      <c r="L598">
        <v>2.1771428571428602</v>
      </c>
      <c r="M598">
        <v>3.8857142857142901</v>
      </c>
      <c r="N598">
        <v>1.70857142857143</v>
      </c>
      <c r="O598">
        <v>1.0321</v>
      </c>
      <c r="P598">
        <v>3.726</v>
      </c>
      <c r="Q598">
        <v>1.51</v>
      </c>
      <c r="R598">
        <v>2.59</v>
      </c>
    </row>
    <row r="599" spans="1:18" x14ac:dyDescent="0.2">
      <c r="A599" s="1">
        <v>39692</v>
      </c>
      <c r="B599">
        <v>92.528899999999993</v>
      </c>
      <c r="C599">
        <v>72.148600000000002</v>
      </c>
      <c r="D599">
        <v>820</v>
      </c>
      <c r="E599">
        <v>160.32</v>
      </c>
      <c r="F599">
        <v>6.1</v>
      </c>
      <c r="G599">
        <v>218.87700000000001</v>
      </c>
      <c r="H599">
        <v>101.236</v>
      </c>
      <c r="I599">
        <v>99.69</v>
      </c>
      <c r="J599">
        <v>1654.4395</v>
      </c>
      <c r="K599">
        <v>1216.95</v>
      </c>
      <c r="L599">
        <v>1.9128571428571399</v>
      </c>
      <c r="M599">
        <v>3.68619047619047</v>
      </c>
      <c r="N599">
        <v>1.7733333333333301</v>
      </c>
      <c r="O599">
        <v>1.5173000000000001</v>
      </c>
      <c r="P599">
        <v>4.7233000000000001</v>
      </c>
      <c r="Q599">
        <v>1.66</v>
      </c>
      <c r="R599">
        <v>2.35</v>
      </c>
    </row>
    <row r="600" spans="1:18" x14ac:dyDescent="0.2">
      <c r="A600" s="1">
        <v>39722</v>
      </c>
      <c r="B600">
        <v>93.314800000000005</v>
      </c>
      <c r="C600">
        <v>71.8</v>
      </c>
      <c r="D600">
        <v>777</v>
      </c>
      <c r="E600">
        <v>158.33000000000001</v>
      </c>
      <c r="F600">
        <v>6.5</v>
      </c>
      <c r="G600">
        <v>216.995</v>
      </c>
      <c r="H600">
        <v>100.684</v>
      </c>
      <c r="I600">
        <v>107.14</v>
      </c>
      <c r="J600">
        <v>1650.5980999999999</v>
      </c>
      <c r="K600">
        <v>968.8</v>
      </c>
      <c r="L600">
        <v>1.4204545454545501</v>
      </c>
      <c r="M600">
        <v>3.8140909090909099</v>
      </c>
      <c r="N600">
        <v>2.39363636363636</v>
      </c>
      <c r="O600">
        <v>2.9437000000000002</v>
      </c>
      <c r="P600">
        <v>7.0369000000000002</v>
      </c>
      <c r="Q600">
        <v>2.6</v>
      </c>
      <c r="R600">
        <v>2.39</v>
      </c>
    </row>
    <row r="601" spans="1:18" x14ac:dyDescent="0.2">
      <c r="A601" s="1">
        <v>39753</v>
      </c>
      <c r="B601">
        <v>92.120999999999995</v>
      </c>
      <c r="C601">
        <v>70.201300000000003</v>
      </c>
      <c r="D601">
        <v>652</v>
      </c>
      <c r="E601">
        <v>156.15</v>
      </c>
      <c r="F601">
        <v>6.8</v>
      </c>
      <c r="G601">
        <v>213.15299999999999</v>
      </c>
      <c r="H601">
        <v>99.545000000000002</v>
      </c>
      <c r="I601">
        <v>108.74</v>
      </c>
      <c r="J601">
        <v>1650.5587</v>
      </c>
      <c r="K601">
        <v>883.04</v>
      </c>
      <c r="L601">
        <v>1.06666666666667</v>
      </c>
      <c r="M601">
        <v>3.5266666666666699</v>
      </c>
      <c r="N601">
        <v>2.46</v>
      </c>
      <c r="O601">
        <v>2.3561999999999999</v>
      </c>
      <c r="P601">
        <v>7.7420999999999998</v>
      </c>
      <c r="Q601">
        <v>3.09</v>
      </c>
      <c r="R601">
        <v>2.56</v>
      </c>
    </row>
    <row r="602" spans="1:18" x14ac:dyDescent="0.2">
      <c r="A602" s="1">
        <v>39783</v>
      </c>
      <c r="B602">
        <v>89.507499999999993</v>
      </c>
      <c r="C602">
        <v>67.938100000000006</v>
      </c>
      <c r="D602">
        <v>560</v>
      </c>
      <c r="E602">
        <v>153.62</v>
      </c>
      <c r="F602">
        <v>7.3</v>
      </c>
      <c r="G602">
        <v>211.398</v>
      </c>
      <c r="H602">
        <v>99.007000000000005</v>
      </c>
      <c r="I602">
        <v>106.24</v>
      </c>
      <c r="J602">
        <v>1645.9093</v>
      </c>
      <c r="K602">
        <v>877.56</v>
      </c>
      <c r="L602">
        <v>0.49454545454545201</v>
      </c>
      <c r="M602">
        <v>2.41636363636364</v>
      </c>
      <c r="N602">
        <v>1.9218181818181801</v>
      </c>
      <c r="O602">
        <v>2.4668999999999999</v>
      </c>
      <c r="P602">
        <v>7.4875999999999996</v>
      </c>
      <c r="Q602">
        <v>3.38</v>
      </c>
      <c r="R602">
        <v>2.91</v>
      </c>
    </row>
    <row r="603" spans="1:18" x14ac:dyDescent="0.2">
      <c r="A603" s="1">
        <v>39814</v>
      </c>
      <c r="B603">
        <v>87.538200000000003</v>
      </c>
      <c r="C603">
        <v>66.097200000000001</v>
      </c>
      <c r="D603">
        <v>490</v>
      </c>
      <c r="E603">
        <v>151.52000000000001</v>
      </c>
      <c r="F603">
        <v>7.8</v>
      </c>
      <c r="G603">
        <v>211.93299999999999</v>
      </c>
      <c r="H603">
        <v>99.067999999999998</v>
      </c>
      <c r="I603">
        <v>107.94</v>
      </c>
      <c r="J603">
        <v>1651.1868999999999</v>
      </c>
      <c r="K603">
        <v>865.58</v>
      </c>
      <c r="L603">
        <v>0.44449999999999901</v>
      </c>
      <c r="M603">
        <v>2.5175000000000001</v>
      </c>
      <c r="N603">
        <v>2.073</v>
      </c>
      <c r="O603">
        <v>2.2456</v>
      </c>
      <c r="P603">
        <v>6.2511999999999999</v>
      </c>
      <c r="Q603">
        <v>3.09</v>
      </c>
      <c r="R603">
        <v>2.54</v>
      </c>
    </row>
    <row r="604" spans="1:18" x14ac:dyDescent="0.2">
      <c r="A604" s="1">
        <v>39845</v>
      </c>
      <c r="B604">
        <v>86.911699999999996</v>
      </c>
      <c r="C604">
        <v>66.041700000000006</v>
      </c>
      <c r="D604">
        <v>582</v>
      </c>
      <c r="E604">
        <v>150.13</v>
      </c>
      <c r="F604">
        <v>8.3000000000000007</v>
      </c>
      <c r="G604">
        <v>212.70500000000001</v>
      </c>
      <c r="H604">
        <v>99.284000000000006</v>
      </c>
      <c r="I604">
        <v>111.52</v>
      </c>
      <c r="J604">
        <v>1650.1642999999999</v>
      </c>
      <c r="K604">
        <v>805.23</v>
      </c>
      <c r="L604">
        <v>0.62263157894736798</v>
      </c>
      <c r="M604">
        <v>2.87</v>
      </c>
      <c r="N604">
        <v>2.2473684210526299</v>
      </c>
      <c r="O604">
        <v>2.7565</v>
      </c>
      <c r="P604">
        <v>6.0876999999999999</v>
      </c>
      <c r="Q604">
        <v>2.81</v>
      </c>
      <c r="R604">
        <v>2.2599999999999998</v>
      </c>
    </row>
    <row r="605" spans="1:18" x14ac:dyDescent="0.2">
      <c r="A605" s="1">
        <v>39873</v>
      </c>
      <c r="B605">
        <v>85.615700000000004</v>
      </c>
      <c r="C605">
        <v>64.955600000000004</v>
      </c>
      <c r="D605">
        <v>505</v>
      </c>
      <c r="E605">
        <v>148.66</v>
      </c>
      <c r="F605">
        <v>8.6999999999999993</v>
      </c>
      <c r="G605">
        <v>212.495</v>
      </c>
      <c r="H605">
        <v>99.192999999999998</v>
      </c>
      <c r="I605">
        <v>112.25</v>
      </c>
      <c r="J605">
        <v>1645.6013</v>
      </c>
      <c r="K605">
        <v>757.13</v>
      </c>
      <c r="L605">
        <v>0.64409090909091005</v>
      </c>
      <c r="M605">
        <v>2.8195454545454601</v>
      </c>
      <c r="N605">
        <v>2.1754545454545502</v>
      </c>
      <c r="O605">
        <v>2.2650999999999999</v>
      </c>
      <c r="P605">
        <v>6.2122000000000002</v>
      </c>
      <c r="Q605">
        <v>2.92</v>
      </c>
      <c r="R605">
        <v>2.1800000000000002</v>
      </c>
    </row>
    <row r="606" spans="1:18" x14ac:dyDescent="0.2">
      <c r="A606" s="1">
        <v>39904</v>
      </c>
      <c r="B606">
        <v>84.948300000000003</v>
      </c>
      <c r="C606">
        <v>64.609399999999994</v>
      </c>
      <c r="D606">
        <v>478</v>
      </c>
      <c r="E606">
        <v>147.96</v>
      </c>
      <c r="F606">
        <v>9</v>
      </c>
      <c r="G606">
        <v>212.709</v>
      </c>
      <c r="H606">
        <v>99.34</v>
      </c>
      <c r="I606">
        <v>108.79</v>
      </c>
      <c r="J606">
        <v>1642.0992000000001</v>
      </c>
      <c r="K606">
        <v>848.15</v>
      </c>
      <c r="L606">
        <v>0.54761904761904701</v>
      </c>
      <c r="M606">
        <v>2.9271428571428602</v>
      </c>
      <c r="N606">
        <v>2.37952380952381</v>
      </c>
      <c r="O606">
        <v>1.9294</v>
      </c>
      <c r="P606">
        <v>5.3025000000000002</v>
      </c>
      <c r="Q606">
        <v>3</v>
      </c>
      <c r="R606">
        <v>1.88</v>
      </c>
    </row>
    <row r="607" spans="1:18" x14ac:dyDescent="0.2">
      <c r="A607" s="1">
        <v>39934</v>
      </c>
      <c r="B607">
        <v>84.049700000000001</v>
      </c>
      <c r="C607">
        <v>64.003799999999998</v>
      </c>
      <c r="D607">
        <v>540</v>
      </c>
      <c r="E607">
        <v>147.71</v>
      </c>
      <c r="F607">
        <v>9.4</v>
      </c>
      <c r="G607">
        <v>213.02199999999999</v>
      </c>
      <c r="H607">
        <v>99.474000000000004</v>
      </c>
      <c r="I607">
        <v>104.81</v>
      </c>
      <c r="J607">
        <v>1648.7696000000001</v>
      </c>
      <c r="K607">
        <v>902.41</v>
      </c>
      <c r="L607">
        <v>0.50150000000000206</v>
      </c>
      <c r="M607">
        <v>3.2930000000000001</v>
      </c>
      <c r="N607">
        <v>2.7915000000000001</v>
      </c>
      <c r="O607">
        <v>1.0853999999999999</v>
      </c>
      <c r="P607">
        <v>4.7230999999999996</v>
      </c>
      <c r="Q607">
        <v>2.52</v>
      </c>
      <c r="R607">
        <v>1.57</v>
      </c>
    </row>
    <row r="608" spans="1:18" x14ac:dyDescent="0.2">
      <c r="A608" s="1">
        <v>39965</v>
      </c>
      <c r="B608">
        <v>83.731999999999999</v>
      </c>
      <c r="C608">
        <v>63.922800000000002</v>
      </c>
      <c r="D608">
        <v>585</v>
      </c>
      <c r="E608">
        <v>148.1</v>
      </c>
      <c r="F608">
        <v>9.5</v>
      </c>
      <c r="G608">
        <v>214.79</v>
      </c>
      <c r="H608">
        <v>100.06699999999999</v>
      </c>
      <c r="I608">
        <v>104.01</v>
      </c>
      <c r="J608">
        <v>1634.5105000000001</v>
      </c>
      <c r="K608">
        <v>926.12</v>
      </c>
      <c r="L608">
        <v>0.513636363636364</v>
      </c>
      <c r="M608">
        <v>3.7218181818181799</v>
      </c>
      <c r="N608">
        <v>3.2081818181818198</v>
      </c>
      <c r="O608">
        <v>0.67910000000000004</v>
      </c>
      <c r="P608">
        <v>4.0925000000000002</v>
      </c>
      <c r="Q608">
        <v>1.89</v>
      </c>
      <c r="R608">
        <v>1.7</v>
      </c>
    </row>
    <row r="609" spans="1:18" x14ac:dyDescent="0.2">
      <c r="A609" s="1">
        <v>39995</v>
      </c>
      <c r="B609">
        <v>84.566999999999993</v>
      </c>
      <c r="C609">
        <v>64.903999999999996</v>
      </c>
      <c r="D609">
        <v>594</v>
      </c>
      <c r="E609">
        <v>148.44</v>
      </c>
      <c r="F609">
        <v>9.5</v>
      </c>
      <c r="G609">
        <v>214.726</v>
      </c>
      <c r="H609">
        <v>100.02</v>
      </c>
      <c r="I609">
        <v>103.64</v>
      </c>
      <c r="J609">
        <v>1634.8407</v>
      </c>
      <c r="K609">
        <v>935.82</v>
      </c>
      <c r="L609">
        <v>0.47863636363636303</v>
      </c>
      <c r="M609">
        <v>3.5622727272727301</v>
      </c>
      <c r="N609">
        <v>3.08363636363636</v>
      </c>
      <c r="O609">
        <v>0.10580000000000001</v>
      </c>
      <c r="P609">
        <v>3.4817</v>
      </c>
      <c r="Q609">
        <v>1.68</v>
      </c>
      <c r="R609">
        <v>1.66</v>
      </c>
    </row>
    <row r="610" spans="1:18" x14ac:dyDescent="0.2">
      <c r="A610" s="1">
        <v>40026</v>
      </c>
      <c r="B610">
        <v>85.373500000000007</v>
      </c>
      <c r="C610">
        <v>65.651200000000003</v>
      </c>
      <c r="D610">
        <v>586</v>
      </c>
      <c r="E610">
        <v>148.29</v>
      </c>
      <c r="F610">
        <v>9.6</v>
      </c>
      <c r="G610">
        <v>215.44499999999999</v>
      </c>
      <c r="H610">
        <v>100.288</v>
      </c>
      <c r="I610">
        <v>101.76</v>
      </c>
      <c r="J610">
        <v>1634.1083000000001</v>
      </c>
      <c r="K610">
        <v>1009.73</v>
      </c>
      <c r="L610">
        <v>0.45904761904761898</v>
      </c>
      <c r="M610">
        <v>3.5871428571428599</v>
      </c>
      <c r="N610">
        <v>3.12809523809524</v>
      </c>
      <c r="O610">
        <v>-0.155</v>
      </c>
      <c r="P610">
        <v>3.2692999999999999</v>
      </c>
      <c r="Q610">
        <v>1.32</v>
      </c>
      <c r="R610">
        <v>1.6</v>
      </c>
    </row>
    <row r="611" spans="1:18" x14ac:dyDescent="0.2">
      <c r="A611" s="1">
        <v>40057</v>
      </c>
      <c r="B611">
        <v>85.998800000000003</v>
      </c>
      <c r="C611">
        <v>66.296599999999998</v>
      </c>
      <c r="D611">
        <v>585</v>
      </c>
      <c r="E611">
        <v>148.03</v>
      </c>
      <c r="F611">
        <v>9.8000000000000007</v>
      </c>
      <c r="G611">
        <v>215.86099999999999</v>
      </c>
      <c r="H611">
        <v>100.45399999999999</v>
      </c>
      <c r="I611">
        <v>100.87</v>
      </c>
      <c r="J611">
        <v>1631.2422999999999</v>
      </c>
      <c r="K611">
        <v>1044.55</v>
      </c>
      <c r="L611">
        <v>0.40476190476190599</v>
      </c>
      <c r="M611">
        <v>3.4019047619047602</v>
      </c>
      <c r="N611">
        <v>2.99714285714286</v>
      </c>
      <c r="O611">
        <v>-0.11899999999999999</v>
      </c>
      <c r="P611">
        <v>2.9239999999999999</v>
      </c>
      <c r="Q611">
        <v>1.18</v>
      </c>
      <c r="R611">
        <v>1.66</v>
      </c>
    </row>
    <row r="612" spans="1:18" x14ac:dyDescent="0.2">
      <c r="A612" s="1">
        <v>40087</v>
      </c>
      <c r="B612">
        <v>86.307500000000005</v>
      </c>
      <c r="C612">
        <v>66.527000000000001</v>
      </c>
      <c r="D612">
        <v>534</v>
      </c>
      <c r="E612">
        <v>147.85</v>
      </c>
      <c r="F612">
        <v>10</v>
      </c>
      <c r="G612">
        <v>216.50899999999999</v>
      </c>
      <c r="H612">
        <v>100.764</v>
      </c>
      <c r="I612">
        <v>99.13</v>
      </c>
      <c r="J612">
        <v>1634.5006000000001</v>
      </c>
      <c r="K612">
        <v>1067.6600000000001</v>
      </c>
      <c r="L612">
        <v>0.37476190476190402</v>
      </c>
      <c r="M612">
        <v>3.38761904761905</v>
      </c>
      <c r="N612">
        <v>3.0128571428571398</v>
      </c>
      <c r="O612">
        <v>-0.30220000000000002</v>
      </c>
      <c r="P612">
        <v>2.8153000000000001</v>
      </c>
      <c r="Q612">
        <v>1.1399999999999999</v>
      </c>
      <c r="R612">
        <v>1.56</v>
      </c>
    </row>
    <row r="613" spans="1:18" x14ac:dyDescent="0.2">
      <c r="A613" s="1">
        <v>40118</v>
      </c>
      <c r="B613">
        <v>86.640299999999996</v>
      </c>
      <c r="C613">
        <v>67.340100000000007</v>
      </c>
      <c r="D613">
        <v>588</v>
      </c>
      <c r="E613">
        <v>148.13999999999999</v>
      </c>
      <c r="F613">
        <v>9.9</v>
      </c>
      <c r="G613">
        <v>217.23400000000001</v>
      </c>
      <c r="H613">
        <v>100.997</v>
      </c>
      <c r="I613">
        <v>98.36</v>
      </c>
      <c r="J613">
        <v>1633.4050999999999</v>
      </c>
      <c r="K613">
        <v>1088.07</v>
      </c>
      <c r="L613">
        <v>0.31315789473684202</v>
      </c>
      <c r="M613">
        <v>3.40263157894737</v>
      </c>
      <c r="N613">
        <v>3.0894736842105299</v>
      </c>
      <c r="O613">
        <v>-0.13969999999999999</v>
      </c>
      <c r="P613">
        <v>2.8115000000000001</v>
      </c>
      <c r="Q613">
        <v>1.1299999999999999</v>
      </c>
      <c r="R613">
        <v>1.48</v>
      </c>
    </row>
    <row r="614" spans="1:18" x14ac:dyDescent="0.2">
      <c r="A614" s="1">
        <v>40148</v>
      </c>
      <c r="B614">
        <v>86.93</v>
      </c>
      <c r="C614">
        <v>67.369699999999995</v>
      </c>
      <c r="D614">
        <v>581</v>
      </c>
      <c r="E614">
        <v>147.93</v>
      </c>
      <c r="F614">
        <v>9.9</v>
      </c>
      <c r="G614">
        <v>217.34700000000001</v>
      </c>
      <c r="H614">
        <v>101.05200000000001</v>
      </c>
      <c r="I614">
        <v>98.54</v>
      </c>
      <c r="J614">
        <v>1636.0546999999999</v>
      </c>
      <c r="K614">
        <v>1110.3800000000001</v>
      </c>
      <c r="L614">
        <v>0.37136363636363601</v>
      </c>
      <c r="M614">
        <v>3.59</v>
      </c>
      <c r="N614">
        <v>3.2186363636363602</v>
      </c>
      <c r="O614">
        <v>-0.58289999999999997</v>
      </c>
      <c r="P614">
        <v>2.3875000000000002</v>
      </c>
      <c r="Q614">
        <v>1.1100000000000001</v>
      </c>
      <c r="R614">
        <v>1.34</v>
      </c>
    </row>
    <row r="615" spans="1:18" x14ac:dyDescent="0.2">
      <c r="A615" s="1">
        <v>40179</v>
      </c>
      <c r="B615">
        <v>87.99</v>
      </c>
      <c r="C615">
        <v>68.220399999999998</v>
      </c>
      <c r="D615">
        <v>614</v>
      </c>
      <c r="E615">
        <v>147.38</v>
      </c>
      <c r="F615">
        <v>9.8000000000000007</v>
      </c>
      <c r="G615">
        <v>217.46600000000001</v>
      </c>
      <c r="H615">
        <v>101.23399999999999</v>
      </c>
      <c r="I615">
        <v>99.25</v>
      </c>
      <c r="J615">
        <v>1631.1956</v>
      </c>
      <c r="K615">
        <v>1123.58</v>
      </c>
      <c r="L615">
        <v>0.34578947368420998</v>
      </c>
      <c r="M615">
        <v>3.73315789473684</v>
      </c>
      <c r="N615">
        <v>3.38736842105263</v>
      </c>
      <c r="O615">
        <v>-0.26300000000000001</v>
      </c>
      <c r="P615">
        <v>2.3845999999999998</v>
      </c>
      <c r="Q615">
        <v>0.99</v>
      </c>
      <c r="R615">
        <v>1.3</v>
      </c>
    </row>
    <row r="616" spans="1:18" x14ac:dyDescent="0.2">
      <c r="A616" s="1">
        <v>40210</v>
      </c>
      <c r="B616">
        <v>88.223200000000006</v>
      </c>
      <c r="C616">
        <v>68.268900000000002</v>
      </c>
      <c r="D616">
        <v>604</v>
      </c>
      <c r="E616">
        <v>145.79</v>
      </c>
      <c r="F616">
        <v>9.8000000000000007</v>
      </c>
      <c r="G616">
        <v>217.251</v>
      </c>
      <c r="H616">
        <v>101.248</v>
      </c>
      <c r="I616">
        <v>100.82</v>
      </c>
      <c r="J616">
        <v>1627.5915</v>
      </c>
      <c r="K616">
        <v>1089.1600000000001</v>
      </c>
      <c r="L616">
        <v>0.34578947368421098</v>
      </c>
      <c r="M616">
        <v>3.69105263157895</v>
      </c>
      <c r="N616">
        <v>3.34526315789474</v>
      </c>
      <c r="O616">
        <v>-4.4600000000000001E-2</v>
      </c>
      <c r="P616">
        <v>2.4102000000000001</v>
      </c>
      <c r="Q616">
        <v>0.99</v>
      </c>
      <c r="R616">
        <v>1.3</v>
      </c>
    </row>
    <row r="617" spans="1:18" x14ac:dyDescent="0.2">
      <c r="A617" s="1">
        <v>40238</v>
      </c>
      <c r="B617">
        <v>88.892300000000006</v>
      </c>
      <c r="C617">
        <v>69.275400000000005</v>
      </c>
      <c r="D617">
        <v>636</v>
      </c>
      <c r="E617">
        <v>145.83000000000001</v>
      </c>
      <c r="F617">
        <v>9.9</v>
      </c>
      <c r="G617">
        <v>217.30500000000001</v>
      </c>
      <c r="H617">
        <v>101.363</v>
      </c>
      <c r="I617">
        <v>99.92</v>
      </c>
      <c r="J617">
        <v>1637.9739</v>
      </c>
      <c r="K617">
        <v>1152.05</v>
      </c>
      <c r="L617">
        <v>0.39565217391304303</v>
      </c>
      <c r="M617">
        <v>3.7273913043478299</v>
      </c>
      <c r="N617">
        <v>3.3317391304347801</v>
      </c>
      <c r="O617">
        <v>-0.16589999999999999</v>
      </c>
      <c r="P617">
        <v>2.2067000000000001</v>
      </c>
      <c r="Q617">
        <v>1</v>
      </c>
      <c r="R617">
        <v>1.24</v>
      </c>
    </row>
    <row r="618" spans="1:18" x14ac:dyDescent="0.2">
      <c r="A618" s="1">
        <v>40269</v>
      </c>
      <c r="B618">
        <v>89.242900000000006</v>
      </c>
      <c r="C618">
        <v>70.040599999999998</v>
      </c>
      <c r="D618">
        <v>687</v>
      </c>
      <c r="E618">
        <v>146.37</v>
      </c>
      <c r="F618">
        <v>9.9</v>
      </c>
      <c r="G618">
        <v>217.376</v>
      </c>
      <c r="H618">
        <v>101.349</v>
      </c>
      <c r="I618">
        <v>99.43</v>
      </c>
      <c r="J618">
        <v>1637.3135</v>
      </c>
      <c r="K618">
        <v>1197.32</v>
      </c>
      <c r="L618">
        <v>0.44500000000000001</v>
      </c>
      <c r="M618">
        <v>3.8468181818181799</v>
      </c>
      <c r="N618">
        <v>3.4018181818181801</v>
      </c>
      <c r="O618">
        <v>-0.29820000000000002</v>
      </c>
      <c r="P618">
        <v>2.0918999999999999</v>
      </c>
      <c r="Q618">
        <v>0.96</v>
      </c>
      <c r="R618">
        <v>1.25</v>
      </c>
    </row>
    <row r="619" spans="1:18" x14ac:dyDescent="0.2">
      <c r="A619" s="1">
        <v>40299</v>
      </c>
      <c r="B619">
        <v>90.635099999999994</v>
      </c>
      <c r="C619">
        <v>71.187600000000003</v>
      </c>
      <c r="D619">
        <v>583</v>
      </c>
      <c r="E619">
        <v>146.36000000000001</v>
      </c>
      <c r="F619">
        <v>9.6</v>
      </c>
      <c r="G619">
        <v>217.29900000000001</v>
      </c>
      <c r="H619">
        <v>101.392</v>
      </c>
      <c r="I619">
        <v>103.38</v>
      </c>
      <c r="J619">
        <v>1639.6957</v>
      </c>
      <c r="K619">
        <v>1125.06</v>
      </c>
      <c r="L619">
        <v>0.371000000000001</v>
      </c>
      <c r="M619">
        <v>3.42</v>
      </c>
      <c r="N619">
        <v>3.0489999999999999</v>
      </c>
      <c r="O619">
        <v>-0.22900000000000001</v>
      </c>
      <c r="P619">
        <v>2.5383</v>
      </c>
      <c r="Q619">
        <v>1.0900000000000001</v>
      </c>
      <c r="R619">
        <v>1.47</v>
      </c>
    </row>
    <row r="620" spans="1:18" x14ac:dyDescent="0.2">
      <c r="A620" s="1">
        <v>40330</v>
      </c>
      <c r="B620">
        <v>90.840699999999998</v>
      </c>
      <c r="C620">
        <v>71.306700000000006</v>
      </c>
      <c r="D620">
        <v>536</v>
      </c>
      <c r="E620">
        <v>145.69</v>
      </c>
      <c r="F620">
        <v>9.4</v>
      </c>
      <c r="G620">
        <v>217.285</v>
      </c>
      <c r="H620">
        <v>101.447</v>
      </c>
      <c r="I620">
        <v>104.24</v>
      </c>
      <c r="J620">
        <v>1643.4987000000001</v>
      </c>
      <c r="K620">
        <v>1083.3599999999999</v>
      </c>
      <c r="L620">
        <v>0.31818181818181801</v>
      </c>
      <c r="M620">
        <v>3.20409090909091</v>
      </c>
      <c r="N620">
        <v>2.8859090909090899</v>
      </c>
      <c r="O620">
        <v>-8.7099999999999997E-2</v>
      </c>
      <c r="P620">
        <v>2.6699000000000002</v>
      </c>
      <c r="Q620">
        <v>1.35</v>
      </c>
      <c r="R620">
        <v>1.54</v>
      </c>
    </row>
    <row r="621" spans="1:18" x14ac:dyDescent="0.2">
      <c r="A621" s="1">
        <v>40360</v>
      </c>
      <c r="B621">
        <v>91.413200000000003</v>
      </c>
      <c r="C621">
        <v>72.009900000000002</v>
      </c>
      <c r="D621">
        <v>546</v>
      </c>
      <c r="E621">
        <v>144.97</v>
      </c>
      <c r="F621">
        <v>9.4</v>
      </c>
      <c r="G621">
        <v>217.67699999999999</v>
      </c>
      <c r="H621">
        <v>101.569</v>
      </c>
      <c r="I621">
        <v>102.21</v>
      </c>
      <c r="J621">
        <v>1645.6813</v>
      </c>
      <c r="K621">
        <v>1079.8</v>
      </c>
      <c r="L621">
        <v>0.29142857142857198</v>
      </c>
      <c r="M621">
        <v>3.0114285714285698</v>
      </c>
      <c r="N621">
        <v>2.72</v>
      </c>
      <c r="O621">
        <v>9.5799999999999996E-2</v>
      </c>
      <c r="P621">
        <v>2.5125000000000002</v>
      </c>
      <c r="Q621">
        <v>1.29</v>
      </c>
      <c r="R621">
        <v>1.55</v>
      </c>
    </row>
    <row r="622" spans="1:18" x14ac:dyDescent="0.2">
      <c r="A622" s="1">
        <v>40391</v>
      </c>
      <c r="B622">
        <v>91.673000000000002</v>
      </c>
      <c r="C622">
        <v>72.200699999999998</v>
      </c>
      <c r="D622">
        <v>599</v>
      </c>
      <c r="E622">
        <v>143.87</v>
      </c>
      <c r="F622">
        <v>9.5</v>
      </c>
      <c r="G622">
        <v>218.012</v>
      </c>
      <c r="H622">
        <v>101.71299999999999</v>
      </c>
      <c r="I622">
        <v>101.02</v>
      </c>
      <c r="J622">
        <v>1652.7309</v>
      </c>
      <c r="K622">
        <v>1087.28</v>
      </c>
      <c r="L622">
        <v>0.25909090909090798</v>
      </c>
      <c r="M622">
        <v>2.6986363636363602</v>
      </c>
      <c r="N622">
        <v>2.43954545454545</v>
      </c>
      <c r="O622">
        <v>-0.47699999999999998</v>
      </c>
      <c r="P622">
        <v>2.6556999999999999</v>
      </c>
      <c r="Q622">
        <v>1.17</v>
      </c>
      <c r="R622">
        <v>1.73</v>
      </c>
    </row>
    <row r="623" spans="1:18" x14ac:dyDescent="0.2">
      <c r="A623" s="1">
        <v>40422</v>
      </c>
      <c r="B623">
        <v>91.914599999999993</v>
      </c>
      <c r="C623">
        <v>72.357399999999998</v>
      </c>
      <c r="D623">
        <v>594</v>
      </c>
      <c r="E623">
        <v>142.97</v>
      </c>
      <c r="F623">
        <v>9.5</v>
      </c>
      <c r="G623">
        <v>218.28100000000001</v>
      </c>
      <c r="H623">
        <v>101.807</v>
      </c>
      <c r="I623">
        <v>99.94</v>
      </c>
      <c r="J623">
        <v>1661.9795999999999</v>
      </c>
      <c r="K623">
        <v>1122.08</v>
      </c>
      <c r="L623">
        <v>0.25666666666666699</v>
      </c>
      <c r="M623">
        <v>2.6476190476190502</v>
      </c>
      <c r="N623">
        <v>2.3909523809523798</v>
      </c>
      <c r="O623">
        <v>-0.1087</v>
      </c>
      <c r="P623">
        <v>2.5</v>
      </c>
      <c r="Q623">
        <v>1.1299999999999999</v>
      </c>
      <c r="R623">
        <v>1.7</v>
      </c>
    </row>
    <row r="624" spans="1:18" x14ac:dyDescent="0.2">
      <c r="A624" s="1">
        <v>40452</v>
      </c>
      <c r="B624">
        <v>91.629599999999996</v>
      </c>
      <c r="C624">
        <v>72.507599999999996</v>
      </c>
      <c r="D624">
        <v>543</v>
      </c>
      <c r="E624">
        <v>142.5</v>
      </c>
      <c r="F624">
        <v>9.4</v>
      </c>
      <c r="G624">
        <v>219.024</v>
      </c>
      <c r="H624">
        <v>102.045</v>
      </c>
      <c r="I624">
        <v>96.14</v>
      </c>
      <c r="J624">
        <v>1676.598</v>
      </c>
      <c r="K624">
        <v>1171.58</v>
      </c>
      <c r="L624">
        <v>0.22799999999999901</v>
      </c>
      <c r="M624">
        <v>2.54</v>
      </c>
      <c r="N624">
        <v>2.3119999999999998</v>
      </c>
      <c r="O624">
        <v>-4.9799999999999997E-2</v>
      </c>
      <c r="P624">
        <v>2.3788</v>
      </c>
      <c r="Q624">
        <v>1.04</v>
      </c>
      <c r="R624">
        <v>1.69</v>
      </c>
    </row>
    <row r="625" spans="1:18" x14ac:dyDescent="0.2">
      <c r="A625" s="1">
        <v>40483</v>
      </c>
      <c r="B625">
        <v>91.8108</v>
      </c>
      <c r="C625">
        <v>72.695099999999996</v>
      </c>
      <c r="D625">
        <v>545</v>
      </c>
      <c r="E625">
        <v>142.15</v>
      </c>
      <c r="F625">
        <v>9.8000000000000007</v>
      </c>
      <c r="G625">
        <v>219.54400000000001</v>
      </c>
      <c r="H625">
        <v>102.211</v>
      </c>
      <c r="I625">
        <v>96.31</v>
      </c>
      <c r="J625">
        <v>1682.1186</v>
      </c>
      <c r="K625">
        <v>1198.8900000000001</v>
      </c>
      <c r="L625">
        <v>0.251999999999998</v>
      </c>
      <c r="M625">
        <v>2.7629999999999999</v>
      </c>
      <c r="N625">
        <v>2.5110000000000001</v>
      </c>
      <c r="O625">
        <v>-0.18679999999999999</v>
      </c>
      <c r="P625">
        <v>2.3736000000000002</v>
      </c>
      <c r="Q625">
        <v>1.05</v>
      </c>
      <c r="R625">
        <v>1.54</v>
      </c>
    </row>
    <row r="626" spans="1:18" x14ac:dyDescent="0.2">
      <c r="A626" s="1">
        <v>40513</v>
      </c>
      <c r="B626">
        <v>92.589299999999994</v>
      </c>
      <c r="C626">
        <v>73.044799999999995</v>
      </c>
      <c r="D626">
        <v>539</v>
      </c>
      <c r="E626">
        <v>142.03</v>
      </c>
      <c r="F626">
        <v>9.3000000000000007</v>
      </c>
      <c r="G626">
        <v>220.43700000000001</v>
      </c>
      <c r="H626">
        <v>102.455</v>
      </c>
      <c r="I626">
        <v>97.33</v>
      </c>
      <c r="J626">
        <v>1807.4468999999999</v>
      </c>
      <c r="K626">
        <v>1241.53</v>
      </c>
      <c r="L626">
        <v>0.29409090909091101</v>
      </c>
      <c r="M626">
        <v>3.2909090909090901</v>
      </c>
      <c r="N626">
        <v>2.9968181818181798</v>
      </c>
      <c r="O626">
        <v>-0.44309999999999999</v>
      </c>
      <c r="P626">
        <v>2.2004000000000001</v>
      </c>
      <c r="Q626">
        <v>1.08</v>
      </c>
      <c r="R626">
        <v>1.42</v>
      </c>
    </row>
    <row r="627" spans="1:18" x14ac:dyDescent="0.2">
      <c r="A627" s="1">
        <v>40544</v>
      </c>
      <c r="B627">
        <v>92.612399999999994</v>
      </c>
      <c r="C627">
        <v>73.240600000000001</v>
      </c>
      <c r="D627">
        <v>630</v>
      </c>
      <c r="E627">
        <v>141.51</v>
      </c>
      <c r="F627">
        <v>9.1999999999999993</v>
      </c>
      <c r="G627">
        <v>221.08199999999999</v>
      </c>
      <c r="H627">
        <v>102.685</v>
      </c>
      <c r="I627">
        <v>96.38</v>
      </c>
      <c r="J627">
        <v>1819.5111999999999</v>
      </c>
      <c r="K627">
        <v>1282.6199999999999</v>
      </c>
      <c r="L627">
        <v>0.27350000000000102</v>
      </c>
      <c r="M627">
        <v>3.3940000000000001</v>
      </c>
      <c r="N627">
        <v>3.1204999999999998</v>
      </c>
      <c r="O627">
        <v>2.2499999999999999E-2</v>
      </c>
      <c r="P627">
        <v>2.0975999999999999</v>
      </c>
      <c r="Q627">
        <v>1.05</v>
      </c>
      <c r="R627">
        <v>1.37</v>
      </c>
    </row>
    <row r="628" spans="1:18" x14ac:dyDescent="0.2">
      <c r="A628" s="1">
        <v>40575</v>
      </c>
      <c r="B628">
        <v>92.101500000000001</v>
      </c>
      <c r="C628">
        <v>73.254499999999993</v>
      </c>
      <c r="D628">
        <v>517</v>
      </c>
      <c r="E628">
        <v>140.56</v>
      </c>
      <c r="F628">
        <v>9</v>
      </c>
      <c r="G628">
        <v>221.816</v>
      </c>
      <c r="H628">
        <v>102.96599999999999</v>
      </c>
      <c r="I628">
        <v>95.56</v>
      </c>
      <c r="J628">
        <v>1830.8204000000001</v>
      </c>
      <c r="K628">
        <v>1321.12</v>
      </c>
      <c r="L628">
        <v>0.28631578947368402</v>
      </c>
      <c r="M628">
        <v>3.5763157894736799</v>
      </c>
      <c r="N628">
        <v>3.29</v>
      </c>
      <c r="O628">
        <v>-0.2525</v>
      </c>
      <c r="P628">
        <v>1.9805999999999999</v>
      </c>
      <c r="Q628">
        <v>0.93</v>
      </c>
      <c r="R628">
        <v>1.37</v>
      </c>
    </row>
    <row r="629" spans="1:18" x14ac:dyDescent="0.2">
      <c r="A629" s="1">
        <v>40603</v>
      </c>
      <c r="B629">
        <v>93.019400000000005</v>
      </c>
      <c r="C629">
        <v>73.754300000000001</v>
      </c>
      <c r="D629">
        <v>600</v>
      </c>
      <c r="E629">
        <v>139.94999999999999</v>
      </c>
      <c r="F629">
        <v>9</v>
      </c>
      <c r="G629">
        <v>222.95500000000001</v>
      </c>
      <c r="H629">
        <v>103.35599999999999</v>
      </c>
      <c r="I629">
        <v>94.69</v>
      </c>
      <c r="J629">
        <v>1838.2325000000001</v>
      </c>
      <c r="K629">
        <v>1304.49</v>
      </c>
      <c r="L629">
        <v>0.259130434782609</v>
      </c>
      <c r="M629">
        <v>3.41434782608696</v>
      </c>
      <c r="N629">
        <v>3.1552173913043502</v>
      </c>
      <c r="O629">
        <v>-0.29339999999999999</v>
      </c>
      <c r="P629">
        <v>1.9392</v>
      </c>
      <c r="Q629">
        <v>0.9</v>
      </c>
      <c r="R629">
        <v>1.43</v>
      </c>
    </row>
    <row r="630" spans="1:18" x14ac:dyDescent="0.2">
      <c r="A630" s="1">
        <v>40634</v>
      </c>
      <c r="B630">
        <v>92.581599999999995</v>
      </c>
      <c r="C630">
        <v>73.289599999999993</v>
      </c>
      <c r="D630">
        <v>554</v>
      </c>
      <c r="E630">
        <v>139.97999999999999</v>
      </c>
      <c r="F630">
        <v>9.1</v>
      </c>
      <c r="G630">
        <v>224.05600000000001</v>
      </c>
      <c r="H630">
        <v>103.80800000000001</v>
      </c>
      <c r="I630">
        <v>93.19</v>
      </c>
      <c r="J630">
        <v>1848.7168999999999</v>
      </c>
      <c r="K630">
        <v>1331.51</v>
      </c>
      <c r="L630">
        <v>0.2465</v>
      </c>
      <c r="M630">
        <v>3.4550000000000001</v>
      </c>
      <c r="N630">
        <v>3.2084999999999999</v>
      </c>
      <c r="O630">
        <v>-0.25469999999999998</v>
      </c>
      <c r="P630">
        <v>1.9391</v>
      </c>
      <c r="Q630">
        <v>0.86</v>
      </c>
      <c r="R630">
        <v>1.38</v>
      </c>
    </row>
    <row r="631" spans="1:18" x14ac:dyDescent="0.2">
      <c r="A631" s="1">
        <v>40664</v>
      </c>
      <c r="B631">
        <v>92.875399999999999</v>
      </c>
      <c r="C631">
        <v>73.423500000000004</v>
      </c>
      <c r="D631">
        <v>561</v>
      </c>
      <c r="E631">
        <v>139.87</v>
      </c>
      <c r="F631">
        <v>9</v>
      </c>
      <c r="G631">
        <v>224.91800000000001</v>
      </c>
      <c r="H631">
        <v>104.14400000000001</v>
      </c>
      <c r="I631">
        <v>93.4</v>
      </c>
      <c r="J631">
        <v>1854.6863000000001</v>
      </c>
      <c r="K631">
        <v>1338.31</v>
      </c>
      <c r="L631">
        <v>0.18809523809523801</v>
      </c>
      <c r="M631">
        <v>3.1685714285714299</v>
      </c>
      <c r="N631">
        <v>2.9804761904761898</v>
      </c>
      <c r="O631">
        <v>-0.13669999999999999</v>
      </c>
      <c r="P631">
        <v>2.0291999999999999</v>
      </c>
      <c r="Q631">
        <v>0.82</v>
      </c>
      <c r="R631">
        <v>1.47</v>
      </c>
    </row>
    <row r="632" spans="1:18" x14ac:dyDescent="0.2">
      <c r="A632" s="1">
        <v>40695</v>
      </c>
      <c r="B632">
        <v>93.093900000000005</v>
      </c>
      <c r="C632">
        <v>73.463800000000006</v>
      </c>
      <c r="D632">
        <v>608</v>
      </c>
      <c r="E632">
        <v>139.83000000000001</v>
      </c>
      <c r="F632">
        <v>9.1</v>
      </c>
      <c r="G632">
        <v>224.99</v>
      </c>
      <c r="H632">
        <v>104.179</v>
      </c>
      <c r="I632">
        <v>93.65</v>
      </c>
      <c r="J632">
        <v>1860.6803</v>
      </c>
      <c r="K632">
        <v>1287.29</v>
      </c>
      <c r="L632">
        <v>0.18090909090909099</v>
      </c>
      <c r="M632">
        <v>3.0022727272727301</v>
      </c>
      <c r="N632">
        <v>2.8213636363636398</v>
      </c>
      <c r="O632">
        <v>-5.1000000000000004E-3</v>
      </c>
      <c r="P632">
        <v>2.1120000000000001</v>
      </c>
      <c r="Q632">
        <v>0.76</v>
      </c>
      <c r="R632">
        <v>1.51</v>
      </c>
    </row>
    <row r="633" spans="1:18" x14ac:dyDescent="0.2">
      <c r="A633" s="1">
        <v>40725</v>
      </c>
      <c r="B633">
        <v>93.689700000000002</v>
      </c>
      <c r="C633">
        <v>74.011899999999997</v>
      </c>
      <c r="D633">
        <v>623</v>
      </c>
      <c r="E633">
        <v>139.71</v>
      </c>
      <c r="F633">
        <v>9</v>
      </c>
      <c r="G633">
        <v>225.553</v>
      </c>
      <c r="H633">
        <v>104.38</v>
      </c>
      <c r="I633">
        <v>92.99</v>
      </c>
      <c r="J633">
        <v>1885.4193</v>
      </c>
      <c r="K633">
        <v>1325.19</v>
      </c>
      <c r="L633">
        <v>0.185</v>
      </c>
      <c r="M633">
        <v>3.0030000000000001</v>
      </c>
      <c r="N633">
        <v>2.8180000000000001</v>
      </c>
      <c r="O633">
        <v>-7.8399999999999997E-2</v>
      </c>
      <c r="P633">
        <v>2.1724999999999999</v>
      </c>
      <c r="Q633">
        <v>0.83</v>
      </c>
      <c r="R633">
        <v>1.55</v>
      </c>
    </row>
    <row r="634" spans="1:18" x14ac:dyDescent="0.2">
      <c r="A634" s="1">
        <v>40756</v>
      </c>
      <c r="B634">
        <v>94.146500000000003</v>
      </c>
      <c r="C634">
        <v>74.157600000000002</v>
      </c>
      <c r="D634">
        <v>585</v>
      </c>
      <c r="E634">
        <v>139.27000000000001</v>
      </c>
      <c r="F634">
        <v>9</v>
      </c>
      <c r="G634">
        <v>226.149</v>
      </c>
      <c r="H634">
        <v>104.61799999999999</v>
      </c>
      <c r="I634">
        <v>93.8</v>
      </c>
      <c r="J634">
        <v>1878.2641000000001</v>
      </c>
      <c r="K634">
        <v>1185.31</v>
      </c>
      <c r="L634">
        <v>0.114782608695651</v>
      </c>
      <c r="M634">
        <v>2.3030434782608702</v>
      </c>
      <c r="N634">
        <v>2.1882608695652199</v>
      </c>
      <c r="O634">
        <v>-0.24890000000000001</v>
      </c>
      <c r="P634">
        <v>2.7587999999999999</v>
      </c>
      <c r="Q634">
        <v>0.99</v>
      </c>
      <c r="R634">
        <v>1.97</v>
      </c>
    </row>
    <row r="635" spans="1:18" x14ac:dyDescent="0.2">
      <c r="A635" s="1">
        <v>40787</v>
      </c>
      <c r="B635">
        <v>94.242599999999996</v>
      </c>
      <c r="C635">
        <v>74.327299999999994</v>
      </c>
      <c r="D635">
        <v>650</v>
      </c>
      <c r="E635">
        <v>138.63999999999999</v>
      </c>
      <c r="F635">
        <v>9</v>
      </c>
      <c r="G635">
        <v>226.67400000000001</v>
      </c>
      <c r="H635">
        <v>104.78700000000001</v>
      </c>
      <c r="I635">
        <v>97.07</v>
      </c>
      <c r="J635">
        <v>1886.8078</v>
      </c>
      <c r="K635">
        <v>1173.8800000000001</v>
      </c>
      <c r="L635">
        <v>0.104761904761904</v>
      </c>
      <c r="M635">
        <v>1.9752380952380999</v>
      </c>
      <c r="N635">
        <v>1.87047619047619</v>
      </c>
      <c r="O635">
        <v>0.21970000000000001</v>
      </c>
      <c r="P635">
        <v>3.0413000000000001</v>
      </c>
      <c r="Q635">
        <v>1.18</v>
      </c>
      <c r="R635">
        <v>2.13</v>
      </c>
    </row>
    <row r="636" spans="1:18" x14ac:dyDescent="0.2">
      <c r="A636" s="1">
        <v>40817</v>
      </c>
      <c r="B636">
        <v>94.727900000000005</v>
      </c>
      <c r="C636">
        <v>74.595799999999997</v>
      </c>
      <c r="D636">
        <v>610</v>
      </c>
      <c r="E636">
        <v>137.93</v>
      </c>
      <c r="F636">
        <v>8.8000000000000007</v>
      </c>
      <c r="G636">
        <v>226.761</v>
      </c>
      <c r="H636">
        <v>104.851</v>
      </c>
      <c r="I636">
        <v>98.03</v>
      </c>
      <c r="J636">
        <v>1889.3518999999999</v>
      </c>
      <c r="K636">
        <v>1207.22</v>
      </c>
      <c r="L636">
        <v>0.114500000000001</v>
      </c>
      <c r="M636">
        <v>2.1520000000000001</v>
      </c>
      <c r="N636">
        <v>2.0375000000000001</v>
      </c>
      <c r="O636">
        <v>-0.30230000000000001</v>
      </c>
      <c r="P636">
        <v>2.7486999999999999</v>
      </c>
      <c r="Q636">
        <v>1.39</v>
      </c>
      <c r="R636">
        <v>1.92</v>
      </c>
    </row>
    <row r="637" spans="1:18" x14ac:dyDescent="0.2">
      <c r="A637" s="1">
        <v>40848</v>
      </c>
      <c r="B637">
        <v>94.832400000000007</v>
      </c>
      <c r="C637">
        <v>74.434399999999997</v>
      </c>
      <c r="D637">
        <v>711</v>
      </c>
      <c r="E637">
        <v>137.13</v>
      </c>
      <c r="F637">
        <v>8.6</v>
      </c>
      <c r="G637">
        <v>227.136</v>
      </c>
      <c r="H637">
        <v>104.999</v>
      </c>
      <c r="I637">
        <v>98.54</v>
      </c>
      <c r="J637">
        <v>1903.6473000000001</v>
      </c>
      <c r="K637">
        <v>1226.42</v>
      </c>
      <c r="L637">
        <v>0.112</v>
      </c>
      <c r="M637">
        <v>2.0135000000000001</v>
      </c>
      <c r="N637">
        <v>1.9015</v>
      </c>
      <c r="O637">
        <v>0.32929999999999998</v>
      </c>
      <c r="P637">
        <v>2.9257</v>
      </c>
      <c r="Q637">
        <v>1.27</v>
      </c>
      <c r="R637">
        <v>1.98</v>
      </c>
    </row>
    <row r="638" spans="1:18" x14ac:dyDescent="0.2">
      <c r="A638" s="1">
        <v>40878</v>
      </c>
      <c r="B638">
        <v>95.199700000000007</v>
      </c>
      <c r="C638">
        <v>74.825100000000006</v>
      </c>
      <c r="D638">
        <v>694</v>
      </c>
      <c r="E638">
        <v>136.65</v>
      </c>
      <c r="F638">
        <v>8.5</v>
      </c>
      <c r="G638">
        <v>227.09299999999999</v>
      </c>
      <c r="H638">
        <v>105.018</v>
      </c>
      <c r="I638">
        <v>99.16</v>
      </c>
      <c r="J638">
        <v>1914.1981000000001</v>
      </c>
      <c r="K638">
        <v>1243.32</v>
      </c>
      <c r="L638">
        <v>0.115238095238095</v>
      </c>
      <c r="M638">
        <v>1.9780952380952399</v>
      </c>
      <c r="N638">
        <v>1.8628571428571401</v>
      </c>
      <c r="O638">
        <v>8.1000000000000003E-2</v>
      </c>
      <c r="P638">
        <v>2.8292000000000002</v>
      </c>
      <c r="Q638">
        <v>1.32</v>
      </c>
      <c r="R638">
        <v>1.98</v>
      </c>
    </row>
    <row r="639" spans="1:18" x14ac:dyDescent="0.2">
      <c r="A639" s="1">
        <v>40909</v>
      </c>
      <c r="B639">
        <v>96.015000000000001</v>
      </c>
      <c r="C639">
        <v>75.457800000000006</v>
      </c>
      <c r="D639">
        <v>723</v>
      </c>
      <c r="E639">
        <v>136.61000000000001</v>
      </c>
      <c r="F639">
        <v>8.3000000000000007</v>
      </c>
      <c r="G639">
        <v>227.666</v>
      </c>
      <c r="H639">
        <v>105.294</v>
      </c>
      <c r="I639">
        <v>99.24</v>
      </c>
      <c r="J639">
        <v>1927.0948000000001</v>
      </c>
      <c r="K639">
        <v>1300.58</v>
      </c>
      <c r="L639">
        <v>0.115</v>
      </c>
      <c r="M639">
        <v>1.9664999999999999</v>
      </c>
      <c r="N639">
        <v>1.8514999999999999</v>
      </c>
      <c r="O639">
        <v>-8.8000000000000005E-3</v>
      </c>
      <c r="P639">
        <v>2.7014999999999998</v>
      </c>
      <c r="Q639">
        <v>1.38</v>
      </c>
      <c r="R639">
        <v>1.95</v>
      </c>
    </row>
    <row r="640" spans="1:18" x14ac:dyDescent="0.2">
      <c r="A640" s="1">
        <v>40940</v>
      </c>
      <c r="B640">
        <v>96.375</v>
      </c>
      <c r="C640">
        <v>75.7547</v>
      </c>
      <c r="D640">
        <v>704</v>
      </c>
      <c r="E640">
        <v>136.78</v>
      </c>
      <c r="F640">
        <v>8.3000000000000007</v>
      </c>
      <c r="G640">
        <v>228.13800000000001</v>
      </c>
      <c r="H640">
        <v>105.495</v>
      </c>
      <c r="I640">
        <v>97.32</v>
      </c>
      <c r="J640">
        <v>1935.8610000000001</v>
      </c>
      <c r="K640">
        <v>1352.49</v>
      </c>
      <c r="L640">
        <v>0.16099999999999901</v>
      </c>
      <c r="M640">
        <v>1.9675</v>
      </c>
      <c r="N640">
        <v>1.8065</v>
      </c>
      <c r="O640">
        <v>-0.10680000000000001</v>
      </c>
      <c r="P640">
        <v>2.4464999999999999</v>
      </c>
      <c r="Q640">
        <v>1.29</v>
      </c>
      <c r="R640">
        <v>1.92</v>
      </c>
    </row>
    <row r="641" spans="1:18" x14ac:dyDescent="0.2">
      <c r="A641" s="1">
        <v>40969</v>
      </c>
      <c r="B641">
        <v>96.006699999999995</v>
      </c>
      <c r="C641">
        <v>75.376900000000006</v>
      </c>
      <c r="D641">
        <v>695</v>
      </c>
      <c r="E641">
        <v>137.91</v>
      </c>
      <c r="F641">
        <v>8.1999999999999993</v>
      </c>
      <c r="G641">
        <v>228.732</v>
      </c>
      <c r="H641">
        <v>105.739</v>
      </c>
      <c r="I641">
        <v>98.09</v>
      </c>
      <c r="J641">
        <v>1951.6147000000001</v>
      </c>
      <c r="K641">
        <v>1389.24</v>
      </c>
      <c r="L641">
        <v>0.19</v>
      </c>
      <c r="M641">
        <v>2.1727272727272702</v>
      </c>
      <c r="N641">
        <v>1.98272727272727</v>
      </c>
      <c r="O641">
        <v>-0.5202</v>
      </c>
      <c r="P641">
        <v>2.3807</v>
      </c>
      <c r="Q641">
        <v>1.24</v>
      </c>
      <c r="R641">
        <v>1.78</v>
      </c>
    </row>
    <row r="642" spans="1:18" x14ac:dyDescent="0.2">
      <c r="A642" s="1">
        <v>41000</v>
      </c>
      <c r="B642">
        <v>96.796599999999998</v>
      </c>
      <c r="C642">
        <v>75.799300000000002</v>
      </c>
      <c r="D642">
        <v>753</v>
      </c>
      <c r="E642">
        <v>139.16999999999999</v>
      </c>
      <c r="F642">
        <v>8.1999999999999993</v>
      </c>
      <c r="G642">
        <v>229.184</v>
      </c>
      <c r="H642">
        <v>105.883</v>
      </c>
      <c r="I642">
        <v>98.5</v>
      </c>
      <c r="J642">
        <v>1967.3233</v>
      </c>
      <c r="K642">
        <v>1386.43</v>
      </c>
      <c r="L642">
        <v>0.18333333333333299</v>
      </c>
      <c r="M642">
        <v>2.0528571428571398</v>
      </c>
      <c r="N642">
        <v>1.86952380952381</v>
      </c>
      <c r="O642">
        <v>-0.34439999999999998</v>
      </c>
      <c r="P642">
        <v>2.4773999999999998</v>
      </c>
      <c r="Q642">
        <v>1.23</v>
      </c>
      <c r="R642">
        <v>1.86</v>
      </c>
    </row>
    <row r="643" spans="1:18" x14ac:dyDescent="0.2">
      <c r="A643" s="1">
        <v>41030</v>
      </c>
      <c r="B643">
        <v>97.112300000000005</v>
      </c>
      <c r="C643">
        <v>75.488699999999994</v>
      </c>
      <c r="D643">
        <v>708</v>
      </c>
      <c r="E643">
        <v>140.16</v>
      </c>
      <c r="F643">
        <v>8.1999999999999993</v>
      </c>
      <c r="G643">
        <v>228.88399999999999</v>
      </c>
      <c r="H643">
        <v>105.831</v>
      </c>
      <c r="I643">
        <v>100.52</v>
      </c>
      <c r="J643">
        <v>1981.5777</v>
      </c>
      <c r="K643">
        <v>1341.27</v>
      </c>
      <c r="L643">
        <v>0.191818181818182</v>
      </c>
      <c r="M643">
        <v>1.80318181818182</v>
      </c>
      <c r="N643">
        <v>1.6113636363636401</v>
      </c>
      <c r="O643">
        <v>-0.3453</v>
      </c>
      <c r="P643">
        <v>2.7443</v>
      </c>
      <c r="Q643">
        <v>1.27</v>
      </c>
      <c r="R643">
        <v>2</v>
      </c>
    </row>
    <row r="644" spans="1:18" x14ac:dyDescent="0.2">
      <c r="A644" s="1">
        <v>41061</v>
      </c>
      <c r="B644">
        <v>97.161799999999999</v>
      </c>
      <c r="C644">
        <v>75.616500000000002</v>
      </c>
      <c r="D644">
        <v>757</v>
      </c>
      <c r="E644">
        <v>141.01</v>
      </c>
      <c r="F644">
        <v>8.1999999999999993</v>
      </c>
      <c r="G644">
        <v>228.82499999999999</v>
      </c>
      <c r="H644">
        <v>105.86499999999999</v>
      </c>
      <c r="I644">
        <v>102.02</v>
      </c>
      <c r="J644">
        <v>1998.4621999999999</v>
      </c>
      <c r="K644">
        <v>1323.48</v>
      </c>
      <c r="L644">
        <v>0.18904761904761899</v>
      </c>
      <c r="M644">
        <v>1.62238095238095</v>
      </c>
      <c r="N644">
        <v>1.43333333333333</v>
      </c>
      <c r="O644">
        <v>-4.6699999999999998E-2</v>
      </c>
      <c r="P644">
        <v>2.6966999999999999</v>
      </c>
      <c r="Q644">
        <v>1.38</v>
      </c>
      <c r="R644">
        <v>2.06</v>
      </c>
    </row>
    <row r="645" spans="1:18" x14ac:dyDescent="0.2">
      <c r="A645" s="1">
        <v>41091</v>
      </c>
      <c r="B645">
        <v>97.706100000000006</v>
      </c>
      <c r="C645">
        <v>75.772000000000006</v>
      </c>
      <c r="D645">
        <v>740</v>
      </c>
      <c r="E645">
        <v>141.63999999999999</v>
      </c>
      <c r="F645">
        <v>8.1999999999999993</v>
      </c>
      <c r="G645">
        <v>228.779</v>
      </c>
      <c r="H645">
        <v>105.895</v>
      </c>
      <c r="I645">
        <v>101.16</v>
      </c>
      <c r="J645">
        <v>2008.4237000000001</v>
      </c>
      <c r="K645">
        <v>1359.78</v>
      </c>
      <c r="L645">
        <v>0.185714285714286</v>
      </c>
      <c r="M645">
        <v>1.5266666666666699</v>
      </c>
      <c r="N645">
        <v>1.34095238095238</v>
      </c>
      <c r="O645">
        <v>-0.23319999999999999</v>
      </c>
      <c r="P645">
        <v>2.5486</v>
      </c>
      <c r="Q645">
        <v>1.47</v>
      </c>
      <c r="R645" t="e">
        <v>#N/A</v>
      </c>
    </row>
    <row r="646" spans="1:18" x14ac:dyDescent="0.2">
      <c r="A646" s="1">
        <v>41122</v>
      </c>
      <c r="B646">
        <v>97.114599999999996</v>
      </c>
      <c r="C646">
        <v>75.263800000000003</v>
      </c>
      <c r="D646">
        <v>754</v>
      </c>
      <c r="E646">
        <v>142.24</v>
      </c>
      <c r="F646">
        <v>8</v>
      </c>
      <c r="G646">
        <v>229.952</v>
      </c>
      <c r="H646">
        <v>106.211</v>
      </c>
      <c r="I646">
        <v>100.21</v>
      </c>
      <c r="J646">
        <v>2022.7286999999999</v>
      </c>
      <c r="K646">
        <v>1403.45</v>
      </c>
      <c r="L646">
        <v>0.18347826086956501</v>
      </c>
      <c r="M646">
        <v>1.6782608695652199</v>
      </c>
      <c r="N646">
        <v>1.4947826086956499</v>
      </c>
      <c r="O646">
        <v>-0.43430000000000002</v>
      </c>
      <c r="P646">
        <v>2.4826000000000001</v>
      </c>
      <c r="Q646">
        <v>1.43</v>
      </c>
      <c r="R646" t="e">
        <v>#N/A</v>
      </c>
    </row>
    <row r="647" spans="1:18" x14ac:dyDescent="0.2">
      <c r="A647" s="1">
        <v>41153</v>
      </c>
      <c r="B647">
        <v>97.386499999999998</v>
      </c>
      <c r="C647">
        <v>75.268100000000004</v>
      </c>
      <c r="D647">
        <v>847</v>
      </c>
      <c r="E647">
        <v>142.88999999999999</v>
      </c>
      <c r="F647">
        <v>7.8</v>
      </c>
      <c r="G647">
        <v>231.08600000000001</v>
      </c>
      <c r="H647">
        <v>106.506</v>
      </c>
      <c r="I647">
        <v>98.26</v>
      </c>
      <c r="J647">
        <v>2034.2239</v>
      </c>
      <c r="K647">
        <v>1443.42</v>
      </c>
      <c r="L647">
        <v>0.17578947368421</v>
      </c>
      <c r="M647">
        <v>1.72315789473684</v>
      </c>
      <c r="N647">
        <v>1.5473684210526299</v>
      </c>
      <c r="O647">
        <v>-0.33400000000000002</v>
      </c>
      <c r="P647">
        <v>2.3536000000000001</v>
      </c>
      <c r="Q647">
        <v>1.35</v>
      </c>
      <c r="R647" t="e">
        <v>#N/A</v>
      </c>
    </row>
    <row r="648" spans="1:18" x14ac:dyDescent="0.2">
      <c r="A648" s="1">
        <v>41183</v>
      </c>
      <c r="B648">
        <v>97.311099999999996</v>
      </c>
      <c r="C648">
        <v>74.828000000000003</v>
      </c>
      <c r="D648">
        <v>915</v>
      </c>
      <c r="E648">
        <v>143.6</v>
      </c>
      <c r="F648">
        <v>7.8</v>
      </c>
      <c r="G648">
        <v>231.65199999999999</v>
      </c>
      <c r="H648">
        <v>106.758</v>
      </c>
      <c r="I648">
        <v>97.83</v>
      </c>
      <c r="J648">
        <v>2047.8050000000001</v>
      </c>
      <c r="K648">
        <v>1437.82</v>
      </c>
      <c r="L648">
        <v>0.17952380952381</v>
      </c>
      <c r="M648">
        <v>1.7461904761904801</v>
      </c>
      <c r="N648">
        <v>1.56666666666667</v>
      </c>
      <c r="O648">
        <v>-0.33500000000000002</v>
      </c>
      <c r="P648">
        <v>2.1960000000000002</v>
      </c>
      <c r="Q648">
        <v>1.1100000000000001</v>
      </c>
      <c r="R648" t="e">
        <v>#N/A</v>
      </c>
    </row>
    <row r="649" spans="1:18" x14ac:dyDescent="0.2">
      <c r="A649" s="1">
        <v>41214</v>
      </c>
      <c r="B649">
        <v>98.259699999999995</v>
      </c>
      <c r="C649">
        <v>75.668700000000001</v>
      </c>
      <c r="D649">
        <v>833</v>
      </c>
      <c r="E649">
        <v>144.61000000000001</v>
      </c>
      <c r="F649">
        <v>7.7</v>
      </c>
      <c r="G649">
        <v>231.19</v>
      </c>
      <c r="H649">
        <v>106.646</v>
      </c>
      <c r="I649">
        <v>98.45</v>
      </c>
      <c r="J649">
        <v>2062.556</v>
      </c>
      <c r="K649">
        <v>1394.51</v>
      </c>
      <c r="L649">
        <v>0.17849999999999999</v>
      </c>
      <c r="M649">
        <v>1.6539999999999999</v>
      </c>
      <c r="N649">
        <v>1.4755</v>
      </c>
      <c r="O649">
        <v>-0.19450000000000001</v>
      </c>
      <c r="P649">
        <v>2.2896999999999998</v>
      </c>
      <c r="Q649">
        <v>1.01</v>
      </c>
      <c r="R649" t="e">
        <v>#N/A</v>
      </c>
    </row>
    <row r="650" spans="1:18" x14ac:dyDescent="0.2">
      <c r="A650" s="1">
        <v>41244</v>
      </c>
      <c r="B650">
        <v>98.357100000000003</v>
      </c>
      <c r="C650">
        <v>76.08</v>
      </c>
      <c r="D650">
        <v>976</v>
      </c>
      <c r="E650">
        <v>145.55000000000001</v>
      </c>
      <c r="F650">
        <v>7.9</v>
      </c>
      <c r="G650">
        <v>231.09899999999999</v>
      </c>
      <c r="H650">
        <v>106.621</v>
      </c>
      <c r="I650">
        <v>97.24</v>
      </c>
      <c r="J650">
        <v>2076.9216000000001</v>
      </c>
      <c r="K650">
        <v>1422.29</v>
      </c>
      <c r="L650">
        <v>0.158499999999999</v>
      </c>
      <c r="M650">
        <v>1.7190000000000001</v>
      </c>
      <c r="N650">
        <v>1.5605</v>
      </c>
      <c r="O650">
        <v>-0.28470000000000001</v>
      </c>
      <c r="P650">
        <v>2.1993999999999998</v>
      </c>
      <c r="Q650">
        <v>0.98</v>
      </c>
      <c r="R650" t="e">
        <v>#N/A</v>
      </c>
    </row>
    <row r="651" spans="1:18" x14ac:dyDescent="0.2">
      <c r="A651" s="1">
        <v>41275</v>
      </c>
      <c r="B651">
        <v>98.4084</v>
      </c>
      <c r="C651">
        <v>75.784000000000006</v>
      </c>
      <c r="D651">
        <v>896</v>
      </c>
      <c r="E651">
        <v>146.9</v>
      </c>
      <c r="F651">
        <v>8</v>
      </c>
      <c r="G651">
        <v>231.321</v>
      </c>
      <c r="H651">
        <v>106.738</v>
      </c>
      <c r="I651">
        <v>97.97</v>
      </c>
      <c r="J651">
        <v>2089.0859</v>
      </c>
      <c r="K651">
        <v>1480.4</v>
      </c>
      <c r="L651">
        <v>0.145238095238095</v>
      </c>
      <c r="M651">
        <v>1.9147619047619</v>
      </c>
      <c r="N651">
        <v>1.7695238095238099</v>
      </c>
      <c r="O651">
        <v>-0.17560000000000001</v>
      </c>
      <c r="P651">
        <v>2.0838000000000001</v>
      </c>
      <c r="Q651">
        <v>0.93</v>
      </c>
      <c r="R651" t="e">
        <v>#N/A</v>
      </c>
    </row>
    <row r="652" spans="1:18" x14ac:dyDescent="0.2">
      <c r="A652" s="1">
        <v>41306</v>
      </c>
      <c r="B652">
        <v>99.043800000000005</v>
      </c>
      <c r="C652">
        <v>76.136799999999994</v>
      </c>
      <c r="D652">
        <v>951</v>
      </c>
      <c r="E652">
        <v>148.08000000000001</v>
      </c>
      <c r="F652">
        <v>7.7</v>
      </c>
      <c r="G652">
        <v>232.59899999999999</v>
      </c>
      <c r="H652">
        <v>107.101</v>
      </c>
      <c r="I652">
        <v>99.34</v>
      </c>
      <c r="J652">
        <v>2107.5322999999999</v>
      </c>
      <c r="K652">
        <v>1512.31</v>
      </c>
      <c r="L652">
        <v>0.15736842105263199</v>
      </c>
      <c r="M652">
        <v>1.9842105263157901</v>
      </c>
      <c r="N652">
        <v>1.82684210526316</v>
      </c>
      <c r="O652">
        <v>-0.129</v>
      </c>
      <c r="P652">
        <v>2.1160999999999999</v>
      </c>
      <c r="Q652">
        <v>0.95</v>
      </c>
      <c r="R652" t="e">
        <v>#N/A</v>
      </c>
    </row>
    <row r="653" spans="1:18" x14ac:dyDescent="0.2">
      <c r="A653" s="1">
        <v>41334</v>
      </c>
      <c r="B653">
        <v>99.488</v>
      </c>
      <c r="C653">
        <v>76.089600000000004</v>
      </c>
      <c r="D653">
        <v>994</v>
      </c>
      <c r="E653">
        <v>150.02000000000001</v>
      </c>
      <c r="F653">
        <v>7.5</v>
      </c>
      <c r="G653">
        <v>232.07499999999999</v>
      </c>
      <c r="H653">
        <v>107.012</v>
      </c>
      <c r="I653">
        <v>100.48</v>
      </c>
      <c r="J653">
        <v>2118.9281000000001</v>
      </c>
      <c r="K653">
        <v>1550.83</v>
      </c>
      <c r="L653">
        <v>0.14749999999999999</v>
      </c>
      <c r="M653">
        <v>1.9575</v>
      </c>
      <c r="N653">
        <v>1.81</v>
      </c>
      <c r="O653">
        <v>-0.18260000000000001</v>
      </c>
      <c r="P653">
        <v>2.1038000000000001</v>
      </c>
      <c r="Q653">
        <v>0.92</v>
      </c>
      <c r="R653" t="e">
        <v>#N/A</v>
      </c>
    </row>
    <row r="654" spans="1:18" x14ac:dyDescent="0.2">
      <c r="A654" s="1">
        <v>41365</v>
      </c>
      <c r="B654">
        <v>99.311199999999999</v>
      </c>
      <c r="C654">
        <v>75.823099999999997</v>
      </c>
      <c r="D654">
        <v>848</v>
      </c>
      <c r="E654">
        <v>151.56</v>
      </c>
      <c r="F654">
        <v>7.6</v>
      </c>
      <c r="G654">
        <v>231.70699999999999</v>
      </c>
      <c r="H654">
        <v>106.89100000000001</v>
      </c>
      <c r="I654">
        <v>100.01</v>
      </c>
      <c r="J654">
        <v>2130.5743000000002</v>
      </c>
      <c r="K654">
        <v>1570.7</v>
      </c>
      <c r="L654">
        <v>0.124545454545454</v>
      </c>
      <c r="M654">
        <v>1.7590909090909099</v>
      </c>
      <c r="N654">
        <v>1.6345454545454601</v>
      </c>
      <c r="O654">
        <v>-0.22359999999999999</v>
      </c>
      <c r="P654">
        <v>2.0436999999999999</v>
      </c>
      <c r="Q654">
        <v>0.86</v>
      </c>
      <c r="R654" t="e">
        <v>#N/A</v>
      </c>
    </row>
    <row r="655" spans="1:18" x14ac:dyDescent="0.2">
      <c r="A655" s="1">
        <v>41395</v>
      </c>
      <c r="B655">
        <v>99.416200000000003</v>
      </c>
      <c r="C655">
        <v>75.928399999999996</v>
      </c>
      <c r="D655">
        <v>915</v>
      </c>
      <c r="E655">
        <v>152.85</v>
      </c>
      <c r="F655">
        <v>7.5</v>
      </c>
      <c r="G655">
        <v>232.124</v>
      </c>
      <c r="H655">
        <v>107.02</v>
      </c>
      <c r="I655">
        <v>100.96</v>
      </c>
      <c r="J655">
        <v>2144.1641</v>
      </c>
      <c r="K655">
        <v>1639.84</v>
      </c>
      <c r="L655">
        <v>0.118636363636363</v>
      </c>
      <c r="M655">
        <v>1.92818181818182</v>
      </c>
      <c r="N655">
        <v>1.8095454545454499</v>
      </c>
      <c r="O655">
        <v>-0.59560000000000002</v>
      </c>
      <c r="P655">
        <v>1.9641</v>
      </c>
      <c r="Q655">
        <v>0.84</v>
      </c>
      <c r="R655" t="e">
        <v>#N/A</v>
      </c>
    </row>
    <row r="656" spans="1:18" x14ac:dyDescent="0.2">
      <c r="A656" s="1">
        <v>41426</v>
      </c>
      <c r="B656">
        <v>99.6083</v>
      </c>
      <c r="C656">
        <v>76.0565</v>
      </c>
      <c r="D656">
        <v>831</v>
      </c>
      <c r="E656">
        <v>154.15</v>
      </c>
      <c r="F656">
        <v>7.5</v>
      </c>
      <c r="G656">
        <v>232.86</v>
      </c>
      <c r="H656">
        <v>107.31100000000001</v>
      </c>
      <c r="I656">
        <v>101.59</v>
      </c>
      <c r="J656">
        <v>2157.6215999999999</v>
      </c>
      <c r="K656">
        <v>1618.77</v>
      </c>
      <c r="L656">
        <v>0.14199999999999999</v>
      </c>
      <c r="M656">
        <v>2.2999999999999998</v>
      </c>
      <c r="N656">
        <v>2.1579999999999999</v>
      </c>
      <c r="O656">
        <v>-0.45179999999999998</v>
      </c>
      <c r="P656">
        <v>2.1425999999999998</v>
      </c>
      <c r="Q656">
        <v>0.92</v>
      </c>
      <c r="R656" t="e">
        <v>#N/A</v>
      </c>
    </row>
    <row r="657" spans="1:18" x14ac:dyDescent="0.2">
      <c r="A657" s="1">
        <v>41456</v>
      </c>
      <c r="B657">
        <v>99.443200000000004</v>
      </c>
      <c r="C657">
        <v>75.649000000000001</v>
      </c>
      <c r="D657">
        <v>898</v>
      </c>
      <c r="E657">
        <v>155.53</v>
      </c>
      <c r="F657">
        <v>7.3</v>
      </c>
      <c r="G657">
        <v>233.25200000000001</v>
      </c>
      <c r="H657">
        <v>107.434</v>
      </c>
      <c r="I657">
        <v>102.33</v>
      </c>
      <c r="J657">
        <v>2172.2905999999998</v>
      </c>
      <c r="K657">
        <v>1668.68</v>
      </c>
      <c r="L657">
        <v>0.12181818181818101</v>
      </c>
      <c r="M657">
        <v>2.5822727272727302</v>
      </c>
      <c r="N657">
        <v>2.4604545454545499</v>
      </c>
      <c r="O657">
        <v>-2.98E-2</v>
      </c>
      <c r="P657">
        <v>2.0085000000000002</v>
      </c>
      <c r="Q657">
        <v>0.98</v>
      </c>
      <c r="R657" t="e">
        <v>#N/A</v>
      </c>
    </row>
    <row r="658" spans="1:18" x14ac:dyDescent="0.2">
      <c r="A658" s="1">
        <v>41487</v>
      </c>
      <c r="B658">
        <v>99.998699999999999</v>
      </c>
      <c r="C658">
        <v>76.076599999999999</v>
      </c>
      <c r="D658">
        <v>885</v>
      </c>
      <c r="E658">
        <v>156.88999999999999</v>
      </c>
      <c r="F658">
        <v>7.2</v>
      </c>
      <c r="G658">
        <v>233.43299999999999</v>
      </c>
      <c r="H658">
        <v>107.51300000000001</v>
      </c>
      <c r="I658">
        <v>101.62</v>
      </c>
      <c r="J658">
        <v>2186.8809000000001</v>
      </c>
      <c r="K658">
        <v>1670.09</v>
      </c>
      <c r="L658">
        <v>0.126818181818182</v>
      </c>
      <c r="M658">
        <v>2.73727272727273</v>
      </c>
      <c r="N658">
        <v>2.6104545454545498</v>
      </c>
      <c r="O658">
        <v>-0.14779999999999999</v>
      </c>
      <c r="P658">
        <v>1.9796</v>
      </c>
      <c r="Q658">
        <v>0.88</v>
      </c>
      <c r="R658" t="e">
        <v>#N/A</v>
      </c>
    </row>
    <row r="659" spans="1:18" x14ac:dyDescent="0.2">
      <c r="A659" s="1">
        <v>41518</v>
      </c>
      <c r="B659">
        <v>100.71769999999999</v>
      </c>
      <c r="C659">
        <v>76.162199999999999</v>
      </c>
      <c r="D659">
        <v>863</v>
      </c>
      <c r="E659">
        <v>158.19</v>
      </c>
      <c r="F659">
        <v>7.2</v>
      </c>
      <c r="G659">
        <v>233.74299999999999</v>
      </c>
      <c r="H659">
        <v>107.61199999999999</v>
      </c>
      <c r="I659">
        <v>101.19</v>
      </c>
      <c r="J659">
        <v>2203.3872999999999</v>
      </c>
      <c r="K659">
        <v>1687.17</v>
      </c>
      <c r="L659">
        <v>0.11849999999999999</v>
      </c>
      <c r="M659">
        <v>2.8094999999999999</v>
      </c>
      <c r="N659">
        <v>2.6909999999999998</v>
      </c>
      <c r="O659">
        <v>-0.15570000000000001</v>
      </c>
      <c r="P659">
        <v>2.0345</v>
      </c>
      <c r="Q659">
        <v>0.83</v>
      </c>
      <c r="R659" t="e">
        <v>#N/A</v>
      </c>
    </row>
    <row r="660" spans="1:18" x14ac:dyDescent="0.2">
      <c r="A660" s="1">
        <v>41548</v>
      </c>
      <c r="B660">
        <v>100.819</v>
      </c>
      <c r="C660">
        <v>76.3078</v>
      </c>
      <c r="D660">
        <v>936</v>
      </c>
      <c r="E660">
        <v>159.25</v>
      </c>
      <c r="F660">
        <v>7.2</v>
      </c>
      <c r="G660">
        <v>233.78200000000001</v>
      </c>
      <c r="H660">
        <v>107.67100000000001</v>
      </c>
      <c r="I660">
        <v>99.76</v>
      </c>
      <c r="J660">
        <v>2217.6855999999998</v>
      </c>
      <c r="K660">
        <v>1720.03</v>
      </c>
      <c r="L660">
        <v>0.12136363636363499</v>
      </c>
      <c r="M660">
        <v>2.6159090909090899</v>
      </c>
      <c r="N660">
        <v>2.4945454545454502</v>
      </c>
      <c r="O660">
        <v>-3.5999999999999997E-2</v>
      </c>
      <c r="P660">
        <v>1.9464999999999999</v>
      </c>
      <c r="Q660">
        <v>0.78</v>
      </c>
      <c r="R660" t="e">
        <v>#N/A</v>
      </c>
    </row>
    <row r="661" spans="1:18" x14ac:dyDescent="0.2">
      <c r="A661" s="1">
        <v>41579</v>
      </c>
      <c r="B661">
        <v>101.375</v>
      </c>
      <c r="C661">
        <v>76.389300000000006</v>
      </c>
      <c r="D661">
        <v>1105</v>
      </c>
      <c r="E661">
        <v>160.18</v>
      </c>
      <c r="F661">
        <v>7</v>
      </c>
      <c r="G661">
        <v>234.03299999999999</v>
      </c>
      <c r="H661">
        <v>107.759</v>
      </c>
      <c r="I661">
        <v>100.34</v>
      </c>
      <c r="J661">
        <v>2228.7840000000001</v>
      </c>
      <c r="K661">
        <v>1783.54</v>
      </c>
      <c r="L661">
        <v>0.12157894736842</v>
      </c>
      <c r="M661">
        <v>2.7184210526315802</v>
      </c>
      <c r="N661">
        <v>2.5968421052631601</v>
      </c>
      <c r="O661">
        <v>1.6199999999999999E-2</v>
      </c>
      <c r="P661">
        <v>1.8959999999999999</v>
      </c>
      <c r="Q661">
        <v>0.75</v>
      </c>
      <c r="R661" t="e">
        <v>#N/A</v>
      </c>
    </row>
    <row r="662" spans="1:18" x14ac:dyDescent="0.2">
      <c r="A662" s="1">
        <v>41609</v>
      </c>
      <c r="B662">
        <v>101.55719999999999</v>
      </c>
      <c r="C662">
        <v>76.391800000000003</v>
      </c>
      <c r="D662">
        <v>1034</v>
      </c>
      <c r="E662">
        <v>161.16999999999999</v>
      </c>
      <c r="F662">
        <v>6.7</v>
      </c>
      <c r="G662">
        <v>234.59399999999999</v>
      </c>
      <c r="H662">
        <v>107.938</v>
      </c>
      <c r="I662">
        <v>100.31</v>
      </c>
      <c r="J662">
        <v>2240.2858999999999</v>
      </c>
      <c r="K662">
        <v>1807.78</v>
      </c>
      <c r="L662">
        <v>0.13285714285714401</v>
      </c>
      <c r="M662">
        <v>2.9019047619047602</v>
      </c>
      <c r="N662">
        <v>2.7690476190476199</v>
      </c>
      <c r="O662">
        <v>-9.8799999999999999E-2</v>
      </c>
      <c r="P662">
        <v>1.7609999999999999</v>
      </c>
      <c r="Q662">
        <v>0.76</v>
      </c>
      <c r="R662" t="e">
        <v>#N/A</v>
      </c>
    </row>
    <row r="663" spans="1:18" x14ac:dyDescent="0.2">
      <c r="A663" s="1">
        <v>41640</v>
      </c>
      <c r="B663">
        <v>101.3061</v>
      </c>
      <c r="C663">
        <v>75.506200000000007</v>
      </c>
      <c r="D663">
        <v>897</v>
      </c>
      <c r="E663">
        <v>162.15</v>
      </c>
      <c r="F663">
        <v>6.6</v>
      </c>
      <c r="G663">
        <v>234.93299999999999</v>
      </c>
      <c r="H663">
        <v>108.04600000000001</v>
      </c>
      <c r="I663">
        <v>101.97</v>
      </c>
      <c r="J663">
        <v>2253.6538999999998</v>
      </c>
      <c r="K663">
        <v>1822.36</v>
      </c>
      <c r="L663">
        <v>0.116190476190476</v>
      </c>
      <c r="M663">
        <v>2.85809523809524</v>
      </c>
      <c r="N663">
        <v>2.7419047619047601</v>
      </c>
      <c r="O663">
        <v>-0.30570000000000003</v>
      </c>
      <c r="P663">
        <v>1.7999000000000001</v>
      </c>
      <c r="Q663">
        <v>0.7</v>
      </c>
      <c r="R663" t="e">
        <v>#N/A</v>
      </c>
    </row>
    <row r="664" spans="1:18" x14ac:dyDescent="0.2">
      <c r="A664" s="1">
        <v>41671</v>
      </c>
      <c r="B664">
        <v>102.2567</v>
      </c>
      <c r="C664">
        <v>76.357399999999998</v>
      </c>
      <c r="D664">
        <v>928</v>
      </c>
      <c r="E664">
        <v>162.97999999999999</v>
      </c>
      <c r="F664">
        <v>6.7</v>
      </c>
      <c r="G664">
        <v>235.16900000000001</v>
      </c>
      <c r="H664">
        <v>108.129</v>
      </c>
      <c r="I664">
        <v>102</v>
      </c>
      <c r="J664">
        <v>2270.0893000000001</v>
      </c>
      <c r="K664">
        <v>1817.04</v>
      </c>
      <c r="L664">
        <v>0.116842105263158</v>
      </c>
      <c r="M664">
        <v>2.70947368421053</v>
      </c>
      <c r="N664">
        <v>2.59263157894737</v>
      </c>
      <c r="O664">
        <v>-0.19980000000000001</v>
      </c>
      <c r="P664">
        <v>1.7000999999999999</v>
      </c>
      <c r="Q664">
        <v>0.65</v>
      </c>
      <c r="R664" t="e">
        <v>#N/A</v>
      </c>
    </row>
    <row r="665" spans="1:18" x14ac:dyDescent="0.2">
      <c r="A665" s="1">
        <v>41699</v>
      </c>
      <c r="B665">
        <v>103.10590000000001</v>
      </c>
      <c r="C665">
        <v>76.847499999999997</v>
      </c>
      <c r="D665">
        <v>950</v>
      </c>
      <c r="E665">
        <v>163.30000000000001</v>
      </c>
      <c r="F665">
        <v>6.6</v>
      </c>
      <c r="G665">
        <v>235.64</v>
      </c>
      <c r="H665">
        <v>108.292</v>
      </c>
      <c r="I665">
        <v>101.75</v>
      </c>
      <c r="J665">
        <v>2287.7827000000002</v>
      </c>
      <c r="K665">
        <v>1863.52</v>
      </c>
      <c r="L665">
        <v>0.12809523809523701</v>
      </c>
      <c r="M665">
        <v>2.7233333333333301</v>
      </c>
      <c r="N665">
        <v>2.5952380952380998</v>
      </c>
      <c r="O665">
        <v>-0.26400000000000001</v>
      </c>
      <c r="P665">
        <v>1.6540999999999999</v>
      </c>
      <c r="Q665">
        <v>0.68</v>
      </c>
      <c r="R665" t="e">
        <v>#N/A</v>
      </c>
    </row>
    <row r="666" spans="1:18" x14ac:dyDescent="0.2">
      <c r="A666" s="1">
        <v>41730</v>
      </c>
      <c r="B666">
        <v>103.1885</v>
      </c>
      <c r="C666">
        <v>76.961100000000002</v>
      </c>
      <c r="D666">
        <v>1063</v>
      </c>
      <c r="E666">
        <v>163.51</v>
      </c>
      <c r="F666">
        <v>6.2</v>
      </c>
      <c r="G666">
        <v>236.25399999999999</v>
      </c>
      <c r="H666">
        <v>108.523</v>
      </c>
      <c r="I666">
        <v>101.1</v>
      </c>
      <c r="J666">
        <v>2304.3418999999999</v>
      </c>
      <c r="K666">
        <v>1864.26</v>
      </c>
      <c r="L666">
        <v>0.107619047619048</v>
      </c>
      <c r="M666">
        <v>2.7052380952381001</v>
      </c>
      <c r="N666">
        <v>2.5976190476190499</v>
      </c>
      <c r="O666">
        <v>-0.36969999999999997</v>
      </c>
      <c r="P666">
        <v>1.5799000000000001</v>
      </c>
      <c r="Q666">
        <v>0.66</v>
      </c>
      <c r="R666" t="e">
        <v>#N/A</v>
      </c>
    </row>
    <row r="667" spans="1:18" x14ac:dyDescent="0.2">
      <c r="A667" s="1">
        <v>41760</v>
      </c>
      <c r="B667">
        <v>103.68389999999999</v>
      </c>
      <c r="C667">
        <v>77.117999999999995</v>
      </c>
      <c r="D667">
        <v>984</v>
      </c>
      <c r="E667">
        <v>163.63999999999999</v>
      </c>
      <c r="F667">
        <v>6.3</v>
      </c>
      <c r="G667">
        <v>237.083</v>
      </c>
      <c r="H667">
        <v>108.79</v>
      </c>
      <c r="I667">
        <v>100.92</v>
      </c>
      <c r="J667">
        <v>2321.6277</v>
      </c>
      <c r="K667">
        <v>1889.77</v>
      </c>
      <c r="L667">
        <v>9.6666666666666803E-2</v>
      </c>
      <c r="M667">
        <v>2.5590476190476199</v>
      </c>
      <c r="N667">
        <v>2.4623809523809501</v>
      </c>
      <c r="O667">
        <v>-0.39800000000000002</v>
      </c>
      <c r="P667">
        <v>1.5769</v>
      </c>
      <c r="Q667">
        <v>0.6</v>
      </c>
      <c r="R667" t="e">
        <v>#N/A</v>
      </c>
    </row>
    <row r="668" spans="1:18" x14ac:dyDescent="0.2">
      <c r="A668" s="1">
        <v>41791</v>
      </c>
      <c r="B668">
        <v>104.105</v>
      </c>
      <c r="C668">
        <v>77.3048</v>
      </c>
      <c r="D668">
        <v>909</v>
      </c>
      <c r="E668">
        <v>163.93</v>
      </c>
      <c r="F668">
        <v>6.1</v>
      </c>
      <c r="G668">
        <v>237.69300000000001</v>
      </c>
      <c r="H668">
        <v>109.03400000000001</v>
      </c>
      <c r="I668">
        <v>101.28</v>
      </c>
      <c r="J668">
        <v>2339.0929999999998</v>
      </c>
      <c r="K668">
        <v>1947.09</v>
      </c>
      <c r="L668">
        <v>0.104761904761905</v>
      </c>
      <c r="M668">
        <v>2.5985714285714301</v>
      </c>
      <c r="N668">
        <v>2.4938095238095199</v>
      </c>
      <c r="O668">
        <v>-0.32579999999999998</v>
      </c>
      <c r="P668">
        <v>1.5521</v>
      </c>
      <c r="Q668">
        <v>0.55000000000000004</v>
      </c>
      <c r="R668" t="e">
        <v>#N/A</v>
      </c>
    </row>
    <row r="669" spans="1:18" x14ac:dyDescent="0.2">
      <c r="A669" s="1">
        <v>41821</v>
      </c>
      <c r="B669">
        <v>104.4671</v>
      </c>
      <c r="C669">
        <v>77.792599999999993</v>
      </c>
      <c r="D669">
        <v>1098</v>
      </c>
      <c r="E669">
        <v>164.41</v>
      </c>
      <c r="F669">
        <v>6.2</v>
      </c>
      <c r="G669">
        <v>237.90899999999999</v>
      </c>
      <c r="H669">
        <v>109.125</v>
      </c>
      <c r="I669">
        <v>101.23</v>
      </c>
      <c r="J669">
        <v>2356.7757999999999</v>
      </c>
      <c r="K669">
        <v>1973.1</v>
      </c>
      <c r="L669">
        <v>0.111363636363636</v>
      </c>
      <c r="M669">
        <v>2.5422727272727301</v>
      </c>
      <c r="N669">
        <v>2.4309090909090898</v>
      </c>
      <c r="O669">
        <v>-0.34520000000000001</v>
      </c>
      <c r="P669">
        <v>1.5923</v>
      </c>
      <c r="Q669">
        <v>0.56999999999999995</v>
      </c>
      <c r="R669" t="e">
        <v>#N/A</v>
      </c>
    </row>
    <row r="670" spans="1:18" x14ac:dyDescent="0.2">
      <c r="A670" s="1">
        <v>41852</v>
      </c>
      <c r="B670">
        <v>104.3507</v>
      </c>
      <c r="C670">
        <v>77.325800000000001</v>
      </c>
      <c r="D670">
        <v>963</v>
      </c>
      <c r="E670">
        <v>165.03</v>
      </c>
      <c r="F670">
        <v>6.1</v>
      </c>
      <c r="G670">
        <v>237.428</v>
      </c>
      <c r="H670">
        <v>109.072</v>
      </c>
      <c r="I670">
        <v>102.31</v>
      </c>
      <c r="J670">
        <v>2371.1421</v>
      </c>
      <c r="K670">
        <v>1961.53</v>
      </c>
      <c r="L670">
        <v>0.107142857142858</v>
      </c>
      <c r="M670">
        <v>2.42</v>
      </c>
      <c r="N670">
        <v>2.3128571428571401</v>
      </c>
      <c r="O670">
        <v>-0.35759999999999997</v>
      </c>
      <c r="P670">
        <v>1.5858000000000001</v>
      </c>
      <c r="Q670">
        <v>0.61</v>
      </c>
      <c r="R670" t="e">
        <v>#N/A</v>
      </c>
    </row>
    <row r="671" spans="1:18" x14ac:dyDescent="0.2">
      <c r="A671" s="1">
        <v>41883</v>
      </c>
      <c r="B671">
        <v>105.2863</v>
      </c>
      <c r="C671">
        <v>77.444400000000002</v>
      </c>
      <c r="D671">
        <v>1028</v>
      </c>
      <c r="E671">
        <v>165.8</v>
      </c>
      <c r="F671">
        <v>5.9</v>
      </c>
      <c r="G671">
        <v>237.63300000000001</v>
      </c>
      <c r="H671">
        <v>109.15</v>
      </c>
      <c r="I671">
        <v>104.15</v>
      </c>
      <c r="J671">
        <v>2386.3042</v>
      </c>
      <c r="K671">
        <v>1993.23</v>
      </c>
      <c r="L671">
        <v>0.109523809523809</v>
      </c>
      <c r="M671">
        <v>2.5342857142857098</v>
      </c>
      <c r="N671">
        <v>2.4247619047618998</v>
      </c>
      <c r="O671">
        <v>-0.2712</v>
      </c>
      <c r="P671">
        <v>1.7154</v>
      </c>
      <c r="Q671">
        <v>0.69</v>
      </c>
      <c r="R671" t="e">
        <v>#N/A</v>
      </c>
    </row>
    <row r="672" spans="1:18" x14ac:dyDescent="0.2">
      <c r="A672" s="1">
        <v>41913</v>
      </c>
      <c r="B672">
        <v>105.2619</v>
      </c>
      <c r="C672">
        <v>77.481700000000004</v>
      </c>
      <c r="D672">
        <v>1092</v>
      </c>
      <c r="E672">
        <v>166.63</v>
      </c>
      <c r="F672">
        <v>5.7</v>
      </c>
      <c r="G672">
        <v>237.642</v>
      </c>
      <c r="H672">
        <v>109.203</v>
      </c>
      <c r="I672">
        <v>105.57</v>
      </c>
      <c r="J672">
        <v>2400.7948999999999</v>
      </c>
      <c r="K672">
        <v>1937.27</v>
      </c>
      <c r="L672">
        <v>0.104545454545455</v>
      </c>
      <c r="M672">
        <v>2.3040909090909101</v>
      </c>
      <c r="N672">
        <v>2.1995454545454498</v>
      </c>
      <c r="O672">
        <v>-0.28439999999999999</v>
      </c>
      <c r="P672">
        <v>1.8339000000000001</v>
      </c>
      <c r="Q672">
        <v>0.77</v>
      </c>
      <c r="R672" t="e">
        <v>#N/A</v>
      </c>
    </row>
    <row r="673" spans="1:18" x14ac:dyDescent="0.2">
      <c r="A673" s="1">
        <v>41944</v>
      </c>
      <c r="B673">
        <v>106.62909999999999</v>
      </c>
      <c r="C673">
        <v>78.353800000000007</v>
      </c>
      <c r="D673">
        <v>1043</v>
      </c>
      <c r="E673">
        <v>167.52</v>
      </c>
      <c r="F673">
        <v>5.8</v>
      </c>
      <c r="G673">
        <v>237.03200000000001</v>
      </c>
      <c r="H673">
        <v>109.015</v>
      </c>
      <c r="I673">
        <v>107.4</v>
      </c>
      <c r="J673">
        <v>2415.8213999999998</v>
      </c>
      <c r="K673">
        <v>2044.57</v>
      </c>
      <c r="L673">
        <v>0.13444444444444401</v>
      </c>
      <c r="M673">
        <v>2.3255555555555598</v>
      </c>
      <c r="N673">
        <v>2.1911111111111099</v>
      </c>
      <c r="O673">
        <v>-3.3700000000000001E-2</v>
      </c>
      <c r="P673">
        <v>1.9777</v>
      </c>
      <c r="Q673">
        <v>0.87</v>
      </c>
      <c r="R673" t="e">
        <v>#N/A</v>
      </c>
    </row>
    <row r="674" spans="1:18" x14ac:dyDescent="0.2">
      <c r="A674" s="1">
        <v>41974</v>
      </c>
      <c r="B674">
        <v>106.51139999999999</v>
      </c>
      <c r="C674">
        <v>78.426199999999994</v>
      </c>
      <c r="D674">
        <v>1089</v>
      </c>
      <c r="E674">
        <v>168.39</v>
      </c>
      <c r="F674">
        <v>5.6</v>
      </c>
      <c r="G674">
        <v>236.149</v>
      </c>
      <c r="H674" t="e">
        <v>#N/A</v>
      </c>
      <c r="I674">
        <v>109.68</v>
      </c>
      <c r="J674" t="e">
        <v>#N/A</v>
      </c>
      <c r="K674">
        <v>2052.73</v>
      </c>
      <c r="L674">
        <v>0.21454545454545501</v>
      </c>
      <c r="M674">
        <v>2.2072727272727302</v>
      </c>
      <c r="N674">
        <v>1.99272727272727</v>
      </c>
      <c r="O674">
        <v>-2.23E-2</v>
      </c>
      <c r="P674">
        <v>2.0855999999999999</v>
      </c>
      <c r="Q674">
        <v>0.95</v>
      </c>
      <c r="R674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459"/>
  <sheetViews>
    <sheetView topLeftCell="A3" workbookViewId="0">
      <selection activeCell="C3" sqref="C3"/>
    </sheetView>
  </sheetViews>
  <sheetFormatPr baseColWidth="10" defaultColWidth="8.83203125" defaultRowHeight="16" x14ac:dyDescent="0.2"/>
  <cols>
    <col min="1" max="1" width="8.83203125" style="6"/>
    <col min="2" max="2" width="11.5" style="6" bestFit="1" customWidth="1"/>
    <col min="3" max="4" width="18.83203125" style="6" customWidth="1"/>
    <col min="5" max="16384" width="8.83203125" style="6"/>
  </cols>
  <sheetData>
    <row r="3" spans="2:4" ht="34" x14ac:dyDescent="0.2">
      <c r="C3" s="24" t="s">
        <v>202</v>
      </c>
      <c r="D3" s="24" t="s">
        <v>203</v>
      </c>
    </row>
    <row r="4" spans="2:4" x14ac:dyDescent="0.2">
      <c r="B4" s="1">
        <v>27395</v>
      </c>
      <c r="C4" s="5">
        <v>17.2559160339637</v>
      </c>
      <c r="D4" t="e">
        <v>#N/A</v>
      </c>
    </row>
    <row r="5" spans="2:4" x14ac:dyDescent="0.2">
      <c r="B5" s="1">
        <v>27426</v>
      </c>
      <c r="C5" s="5">
        <v>29.998946682904702</v>
      </c>
      <c r="D5" t="e">
        <v>#N/A</v>
      </c>
    </row>
    <row r="6" spans="2:4" x14ac:dyDescent="0.2">
      <c r="B6" s="1">
        <v>27454</v>
      </c>
      <c r="C6" s="5">
        <v>37.522187280150291</v>
      </c>
      <c r="D6" t="e">
        <v>#N/A</v>
      </c>
    </row>
    <row r="7" spans="2:4" x14ac:dyDescent="0.2">
      <c r="B7" s="1">
        <v>27485</v>
      </c>
      <c r="C7" s="5">
        <v>47.596213386472691</v>
      </c>
      <c r="D7" t="e">
        <v>#N/A</v>
      </c>
    </row>
    <row r="8" spans="2:4" x14ac:dyDescent="0.2">
      <c r="B8" s="1">
        <v>27515</v>
      </c>
      <c r="C8" s="5">
        <v>48.048118256315298</v>
      </c>
      <c r="D8" t="e">
        <v>#N/A</v>
      </c>
    </row>
    <row r="9" spans="2:4" x14ac:dyDescent="0.2">
      <c r="B9" s="1">
        <v>27546</v>
      </c>
      <c r="C9" s="5">
        <v>46.648881306328306</v>
      </c>
      <c r="D9" t="e">
        <v>#N/A</v>
      </c>
    </row>
    <row r="10" spans="2:4" x14ac:dyDescent="0.2">
      <c r="B10" s="1">
        <v>27576</v>
      </c>
      <c r="C10" s="5">
        <v>36.149833780299709</v>
      </c>
      <c r="D10" t="e">
        <v>#N/A</v>
      </c>
    </row>
    <row r="11" spans="2:4" x14ac:dyDescent="0.2">
      <c r="B11" s="1">
        <v>27607</v>
      </c>
      <c r="C11" s="5">
        <v>32.902674030193261</v>
      </c>
      <c r="D11" t="e">
        <v>#N/A</v>
      </c>
    </row>
    <row r="12" spans="2:4" x14ac:dyDescent="0.2">
      <c r="B12" s="1">
        <v>27638</v>
      </c>
      <c r="C12" s="5">
        <v>23.448100261171611</v>
      </c>
      <c r="D12" t="e">
        <v>#N/A</v>
      </c>
    </row>
    <row r="13" spans="2:4" x14ac:dyDescent="0.2">
      <c r="B13" s="1">
        <v>27668</v>
      </c>
      <c r="C13" s="5">
        <v>29.340720726339342</v>
      </c>
      <c r="D13" t="e">
        <v>#N/A</v>
      </c>
    </row>
    <row r="14" spans="2:4" x14ac:dyDescent="0.2">
      <c r="B14" s="1">
        <v>27699</v>
      </c>
      <c r="C14" s="5">
        <v>32.74433166305888</v>
      </c>
      <c r="D14" t="e">
        <v>#N/A</v>
      </c>
    </row>
    <row r="15" spans="2:4" x14ac:dyDescent="0.2">
      <c r="B15" s="1">
        <v>27729</v>
      </c>
      <c r="C15" s="5">
        <v>30.96664145674961</v>
      </c>
      <c r="D15" t="e">
        <v>#N/A</v>
      </c>
    </row>
    <row r="16" spans="2:4" x14ac:dyDescent="0.2">
      <c r="B16" s="1">
        <v>27760</v>
      </c>
      <c r="C16" s="5">
        <v>48.370254321066213</v>
      </c>
      <c r="D16" t="e">
        <v>#N/A</v>
      </c>
    </row>
    <row r="17" spans="2:4" x14ac:dyDescent="0.2">
      <c r="B17" s="1">
        <v>27791</v>
      </c>
      <c r="C17" s="5">
        <v>52.778675412320965</v>
      </c>
      <c r="D17" t="e">
        <v>#N/A</v>
      </c>
    </row>
    <row r="18" spans="2:4" x14ac:dyDescent="0.2">
      <c r="B18" s="1">
        <v>27820</v>
      </c>
      <c r="C18" s="5">
        <v>54.305414505991294</v>
      </c>
      <c r="D18" t="e">
        <v>#N/A</v>
      </c>
    </row>
    <row r="19" spans="2:4" x14ac:dyDescent="0.2">
      <c r="B19" s="1">
        <v>27851</v>
      </c>
      <c r="C19" s="5">
        <v>55.659123610314701</v>
      </c>
      <c r="D19" t="e">
        <v>#N/A</v>
      </c>
    </row>
    <row r="20" spans="2:4" x14ac:dyDescent="0.2">
      <c r="B20" s="1">
        <v>27881</v>
      </c>
      <c r="C20" s="5">
        <v>55.682354606160999</v>
      </c>
      <c r="D20" t="e">
        <v>#N/A</v>
      </c>
    </row>
    <row r="21" spans="2:4" x14ac:dyDescent="0.2">
      <c r="B21" s="1">
        <v>27912</v>
      </c>
      <c r="C21" s="5">
        <v>58.485712095312799</v>
      </c>
      <c r="D21" t="e">
        <v>#N/A</v>
      </c>
    </row>
    <row r="22" spans="2:4" x14ac:dyDescent="0.2">
      <c r="B22" s="1">
        <v>27942</v>
      </c>
      <c r="C22" s="5">
        <v>54.107984120136891</v>
      </c>
      <c r="D22" t="e">
        <v>#N/A</v>
      </c>
    </row>
    <row r="23" spans="2:4" x14ac:dyDescent="0.2">
      <c r="B23" s="1">
        <v>27973</v>
      </c>
      <c r="C23" s="5">
        <v>49.409859574482539</v>
      </c>
      <c r="D23" t="e">
        <v>#N/A</v>
      </c>
    </row>
    <row r="24" spans="2:4" x14ac:dyDescent="0.2">
      <c r="B24" s="1">
        <v>28004</v>
      </c>
      <c r="C24" s="5">
        <v>43.808968813519598</v>
      </c>
      <c r="D24" t="e">
        <v>#N/A</v>
      </c>
    </row>
    <row r="25" spans="2:4" x14ac:dyDescent="0.2">
      <c r="B25" s="1">
        <v>28034</v>
      </c>
      <c r="C25" s="5">
        <v>38.358097907855296</v>
      </c>
      <c r="D25" t="e">
        <v>#N/A</v>
      </c>
    </row>
    <row r="26" spans="2:4" x14ac:dyDescent="0.2">
      <c r="B26" s="1">
        <v>28065</v>
      </c>
      <c r="C26" s="5">
        <v>40.977558190389779</v>
      </c>
      <c r="D26" t="e">
        <v>#N/A</v>
      </c>
    </row>
    <row r="27" spans="2:4" x14ac:dyDescent="0.2">
      <c r="B27" s="1">
        <v>28095</v>
      </c>
      <c r="C27" s="5">
        <v>50.756090038437769</v>
      </c>
      <c r="D27" t="e">
        <v>#N/A</v>
      </c>
    </row>
    <row r="28" spans="2:4" x14ac:dyDescent="0.2">
      <c r="B28" s="1">
        <v>28126</v>
      </c>
      <c r="C28" s="5">
        <v>43.151770526927159</v>
      </c>
      <c r="D28" t="e">
        <v>#N/A</v>
      </c>
    </row>
    <row r="29" spans="2:4" x14ac:dyDescent="0.2">
      <c r="B29" s="1">
        <v>28157</v>
      </c>
      <c r="C29" s="5">
        <v>41.416238296758692</v>
      </c>
      <c r="D29" t="e">
        <v>#N/A</v>
      </c>
    </row>
    <row r="30" spans="2:4" x14ac:dyDescent="0.2">
      <c r="B30" s="1">
        <v>28185</v>
      </c>
      <c r="C30" s="5">
        <v>40.902593981864307</v>
      </c>
      <c r="D30" t="e">
        <v>#N/A</v>
      </c>
    </row>
    <row r="31" spans="2:4" x14ac:dyDescent="0.2">
      <c r="B31" s="1">
        <v>28216</v>
      </c>
      <c r="C31" s="5">
        <v>41.842342934889288</v>
      </c>
      <c r="D31" t="e">
        <v>#N/A</v>
      </c>
    </row>
    <row r="32" spans="2:4" x14ac:dyDescent="0.2">
      <c r="B32" s="1">
        <v>28246</v>
      </c>
      <c r="C32" s="5">
        <v>38.303131771342947</v>
      </c>
      <c r="D32" t="e">
        <v>#N/A</v>
      </c>
    </row>
    <row r="33" spans="2:4" x14ac:dyDescent="0.2">
      <c r="B33" s="1">
        <v>28277</v>
      </c>
      <c r="C33" s="5">
        <v>37.907807996210202</v>
      </c>
      <c r="D33" t="e">
        <v>#N/A</v>
      </c>
    </row>
    <row r="34" spans="2:4" x14ac:dyDescent="0.2">
      <c r="B34" s="1">
        <v>28307</v>
      </c>
      <c r="C34" s="5">
        <v>32.08007970710937</v>
      </c>
      <c r="D34" t="e">
        <v>#N/A</v>
      </c>
    </row>
    <row r="35" spans="2:4" x14ac:dyDescent="0.2">
      <c r="B35" s="1">
        <v>28338</v>
      </c>
      <c r="C35" s="5">
        <v>29.215700403750599</v>
      </c>
      <c r="D35" t="e">
        <v>#N/A</v>
      </c>
    </row>
    <row r="36" spans="2:4" x14ac:dyDescent="0.2">
      <c r="B36" s="1">
        <v>28369</v>
      </c>
      <c r="C36" s="5">
        <v>26.992893773926738</v>
      </c>
      <c r="D36" t="e">
        <v>#N/A</v>
      </c>
    </row>
    <row r="37" spans="2:4" x14ac:dyDescent="0.2">
      <c r="B37" s="1">
        <v>28399</v>
      </c>
      <c r="C37" s="5">
        <v>17.071796997172207</v>
      </c>
      <c r="D37" t="e">
        <v>#N/A</v>
      </c>
    </row>
    <row r="38" spans="2:4" x14ac:dyDescent="0.2">
      <c r="B38" s="1">
        <v>28430</v>
      </c>
      <c r="C38" s="5">
        <v>20.299972140249597</v>
      </c>
      <c r="D38" t="e">
        <v>#N/A</v>
      </c>
    </row>
    <row r="39" spans="2:4" x14ac:dyDescent="0.2">
      <c r="B39" s="1">
        <v>28460</v>
      </c>
      <c r="C39" s="5">
        <v>19.495600670730973</v>
      </c>
      <c r="D39" t="e">
        <v>#N/A</v>
      </c>
    </row>
    <row r="40" spans="2:4" x14ac:dyDescent="0.2">
      <c r="B40" s="1">
        <v>28491</v>
      </c>
      <c r="C40" s="5">
        <v>18.835207319866488</v>
      </c>
      <c r="D40" t="e">
        <v>#N/A</v>
      </c>
    </row>
    <row r="41" spans="2:4" x14ac:dyDescent="0.2">
      <c r="B41" s="1">
        <v>28522</v>
      </c>
      <c r="C41" s="5">
        <v>16.967155582335689</v>
      </c>
      <c r="D41" t="e">
        <v>#N/A</v>
      </c>
    </row>
    <row r="42" spans="2:4" x14ac:dyDescent="0.2">
      <c r="B42" s="1">
        <v>28550</v>
      </c>
      <c r="C42" s="5">
        <v>19.515993358960809</v>
      </c>
      <c r="D42" t="e">
        <v>#N/A</v>
      </c>
    </row>
    <row r="43" spans="2:4" x14ac:dyDescent="0.2">
      <c r="B43" s="1">
        <v>28581</v>
      </c>
      <c r="C43" s="5">
        <v>34.158658953887112</v>
      </c>
      <c r="D43" t="e">
        <v>#N/A</v>
      </c>
    </row>
    <row r="44" spans="2:4" x14ac:dyDescent="0.2">
      <c r="B44" s="1">
        <v>28611</v>
      </c>
      <c r="C44" s="5">
        <v>33.714481525182336</v>
      </c>
      <c r="D44" t="e">
        <v>#N/A</v>
      </c>
    </row>
    <row r="45" spans="2:4" x14ac:dyDescent="0.2">
      <c r="B45" s="1">
        <v>28642</v>
      </c>
      <c r="C45" s="5">
        <v>29.934854262727747</v>
      </c>
      <c r="D45" t="e">
        <v>#N/A</v>
      </c>
    </row>
    <row r="46" spans="2:4" x14ac:dyDescent="0.2">
      <c r="B46" s="1">
        <v>28672</v>
      </c>
      <c r="C46" s="5">
        <v>37.152159963696555</v>
      </c>
      <c r="D46" t="e">
        <v>#N/A</v>
      </c>
    </row>
    <row r="47" spans="2:4" x14ac:dyDescent="0.2">
      <c r="B47" s="1">
        <v>28703</v>
      </c>
      <c r="C47" s="5">
        <v>44.596802590347693</v>
      </c>
      <c r="D47" t="e">
        <v>#N/A</v>
      </c>
    </row>
    <row r="48" spans="2:4" x14ac:dyDescent="0.2">
      <c r="B48" s="1">
        <v>28734</v>
      </c>
      <c r="C48" s="5">
        <v>43.757962071524886</v>
      </c>
      <c r="D48" t="e">
        <v>#N/A</v>
      </c>
    </row>
    <row r="49" spans="2:4" x14ac:dyDescent="0.2">
      <c r="B49" s="1">
        <v>28764</v>
      </c>
      <c r="C49" s="5">
        <v>34.941040396520762</v>
      </c>
      <c r="D49" t="e">
        <v>#N/A</v>
      </c>
    </row>
    <row r="50" spans="2:4" x14ac:dyDescent="0.2">
      <c r="B50" s="1">
        <v>28795</v>
      </c>
      <c r="C50" s="5">
        <v>33.247526115744151</v>
      </c>
      <c r="D50" t="e">
        <v>#N/A</v>
      </c>
    </row>
    <row r="51" spans="2:4" x14ac:dyDescent="0.2">
      <c r="B51" s="1">
        <v>28825</v>
      </c>
      <c r="C51" s="5">
        <v>31.088514301904951</v>
      </c>
      <c r="D51" t="e">
        <v>#N/A</v>
      </c>
    </row>
    <row r="52" spans="2:4" x14ac:dyDescent="0.2">
      <c r="B52" s="1">
        <v>28856</v>
      </c>
      <c r="C52" s="5">
        <v>35.21243252730239</v>
      </c>
      <c r="D52" t="e">
        <v>#N/A</v>
      </c>
    </row>
    <row r="53" spans="2:4" x14ac:dyDescent="0.2">
      <c r="B53" s="1">
        <v>28887</v>
      </c>
      <c r="C53" s="5">
        <v>31.447948168822499</v>
      </c>
      <c r="D53" t="e">
        <v>#N/A</v>
      </c>
    </row>
    <row r="54" spans="2:4" x14ac:dyDescent="0.2">
      <c r="B54" s="1">
        <v>28915</v>
      </c>
      <c r="C54" s="5">
        <v>38.900527750178242</v>
      </c>
      <c r="D54" t="e">
        <v>#N/A</v>
      </c>
    </row>
    <row r="55" spans="2:4" x14ac:dyDescent="0.2">
      <c r="B55" s="1">
        <v>28946</v>
      </c>
      <c r="C55" s="5">
        <v>42.292530731053553</v>
      </c>
      <c r="D55" t="e">
        <v>#N/A</v>
      </c>
    </row>
    <row r="56" spans="2:4" x14ac:dyDescent="0.2">
      <c r="B56" s="1">
        <v>28976</v>
      </c>
      <c r="C56" s="5">
        <v>35.095484873707072</v>
      </c>
      <c r="D56" t="e">
        <v>#N/A</v>
      </c>
    </row>
    <row r="57" spans="2:4" x14ac:dyDescent="0.2">
      <c r="B57" s="1">
        <v>29007</v>
      </c>
      <c r="C57" s="5">
        <v>33.78664551466003</v>
      </c>
      <c r="D57" t="e">
        <v>#N/A</v>
      </c>
    </row>
    <row r="58" spans="2:4" x14ac:dyDescent="0.2">
      <c r="B58" s="1">
        <v>29037</v>
      </c>
      <c r="C58" s="5">
        <v>36.630344282284959</v>
      </c>
      <c r="D58" t="e">
        <v>#N/A</v>
      </c>
    </row>
    <row r="59" spans="2:4" x14ac:dyDescent="0.2">
      <c r="B59" s="1">
        <v>29068</v>
      </c>
      <c r="C59" s="5">
        <v>44.938681703064915</v>
      </c>
      <c r="D59" t="e">
        <v>#N/A</v>
      </c>
    </row>
    <row r="60" spans="2:4" x14ac:dyDescent="0.2">
      <c r="B60" s="1">
        <v>29099</v>
      </c>
      <c r="C60" s="5">
        <v>46.816194520469239</v>
      </c>
      <c r="D60" t="e">
        <v>#N/A</v>
      </c>
    </row>
    <row r="61" spans="2:4" x14ac:dyDescent="0.2">
      <c r="B61" s="1">
        <v>29129</v>
      </c>
      <c r="C61" s="5">
        <v>35.170065807493643</v>
      </c>
      <c r="D61" t="e">
        <v>#N/A</v>
      </c>
    </row>
    <row r="62" spans="2:4" x14ac:dyDescent="0.2">
      <c r="B62" s="1">
        <v>29160</v>
      </c>
      <c r="C62" s="5">
        <v>34.511907173541267</v>
      </c>
      <c r="D62" t="e">
        <v>#N/A</v>
      </c>
    </row>
    <row r="63" spans="2:4" x14ac:dyDescent="0.2">
      <c r="B63" s="1">
        <v>29190</v>
      </c>
      <c r="C63" s="5">
        <v>40.383457840215399</v>
      </c>
      <c r="D63" t="e">
        <v>#N/A</v>
      </c>
    </row>
    <row r="64" spans="2:4" x14ac:dyDescent="0.2">
      <c r="B64" s="1">
        <v>29221</v>
      </c>
      <c r="C64" s="5">
        <v>48.95739069433175</v>
      </c>
      <c r="D64" t="e">
        <v>#N/A</v>
      </c>
    </row>
    <row r="65" spans="2:4" x14ac:dyDescent="0.2">
      <c r="B65" s="1">
        <v>29252</v>
      </c>
      <c r="C65" s="5">
        <v>45.91707497548159</v>
      </c>
      <c r="D65" t="e">
        <v>#N/A</v>
      </c>
    </row>
    <row r="66" spans="2:4" x14ac:dyDescent="0.2">
      <c r="B66" s="1">
        <v>29281</v>
      </c>
      <c r="C66" s="5">
        <v>27.445771435280189</v>
      </c>
      <c r="D66" t="e">
        <v>#N/A</v>
      </c>
    </row>
    <row r="67" spans="2:4" x14ac:dyDescent="0.2">
      <c r="B67" s="1">
        <v>29312</v>
      </c>
      <c r="C67" s="5">
        <v>22.96943228667989</v>
      </c>
      <c r="D67" t="e">
        <v>#N/A</v>
      </c>
    </row>
    <row r="68" spans="2:4" x14ac:dyDescent="0.2">
      <c r="B68" s="1">
        <v>29342</v>
      </c>
      <c r="C68" s="5">
        <v>28.924834676999161</v>
      </c>
      <c r="D68" t="e">
        <v>#N/A</v>
      </c>
    </row>
    <row r="69" spans="2:4" x14ac:dyDescent="0.2">
      <c r="B69" s="1">
        <v>29373</v>
      </c>
      <c r="C69" s="5">
        <v>33.623509662711342</v>
      </c>
      <c r="D69" t="e">
        <v>#N/A</v>
      </c>
    </row>
    <row r="70" spans="2:4" x14ac:dyDescent="0.2">
      <c r="B70" s="1">
        <v>29403</v>
      </c>
      <c r="C70" s="5">
        <v>47.488202935041741</v>
      </c>
      <c r="D70" t="e">
        <v>#N/A</v>
      </c>
    </row>
    <row r="71" spans="2:4" x14ac:dyDescent="0.2">
      <c r="B71" s="1">
        <v>29434</v>
      </c>
      <c r="C71" s="5">
        <v>47.021093685345377</v>
      </c>
      <c r="D71" t="e">
        <v>#N/A</v>
      </c>
    </row>
    <row r="72" spans="2:4" x14ac:dyDescent="0.2">
      <c r="B72" s="1">
        <v>29465</v>
      </c>
      <c r="C72" s="5">
        <v>54.09718976019402</v>
      </c>
      <c r="D72" t="e">
        <v>#N/A</v>
      </c>
    </row>
    <row r="73" spans="2:4" x14ac:dyDescent="0.2">
      <c r="B73" s="1">
        <v>29495</v>
      </c>
      <c r="C73" s="5">
        <v>55.362564194518228</v>
      </c>
      <c r="D73" t="e">
        <v>#N/A</v>
      </c>
    </row>
    <row r="74" spans="2:4" x14ac:dyDescent="0.2">
      <c r="B74" s="1">
        <v>29526</v>
      </c>
      <c r="C74" s="5">
        <v>58.270298152650447</v>
      </c>
      <c r="D74" t="e">
        <v>#N/A</v>
      </c>
    </row>
    <row r="75" spans="2:4" x14ac:dyDescent="0.2">
      <c r="B75" s="1">
        <v>29556</v>
      </c>
      <c r="C75" s="5">
        <v>50.693691750451748</v>
      </c>
      <c r="D75" t="e">
        <v>#N/A</v>
      </c>
    </row>
    <row r="76" spans="2:4" x14ac:dyDescent="0.2">
      <c r="B76" s="1">
        <v>29587</v>
      </c>
      <c r="C76" s="5">
        <v>46.790143633864098</v>
      </c>
      <c r="D76" t="e">
        <v>#N/A</v>
      </c>
    </row>
    <row r="77" spans="2:4" x14ac:dyDescent="0.2">
      <c r="B77" s="1">
        <v>29618</v>
      </c>
      <c r="C77" s="5">
        <v>52.228115329765437</v>
      </c>
      <c r="D77" t="e">
        <v>#N/A</v>
      </c>
    </row>
    <row r="78" spans="2:4" x14ac:dyDescent="0.2">
      <c r="B78" s="1">
        <v>29646</v>
      </c>
      <c r="C78" s="5">
        <v>61.091800044035878</v>
      </c>
      <c r="D78" t="e">
        <v>#N/A</v>
      </c>
    </row>
    <row r="79" spans="2:4" x14ac:dyDescent="0.2">
      <c r="B79" s="1">
        <v>29677</v>
      </c>
      <c r="C79" s="5">
        <v>64.173821584843878</v>
      </c>
      <c r="D79" t="e">
        <v>#N/A</v>
      </c>
    </row>
    <row r="80" spans="2:4" x14ac:dyDescent="0.2">
      <c r="B80" s="1">
        <v>29707</v>
      </c>
      <c r="C80" s="5">
        <v>63.53547221369265</v>
      </c>
      <c r="D80" t="e">
        <v>#N/A</v>
      </c>
    </row>
    <row r="81" spans="2:4" x14ac:dyDescent="0.2">
      <c r="B81" s="1">
        <v>29738</v>
      </c>
      <c r="C81" s="5">
        <v>57.315798307455317</v>
      </c>
      <c r="D81" t="e">
        <v>#N/A</v>
      </c>
    </row>
    <row r="82" spans="2:4" x14ac:dyDescent="0.2">
      <c r="B82" s="1">
        <v>29768</v>
      </c>
      <c r="C82" s="5">
        <v>49.632881024344378</v>
      </c>
      <c r="D82" t="e">
        <v>#N/A</v>
      </c>
    </row>
    <row r="83" spans="2:4" x14ac:dyDescent="0.2">
      <c r="B83" s="1">
        <v>29799</v>
      </c>
      <c r="C83" s="5">
        <v>40.184464693880876</v>
      </c>
      <c r="D83" t="e">
        <v>#N/A</v>
      </c>
    </row>
    <row r="84" spans="2:4" x14ac:dyDescent="0.2">
      <c r="B84" s="1">
        <v>29830</v>
      </c>
      <c r="C84" s="5">
        <v>26.887474038227477</v>
      </c>
      <c r="D84" t="e">
        <v>#N/A</v>
      </c>
    </row>
    <row r="85" spans="2:4" x14ac:dyDescent="0.2">
      <c r="B85" s="1">
        <v>29860</v>
      </c>
      <c r="C85" s="5">
        <v>28.566901936859786</v>
      </c>
      <c r="D85" t="e">
        <v>#N/A</v>
      </c>
    </row>
    <row r="86" spans="2:4" x14ac:dyDescent="0.2">
      <c r="B86" s="1">
        <v>29891</v>
      </c>
      <c r="C86" s="5">
        <v>27.769616187466834</v>
      </c>
      <c r="D86" t="e">
        <v>#N/A</v>
      </c>
    </row>
    <row r="87" spans="2:4" x14ac:dyDescent="0.2">
      <c r="B87" s="1">
        <v>29921</v>
      </c>
      <c r="C87" s="5">
        <v>27.680610143484845</v>
      </c>
      <c r="D87" t="e">
        <v>#N/A</v>
      </c>
    </row>
    <row r="88" spans="2:4" x14ac:dyDescent="0.2">
      <c r="B88" s="1">
        <v>29952</v>
      </c>
      <c r="C88" s="5">
        <v>23.174663492230465</v>
      </c>
      <c r="D88" t="e">
        <v>#N/A</v>
      </c>
    </row>
    <row r="89" spans="2:4" x14ac:dyDescent="0.2">
      <c r="B89" s="1">
        <v>29983</v>
      </c>
      <c r="C89" s="5">
        <v>11.998163870427465</v>
      </c>
      <c r="D89" t="e">
        <v>#N/A</v>
      </c>
    </row>
    <row r="90" spans="2:4" x14ac:dyDescent="0.2">
      <c r="B90" s="1">
        <v>30011</v>
      </c>
      <c r="C90" s="5">
        <v>8.1339701769526762</v>
      </c>
      <c r="D90" t="e">
        <v>#N/A</v>
      </c>
    </row>
    <row r="91" spans="2:4" x14ac:dyDescent="0.2">
      <c r="B91" s="1">
        <v>30042</v>
      </c>
      <c r="C91" s="5">
        <v>10.504451150961906</v>
      </c>
      <c r="D91" t="e">
        <v>#N/A</v>
      </c>
    </row>
    <row r="92" spans="2:4" x14ac:dyDescent="0.2">
      <c r="B92" s="1">
        <v>30072</v>
      </c>
      <c r="C92" s="5">
        <v>6.6189013635572653</v>
      </c>
      <c r="D92" t="e">
        <v>#N/A</v>
      </c>
    </row>
    <row r="93" spans="2:4" x14ac:dyDescent="0.2">
      <c r="B93" s="1">
        <v>30103</v>
      </c>
      <c r="C93" s="5">
        <v>-0.32415034332687487</v>
      </c>
      <c r="D93" t="e">
        <v>#N/A</v>
      </c>
    </row>
    <row r="94" spans="2:4" x14ac:dyDescent="0.2">
      <c r="B94" s="1">
        <v>30133</v>
      </c>
      <c r="C94" s="5">
        <v>-0.87084911471136983</v>
      </c>
      <c r="D94" t="e">
        <v>#N/A</v>
      </c>
    </row>
    <row r="95" spans="2:4" x14ac:dyDescent="0.2">
      <c r="B95" s="1">
        <v>30164</v>
      </c>
      <c r="C95" s="5">
        <v>9.0558759964176616</v>
      </c>
      <c r="D95" t="e">
        <v>#N/A</v>
      </c>
    </row>
    <row r="96" spans="2:4" x14ac:dyDescent="0.2">
      <c r="B96" s="1">
        <v>30195</v>
      </c>
      <c r="C96" s="5">
        <v>7.2666068041455212</v>
      </c>
      <c r="D96" t="e">
        <v>#N/A</v>
      </c>
    </row>
    <row r="97" spans="2:4" x14ac:dyDescent="0.2">
      <c r="B97" s="1">
        <v>30225</v>
      </c>
      <c r="C97" s="5">
        <v>24.370405524826822</v>
      </c>
      <c r="D97" t="e">
        <v>#N/A</v>
      </c>
    </row>
    <row r="98" spans="2:4" x14ac:dyDescent="0.2">
      <c r="B98" s="1">
        <v>30256</v>
      </c>
      <c r="C98" s="5">
        <v>30.836558413458683</v>
      </c>
      <c r="D98" t="e">
        <v>#N/A</v>
      </c>
    </row>
    <row r="99" spans="2:4" x14ac:dyDescent="0.2">
      <c r="B99" s="1">
        <v>30286</v>
      </c>
      <c r="C99" s="5">
        <v>32.153045497991442</v>
      </c>
      <c r="D99" t="e">
        <v>#N/A</v>
      </c>
    </row>
    <row r="100" spans="2:4" x14ac:dyDescent="0.2">
      <c r="B100" s="1">
        <v>30317</v>
      </c>
      <c r="C100" s="5">
        <v>38.716201676320033</v>
      </c>
      <c r="D100" t="e">
        <v>#N/A</v>
      </c>
    </row>
    <row r="101" spans="2:4" x14ac:dyDescent="0.2">
      <c r="B101" s="1">
        <v>30348</v>
      </c>
      <c r="C101" s="5">
        <v>42.3993799058128</v>
      </c>
      <c r="D101" t="e">
        <v>#N/A</v>
      </c>
    </row>
    <row r="102" spans="2:4" x14ac:dyDescent="0.2">
      <c r="B102" s="1">
        <v>30376</v>
      </c>
      <c r="C102" s="5">
        <v>47.117372102612734</v>
      </c>
      <c r="D102" t="e">
        <v>#N/A</v>
      </c>
    </row>
    <row r="103" spans="2:4" x14ac:dyDescent="0.2">
      <c r="B103" s="1">
        <v>30407</v>
      </c>
      <c r="C103" s="5">
        <v>52.317357653834172</v>
      </c>
      <c r="D103" t="e">
        <v>#N/A</v>
      </c>
    </row>
    <row r="104" spans="2:4" x14ac:dyDescent="0.2">
      <c r="B104" s="1">
        <v>30437</v>
      </c>
      <c r="C104" s="5">
        <v>56.231269554026198</v>
      </c>
      <c r="D104" t="e">
        <v>#N/A</v>
      </c>
    </row>
    <row r="105" spans="2:4" x14ac:dyDescent="0.2">
      <c r="B105" s="1">
        <v>30468</v>
      </c>
      <c r="C105" s="5">
        <v>63.161668648929066</v>
      </c>
      <c r="D105" t="e">
        <v>#N/A</v>
      </c>
    </row>
    <row r="106" spans="2:4" x14ac:dyDescent="0.2">
      <c r="B106" s="1">
        <v>30498</v>
      </c>
      <c r="C106" s="5">
        <v>58.925985458811994</v>
      </c>
      <c r="D106" t="e">
        <v>#N/A</v>
      </c>
    </row>
    <row r="107" spans="2:4" x14ac:dyDescent="0.2">
      <c r="B107" s="1">
        <v>30529</v>
      </c>
      <c r="C107" s="5">
        <v>58.461443385630211</v>
      </c>
      <c r="D107" t="e">
        <v>#N/A</v>
      </c>
    </row>
    <row r="108" spans="2:4" x14ac:dyDescent="0.2">
      <c r="B108" s="1">
        <v>30560</v>
      </c>
      <c r="C108" s="5">
        <v>54.442857391518004</v>
      </c>
      <c r="D108" t="e">
        <v>#N/A</v>
      </c>
    </row>
    <row r="109" spans="2:4" x14ac:dyDescent="0.2">
      <c r="B109" s="1">
        <v>30590</v>
      </c>
      <c r="C109" s="5">
        <v>46.813508817543337</v>
      </c>
      <c r="D109" t="e">
        <v>#N/A</v>
      </c>
    </row>
    <row r="110" spans="2:4" x14ac:dyDescent="0.2">
      <c r="B110" s="1">
        <v>30621</v>
      </c>
      <c r="C110" s="5">
        <v>55.017581556349057</v>
      </c>
      <c r="D110" t="e">
        <v>#N/A</v>
      </c>
    </row>
    <row r="111" spans="2:4" x14ac:dyDescent="0.2">
      <c r="B111" s="1">
        <v>30651</v>
      </c>
      <c r="C111" s="5">
        <v>57.00917328302431</v>
      </c>
      <c r="D111" t="e">
        <v>#N/A</v>
      </c>
    </row>
    <row r="112" spans="2:4" x14ac:dyDescent="0.2">
      <c r="B112" s="1">
        <v>30682</v>
      </c>
      <c r="C112" s="5">
        <v>53.90997100306862</v>
      </c>
      <c r="D112" t="e">
        <v>#N/A</v>
      </c>
    </row>
    <row r="113" spans="2:4" x14ac:dyDescent="0.2">
      <c r="B113" s="1">
        <v>30713</v>
      </c>
      <c r="C113" s="5">
        <v>47.30183061821441</v>
      </c>
      <c r="D113" t="e">
        <v>#N/A</v>
      </c>
    </row>
    <row r="114" spans="2:4" x14ac:dyDescent="0.2">
      <c r="B114" s="1">
        <v>30742</v>
      </c>
      <c r="C114" s="5">
        <v>51.572008649376421</v>
      </c>
      <c r="D114" t="e">
        <v>#N/A</v>
      </c>
    </row>
    <row r="115" spans="2:4" x14ac:dyDescent="0.2">
      <c r="B115" s="1">
        <v>30773</v>
      </c>
      <c r="C115" s="5">
        <v>49.885865945334508</v>
      </c>
      <c r="D115" t="e">
        <v>#N/A</v>
      </c>
    </row>
    <row r="116" spans="2:4" x14ac:dyDescent="0.2">
      <c r="B116" s="1">
        <v>30803</v>
      </c>
      <c r="C116" s="5">
        <v>32.552091792830211</v>
      </c>
      <c r="D116" t="e">
        <v>#N/A</v>
      </c>
    </row>
    <row r="117" spans="2:4" x14ac:dyDescent="0.2">
      <c r="B117" s="1">
        <v>30834</v>
      </c>
      <c r="C117" s="5">
        <v>30.628421153107222</v>
      </c>
      <c r="D117" t="e">
        <v>#N/A</v>
      </c>
    </row>
    <row r="118" spans="2:4" x14ac:dyDescent="0.2">
      <c r="B118" s="1">
        <v>30864</v>
      </c>
      <c r="C118" s="5">
        <v>26.755490477159622</v>
      </c>
      <c r="D118" t="e">
        <v>#N/A</v>
      </c>
    </row>
    <row r="119" spans="2:4" x14ac:dyDescent="0.2">
      <c r="B119" s="1">
        <v>30895</v>
      </c>
      <c r="C119" s="5">
        <v>39.204357593746224</v>
      </c>
      <c r="D119" t="e">
        <v>#N/A</v>
      </c>
    </row>
    <row r="120" spans="2:4" x14ac:dyDescent="0.2">
      <c r="B120" s="1">
        <v>30926</v>
      </c>
      <c r="C120" s="5">
        <v>32.745767683767482</v>
      </c>
      <c r="D120" t="e">
        <v>#N/A</v>
      </c>
    </row>
    <row r="121" spans="2:4" x14ac:dyDescent="0.2">
      <c r="B121" s="1">
        <v>30956</v>
      </c>
      <c r="C121" s="5">
        <v>28.116524580972563</v>
      </c>
      <c r="D121" t="e">
        <v>#N/A</v>
      </c>
    </row>
    <row r="122" spans="2:4" x14ac:dyDescent="0.2">
      <c r="B122" s="1">
        <v>30987</v>
      </c>
      <c r="C122" s="5">
        <v>22.770983667056051</v>
      </c>
      <c r="D122" t="e">
        <v>#N/A</v>
      </c>
    </row>
    <row r="123" spans="2:4" x14ac:dyDescent="0.2">
      <c r="B123" s="1">
        <v>31017</v>
      </c>
      <c r="C123" s="5">
        <v>21.641286465900581</v>
      </c>
      <c r="D123" t="e">
        <v>#N/A</v>
      </c>
    </row>
    <row r="124" spans="2:4" x14ac:dyDescent="0.2">
      <c r="B124" s="1">
        <v>31048</v>
      </c>
      <c r="C124" s="5">
        <v>31.024010773419231</v>
      </c>
      <c r="D124" t="e">
        <v>#N/A</v>
      </c>
    </row>
    <row r="125" spans="2:4" x14ac:dyDescent="0.2">
      <c r="B125" s="1">
        <v>31079</v>
      </c>
      <c r="C125" s="5">
        <v>30.241993341972091</v>
      </c>
      <c r="D125" t="e">
        <v>#N/A</v>
      </c>
    </row>
    <row r="126" spans="2:4" x14ac:dyDescent="0.2">
      <c r="B126" s="1">
        <v>31107</v>
      </c>
      <c r="C126" s="5">
        <v>21.557501542336311</v>
      </c>
      <c r="D126" t="e">
        <v>#N/A</v>
      </c>
    </row>
    <row r="127" spans="2:4" x14ac:dyDescent="0.2">
      <c r="B127" s="1">
        <v>31138</v>
      </c>
      <c r="C127" s="5">
        <v>18.561334802083302</v>
      </c>
      <c r="D127" t="e">
        <v>#N/A</v>
      </c>
    </row>
    <row r="128" spans="2:4" x14ac:dyDescent="0.2">
      <c r="B128" s="1">
        <v>31168</v>
      </c>
      <c r="C128" s="5">
        <v>16.746726027813523</v>
      </c>
      <c r="D128" t="e">
        <v>#N/A</v>
      </c>
    </row>
    <row r="129" spans="2:4" x14ac:dyDescent="0.2">
      <c r="B129" s="1">
        <v>31199</v>
      </c>
      <c r="C129" s="5">
        <v>17.207983114244705</v>
      </c>
      <c r="D129" t="e">
        <v>#N/A</v>
      </c>
    </row>
    <row r="130" spans="2:4" x14ac:dyDescent="0.2">
      <c r="B130" s="1">
        <v>31229</v>
      </c>
      <c r="C130" s="5">
        <v>22.244298825608944</v>
      </c>
      <c r="D130" t="e">
        <v>#N/A</v>
      </c>
    </row>
    <row r="131" spans="2:4" x14ac:dyDescent="0.2">
      <c r="B131" s="1">
        <v>31260</v>
      </c>
      <c r="C131" s="5">
        <v>19.655345825028462</v>
      </c>
      <c r="D131" t="e">
        <v>#N/A</v>
      </c>
    </row>
    <row r="132" spans="2:4" x14ac:dyDescent="0.2">
      <c r="B132" s="1">
        <v>31291</v>
      </c>
      <c r="C132" s="5">
        <v>11.748711411335742</v>
      </c>
      <c r="D132" t="e">
        <v>#N/A</v>
      </c>
    </row>
    <row r="133" spans="2:4" x14ac:dyDescent="0.2">
      <c r="B133" s="1">
        <v>31321</v>
      </c>
      <c r="C133" s="5">
        <v>20.967519727363602</v>
      </c>
      <c r="D133" t="e">
        <v>#N/A</v>
      </c>
    </row>
    <row r="134" spans="2:4" x14ac:dyDescent="0.2">
      <c r="B134" s="1">
        <v>31352</v>
      </c>
      <c r="C134" s="5">
        <v>30.507270230882391</v>
      </c>
      <c r="D134" t="e">
        <v>#N/A</v>
      </c>
    </row>
    <row r="135" spans="2:4" x14ac:dyDescent="0.2">
      <c r="B135" s="1">
        <v>31382</v>
      </c>
      <c r="C135" s="5">
        <v>33.625221271694159</v>
      </c>
      <c r="D135" t="e">
        <v>#N/A</v>
      </c>
    </row>
    <row r="136" spans="2:4" x14ac:dyDescent="0.2">
      <c r="B136" s="1">
        <v>31413</v>
      </c>
      <c r="C136" s="5">
        <v>35.463495194188212</v>
      </c>
      <c r="D136" t="e">
        <v>#N/A</v>
      </c>
    </row>
    <row r="137" spans="2:4" x14ac:dyDescent="0.2">
      <c r="B137" s="1">
        <v>31444</v>
      </c>
      <c r="C137" s="5">
        <v>42.441156011605514</v>
      </c>
      <c r="D137" t="e">
        <v>#N/A</v>
      </c>
    </row>
    <row r="138" spans="2:4" x14ac:dyDescent="0.2">
      <c r="B138" s="1">
        <v>31472</v>
      </c>
      <c r="C138" s="5">
        <v>47.101968331200112</v>
      </c>
      <c r="D138" t="e">
        <v>#N/A</v>
      </c>
    </row>
    <row r="139" spans="2:4" x14ac:dyDescent="0.2">
      <c r="B139" s="1">
        <v>31503</v>
      </c>
      <c r="C139" s="5">
        <v>51.688896006023974</v>
      </c>
      <c r="D139" t="e">
        <v>#N/A</v>
      </c>
    </row>
    <row r="140" spans="2:4" x14ac:dyDescent="0.2">
      <c r="B140" s="1">
        <v>31533</v>
      </c>
      <c r="C140" s="5">
        <v>54.727629839207133</v>
      </c>
      <c r="D140" t="e">
        <v>#N/A</v>
      </c>
    </row>
    <row r="141" spans="2:4" x14ac:dyDescent="0.2">
      <c r="B141" s="1">
        <v>31564</v>
      </c>
      <c r="C141" s="5">
        <v>47.60989890496883</v>
      </c>
      <c r="D141" t="e">
        <v>#N/A</v>
      </c>
    </row>
    <row r="142" spans="2:4" x14ac:dyDescent="0.2">
      <c r="B142" s="1">
        <v>31594</v>
      </c>
      <c r="C142" s="5">
        <v>26.171856026125329</v>
      </c>
      <c r="D142" t="e">
        <v>#N/A</v>
      </c>
    </row>
    <row r="143" spans="2:4" x14ac:dyDescent="0.2">
      <c r="B143" s="1">
        <v>31625</v>
      </c>
      <c r="C143" s="5">
        <v>36.257683244044429</v>
      </c>
      <c r="D143" t="e">
        <v>#N/A</v>
      </c>
    </row>
    <row r="144" spans="2:4" x14ac:dyDescent="0.2">
      <c r="B144" s="1">
        <v>31656</v>
      </c>
      <c r="C144" s="5">
        <v>31.135632213151368</v>
      </c>
      <c r="D144" t="e">
        <v>#N/A</v>
      </c>
    </row>
    <row r="145" spans="2:4" x14ac:dyDescent="0.2">
      <c r="B145" s="1">
        <v>31686</v>
      </c>
      <c r="C145" s="5">
        <v>36.052526716208774</v>
      </c>
      <c r="D145" t="e">
        <v>#N/A</v>
      </c>
    </row>
    <row r="146" spans="2:4" x14ac:dyDescent="0.2">
      <c r="B146" s="1">
        <v>31717</v>
      </c>
      <c r="C146" s="5">
        <v>36.280370482269767</v>
      </c>
      <c r="D146" t="e">
        <v>#N/A</v>
      </c>
    </row>
    <row r="147" spans="2:4" x14ac:dyDescent="0.2">
      <c r="B147" s="1">
        <v>31747</v>
      </c>
      <c r="C147" s="5">
        <v>36.457852953159041</v>
      </c>
      <c r="D147" t="e">
        <v>#N/A</v>
      </c>
    </row>
    <row r="148" spans="2:4" x14ac:dyDescent="0.2">
      <c r="B148" s="1">
        <v>31778</v>
      </c>
      <c r="C148" s="5">
        <v>49.19397109808704</v>
      </c>
      <c r="D148" t="e">
        <v>#N/A</v>
      </c>
    </row>
    <row r="149" spans="2:4" x14ac:dyDescent="0.2">
      <c r="B149" s="1">
        <v>31809</v>
      </c>
      <c r="C149" s="5">
        <v>55.334530957818856</v>
      </c>
      <c r="D149" t="e">
        <v>#N/A</v>
      </c>
    </row>
    <row r="150" spans="2:4" x14ac:dyDescent="0.2">
      <c r="B150" s="1">
        <v>31837</v>
      </c>
      <c r="C150" s="5">
        <v>57.043343152851754</v>
      </c>
      <c r="D150" t="e">
        <v>#N/A</v>
      </c>
    </row>
    <row r="151" spans="2:4" x14ac:dyDescent="0.2">
      <c r="B151" s="1">
        <v>31868</v>
      </c>
      <c r="C151" s="5">
        <v>61.459035295417067</v>
      </c>
      <c r="D151" t="e">
        <v>#N/A</v>
      </c>
    </row>
    <row r="152" spans="2:4" x14ac:dyDescent="0.2">
      <c r="B152" s="1">
        <v>31898</v>
      </c>
      <c r="C152" s="5">
        <v>67.378450191287186</v>
      </c>
      <c r="D152" t="e">
        <v>#N/A</v>
      </c>
    </row>
    <row r="153" spans="2:4" x14ac:dyDescent="0.2">
      <c r="B153" s="1">
        <v>31929</v>
      </c>
      <c r="C153" s="5">
        <v>74.87710181539272</v>
      </c>
      <c r="D153" t="e">
        <v>#N/A</v>
      </c>
    </row>
    <row r="154" spans="2:4" x14ac:dyDescent="0.2">
      <c r="B154" s="1">
        <v>31959</v>
      </c>
      <c r="C154" s="5">
        <v>87.277989061892825</v>
      </c>
      <c r="D154" t="e">
        <v>#N/A</v>
      </c>
    </row>
    <row r="155" spans="2:4" x14ac:dyDescent="0.2">
      <c r="B155" s="1">
        <v>31990</v>
      </c>
      <c r="C155" s="5">
        <v>88.281544399567977</v>
      </c>
      <c r="D155" t="e">
        <v>#N/A</v>
      </c>
    </row>
    <row r="156" spans="2:4" x14ac:dyDescent="0.2">
      <c r="B156" s="1">
        <v>32021</v>
      </c>
      <c r="C156" s="5">
        <v>94.757364265188073</v>
      </c>
      <c r="D156" t="e">
        <v>#N/A</v>
      </c>
    </row>
    <row r="157" spans="2:4" x14ac:dyDescent="0.2">
      <c r="B157" s="1">
        <v>32051</v>
      </c>
      <c r="C157" s="5">
        <v>38.758612126614771</v>
      </c>
      <c r="D157" t="e">
        <v>#N/A</v>
      </c>
    </row>
    <row r="158" spans="2:4" x14ac:dyDescent="0.2">
      <c r="B158" s="1">
        <v>32082</v>
      </c>
      <c r="C158" s="5">
        <v>31.05213450140344</v>
      </c>
      <c r="D158" t="e">
        <v>#N/A</v>
      </c>
    </row>
    <row r="159" spans="2:4" x14ac:dyDescent="0.2">
      <c r="B159" s="1">
        <v>32112</v>
      </c>
      <c r="C159" s="5">
        <v>44.139935135074737</v>
      </c>
      <c r="D159" t="e">
        <v>#N/A</v>
      </c>
    </row>
    <row r="160" spans="2:4" x14ac:dyDescent="0.2">
      <c r="B160" s="1">
        <v>32143</v>
      </c>
      <c r="C160" s="5">
        <v>41.860370502934245</v>
      </c>
      <c r="D160" t="e">
        <v>#N/A</v>
      </c>
    </row>
    <row r="161" spans="2:4" x14ac:dyDescent="0.2">
      <c r="B161" s="1">
        <v>32174</v>
      </c>
      <c r="C161" s="5">
        <v>51.316972702322374</v>
      </c>
      <c r="D161" t="e">
        <v>#N/A</v>
      </c>
    </row>
    <row r="162" spans="2:4" x14ac:dyDescent="0.2">
      <c r="B162" s="1">
        <v>32203</v>
      </c>
      <c r="C162" s="5">
        <v>53.436014656697367</v>
      </c>
      <c r="D162" t="e">
        <v>#N/A</v>
      </c>
    </row>
    <row r="163" spans="2:4" x14ac:dyDescent="0.2">
      <c r="B163" s="1">
        <v>32234</v>
      </c>
      <c r="C163" s="5">
        <v>57.589058520980856</v>
      </c>
      <c r="D163" t="e">
        <v>#N/A</v>
      </c>
    </row>
    <row r="164" spans="2:4" x14ac:dyDescent="0.2">
      <c r="B164" s="1">
        <v>32264</v>
      </c>
      <c r="C164" s="5">
        <v>55.231603040579614</v>
      </c>
      <c r="D164" t="e">
        <v>#N/A</v>
      </c>
    </row>
    <row r="165" spans="2:4" x14ac:dyDescent="0.2">
      <c r="B165" s="1">
        <v>32295</v>
      </c>
      <c r="C165" s="5">
        <v>57.043210154790664</v>
      </c>
      <c r="D165" t="e">
        <v>#N/A</v>
      </c>
    </row>
    <row r="166" spans="2:4" x14ac:dyDescent="0.2">
      <c r="B166" s="1">
        <v>32325</v>
      </c>
      <c r="C166" s="5">
        <v>56.657251967833268</v>
      </c>
      <c r="D166" t="e">
        <v>#N/A</v>
      </c>
    </row>
    <row r="167" spans="2:4" x14ac:dyDescent="0.2">
      <c r="B167" s="1">
        <v>32356</v>
      </c>
      <c r="C167" s="5">
        <v>46.47002812455797</v>
      </c>
      <c r="D167" t="e">
        <v>#N/A</v>
      </c>
    </row>
    <row r="168" spans="2:4" x14ac:dyDescent="0.2">
      <c r="B168" s="1">
        <v>32387</v>
      </c>
      <c r="C168" s="5">
        <v>46.612082507590785</v>
      </c>
      <c r="D168" t="e">
        <v>#N/A</v>
      </c>
    </row>
    <row r="169" spans="2:4" x14ac:dyDescent="0.2">
      <c r="B169" s="1">
        <v>32417</v>
      </c>
      <c r="C169" s="5">
        <v>43.762331266983438</v>
      </c>
      <c r="D169" t="e">
        <v>#N/A</v>
      </c>
    </row>
    <row r="170" spans="2:4" x14ac:dyDescent="0.2">
      <c r="B170" s="1">
        <v>32448</v>
      </c>
      <c r="C170" s="5">
        <v>41.27702485137425</v>
      </c>
      <c r="D170" t="e">
        <v>#N/A</v>
      </c>
    </row>
    <row r="171" spans="2:4" x14ac:dyDescent="0.2">
      <c r="B171" s="1">
        <v>32478</v>
      </c>
      <c r="C171" s="5">
        <v>44.86287848437135</v>
      </c>
      <c r="D171" t="e">
        <v>#N/A</v>
      </c>
    </row>
    <row r="172" spans="2:4" x14ac:dyDescent="0.2">
      <c r="B172" s="1">
        <v>32509</v>
      </c>
      <c r="C172" s="5">
        <v>50.761358858821964</v>
      </c>
      <c r="D172" t="e">
        <v>#N/A</v>
      </c>
    </row>
    <row r="173" spans="2:4" x14ac:dyDescent="0.2">
      <c r="B173" s="1">
        <v>32540</v>
      </c>
      <c r="C173" s="5">
        <v>47.992473652344074</v>
      </c>
      <c r="D173" t="e">
        <v>#N/A</v>
      </c>
    </row>
    <row r="174" spans="2:4" x14ac:dyDescent="0.2">
      <c r="B174" s="1">
        <v>32568</v>
      </c>
      <c r="C174" s="5">
        <v>49.701140743233964</v>
      </c>
      <c r="D174" t="e">
        <v>#N/A</v>
      </c>
    </row>
    <row r="175" spans="2:4" x14ac:dyDescent="0.2">
      <c r="B175" s="1">
        <v>32599</v>
      </c>
      <c r="C175" s="5">
        <v>53.365621564312903</v>
      </c>
      <c r="D175" t="e">
        <v>#N/A</v>
      </c>
    </row>
    <row r="176" spans="2:4" x14ac:dyDescent="0.2">
      <c r="B176" s="1">
        <v>32629</v>
      </c>
      <c r="C176" s="5">
        <v>56.061063670748624</v>
      </c>
      <c r="D176" t="e">
        <v>#N/A</v>
      </c>
    </row>
    <row r="177" spans="2:4" x14ac:dyDescent="0.2">
      <c r="B177" s="1">
        <v>32660</v>
      </c>
      <c r="C177" s="5">
        <v>49.928469723337066</v>
      </c>
      <c r="D177" t="e">
        <v>#N/A</v>
      </c>
    </row>
    <row r="178" spans="2:4" x14ac:dyDescent="0.2">
      <c r="B178" s="1">
        <v>32690</v>
      </c>
      <c r="C178" s="5">
        <v>55.730697801633283</v>
      </c>
      <c r="D178" t="e">
        <v>#N/A</v>
      </c>
    </row>
    <row r="179" spans="2:4" x14ac:dyDescent="0.2">
      <c r="B179" s="1">
        <v>32721</v>
      </c>
      <c r="C179" s="5">
        <v>63.634855162063857</v>
      </c>
      <c r="D179" t="e">
        <v>#N/A</v>
      </c>
    </row>
    <row r="180" spans="2:4" x14ac:dyDescent="0.2">
      <c r="B180" s="1">
        <v>32752</v>
      </c>
      <c r="C180" s="5">
        <v>60.777706526726789</v>
      </c>
      <c r="D180" t="e">
        <v>#N/A</v>
      </c>
    </row>
    <row r="181" spans="2:4" x14ac:dyDescent="0.2">
      <c r="B181" s="1">
        <v>32782</v>
      </c>
      <c r="C181" s="5">
        <v>50.29723733003059</v>
      </c>
      <c r="D181" t="e">
        <v>#N/A</v>
      </c>
    </row>
    <row r="182" spans="2:4" x14ac:dyDescent="0.2">
      <c r="B182" s="1">
        <v>32813</v>
      </c>
      <c r="C182" s="5">
        <v>53.376748887955721</v>
      </c>
      <c r="D182" t="e">
        <v>#N/A</v>
      </c>
    </row>
    <row r="183" spans="2:4" x14ac:dyDescent="0.2">
      <c r="B183" s="1">
        <v>32843</v>
      </c>
      <c r="C183" s="5">
        <v>53.928223656282832</v>
      </c>
      <c r="D183" t="e">
        <v>#N/A</v>
      </c>
    </row>
    <row r="184" spans="2:4" x14ac:dyDescent="0.2">
      <c r="B184" s="1">
        <v>32874</v>
      </c>
      <c r="C184" s="5">
        <v>48.851781352876522</v>
      </c>
      <c r="D184" s="5">
        <v>-14.429730809464299</v>
      </c>
    </row>
    <row r="185" spans="2:4" x14ac:dyDescent="0.2">
      <c r="B185" s="1">
        <v>32905</v>
      </c>
      <c r="C185" s="5">
        <v>48.867620978326237</v>
      </c>
      <c r="D185" s="5">
        <v>-13.156107716292269</v>
      </c>
    </row>
    <row r="186" spans="2:4" x14ac:dyDescent="0.2">
      <c r="B186" s="1">
        <v>32933</v>
      </c>
      <c r="C186" s="5">
        <v>51.647459344312139</v>
      </c>
      <c r="D186" s="5">
        <v>-6.7013406185058084</v>
      </c>
    </row>
    <row r="187" spans="2:4" x14ac:dyDescent="0.2">
      <c r="B187" s="1">
        <v>32964</v>
      </c>
      <c r="C187" s="5">
        <v>48.129076862923412</v>
      </c>
      <c r="D187" s="5">
        <v>-18.028079026595609</v>
      </c>
    </row>
    <row r="188" spans="2:4" x14ac:dyDescent="0.2">
      <c r="B188" s="1">
        <v>32994</v>
      </c>
      <c r="C188" s="5">
        <v>57.034956051887988</v>
      </c>
      <c r="D188" s="5">
        <v>4.165297651171592</v>
      </c>
    </row>
    <row r="189" spans="2:4" x14ac:dyDescent="0.2">
      <c r="B189" s="1">
        <v>33025</v>
      </c>
      <c r="C189" s="5">
        <v>54.909404760100045</v>
      </c>
      <c r="D189" s="5">
        <v>4.188882380321366</v>
      </c>
    </row>
    <row r="190" spans="2:4" x14ac:dyDescent="0.2">
      <c r="B190" s="1">
        <v>33055</v>
      </c>
      <c r="C190" s="5">
        <v>49.090023360286722</v>
      </c>
      <c r="D190" s="5">
        <v>3.5389593295369188</v>
      </c>
    </row>
    <row r="191" spans="2:4" x14ac:dyDescent="0.2">
      <c r="B191" s="1">
        <v>33086</v>
      </c>
      <c r="C191" s="5">
        <v>31.633179262709522</v>
      </c>
      <c r="D191" s="5">
        <v>-29.027141413496285</v>
      </c>
    </row>
    <row r="192" spans="2:4" x14ac:dyDescent="0.2">
      <c r="B192" s="1">
        <v>33117</v>
      </c>
      <c r="C192" s="5">
        <v>13.59764538993312</v>
      </c>
      <c r="D192" s="5">
        <v>-56.031588974758584</v>
      </c>
    </row>
    <row r="193" spans="2:4" x14ac:dyDescent="0.2">
      <c r="B193" s="1">
        <v>33147</v>
      </c>
      <c r="C193" s="5">
        <v>2.1235132975549202</v>
      </c>
      <c r="D193" s="5">
        <v>-60.316584876469442</v>
      </c>
    </row>
    <row r="194" spans="2:4" x14ac:dyDescent="0.2">
      <c r="B194" s="1">
        <v>33178</v>
      </c>
      <c r="C194" s="5">
        <v>8.1749957944277796</v>
      </c>
      <c r="D194" s="5">
        <v>-45.695534305574043</v>
      </c>
    </row>
    <row r="195" spans="2:4" x14ac:dyDescent="0.2">
      <c r="B195" s="1">
        <v>33208</v>
      </c>
      <c r="C195" s="5">
        <v>8.2890654978260176</v>
      </c>
      <c r="D195" s="5">
        <v>-39.867281055614583</v>
      </c>
    </row>
    <row r="196" spans="2:4" x14ac:dyDescent="0.2">
      <c r="B196" s="1">
        <v>33239</v>
      </c>
      <c r="C196" s="5">
        <v>15.712609819604777</v>
      </c>
      <c r="D196" s="5">
        <v>-27.779525052851383</v>
      </c>
    </row>
    <row r="197" spans="2:4" x14ac:dyDescent="0.2">
      <c r="B197" s="1">
        <v>33270</v>
      </c>
      <c r="C197" s="5">
        <v>31.565887524314277</v>
      </c>
      <c r="D197" s="5">
        <v>-7.2448740263132834</v>
      </c>
    </row>
    <row r="198" spans="2:4" x14ac:dyDescent="0.2">
      <c r="B198" s="1">
        <v>33298</v>
      </c>
      <c r="C198" s="5">
        <v>27.644593659616397</v>
      </c>
      <c r="D198" s="5">
        <v>-6.6497126297668023</v>
      </c>
    </row>
    <row r="199" spans="2:4" x14ac:dyDescent="0.2">
      <c r="B199" s="1">
        <v>33329</v>
      </c>
      <c r="C199" s="5">
        <v>28.744663080710257</v>
      </c>
      <c r="D199" s="5">
        <v>-5.998233298032706</v>
      </c>
    </row>
    <row r="200" spans="2:4" x14ac:dyDescent="0.2">
      <c r="B200" s="1">
        <v>33359</v>
      </c>
      <c r="C200" s="5">
        <v>33.535762598972809</v>
      </c>
      <c r="D200" s="5">
        <v>1.1020391344908838</v>
      </c>
    </row>
    <row r="201" spans="2:4" x14ac:dyDescent="0.2">
      <c r="B201" s="1">
        <v>33390</v>
      </c>
      <c r="C201" s="5">
        <v>26.545346245719958</v>
      </c>
      <c r="D201" s="5">
        <v>-12.754547260937716</v>
      </c>
    </row>
    <row r="202" spans="2:4" x14ac:dyDescent="0.2">
      <c r="B202" s="1">
        <v>33420</v>
      </c>
      <c r="C202" s="5">
        <v>26.20666473109236</v>
      </c>
      <c r="D202" s="5">
        <v>-2.6217287843509158</v>
      </c>
    </row>
    <row r="203" spans="2:4" x14ac:dyDescent="0.2">
      <c r="B203" s="1">
        <v>33451</v>
      </c>
      <c r="C203" s="5">
        <v>22.499088666225781</v>
      </c>
      <c r="D203" s="5">
        <v>-0.16761100669748563</v>
      </c>
    </row>
    <row r="204" spans="2:4" x14ac:dyDescent="0.2">
      <c r="B204" s="1">
        <v>33482</v>
      </c>
      <c r="C204" s="5">
        <v>18.457715968649619</v>
      </c>
      <c r="D204" s="5">
        <v>-3.0618436709313257</v>
      </c>
    </row>
    <row r="205" spans="2:4" x14ac:dyDescent="0.2">
      <c r="B205" s="1">
        <v>33512</v>
      </c>
      <c r="C205" s="5">
        <v>18.945538320926932</v>
      </c>
      <c r="D205" s="5">
        <v>-1.3548373695490656</v>
      </c>
    </row>
    <row r="206" spans="2:4" x14ac:dyDescent="0.2">
      <c r="B206" s="1">
        <v>33543</v>
      </c>
      <c r="C206" s="5">
        <v>8.7582341867852325</v>
      </c>
      <c r="D206" s="5">
        <v>-14.224505400144064</v>
      </c>
    </row>
    <row r="207" spans="2:4" x14ac:dyDescent="0.2">
      <c r="B207" s="1">
        <v>33573</v>
      </c>
      <c r="C207" s="5">
        <v>15.544645173692142</v>
      </c>
      <c r="D207" s="5">
        <v>4.1507706028320364</v>
      </c>
    </row>
    <row r="208" spans="2:4" x14ac:dyDescent="0.2">
      <c r="B208" s="1">
        <v>33604</v>
      </c>
      <c r="C208" s="5">
        <v>24.776681034844763</v>
      </c>
      <c r="D208" s="5">
        <v>7.9809804626823162</v>
      </c>
    </row>
    <row r="209" spans="2:4" x14ac:dyDescent="0.2">
      <c r="B209" s="1">
        <v>33635</v>
      </c>
      <c r="C209" s="5">
        <v>28.742156599504995</v>
      </c>
      <c r="D209" s="5">
        <v>8.0959806657710427</v>
      </c>
    </row>
    <row r="210" spans="2:4" x14ac:dyDescent="0.2">
      <c r="B210" s="1">
        <v>33664</v>
      </c>
      <c r="C210" s="5">
        <v>23.703218174895007</v>
      </c>
      <c r="D210" s="5">
        <v>-0.71054799187171724</v>
      </c>
    </row>
    <row r="211" spans="2:4" x14ac:dyDescent="0.2">
      <c r="B211" s="1">
        <v>33695</v>
      </c>
      <c r="C211" s="5">
        <v>30.871191762247925</v>
      </c>
      <c r="D211" s="5">
        <v>4.4969468439988427</v>
      </c>
    </row>
    <row r="212" spans="2:4" x14ac:dyDescent="0.2">
      <c r="B212" s="1">
        <v>33725</v>
      </c>
      <c r="C212" s="5">
        <v>32.043148402007347</v>
      </c>
      <c r="D212" s="5">
        <v>9.3246199370327822</v>
      </c>
    </row>
    <row r="213" spans="2:4" x14ac:dyDescent="0.2">
      <c r="B213" s="1">
        <v>33756</v>
      </c>
      <c r="C213" s="5">
        <v>23.989686306013908</v>
      </c>
      <c r="D213" s="5">
        <v>0.38446061912031304</v>
      </c>
    </row>
    <row r="214" spans="2:4" x14ac:dyDescent="0.2">
      <c r="B214" s="1">
        <v>33786</v>
      </c>
      <c r="C214" s="5">
        <v>20.954466418353658</v>
      </c>
      <c r="D214" s="5">
        <v>1.4386267632797229</v>
      </c>
    </row>
    <row r="215" spans="2:4" x14ac:dyDescent="0.2">
      <c r="B215" s="1">
        <v>33817</v>
      </c>
      <c r="C215" s="5">
        <v>13.445703897661238</v>
      </c>
      <c r="D215" s="5">
        <v>-7.1343248627208062</v>
      </c>
    </row>
    <row r="216" spans="2:4" x14ac:dyDescent="0.2">
      <c r="B216" s="1">
        <v>33848</v>
      </c>
      <c r="C216" s="5">
        <v>17.341580058601838</v>
      </c>
      <c r="D216" s="5">
        <v>-8.8064437066627566</v>
      </c>
    </row>
    <row r="217" spans="2:4" x14ac:dyDescent="0.2">
      <c r="B217" s="1">
        <v>33878</v>
      </c>
      <c r="C217" s="5">
        <v>19.745294245640768</v>
      </c>
      <c r="D217" s="5">
        <v>-11.710840613919936</v>
      </c>
    </row>
    <row r="218" spans="2:4" x14ac:dyDescent="0.2">
      <c r="B218" s="1">
        <v>33909</v>
      </c>
      <c r="C218" s="5">
        <v>21.276100615369469</v>
      </c>
      <c r="D218" s="5">
        <v>-6.8969035206556066</v>
      </c>
    </row>
    <row r="219" spans="2:4" x14ac:dyDescent="0.2">
      <c r="B219" s="1">
        <v>33939</v>
      </c>
      <c r="C219" s="5">
        <v>23.11623089177376</v>
      </c>
      <c r="D219" s="5">
        <v>-2.265588731506897</v>
      </c>
    </row>
    <row r="220" spans="2:4" x14ac:dyDescent="0.2">
      <c r="B220" s="1">
        <v>33970</v>
      </c>
      <c r="C220" s="5">
        <v>26.24835953818771</v>
      </c>
      <c r="D220" s="5">
        <v>-0.88918462262663689</v>
      </c>
    </row>
    <row r="221" spans="2:4" x14ac:dyDescent="0.2">
      <c r="B221" s="1">
        <v>34001</v>
      </c>
      <c r="C221" s="5">
        <v>23.084847677091862</v>
      </c>
      <c r="D221" s="5">
        <v>-0.21883565254867388</v>
      </c>
    </row>
    <row r="222" spans="2:4" x14ac:dyDescent="0.2">
      <c r="B222" s="1">
        <v>34029</v>
      </c>
      <c r="C222" s="5">
        <v>28.135153802568691</v>
      </c>
      <c r="D222" s="5">
        <v>9.8809535099038275</v>
      </c>
    </row>
    <row r="223" spans="2:4" x14ac:dyDescent="0.2">
      <c r="B223" s="1">
        <v>34060</v>
      </c>
      <c r="C223" s="5">
        <v>32.927226355013929</v>
      </c>
      <c r="D223" s="5">
        <v>8.5945783490171177</v>
      </c>
    </row>
    <row r="224" spans="2:4" x14ac:dyDescent="0.2">
      <c r="B224" s="1">
        <v>34090</v>
      </c>
      <c r="C224" s="5">
        <v>35.787758666326191</v>
      </c>
      <c r="D224" s="5">
        <v>14.982381034265098</v>
      </c>
    </row>
    <row r="225" spans="2:4" x14ac:dyDescent="0.2">
      <c r="B225" s="1">
        <v>34121</v>
      </c>
      <c r="C225" s="5">
        <v>34.175043335286503</v>
      </c>
      <c r="D225" s="5">
        <v>11.024893688714048</v>
      </c>
    </row>
    <row r="226" spans="2:4" x14ac:dyDescent="0.2">
      <c r="B226" s="1">
        <v>34151</v>
      </c>
      <c r="C226" s="5">
        <v>35.434847532255112</v>
      </c>
      <c r="D226" s="5">
        <v>10.935248449598376</v>
      </c>
    </row>
    <row r="227" spans="2:4" x14ac:dyDescent="0.2">
      <c r="B227" s="1">
        <v>34182</v>
      </c>
      <c r="C227" s="5">
        <v>40.199473062030954</v>
      </c>
      <c r="D227" s="5">
        <v>22.750876144803478</v>
      </c>
    </row>
    <row r="228" spans="2:4" x14ac:dyDescent="0.2">
      <c r="B228" s="1">
        <v>34213</v>
      </c>
      <c r="C228" s="5">
        <v>40.6638938039792</v>
      </c>
      <c r="D228" s="5">
        <v>17.942816159332587</v>
      </c>
    </row>
    <row r="229" spans="2:4" x14ac:dyDescent="0.2">
      <c r="B229" s="1">
        <v>34243</v>
      </c>
      <c r="C229" s="5">
        <v>44.525487612443989</v>
      </c>
      <c r="D229" s="5">
        <v>23.134412411119627</v>
      </c>
    </row>
    <row r="230" spans="2:4" x14ac:dyDescent="0.2">
      <c r="B230" s="1">
        <v>34274</v>
      </c>
      <c r="C230" s="5">
        <v>41.812987027441018</v>
      </c>
      <c r="D230" s="5">
        <v>15.741640497058036</v>
      </c>
    </row>
    <row r="231" spans="2:4" x14ac:dyDescent="0.2">
      <c r="B231" s="1">
        <v>34304</v>
      </c>
      <c r="C231" s="5">
        <v>46.311741780079707</v>
      </c>
      <c r="D231" s="5">
        <v>29.072116080459136</v>
      </c>
    </row>
    <row r="232" spans="2:4" x14ac:dyDescent="0.2">
      <c r="B232" s="1">
        <v>34335</v>
      </c>
      <c r="C232" s="5">
        <v>58.700010392141209</v>
      </c>
      <c r="D232" s="5">
        <v>39.763086286355133</v>
      </c>
    </row>
    <row r="233" spans="2:4" x14ac:dyDescent="0.2">
      <c r="B233" s="1">
        <v>34366</v>
      </c>
      <c r="C233" s="5">
        <v>58.388871537710664</v>
      </c>
      <c r="D233" s="5">
        <v>32.847449015026029</v>
      </c>
    </row>
    <row r="234" spans="2:4" x14ac:dyDescent="0.2">
      <c r="B234" s="1">
        <v>34394</v>
      </c>
      <c r="C234" s="5">
        <v>55.311163176894617</v>
      </c>
      <c r="D234" s="5">
        <v>18.697849976882928</v>
      </c>
    </row>
    <row r="235" spans="2:4" x14ac:dyDescent="0.2">
      <c r="B235" s="1">
        <v>34425</v>
      </c>
      <c r="C235" s="5">
        <v>53.471759747376886</v>
      </c>
      <c r="D235" s="5">
        <v>21.141639820927097</v>
      </c>
    </row>
    <row r="236" spans="2:4" x14ac:dyDescent="0.2">
      <c r="B236" s="1">
        <v>34455</v>
      </c>
      <c r="C236" s="5">
        <v>56.94732590602861</v>
      </c>
      <c r="D236" s="5">
        <v>17.741292056618317</v>
      </c>
    </row>
    <row r="237" spans="2:4" x14ac:dyDescent="0.2">
      <c r="B237" s="1">
        <v>34486</v>
      </c>
      <c r="C237" s="5">
        <v>54.175433513657183</v>
      </c>
      <c r="D237" s="5">
        <v>11.024483632434976</v>
      </c>
    </row>
    <row r="238" spans="2:4" x14ac:dyDescent="0.2">
      <c r="B238" s="1">
        <v>34516</v>
      </c>
      <c r="C238" s="5">
        <v>57.333530138753751</v>
      </c>
      <c r="D238" s="5">
        <v>18.800413526507445</v>
      </c>
    </row>
    <row r="239" spans="2:4" x14ac:dyDescent="0.2">
      <c r="B239" s="1">
        <v>34547</v>
      </c>
      <c r="C239" s="5">
        <v>61.216894931845552</v>
      </c>
      <c r="D239" s="5">
        <v>28.134695011056003</v>
      </c>
    </row>
    <row r="240" spans="2:4" x14ac:dyDescent="0.2">
      <c r="B240" s="1">
        <v>34578</v>
      </c>
      <c r="C240" s="5">
        <v>56.41344475521894</v>
      </c>
      <c r="D240" s="5">
        <v>20.945140130431781</v>
      </c>
    </row>
    <row r="241" spans="2:4" x14ac:dyDescent="0.2">
      <c r="B241" s="1">
        <v>34608</v>
      </c>
      <c r="C241" s="5">
        <v>59.865707132823971</v>
      </c>
      <c r="D241" s="5">
        <v>25.892183503799572</v>
      </c>
    </row>
    <row r="242" spans="2:4" x14ac:dyDescent="0.2">
      <c r="B242" s="1">
        <v>34639</v>
      </c>
      <c r="C242" s="5">
        <v>51.307058509598271</v>
      </c>
      <c r="D242" s="5">
        <v>12.144999447983873</v>
      </c>
    </row>
    <row r="243" spans="2:4" x14ac:dyDescent="0.2">
      <c r="B243" s="1">
        <v>34669</v>
      </c>
      <c r="C243" s="5">
        <v>52.442120609964022</v>
      </c>
      <c r="D243" s="5">
        <v>11.937812690038211</v>
      </c>
    </row>
    <row r="244" spans="2:4" x14ac:dyDescent="0.2">
      <c r="B244" s="1">
        <v>34700</v>
      </c>
      <c r="C244" s="5">
        <v>45.928814533323944</v>
      </c>
      <c r="D244" s="5">
        <v>6.9031332053875802</v>
      </c>
    </row>
    <row r="245" spans="2:4" x14ac:dyDescent="0.2">
      <c r="B245" s="1">
        <v>34731</v>
      </c>
      <c r="C245" s="5">
        <v>47.823007131861146</v>
      </c>
      <c r="D245" s="5">
        <v>15.03874119956501</v>
      </c>
    </row>
    <row r="246" spans="2:4" x14ac:dyDescent="0.2">
      <c r="B246" s="1">
        <v>34759</v>
      </c>
      <c r="C246" s="5">
        <v>54.360309944840829</v>
      </c>
      <c r="D246" s="5">
        <v>23.496743206860728</v>
      </c>
    </row>
    <row r="247" spans="2:4" x14ac:dyDescent="0.2">
      <c r="B247" s="1">
        <v>34790</v>
      </c>
      <c r="C247" s="5">
        <v>59.865684759962591</v>
      </c>
      <c r="D247" s="5">
        <v>29.462901624842178</v>
      </c>
    </row>
    <row r="248" spans="2:4" x14ac:dyDescent="0.2">
      <c r="B248" s="1">
        <v>34820</v>
      </c>
      <c r="C248" s="5">
        <v>60.459074798096317</v>
      </c>
      <c r="D248" s="5">
        <v>34.70998611080477</v>
      </c>
    </row>
    <row r="249" spans="2:4" x14ac:dyDescent="0.2">
      <c r="B249" s="1">
        <v>34851</v>
      </c>
      <c r="C249" s="5">
        <v>62.989799655764678</v>
      </c>
      <c r="D249" s="5">
        <v>37.68366850271854</v>
      </c>
    </row>
    <row r="250" spans="2:4" x14ac:dyDescent="0.2">
      <c r="B250" s="1">
        <v>34881</v>
      </c>
      <c r="C250" s="5">
        <v>70.713663352188178</v>
      </c>
      <c r="D250" s="5">
        <v>47.80635613137774</v>
      </c>
    </row>
    <row r="251" spans="2:4" x14ac:dyDescent="0.2">
      <c r="B251" s="1">
        <v>34912</v>
      </c>
      <c r="C251" s="5">
        <v>72.866184369382964</v>
      </c>
      <c r="D251" s="5">
        <v>43.366256592933759</v>
      </c>
    </row>
    <row r="252" spans="2:4" x14ac:dyDescent="0.2">
      <c r="B252" s="1">
        <v>34943</v>
      </c>
      <c r="C252" s="5">
        <v>66.261997379338311</v>
      </c>
      <c r="D252" s="5">
        <v>46.716313207494437</v>
      </c>
    </row>
    <row r="253" spans="2:4" x14ac:dyDescent="0.2">
      <c r="B253" s="1">
        <v>34973</v>
      </c>
      <c r="C253" s="5">
        <v>63.143983511102981</v>
      </c>
      <c r="D253" s="5">
        <v>39.667778104487354</v>
      </c>
    </row>
    <row r="254" spans="2:4" x14ac:dyDescent="0.2">
      <c r="B254" s="1">
        <v>35004</v>
      </c>
      <c r="C254" s="5">
        <v>68.11361628233729</v>
      </c>
      <c r="D254" s="5">
        <v>45.117839555572736</v>
      </c>
    </row>
    <row r="255" spans="2:4" x14ac:dyDescent="0.2">
      <c r="B255" s="1">
        <v>35034</v>
      </c>
      <c r="C255" s="5">
        <v>64.955472628302914</v>
      </c>
      <c r="D255" s="5">
        <v>47.909249106083529</v>
      </c>
    </row>
    <row r="256" spans="2:4" x14ac:dyDescent="0.2">
      <c r="B256" s="1">
        <v>35065</v>
      </c>
      <c r="C256" s="5">
        <v>68.735424849887949</v>
      </c>
      <c r="D256" s="5">
        <v>51.824989577457096</v>
      </c>
    </row>
    <row r="257" spans="2:4" x14ac:dyDescent="0.2">
      <c r="B257" s="1">
        <v>35096</v>
      </c>
      <c r="C257" s="5">
        <v>70.738820471938453</v>
      </c>
      <c r="D257" s="5">
        <v>54.526844915128997</v>
      </c>
    </row>
    <row r="258" spans="2:4" x14ac:dyDescent="0.2">
      <c r="B258" s="1">
        <v>35125</v>
      </c>
      <c r="C258" s="5">
        <v>72.548311591543538</v>
      </c>
      <c r="D258" s="5">
        <v>57.279929707535089</v>
      </c>
    </row>
    <row r="259" spans="2:4" x14ac:dyDescent="0.2">
      <c r="B259" s="1">
        <v>35156</v>
      </c>
      <c r="C259" s="5">
        <v>77.848177756725164</v>
      </c>
      <c r="D259" s="5">
        <v>62.774924623198288</v>
      </c>
    </row>
    <row r="260" spans="2:4" x14ac:dyDescent="0.2">
      <c r="B260" s="1">
        <v>35186</v>
      </c>
      <c r="C260" s="5">
        <v>78.058129782116438</v>
      </c>
      <c r="D260" s="5">
        <v>64.75227620280927</v>
      </c>
    </row>
    <row r="261" spans="2:4" x14ac:dyDescent="0.2">
      <c r="B261" s="1">
        <v>35217</v>
      </c>
      <c r="C261" s="5">
        <v>74.785123120923302</v>
      </c>
      <c r="D261" s="5">
        <v>61.217651969526749</v>
      </c>
    </row>
    <row r="262" spans="2:4" x14ac:dyDescent="0.2">
      <c r="B262" s="1">
        <v>35247</v>
      </c>
      <c r="C262" s="5">
        <v>69.819877158581846</v>
      </c>
      <c r="D262" s="5">
        <v>44.402269628610853</v>
      </c>
    </row>
    <row r="263" spans="2:4" x14ac:dyDescent="0.2">
      <c r="B263" s="1">
        <v>35278</v>
      </c>
      <c r="C263" s="5">
        <v>73.28329448830263</v>
      </c>
      <c r="D263" s="5">
        <v>52.06931418530624</v>
      </c>
    </row>
    <row r="264" spans="2:4" x14ac:dyDescent="0.2">
      <c r="B264" s="1">
        <v>35309</v>
      </c>
      <c r="C264" s="5">
        <v>79.88097826154106</v>
      </c>
      <c r="D264" s="5">
        <v>60.487543530315591</v>
      </c>
    </row>
    <row r="265" spans="2:4" x14ac:dyDescent="0.2">
      <c r="B265" s="1">
        <v>35339</v>
      </c>
      <c r="C265" s="5">
        <v>76.838648719910935</v>
      </c>
      <c r="D265" s="5">
        <v>61.871393458736279</v>
      </c>
    </row>
    <row r="266" spans="2:4" x14ac:dyDescent="0.2">
      <c r="B266" s="1">
        <v>35370</v>
      </c>
      <c r="C266" s="5">
        <v>88.597567030184635</v>
      </c>
      <c r="D266" s="5">
        <v>77.782759993172576</v>
      </c>
    </row>
    <row r="267" spans="2:4" x14ac:dyDescent="0.2">
      <c r="B267" s="1">
        <v>35400</v>
      </c>
      <c r="C267" s="5">
        <v>87.041456922420778</v>
      </c>
      <c r="D267" s="5">
        <v>74.692799693210631</v>
      </c>
    </row>
    <row r="268" spans="2:4" x14ac:dyDescent="0.2">
      <c r="B268" s="1">
        <v>35431</v>
      </c>
      <c r="C268" s="5">
        <v>92.873210458733155</v>
      </c>
      <c r="D268" s="5">
        <v>78.576198299965313</v>
      </c>
    </row>
    <row r="269" spans="2:4" x14ac:dyDescent="0.2">
      <c r="B269" s="1">
        <v>35462</v>
      </c>
      <c r="C269" s="5">
        <v>94.51019921678845</v>
      </c>
      <c r="D269" s="5">
        <v>77.159114417915106</v>
      </c>
    </row>
    <row r="270" spans="2:4" x14ac:dyDescent="0.2">
      <c r="B270" s="1">
        <v>35490</v>
      </c>
      <c r="C270" s="5">
        <v>91.096470428791918</v>
      </c>
      <c r="D270" s="5">
        <v>72.325506509977203</v>
      </c>
    </row>
    <row r="271" spans="2:4" x14ac:dyDescent="0.2">
      <c r="B271" s="1">
        <v>35521</v>
      </c>
      <c r="C271" s="5">
        <v>101.91079522979872</v>
      </c>
      <c r="D271" s="5">
        <v>76.8865364730149</v>
      </c>
    </row>
    <row r="272" spans="2:4" x14ac:dyDescent="0.2">
      <c r="B272" s="1">
        <v>35551</v>
      </c>
      <c r="C272" s="5">
        <v>109.26535499479013</v>
      </c>
      <c r="D272" s="5">
        <v>92.650912382521099</v>
      </c>
    </row>
    <row r="273" spans="2:4" x14ac:dyDescent="0.2">
      <c r="B273" s="1">
        <v>35582</v>
      </c>
      <c r="C273" s="5">
        <v>115.29100725372149</v>
      </c>
      <c r="D273" s="5">
        <v>101.40899388834904</v>
      </c>
    </row>
    <row r="274" spans="2:4" x14ac:dyDescent="0.2">
      <c r="B274" s="1">
        <v>35612</v>
      </c>
      <c r="C274" s="5">
        <v>125.64541774837049</v>
      </c>
      <c r="D274" s="5">
        <v>115.72773871920835</v>
      </c>
    </row>
    <row r="275" spans="2:4" x14ac:dyDescent="0.2">
      <c r="B275" s="1">
        <v>35643</v>
      </c>
      <c r="C275" s="5">
        <v>115.28181030118449</v>
      </c>
      <c r="D275" s="5">
        <v>104.55927043781514</v>
      </c>
    </row>
    <row r="276" spans="2:4" x14ac:dyDescent="0.2">
      <c r="B276" s="1">
        <v>35674</v>
      </c>
      <c r="C276" s="5">
        <v>120.42285902627039</v>
      </c>
      <c r="D276" s="5">
        <v>116.99775072685955</v>
      </c>
    </row>
    <row r="277" spans="2:4" x14ac:dyDescent="0.2">
      <c r="B277" s="1">
        <v>35704</v>
      </c>
      <c r="C277" s="5">
        <v>107.26018898052219</v>
      </c>
      <c r="D277" s="5">
        <v>98.34702764952965</v>
      </c>
    </row>
    <row r="278" spans="2:4" x14ac:dyDescent="0.2">
      <c r="B278" s="1">
        <v>35735</v>
      </c>
      <c r="C278" s="5">
        <v>103.94524703099412</v>
      </c>
      <c r="D278" s="5">
        <v>98.91364561554137</v>
      </c>
    </row>
    <row r="279" spans="2:4" x14ac:dyDescent="0.2">
      <c r="B279" s="1">
        <v>35765</v>
      </c>
      <c r="C279" s="5">
        <v>97.951060138899877</v>
      </c>
      <c r="D279" s="5">
        <v>99.073158194239269</v>
      </c>
    </row>
    <row r="280" spans="2:4" x14ac:dyDescent="0.2">
      <c r="B280" s="1">
        <v>35796</v>
      </c>
      <c r="C280" s="5">
        <v>101.72219162847853</v>
      </c>
      <c r="D280" s="5">
        <v>95.751752638344456</v>
      </c>
    </row>
    <row r="281" spans="2:4" x14ac:dyDescent="0.2">
      <c r="B281" s="1">
        <v>35827</v>
      </c>
      <c r="C281" s="5">
        <v>106.67028891077578</v>
      </c>
      <c r="D281" s="5">
        <v>112.05781477775226</v>
      </c>
    </row>
    <row r="282" spans="2:4" x14ac:dyDescent="0.2">
      <c r="B282" s="1">
        <v>35855</v>
      </c>
      <c r="C282" s="5">
        <v>109.10379026810767</v>
      </c>
      <c r="D282" s="5">
        <v>122.22745084749596</v>
      </c>
    </row>
    <row r="283" spans="2:4" x14ac:dyDescent="0.2">
      <c r="B283" s="1">
        <v>35886</v>
      </c>
      <c r="C283" s="5">
        <v>114.26208803021261</v>
      </c>
      <c r="D283" s="5">
        <v>123.00390721660835</v>
      </c>
    </row>
    <row r="284" spans="2:4" x14ac:dyDescent="0.2">
      <c r="B284" s="1">
        <v>35916</v>
      </c>
      <c r="C284" s="5">
        <v>104.59901593179339</v>
      </c>
      <c r="D284" s="5">
        <v>112.27973701410285</v>
      </c>
    </row>
    <row r="285" spans="2:4" x14ac:dyDescent="0.2">
      <c r="B285" s="1">
        <v>35947</v>
      </c>
      <c r="C285" s="5">
        <v>103.25761216158045</v>
      </c>
      <c r="D285" s="5">
        <v>104.64734663447445</v>
      </c>
    </row>
    <row r="286" spans="2:4" x14ac:dyDescent="0.2">
      <c r="B286" s="1">
        <v>35977</v>
      </c>
      <c r="C286" s="5">
        <v>96.419277023364273</v>
      </c>
      <c r="D286" s="5">
        <v>89.750326810070547</v>
      </c>
    </row>
    <row r="287" spans="2:4" x14ac:dyDescent="0.2">
      <c r="B287" s="1">
        <v>36008</v>
      </c>
      <c r="C287" s="5">
        <v>68.248056818447367</v>
      </c>
      <c r="D287" s="5">
        <v>38.420847408287948</v>
      </c>
    </row>
    <row r="288" spans="2:4" x14ac:dyDescent="0.2">
      <c r="B288" s="1">
        <v>36039</v>
      </c>
      <c r="C288" s="5">
        <v>57.007010583652068</v>
      </c>
      <c r="D288" s="5">
        <v>50.71181276723965</v>
      </c>
    </row>
    <row r="289" spans="2:4" x14ac:dyDescent="0.2">
      <c r="B289" s="1">
        <v>36069</v>
      </c>
      <c r="C289" s="5">
        <v>83.104252800491068</v>
      </c>
      <c r="D289" s="5">
        <v>72.291803540328857</v>
      </c>
    </row>
    <row r="290" spans="2:4" x14ac:dyDescent="0.2">
      <c r="B290" s="1">
        <v>36100</v>
      </c>
      <c r="C290" s="5">
        <v>85.69910573346975</v>
      </c>
      <c r="D290" s="5">
        <v>77.697526083637271</v>
      </c>
    </row>
    <row r="291" spans="2:4" x14ac:dyDescent="0.2">
      <c r="B291" s="1">
        <v>36130</v>
      </c>
      <c r="C291" s="5">
        <v>88.060391807864747</v>
      </c>
      <c r="D291" s="5">
        <v>80.129049377426156</v>
      </c>
    </row>
    <row r="292" spans="2:4" x14ac:dyDescent="0.2">
      <c r="B292" s="1">
        <v>36161</v>
      </c>
      <c r="C292" s="5">
        <v>94.484829034743413</v>
      </c>
      <c r="D292" s="5">
        <v>74.020266484161411</v>
      </c>
    </row>
    <row r="293" spans="2:4" x14ac:dyDescent="0.2">
      <c r="B293" s="1">
        <v>36192</v>
      </c>
      <c r="C293" s="5">
        <v>94.458445463052797</v>
      </c>
      <c r="D293" s="5">
        <v>65.297117485838797</v>
      </c>
    </row>
    <row r="294" spans="2:4" x14ac:dyDescent="0.2">
      <c r="B294" s="1">
        <v>36220</v>
      </c>
      <c r="C294" s="5">
        <v>101.8460939661466</v>
      </c>
      <c r="D294" s="5">
        <v>75.408867925374693</v>
      </c>
    </row>
    <row r="295" spans="2:4" x14ac:dyDescent="0.2">
      <c r="B295" s="1">
        <v>36251</v>
      </c>
      <c r="C295" s="5">
        <v>120.5661537630443</v>
      </c>
      <c r="D295" s="5">
        <v>99.347903760153201</v>
      </c>
    </row>
    <row r="296" spans="2:4" x14ac:dyDescent="0.2">
      <c r="B296" s="1">
        <v>36281</v>
      </c>
      <c r="C296" s="5">
        <v>112.25661347417297</v>
      </c>
      <c r="D296" s="5">
        <v>90.884770449723803</v>
      </c>
    </row>
    <row r="297" spans="2:4" x14ac:dyDescent="0.2">
      <c r="B297" s="1">
        <v>36312</v>
      </c>
      <c r="C297" s="5">
        <v>123.30508512466207</v>
      </c>
      <c r="D297" s="5">
        <v>99.568558481126445</v>
      </c>
    </row>
    <row r="298" spans="2:4" x14ac:dyDescent="0.2">
      <c r="B298" s="1">
        <v>36342</v>
      </c>
      <c r="C298" s="5">
        <v>120.70220798836981</v>
      </c>
      <c r="D298" s="5">
        <v>96.114525229599479</v>
      </c>
    </row>
    <row r="299" spans="2:4" x14ac:dyDescent="0.2">
      <c r="B299" s="1">
        <v>36373</v>
      </c>
      <c r="C299" s="5">
        <v>120.0181207469725</v>
      </c>
      <c r="D299" s="5">
        <v>92.204089137232273</v>
      </c>
    </row>
    <row r="300" spans="2:4" x14ac:dyDescent="0.2">
      <c r="B300" s="1">
        <v>36404</v>
      </c>
      <c r="C300" s="5">
        <v>113.14212135795154</v>
      </c>
      <c r="D300" s="5">
        <v>79.710907639146967</v>
      </c>
    </row>
    <row r="301" spans="2:4" x14ac:dyDescent="0.2">
      <c r="B301" s="1">
        <v>36434</v>
      </c>
      <c r="C301" s="5">
        <v>112.44426044254264</v>
      </c>
      <c r="D301" s="5">
        <v>76.690316688229032</v>
      </c>
    </row>
    <row r="302" spans="2:4" x14ac:dyDescent="0.2">
      <c r="B302" s="1">
        <v>36465</v>
      </c>
      <c r="C302" s="5">
        <v>117.8762730214513</v>
      </c>
      <c r="D302" s="5">
        <v>72.484344598946308</v>
      </c>
    </row>
    <row r="303" spans="2:4" x14ac:dyDescent="0.2">
      <c r="B303" s="1">
        <v>36495</v>
      </c>
      <c r="C303" s="5">
        <v>127.52044930654867</v>
      </c>
      <c r="D303" s="5">
        <v>82.161879599406177</v>
      </c>
    </row>
    <row r="304" spans="2:4" x14ac:dyDescent="0.2">
      <c r="B304" s="1">
        <v>36526</v>
      </c>
      <c r="C304" s="5">
        <v>115.66058062108227</v>
      </c>
      <c r="D304" s="5">
        <v>58.987204948553277</v>
      </c>
    </row>
    <row r="305" spans="2:4" x14ac:dyDescent="0.2">
      <c r="B305" s="1">
        <v>36557</v>
      </c>
      <c r="C305" s="5">
        <v>112.29841180552197</v>
      </c>
      <c r="D305" s="5">
        <v>40.010394534428073</v>
      </c>
    </row>
    <row r="306" spans="2:4" x14ac:dyDescent="0.2">
      <c r="B306" s="1">
        <v>36586</v>
      </c>
      <c r="C306" s="5">
        <v>122.1947020264511</v>
      </c>
      <c r="D306" s="5">
        <v>62.802594811377574</v>
      </c>
    </row>
    <row r="307" spans="2:4" x14ac:dyDescent="0.2">
      <c r="B307" s="1">
        <v>36617</v>
      </c>
      <c r="C307" s="5">
        <v>121.00565121591849</v>
      </c>
      <c r="D307" s="5">
        <v>61.364164721602762</v>
      </c>
    </row>
    <row r="308" spans="2:4" x14ac:dyDescent="0.2">
      <c r="B308" s="1">
        <v>36647</v>
      </c>
      <c r="C308" s="5">
        <v>112.28864518636496</v>
      </c>
      <c r="D308" s="5">
        <v>60.748679430601214</v>
      </c>
    </row>
    <row r="309" spans="2:4" x14ac:dyDescent="0.2">
      <c r="B309" s="1">
        <v>36678</v>
      </c>
      <c r="C309" s="5">
        <v>107.87601149409744</v>
      </c>
      <c r="D309" s="5">
        <v>56.309868691498934</v>
      </c>
    </row>
    <row r="310" spans="2:4" x14ac:dyDescent="0.2">
      <c r="B310" s="1">
        <v>36708</v>
      </c>
      <c r="C310" s="5">
        <v>102.76037057308596</v>
      </c>
      <c r="D310" s="5">
        <v>51.239094726647856</v>
      </c>
    </row>
    <row r="311" spans="2:4" x14ac:dyDescent="0.2">
      <c r="B311" s="1">
        <v>36739</v>
      </c>
      <c r="C311" s="5">
        <v>104.12310511853208</v>
      </c>
      <c r="D311" s="5">
        <v>58.415900274389813</v>
      </c>
    </row>
    <row r="312" spans="2:4" x14ac:dyDescent="0.2">
      <c r="B312" s="1">
        <v>36770</v>
      </c>
      <c r="C312" s="5">
        <v>85.037681547509081</v>
      </c>
      <c r="D312" s="5">
        <v>47.810841376604515</v>
      </c>
    </row>
    <row r="313" spans="2:4" x14ac:dyDescent="0.2">
      <c r="B313" s="1">
        <v>36800</v>
      </c>
      <c r="C313" s="5">
        <v>86.632978312685694</v>
      </c>
      <c r="D313" s="5">
        <v>48.271977284718261</v>
      </c>
    </row>
    <row r="314" spans="2:4" x14ac:dyDescent="0.2">
      <c r="B314" s="1">
        <v>36831</v>
      </c>
      <c r="C314" s="5">
        <v>78.424482499045766</v>
      </c>
      <c r="D314" s="5">
        <v>43.085712823937591</v>
      </c>
    </row>
    <row r="315" spans="2:4" x14ac:dyDescent="0.2">
      <c r="B315" s="1">
        <v>36861</v>
      </c>
      <c r="C315" s="5">
        <v>82.537021545804762</v>
      </c>
      <c r="D315" s="5">
        <v>61.17500785003319</v>
      </c>
    </row>
    <row r="316" spans="2:4" x14ac:dyDescent="0.2">
      <c r="B316" s="1">
        <v>36892</v>
      </c>
      <c r="C316" s="5">
        <v>92.010992367687265</v>
      </c>
      <c r="D316" s="5">
        <v>61.342753772815335</v>
      </c>
    </row>
    <row r="317" spans="2:4" x14ac:dyDescent="0.2">
      <c r="B317" s="1">
        <v>36923</v>
      </c>
      <c r="C317" s="5">
        <v>80.022789128403872</v>
      </c>
      <c r="D317" s="5">
        <v>53.712585668091833</v>
      </c>
    </row>
    <row r="318" spans="2:4" x14ac:dyDescent="0.2">
      <c r="B318" s="1">
        <v>36951</v>
      </c>
      <c r="C318" s="5">
        <v>72.39865723566264</v>
      </c>
      <c r="D318" s="5">
        <v>37.85271314236833</v>
      </c>
    </row>
    <row r="319" spans="2:4" x14ac:dyDescent="0.2">
      <c r="B319" s="1">
        <v>36982</v>
      </c>
      <c r="C319" s="5">
        <v>84.716141590807638</v>
      </c>
      <c r="D319" s="5">
        <v>54.845191975665927</v>
      </c>
    </row>
    <row r="320" spans="2:4" x14ac:dyDescent="0.2">
      <c r="B320" s="1">
        <v>37012</v>
      </c>
      <c r="C320" s="5">
        <v>84.796062891683988</v>
      </c>
      <c r="D320" s="5">
        <v>56.256062917848965</v>
      </c>
    </row>
    <row r="321" spans="2:4" x14ac:dyDescent="0.2">
      <c r="B321" s="1">
        <v>37043</v>
      </c>
      <c r="C321" s="5">
        <v>75.754540535284178</v>
      </c>
      <c r="D321" s="5">
        <v>45.558008490985763</v>
      </c>
    </row>
    <row r="322" spans="2:4" x14ac:dyDescent="0.2">
      <c r="B322" s="1">
        <v>37073</v>
      </c>
      <c r="C322" s="5">
        <v>72.37391059976872</v>
      </c>
      <c r="D322" s="5">
        <v>42.751473625308726</v>
      </c>
    </row>
    <row r="323" spans="2:4" x14ac:dyDescent="0.2">
      <c r="B323" s="1">
        <v>37104</v>
      </c>
      <c r="C323" s="5">
        <v>62.792452793374899</v>
      </c>
      <c r="D323" s="5">
        <v>36.871093120497207</v>
      </c>
    </row>
    <row r="324" spans="2:4" x14ac:dyDescent="0.2">
      <c r="B324" s="1">
        <v>37135</v>
      </c>
      <c r="C324" s="5">
        <v>35.149658996866201</v>
      </c>
      <c r="D324" s="5">
        <v>-1.0101607691348917</v>
      </c>
    </row>
    <row r="325" spans="2:4" x14ac:dyDescent="0.2">
      <c r="B325" s="1">
        <v>37165</v>
      </c>
      <c r="C325" s="5">
        <v>45.322916758294703</v>
      </c>
      <c r="D325" s="5">
        <v>6.7545093373625882</v>
      </c>
    </row>
    <row r="326" spans="2:4" x14ac:dyDescent="0.2">
      <c r="B326" s="1">
        <v>37196</v>
      </c>
      <c r="C326" s="5">
        <v>58.431140773470602</v>
      </c>
      <c r="D326" s="5">
        <v>23.359074220212587</v>
      </c>
    </row>
    <row r="327" spans="2:4" x14ac:dyDescent="0.2">
      <c r="B327" s="1">
        <v>37226</v>
      </c>
      <c r="C327" s="5">
        <v>61.412611927922725</v>
      </c>
      <c r="D327" s="5">
        <v>30.074452782249026</v>
      </c>
    </row>
    <row r="328" spans="2:4" x14ac:dyDescent="0.2">
      <c r="B328" s="1">
        <v>37257</v>
      </c>
      <c r="C328" s="5">
        <v>59.018175871096595</v>
      </c>
      <c r="D328" s="5">
        <v>29.099815051995744</v>
      </c>
    </row>
    <row r="329" spans="2:4" x14ac:dyDescent="0.2">
      <c r="B329" s="1">
        <v>37288</v>
      </c>
      <c r="C329" s="5">
        <v>64.317032874559473</v>
      </c>
      <c r="D329" s="5">
        <v>32.901593843048722</v>
      </c>
    </row>
    <row r="330" spans="2:4" x14ac:dyDescent="0.2">
      <c r="B330" s="1">
        <v>37316</v>
      </c>
      <c r="C330" s="5">
        <v>68.65119122740154</v>
      </c>
      <c r="D330" s="5">
        <v>46.071995900638925</v>
      </c>
    </row>
    <row r="331" spans="2:4" x14ac:dyDescent="0.2">
      <c r="B331" s="1">
        <v>37347</v>
      </c>
      <c r="C331" s="5">
        <v>64.755490960778403</v>
      </c>
      <c r="D331" s="5">
        <v>42.929748174944102</v>
      </c>
    </row>
    <row r="332" spans="2:4" x14ac:dyDescent="0.2">
      <c r="B332" s="1">
        <v>37377</v>
      </c>
      <c r="C332" s="5">
        <v>61.638105216604913</v>
      </c>
      <c r="D332" s="5">
        <v>43.07149977736556</v>
      </c>
    </row>
    <row r="333" spans="2:4" x14ac:dyDescent="0.2">
      <c r="B333" s="1">
        <v>37408</v>
      </c>
      <c r="C333" s="5">
        <v>50.967439208524212</v>
      </c>
      <c r="D333" s="5">
        <v>29.72171994225976</v>
      </c>
    </row>
    <row r="334" spans="2:4" x14ac:dyDescent="0.2">
      <c r="B334" s="1">
        <v>37438</v>
      </c>
      <c r="C334" s="5">
        <v>35.608338440631115</v>
      </c>
      <c r="D334" s="5">
        <v>-2.344910170468637</v>
      </c>
    </row>
    <row r="335" spans="2:4" x14ac:dyDescent="0.2">
      <c r="B335" s="1">
        <v>37469</v>
      </c>
      <c r="C335" s="5">
        <v>33.223846228709327</v>
      </c>
      <c r="D335" s="5">
        <v>-3.7138322270938771</v>
      </c>
    </row>
    <row r="336" spans="2:4" x14ac:dyDescent="0.2">
      <c r="B336" s="1">
        <v>37500</v>
      </c>
      <c r="C336" s="5">
        <v>17.646116394024929</v>
      </c>
      <c r="D336" s="5">
        <v>-32.592470594838375</v>
      </c>
    </row>
    <row r="337" spans="2:4" x14ac:dyDescent="0.2">
      <c r="B337" s="1">
        <v>37530</v>
      </c>
      <c r="C337" s="5">
        <v>19.196494789267419</v>
      </c>
      <c r="D337" s="5">
        <v>-23.632860339239684</v>
      </c>
    </row>
    <row r="338" spans="2:4" x14ac:dyDescent="0.2">
      <c r="B338" s="1">
        <v>37561</v>
      </c>
      <c r="C338" s="5">
        <v>35.673475434470816</v>
      </c>
      <c r="D338" s="5">
        <v>-8.764641558270684</v>
      </c>
    </row>
    <row r="339" spans="2:4" x14ac:dyDescent="0.2">
      <c r="B339" s="1">
        <v>37591</v>
      </c>
      <c r="C339" s="5">
        <v>20.268371285674416</v>
      </c>
      <c r="D339" s="5">
        <v>-17.503521818380303</v>
      </c>
    </row>
    <row r="340" spans="2:4" x14ac:dyDescent="0.2">
      <c r="B340" s="1">
        <v>37622</v>
      </c>
      <c r="C340" s="5">
        <v>15.538297872210956</v>
      </c>
      <c r="D340" s="5">
        <v>-28.017050200625004</v>
      </c>
    </row>
    <row r="341" spans="2:4" x14ac:dyDescent="0.2">
      <c r="B341" s="1">
        <v>37653</v>
      </c>
      <c r="C341" s="5">
        <v>10.597502703416595</v>
      </c>
      <c r="D341" s="5">
        <v>-35.540073614323227</v>
      </c>
    </row>
    <row r="342" spans="2:4" x14ac:dyDescent="0.2">
      <c r="B342" s="1">
        <v>37681</v>
      </c>
      <c r="C342" s="5">
        <v>6.0179137460583547</v>
      </c>
      <c r="D342" s="5">
        <v>-38.243306855928743</v>
      </c>
    </row>
    <row r="343" spans="2:4" x14ac:dyDescent="0.2">
      <c r="B343" s="1">
        <v>37712</v>
      </c>
      <c r="C343" s="5">
        <v>13.566285721707525</v>
      </c>
      <c r="D343" s="5">
        <v>-18.746042259412544</v>
      </c>
    </row>
    <row r="344" spans="2:4" x14ac:dyDescent="0.2">
      <c r="B344" s="1">
        <v>37742</v>
      </c>
      <c r="C344" s="5">
        <v>23.141053515079022</v>
      </c>
      <c r="D344" s="5">
        <v>-0.73298721918284571</v>
      </c>
    </row>
    <row r="345" spans="2:4" x14ac:dyDescent="0.2">
      <c r="B345" s="1">
        <v>37773</v>
      </c>
      <c r="C345" s="5">
        <v>25.544754391877174</v>
      </c>
      <c r="D345" s="5">
        <v>0.19589314152586534</v>
      </c>
    </row>
    <row r="346" spans="2:4" x14ac:dyDescent="0.2">
      <c r="B346" s="1">
        <v>37803</v>
      </c>
      <c r="C346" s="5">
        <v>38.367896981035074</v>
      </c>
      <c r="D346" s="5">
        <v>7.2578129048820959</v>
      </c>
    </row>
    <row r="347" spans="2:4" x14ac:dyDescent="0.2">
      <c r="B347" s="1">
        <v>37834</v>
      </c>
      <c r="C347" s="5">
        <v>47.826360365885684</v>
      </c>
      <c r="D347" s="5">
        <v>15.846780285453885</v>
      </c>
    </row>
    <row r="348" spans="2:4" x14ac:dyDescent="0.2">
      <c r="B348" s="1">
        <v>37865</v>
      </c>
      <c r="C348" s="5">
        <v>41.250854905903971</v>
      </c>
      <c r="D348" s="5">
        <v>11.854937344862096</v>
      </c>
    </row>
    <row r="349" spans="2:4" x14ac:dyDescent="0.2">
      <c r="B349" s="1">
        <v>37895</v>
      </c>
      <c r="C349" s="5">
        <v>52.346274133345169</v>
      </c>
      <c r="D349" s="5">
        <v>28.886248541413295</v>
      </c>
    </row>
    <row r="350" spans="2:4" x14ac:dyDescent="0.2">
      <c r="B350" s="1">
        <v>37926</v>
      </c>
      <c r="C350" s="5">
        <v>54.065460392984157</v>
      </c>
      <c r="D350" s="5">
        <v>33.365069430284002</v>
      </c>
    </row>
    <row r="351" spans="2:4" x14ac:dyDescent="0.2">
      <c r="B351" s="1">
        <v>37956</v>
      </c>
      <c r="C351" s="5">
        <v>59.806916883068219</v>
      </c>
      <c r="D351" s="5">
        <v>50.298099296740006</v>
      </c>
    </row>
    <row r="352" spans="2:4" x14ac:dyDescent="0.2">
      <c r="B352" s="1">
        <v>37987</v>
      </c>
      <c r="C352" s="5">
        <v>60.665441952758613</v>
      </c>
      <c r="D352" s="5">
        <v>48.209471701393035</v>
      </c>
    </row>
    <row r="353" spans="2:4" x14ac:dyDescent="0.2">
      <c r="B353" s="1">
        <v>38018</v>
      </c>
      <c r="C353" s="5">
        <v>63.177580100064596</v>
      </c>
      <c r="D353" s="5">
        <v>54.822196235504592</v>
      </c>
    </row>
    <row r="354" spans="2:4" x14ac:dyDescent="0.2">
      <c r="B354" s="1">
        <v>38047</v>
      </c>
      <c r="C354" s="5">
        <v>57.182017736145163</v>
      </c>
      <c r="D354" s="5">
        <v>51.628763364783978</v>
      </c>
    </row>
    <row r="355" spans="2:4" x14ac:dyDescent="0.2">
      <c r="B355" s="1">
        <v>38078</v>
      </c>
      <c r="C355" s="5">
        <v>56.216914521610235</v>
      </c>
      <c r="D355" s="5">
        <v>44.79272542446251</v>
      </c>
    </row>
    <row r="356" spans="2:4" x14ac:dyDescent="0.2">
      <c r="B356" s="1">
        <v>38108</v>
      </c>
      <c r="C356" s="5">
        <v>54.627973694471926</v>
      </c>
      <c r="D356" s="5">
        <v>47.960944305794207</v>
      </c>
    </row>
    <row r="357" spans="2:4" x14ac:dyDescent="0.2">
      <c r="B357" s="1">
        <v>38139</v>
      </c>
      <c r="C357" s="5">
        <v>59.521471815230214</v>
      </c>
      <c r="D357" s="5">
        <v>54.406663993599558</v>
      </c>
    </row>
    <row r="358" spans="2:4" x14ac:dyDescent="0.2">
      <c r="B358" s="1">
        <v>38169</v>
      </c>
      <c r="C358" s="5">
        <v>54.115214381069954</v>
      </c>
      <c r="D358" s="5">
        <v>45.310534246477751</v>
      </c>
    </row>
    <row r="359" spans="2:4" x14ac:dyDescent="0.2">
      <c r="B359" s="1">
        <v>38200</v>
      </c>
      <c r="C359" s="5">
        <v>49.899100544380872</v>
      </c>
      <c r="D359" s="5">
        <v>43.160149178249974</v>
      </c>
    </row>
    <row r="360" spans="2:4" x14ac:dyDescent="0.2">
      <c r="B360" s="1">
        <v>38231</v>
      </c>
      <c r="C360" s="5">
        <v>54.856200065191715</v>
      </c>
      <c r="D360" s="5">
        <v>51.644278364751386</v>
      </c>
    </row>
    <row r="361" spans="2:4" x14ac:dyDescent="0.2">
      <c r="B361" s="1">
        <v>38261</v>
      </c>
      <c r="C361" s="5">
        <v>52.459257453330267</v>
      </c>
      <c r="D361" s="5">
        <v>54.73279406513133</v>
      </c>
    </row>
    <row r="362" spans="2:4" x14ac:dyDescent="0.2">
      <c r="B362" s="1">
        <v>38292</v>
      </c>
      <c r="C362" s="5">
        <v>62.041067882729308</v>
      </c>
      <c r="D362" s="5">
        <v>71.859656527257229</v>
      </c>
    </row>
    <row r="363" spans="2:4" x14ac:dyDescent="0.2">
      <c r="B363" s="1">
        <v>38322</v>
      </c>
      <c r="C363" s="5">
        <v>63.248891279063407</v>
      </c>
      <c r="D363" s="5">
        <v>78.23344261153666</v>
      </c>
    </row>
    <row r="364" spans="2:4" x14ac:dyDescent="0.2">
      <c r="B364" s="1">
        <v>38353</v>
      </c>
      <c r="C364" s="5">
        <v>60.049117666252577</v>
      </c>
      <c r="D364" s="5">
        <v>70.714070786316796</v>
      </c>
    </row>
    <row r="365" spans="2:4" x14ac:dyDescent="0.2">
      <c r="B365" s="1">
        <v>38384</v>
      </c>
      <c r="C365" s="5">
        <v>63.696117580227757</v>
      </c>
      <c r="D365" s="5">
        <v>81.839828742123402</v>
      </c>
    </row>
    <row r="366" spans="2:4" x14ac:dyDescent="0.2">
      <c r="B366" s="1">
        <v>38412</v>
      </c>
      <c r="C366" s="5">
        <v>58.892114008811646</v>
      </c>
      <c r="D366" s="5">
        <v>74.457370551387413</v>
      </c>
    </row>
    <row r="367" spans="2:4" x14ac:dyDescent="0.2">
      <c r="B367" s="1">
        <v>38443</v>
      </c>
      <c r="C367" s="5">
        <v>48.009430181066648</v>
      </c>
      <c r="D367" s="5">
        <v>61.539141188201611</v>
      </c>
    </row>
    <row r="368" spans="2:4" x14ac:dyDescent="0.2">
      <c r="B368" s="1">
        <v>38473</v>
      </c>
      <c r="C368" s="5">
        <v>51.334951353942266</v>
      </c>
      <c r="D368" s="5">
        <v>65.76984634136663</v>
      </c>
    </row>
    <row r="369" spans="2:4" x14ac:dyDescent="0.2">
      <c r="B369" s="1">
        <v>38504</v>
      </c>
      <c r="C369" s="5">
        <v>47.623538610988334</v>
      </c>
      <c r="D369" s="5">
        <v>67.234539441113554</v>
      </c>
    </row>
    <row r="370" spans="2:4" x14ac:dyDescent="0.2">
      <c r="B370" s="1">
        <v>38534</v>
      </c>
      <c r="C370" s="5">
        <v>53.817216147535156</v>
      </c>
      <c r="D370" s="5">
        <v>79.41724016371036</v>
      </c>
    </row>
    <row r="371" spans="2:4" x14ac:dyDescent="0.2">
      <c r="B371" s="1">
        <v>38565</v>
      </c>
      <c r="C371" s="5">
        <v>54.178842383923573</v>
      </c>
      <c r="D371" s="5">
        <v>77.933099294257303</v>
      </c>
    </row>
    <row r="372" spans="2:4" x14ac:dyDescent="0.2">
      <c r="B372" s="1">
        <v>38596</v>
      </c>
      <c r="C372" s="5">
        <v>54.13627910915838</v>
      </c>
      <c r="D372" s="5">
        <v>81.02156228158961</v>
      </c>
    </row>
    <row r="373" spans="2:4" x14ac:dyDescent="0.2">
      <c r="B373" s="1">
        <v>38626</v>
      </c>
      <c r="C373" s="5">
        <v>51.270021522200238</v>
      </c>
      <c r="D373" s="5">
        <v>68.88570485538331</v>
      </c>
    </row>
    <row r="374" spans="2:4" x14ac:dyDescent="0.2">
      <c r="B374" s="1">
        <v>38657</v>
      </c>
      <c r="C374" s="5">
        <v>60.89448854579625</v>
      </c>
      <c r="D374" s="5">
        <v>77.428786082118194</v>
      </c>
    </row>
    <row r="375" spans="2:4" x14ac:dyDescent="0.2">
      <c r="B375" s="1">
        <v>38687</v>
      </c>
      <c r="C375" s="5">
        <v>60.586025929125938</v>
      </c>
      <c r="D375" s="5">
        <v>79.835519669971887</v>
      </c>
    </row>
    <row r="376" spans="2:4" x14ac:dyDescent="0.2">
      <c r="B376" s="1">
        <v>38718</v>
      </c>
      <c r="C376" s="5">
        <v>66.165097625664842</v>
      </c>
      <c r="D376" s="5">
        <v>94.33217583141699</v>
      </c>
    </row>
    <row r="377" spans="2:4" x14ac:dyDescent="0.2">
      <c r="B377" s="1">
        <v>38749</v>
      </c>
      <c r="C377" s="5">
        <v>64.889731524294248</v>
      </c>
      <c r="D377" s="5">
        <v>90.936331402104315</v>
      </c>
    </row>
    <row r="378" spans="2:4" x14ac:dyDescent="0.2">
      <c r="B378" s="1">
        <v>38777</v>
      </c>
      <c r="C378" s="5">
        <v>70.620429600341254</v>
      </c>
      <c r="D378" s="5">
        <v>96.930678785092439</v>
      </c>
    </row>
    <row r="379" spans="2:4" x14ac:dyDescent="0.2">
      <c r="B379" s="1">
        <v>38808</v>
      </c>
      <c r="C379" s="5">
        <v>73.77437129933675</v>
      </c>
      <c r="D379" s="5">
        <v>105.67338889323085</v>
      </c>
    </row>
    <row r="380" spans="2:4" x14ac:dyDescent="0.2">
      <c r="B380" s="1">
        <v>38838</v>
      </c>
      <c r="C380" s="5">
        <v>67.146624809279103</v>
      </c>
      <c r="D380" s="5">
        <v>95.691139745110959</v>
      </c>
    </row>
    <row r="381" spans="2:4" x14ac:dyDescent="0.2">
      <c r="B381" s="1">
        <v>38869</v>
      </c>
      <c r="C381" s="5">
        <v>62.026000175070692</v>
      </c>
      <c r="D381" s="5">
        <v>92.286036320640733</v>
      </c>
    </row>
    <row r="382" spans="2:4" x14ac:dyDescent="0.2">
      <c r="B382" s="1">
        <v>38899</v>
      </c>
      <c r="C382" s="5">
        <v>53.682894385183353</v>
      </c>
      <c r="D382" s="5">
        <v>88.157183924407491</v>
      </c>
    </row>
    <row r="383" spans="2:4" x14ac:dyDescent="0.2">
      <c r="B383" s="1">
        <v>38930</v>
      </c>
      <c r="C383" s="5">
        <v>58.168648876194872</v>
      </c>
      <c r="D383" s="5">
        <v>92.032381500408022</v>
      </c>
    </row>
    <row r="384" spans="2:4" x14ac:dyDescent="0.2">
      <c r="B384" s="1">
        <v>38961</v>
      </c>
      <c r="C384" s="5">
        <v>58.946737022087738</v>
      </c>
      <c r="D384" s="5">
        <v>92.616621362594159</v>
      </c>
    </row>
    <row r="385" spans="2:4" x14ac:dyDescent="0.2">
      <c r="B385" s="1">
        <v>38991</v>
      </c>
      <c r="C385" s="5">
        <v>58.060485368596304</v>
      </c>
      <c r="D385" s="5">
        <v>102.40377703917974</v>
      </c>
    </row>
    <row r="386" spans="2:4" x14ac:dyDescent="0.2">
      <c r="B386" s="1">
        <v>39022</v>
      </c>
      <c r="C386" s="5">
        <v>57.788288965264769</v>
      </c>
      <c r="D386" s="5">
        <v>110.2479479044992</v>
      </c>
    </row>
    <row r="387" spans="2:4" x14ac:dyDescent="0.2">
      <c r="B387" s="1">
        <v>39052</v>
      </c>
      <c r="C387" s="5">
        <v>60.733057728241036</v>
      </c>
      <c r="D387" s="5">
        <v>111.1209892403453</v>
      </c>
    </row>
    <row r="388" spans="2:4" x14ac:dyDescent="0.2">
      <c r="B388" s="1">
        <v>39083</v>
      </c>
      <c r="C388" s="5">
        <v>63.359401506124065</v>
      </c>
      <c r="D388" s="5">
        <v>112.75688963003114</v>
      </c>
    </row>
    <row r="389" spans="2:4" x14ac:dyDescent="0.2">
      <c r="B389" s="1">
        <v>39114</v>
      </c>
      <c r="C389" s="5">
        <v>58.208210032988795</v>
      </c>
      <c r="D389" s="5">
        <v>110.76182905336073</v>
      </c>
    </row>
    <row r="390" spans="2:4" x14ac:dyDescent="0.2">
      <c r="B390" s="1">
        <v>39142</v>
      </c>
      <c r="C390" s="5">
        <v>59.816223627114148</v>
      </c>
      <c r="D390" s="5">
        <v>116.36160632749318</v>
      </c>
    </row>
    <row r="391" spans="2:4" x14ac:dyDescent="0.2">
      <c r="B391" s="1">
        <v>39173</v>
      </c>
      <c r="C391" s="5">
        <v>67.336292942908074</v>
      </c>
      <c r="D391" s="5">
        <v>127.93830590341227</v>
      </c>
    </row>
    <row r="392" spans="2:4" x14ac:dyDescent="0.2">
      <c r="B392" s="1">
        <v>39203</v>
      </c>
      <c r="C392" s="5">
        <v>75.844765072990924</v>
      </c>
      <c r="D392" s="5">
        <v>137.04680991787106</v>
      </c>
    </row>
    <row r="393" spans="2:4" x14ac:dyDescent="0.2">
      <c r="B393" s="1">
        <v>39234</v>
      </c>
      <c r="C393" s="5">
        <v>78.385259059164937</v>
      </c>
      <c r="D393" s="5">
        <v>134.78437375311626</v>
      </c>
    </row>
    <row r="394" spans="2:4" x14ac:dyDescent="0.2">
      <c r="B394" s="1">
        <v>39264</v>
      </c>
      <c r="C394" s="5">
        <v>72.798843137897961</v>
      </c>
      <c r="D394" s="5">
        <v>128.27295715454687</v>
      </c>
    </row>
    <row r="395" spans="2:4" x14ac:dyDescent="0.2">
      <c r="B395" s="1">
        <v>39295</v>
      </c>
      <c r="C395" s="5">
        <v>68.437861350361416</v>
      </c>
      <c r="D395" s="5">
        <v>124.09276888451134</v>
      </c>
    </row>
    <row r="396" spans="2:4" x14ac:dyDescent="0.2">
      <c r="B396" s="1">
        <v>39326</v>
      </c>
      <c r="C396" s="5">
        <v>73.260486889719871</v>
      </c>
      <c r="D396" s="5">
        <v>134.29414505890125</v>
      </c>
    </row>
    <row r="397" spans="2:4" x14ac:dyDescent="0.2">
      <c r="B397" s="1">
        <v>39356</v>
      </c>
      <c r="C397" s="5">
        <v>69.440952954871946</v>
      </c>
      <c r="D397" s="5">
        <v>140.38462107999393</v>
      </c>
    </row>
    <row r="398" spans="2:4" x14ac:dyDescent="0.2">
      <c r="B398" s="1">
        <v>39387</v>
      </c>
      <c r="C398" s="5">
        <v>59.867311272767658</v>
      </c>
      <c r="D398" s="5">
        <v>124.13419517082524</v>
      </c>
    </row>
    <row r="399" spans="2:4" x14ac:dyDescent="0.2">
      <c r="B399" s="1">
        <v>39417</v>
      </c>
      <c r="C399" s="5">
        <v>58.090735997793075</v>
      </c>
      <c r="D399" s="5">
        <v>121.67251034620031</v>
      </c>
    </row>
    <row r="400" spans="2:4" x14ac:dyDescent="0.2">
      <c r="B400" s="1">
        <v>39448</v>
      </c>
      <c r="C400" s="5">
        <v>49.168457147034637</v>
      </c>
      <c r="D400" s="5">
        <v>98.533631095922317</v>
      </c>
    </row>
    <row r="401" spans="2:4" x14ac:dyDescent="0.2">
      <c r="B401" s="1">
        <v>39479</v>
      </c>
      <c r="C401" s="5">
        <v>47.628291713413134</v>
      </c>
      <c r="D401" s="5">
        <v>101.42791107547151</v>
      </c>
    </row>
    <row r="402" spans="2:4" x14ac:dyDescent="0.2">
      <c r="B402" s="1">
        <v>39508</v>
      </c>
      <c r="C402" s="5">
        <v>46.262938106697007</v>
      </c>
      <c r="D402" s="5">
        <v>98.979620357160456</v>
      </c>
    </row>
    <row r="403" spans="2:4" x14ac:dyDescent="0.2">
      <c r="B403" s="1">
        <v>39539</v>
      </c>
      <c r="C403" s="5">
        <v>53.58630291359988</v>
      </c>
      <c r="D403" s="5">
        <v>110.75964056199676</v>
      </c>
    </row>
    <row r="404" spans="2:4" x14ac:dyDescent="0.2">
      <c r="B404" s="1">
        <v>39569</v>
      </c>
      <c r="C404" s="5">
        <v>51.834490272256339</v>
      </c>
      <c r="D404" s="5">
        <v>117.7023750296223</v>
      </c>
    </row>
    <row r="405" spans="2:4" x14ac:dyDescent="0.2">
      <c r="B405" s="1">
        <v>39600</v>
      </c>
      <c r="C405" s="5">
        <v>30.816519855577241</v>
      </c>
      <c r="D405" s="5">
        <v>92.676543020103111</v>
      </c>
    </row>
    <row r="406" spans="2:4" x14ac:dyDescent="0.2">
      <c r="B406" s="1">
        <v>39630</v>
      </c>
      <c r="C406" s="5">
        <v>26.683281226864811</v>
      </c>
      <c r="D406" s="5">
        <v>80.241450326479907</v>
      </c>
    </row>
    <row r="407" spans="2:4" x14ac:dyDescent="0.2">
      <c r="B407" s="1">
        <v>39661</v>
      </c>
      <c r="C407" s="5">
        <v>27.175229409547132</v>
      </c>
      <c r="D407" s="5">
        <v>76.671077244367154</v>
      </c>
    </row>
    <row r="408" spans="2:4" x14ac:dyDescent="0.2">
      <c r="B408" s="1">
        <v>39692</v>
      </c>
      <c r="C408" s="5">
        <v>-1.3551900595743689</v>
      </c>
      <c r="D408" s="5">
        <v>32.081681782746756</v>
      </c>
    </row>
    <row r="409" spans="2:4" x14ac:dyDescent="0.2">
      <c r="B409" s="1">
        <v>39722</v>
      </c>
      <c r="C409" s="5">
        <v>-52.366340365958571</v>
      </c>
      <c r="D409" s="5">
        <v>-48.70121104381964</v>
      </c>
    </row>
    <row r="410" spans="2:4" x14ac:dyDescent="0.2">
      <c r="B410" s="1">
        <v>39753</v>
      </c>
      <c r="C410" s="5">
        <v>-87.12286665098938</v>
      </c>
      <c r="D410" s="5">
        <v>-78.190203147250443</v>
      </c>
    </row>
    <row r="411" spans="2:4" x14ac:dyDescent="0.2">
      <c r="B411" s="1">
        <v>39783</v>
      </c>
      <c r="C411" s="5">
        <v>-73.830510491068281</v>
      </c>
      <c r="D411" s="5">
        <v>-70.423497122750206</v>
      </c>
    </row>
    <row r="412" spans="2:4" x14ac:dyDescent="0.2">
      <c r="B412" s="1">
        <v>39814</v>
      </c>
      <c r="C412" s="5">
        <v>-96.315913912140189</v>
      </c>
      <c r="D412" s="5">
        <v>-98.978283876920003</v>
      </c>
    </row>
    <row r="413" spans="2:4" x14ac:dyDescent="0.2">
      <c r="B413" s="1">
        <v>39845</v>
      </c>
      <c r="C413" s="5">
        <v>-127.70681477691899</v>
      </c>
      <c r="D413" s="5">
        <v>-131.49964866729479</v>
      </c>
    </row>
    <row r="414" spans="2:4" x14ac:dyDescent="0.2">
      <c r="B414" s="1">
        <v>39873</v>
      </c>
      <c r="C414" s="5">
        <v>-95.401110882097299</v>
      </c>
      <c r="D414" s="5">
        <v>-108.63068149735349</v>
      </c>
    </row>
    <row r="415" spans="2:4" x14ac:dyDescent="0.2">
      <c r="B415" s="1">
        <v>39904</v>
      </c>
      <c r="C415" s="5">
        <v>-56.767876481544697</v>
      </c>
      <c r="D415" s="5">
        <v>-65.878736830390991</v>
      </c>
    </row>
    <row r="416" spans="2:4" x14ac:dyDescent="0.2">
      <c r="B416" s="1">
        <v>39934</v>
      </c>
      <c r="C416" s="5">
        <v>-42.328532940185895</v>
      </c>
      <c r="D416" s="5">
        <v>-44.282444335796292</v>
      </c>
    </row>
    <row r="417" spans="2:4" x14ac:dyDescent="0.2">
      <c r="B417" s="1">
        <v>39965</v>
      </c>
      <c r="C417" s="5">
        <v>-50.866278360490874</v>
      </c>
      <c r="D417" s="5">
        <v>-51.464844017114785</v>
      </c>
    </row>
    <row r="418" spans="2:4" x14ac:dyDescent="0.2">
      <c r="B418" s="1">
        <v>39995</v>
      </c>
      <c r="C418" s="5">
        <v>-27.991394385833473</v>
      </c>
      <c r="D418" s="5">
        <v>-25.001342187302686</v>
      </c>
    </row>
    <row r="419" spans="2:4" x14ac:dyDescent="0.2">
      <c r="B419" s="1">
        <v>40026</v>
      </c>
      <c r="C419" s="5">
        <v>-25.976060311905783</v>
      </c>
      <c r="D419" s="5">
        <v>-16.100182963782967</v>
      </c>
    </row>
    <row r="420" spans="2:4" x14ac:dyDescent="0.2">
      <c r="B420" s="1">
        <v>40057</v>
      </c>
      <c r="C420" s="5">
        <v>-21.776308802281815</v>
      </c>
      <c r="D420" s="5">
        <v>-4.4711638478988665</v>
      </c>
    </row>
    <row r="421" spans="2:4" x14ac:dyDescent="0.2">
      <c r="B421" s="1">
        <v>40087</v>
      </c>
      <c r="C421" s="5">
        <v>-19.131989050232075</v>
      </c>
      <c r="D421" s="5">
        <v>-10.357800579003968</v>
      </c>
    </row>
    <row r="422" spans="2:4" x14ac:dyDescent="0.2">
      <c r="B422" s="1">
        <v>40118</v>
      </c>
      <c r="C422" s="5">
        <v>-13.286866900648295</v>
      </c>
      <c r="D422" s="5">
        <v>0.92057102155073167</v>
      </c>
    </row>
    <row r="423" spans="2:4" x14ac:dyDescent="0.2">
      <c r="B423" s="1">
        <v>40148</v>
      </c>
      <c r="C423" s="5">
        <v>-10.816619650428015</v>
      </c>
      <c r="D423" s="5">
        <v>10.092851860362552</v>
      </c>
    </row>
    <row r="424" spans="2:4" x14ac:dyDescent="0.2">
      <c r="B424" s="1">
        <v>40179</v>
      </c>
      <c r="C424" s="5">
        <v>-16.318951636481614</v>
      </c>
      <c r="D424" s="5">
        <v>-5.4285335391252474</v>
      </c>
    </row>
    <row r="425" spans="2:4" x14ac:dyDescent="0.2">
      <c r="B425" s="1">
        <v>40210</v>
      </c>
      <c r="C425" s="5">
        <v>-14.218358103891713</v>
      </c>
      <c r="D425" s="5">
        <v>-1.8833220162924476</v>
      </c>
    </row>
    <row r="426" spans="2:4" x14ac:dyDescent="0.2">
      <c r="B426" s="1">
        <v>40238</v>
      </c>
      <c r="C426" s="5">
        <v>-1.9007561284056127</v>
      </c>
      <c r="D426" s="5">
        <v>15.075318577885151</v>
      </c>
    </row>
    <row r="427" spans="2:4" x14ac:dyDescent="0.2">
      <c r="B427" s="1">
        <v>40269</v>
      </c>
      <c r="C427" s="5">
        <v>1.5898325395787971</v>
      </c>
      <c r="D427" s="5">
        <v>17.340355699849571</v>
      </c>
    </row>
    <row r="428" spans="2:4" x14ac:dyDescent="0.2">
      <c r="B428" s="1">
        <v>40299</v>
      </c>
      <c r="C428" s="5">
        <v>-20.650915101911103</v>
      </c>
      <c r="D428" s="5">
        <v>-14.802080561319432</v>
      </c>
    </row>
    <row r="429" spans="2:4" x14ac:dyDescent="0.2">
      <c r="B429" s="1">
        <v>40330</v>
      </c>
      <c r="C429" s="5">
        <v>-33.877773487216899</v>
      </c>
      <c r="D429" s="5">
        <v>-32.004697521128932</v>
      </c>
    </row>
    <row r="430" spans="2:4" x14ac:dyDescent="0.2">
      <c r="B430" s="1">
        <v>40360</v>
      </c>
      <c r="C430" s="5">
        <v>-17.331276798983499</v>
      </c>
      <c r="D430" s="5">
        <v>-8.3653520943653312</v>
      </c>
    </row>
    <row r="431" spans="2:4" x14ac:dyDescent="0.2">
      <c r="B431" s="1">
        <v>40391</v>
      </c>
      <c r="C431" s="5">
        <v>-30.426835508608598</v>
      </c>
      <c r="D431" s="5">
        <v>-24.569922489426233</v>
      </c>
    </row>
    <row r="432" spans="2:4" x14ac:dyDescent="0.2">
      <c r="B432" s="1">
        <v>40422</v>
      </c>
      <c r="C432" s="5">
        <v>-18.682117253362598</v>
      </c>
      <c r="D432" s="5">
        <v>6.3175436422016666</v>
      </c>
    </row>
    <row r="433" spans="2:4" x14ac:dyDescent="0.2">
      <c r="B433" s="1">
        <v>40452</v>
      </c>
      <c r="C433" s="5">
        <v>-13.709871889104818</v>
      </c>
      <c r="D433" s="5">
        <v>15.997035787500447</v>
      </c>
    </row>
    <row r="434" spans="2:4" x14ac:dyDescent="0.2">
      <c r="B434" s="1">
        <v>40483</v>
      </c>
      <c r="C434" s="5">
        <v>-8.3732084699182288</v>
      </c>
      <c r="D434" s="5">
        <v>10.832521044678028</v>
      </c>
    </row>
    <row r="435" spans="2:4" x14ac:dyDescent="0.2">
      <c r="B435" s="1">
        <v>40513</v>
      </c>
      <c r="C435" s="5">
        <v>0.8599625433378808</v>
      </c>
      <c r="D435" s="5">
        <v>32.264855430860123</v>
      </c>
    </row>
    <row r="436" spans="2:4" x14ac:dyDescent="0.2">
      <c r="B436" s="1">
        <v>40544</v>
      </c>
      <c r="C436" t="e">
        <v>#N/A</v>
      </c>
      <c r="D436" s="5">
        <v>35.294950284992225</v>
      </c>
    </row>
    <row r="437" spans="2:4" x14ac:dyDescent="0.2">
      <c r="B437" s="1">
        <v>40575</v>
      </c>
      <c r="C437" t="e">
        <v>#N/A</v>
      </c>
      <c r="D437" s="5">
        <v>42.327404484977066</v>
      </c>
    </row>
    <row r="438" spans="2:4" x14ac:dyDescent="0.2">
      <c r="B438" s="1">
        <v>40603</v>
      </c>
      <c r="C438" t="e">
        <v>#N/A</v>
      </c>
      <c r="D438" s="5">
        <v>42.490121195971142</v>
      </c>
    </row>
    <row r="439" spans="2:4" x14ac:dyDescent="0.2">
      <c r="B439" s="1">
        <v>40634</v>
      </c>
      <c r="C439" t="e">
        <v>#N/A</v>
      </c>
      <c r="D439" s="5">
        <v>53.308481109279441</v>
      </c>
    </row>
    <row r="440" spans="2:4" x14ac:dyDescent="0.2">
      <c r="B440" s="1">
        <v>40664</v>
      </c>
      <c r="C440" t="e">
        <v>#N/A</v>
      </c>
      <c r="D440" s="5">
        <v>45.478115774252949</v>
      </c>
    </row>
    <row r="441" spans="2:4" x14ac:dyDescent="0.2">
      <c r="B441" s="1">
        <v>40695</v>
      </c>
      <c r="C441" t="e">
        <v>#N/A</v>
      </c>
      <c r="D441" s="5">
        <v>38.89016217787956</v>
      </c>
    </row>
    <row r="442" spans="2:4" x14ac:dyDescent="0.2">
      <c r="B442" s="1">
        <v>40725</v>
      </c>
      <c r="C442" t="e">
        <v>#N/A</v>
      </c>
      <c r="D442" s="5">
        <v>25.275486424810559</v>
      </c>
    </row>
    <row r="443" spans="2:4" x14ac:dyDescent="0.2">
      <c r="B443" s="1">
        <v>40756</v>
      </c>
      <c r="C443" t="e">
        <v>#N/A</v>
      </c>
      <c r="D443" s="5">
        <v>-0.70965386151284093</v>
      </c>
    </row>
    <row r="444" spans="2:4" x14ac:dyDescent="0.2">
      <c r="B444" s="1">
        <v>40787</v>
      </c>
      <c r="C444" t="e">
        <v>#N/A</v>
      </c>
      <c r="D444" s="5">
        <v>-40.077624261336439</v>
      </c>
    </row>
    <row r="445" spans="2:4" x14ac:dyDescent="0.2">
      <c r="B445" s="1">
        <v>40817</v>
      </c>
      <c r="C445" t="e">
        <v>#N/A</v>
      </c>
      <c r="D445" s="5">
        <v>-3.3016647179613372</v>
      </c>
    </row>
    <row r="446" spans="2:4" x14ac:dyDescent="0.2">
      <c r="B446" s="1">
        <v>40848</v>
      </c>
      <c r="C446" t="e">
        <v>#N/A</v>
      </c>
      <c r="D446" s="5">
        <v>-11.059756341612768</v>
      </c>
    </row>
    <row r="447" spans="2:4" x14ac:dyDescent="0.2">
      <c r="B447" s="1">
        <v>40878</v>
      </c>
      <c r="C447" t="e">
        <v>#N/A</v>
      </c>
      <c r="D447" s="5">
        <v>-17.643985593572289</v>
      </c>
    </row>
    <row r="448" spans="2:4" x14ac:dyDescent="0.2">
      <c r="B448" s="1">
        <v>40909</v>
      </c>
      <c r="C448" t="e">
        <v>#N/A</v>
      </c>
      <c r="D448" s="5">
        <v>-2.3485160915802883</v>
      </c>
    </row>
    <row r="449" spans="2:4" x14ac:dyDescent="0.2">
      <c r="B449" s="1">
        <v>40940</v>
      </c>
      <c r="C449" t="e">
        <v>#N/A</v>
      </c>
      <c r="D449" s="5">
        <v>9.4889890040196114</v>
      </c>
    </row>
    <row r="450" spans="2:4" x14ac:dyDescent="0.2">
      <c r="B450" s="1">
        <v>40969</v>
      </c>
      <c r="C450" t="e">
        <v>#N/A</v>
      </c>
      <c r="D450" s="5">
        <v>8.9034988826177912</v>
      </c>
    </row>
    <row r="451" spans="2:4" x14ac:dyDescent="0.2">
      <c r="B451" s="1">
        <v>41000</v>
      </c>
      <c r="C451" t="e">
        <v>#N/A</v>
      </c>
      <c r="D451" s="5">
        <v>3.8755187453536708</v>
      </c>
    </row>
    <row r="452" spans="2:4" x14ac:dyDescent="0.2">
      <c r="B452" s="1">
        <v>41030</v>
      </c>
      <c r="C452" t="e">
        <v>#N/A</v>
      </c>
      <c r="D452" s="5">
        <v>-28.798032857692132</v>
      </c>
    </row>
    <row r="453" spans="2:4" x14ac:dyDescent="0.2">
      <c r="B453" s="1">
        <v>41061</v>
      </c>
      <c r="C453" t="e">
        <v>#N/A</v>
      </c>
      <c r="D453" s="5">
        <v>-20.371070263601119</v>
      </c>
    </row>
    <row r="454" spans="2:4" x14ac:dyDescent="0.2">
      <c r="B454" s="1">
        <v>41091</v>
      </c>
      <c r="C454" t="e">
        <v>#N/A</v>
      </c>
      <c r="D454" s="5">
        <v>-21.636481724042181</v>
      </c>
    </row>
    <row r="455" spans="2:4" x14ac:dyDescent="0.2">
      <c r="B455" s="1">
        <v>41122</v>
      </c>
      <c r="C455" t="e">
        <v>#N/A</v>
      </c>
      <c r="D455" s="5">
        <v>-15.721994095457582</v>
      </c>
    </row>
    <row r="456" spans="2:4" x14ac:dyDescent="0.2">
      <c r="B456" s="1">
        <v>41153</v>
      </c>
      <c r="C456" t="e">
        <v>#N/A</v>
      </c>
      <c r="D456" s="5">
        <v>-10.304624598134742</v>
      </c>
    </row>
    <row r="457" spans="2:4" x14ac:dyDescent="0.2">
      <c r="B457" s="1">
        <v>41183</v>
      </c>
      <c r="C457" t="e">
        <v>#N/A</v>
      </c>
      <c r="D457" s="5">
        <v>-13.085693789925402</v>
      </c>
    </row>
    <row r="458" spans="2:4" x14ac:dyDescent="0.2">
      <c r="B458" s="1">
        <v>41214</v>
      </c>
      <c r="C458" t="e">
        <v>#N/A</v>
      </c>
      <c r="D458" s="5">
        <v>-9.9504396828741832</v>
      </c>
    </row>
    <row r="459" spans="2:4" x14ac:dyDescent="0.2">
      <c r="B459" s="1">
        <v>41244</v>
      </c>
      <c r="C459" t="e">
        <v>#N/A</v>
      </c>
      <c r="D459" s="5">
        <v>-3.8707539886147329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D411"/>
  <sheetViews>
    <sheetView workbookViewId="0">
      <selection activeCell="D4" sqref="D4"/>
    </sheetView>
  </sheetViews>
  <sheetFormatPr baseColWidth="10" defaultRowHeight="16" x14ac:dyDescent="0.2"/>
  <cols>
    <col min="3" max="4" width="18.83203125" customWidth="1"/>
  </cols>
  <sheetData>
    <row r="3" spans="2:4" ht="34" x14ac:dyDescent="0.2">
      <c r="C3" s="2" t="s">
        <v>204</v>
      </c>
      <c r="D3" s="2" t="s">
        <v>278</v>
      </c>
    </row>
    <row r="4" spans="2:4" x14ac:dyDescent="0.2">
      <c r="B4" s="25">
        <v>29221</v>
      </c>
      <c r="C4" s="3">
        <v>6.7321922115146604</v>
      </c>
      <c r="D4" s="3">
        <f>SQRT(C4)</f>
        <v>2.5946468375319713</v>
      </c>
    </row>
    <row r="5" spans="2:4" x14ac:dyDescent="0.2">
      <c r="B5" s="25">
        <v>29252</v>
      </c>
      <c r="C5" s="3">
        <v>7.0064524804384503</v>
      </c>
      <c r="D5" s="3">
        <f t="shared" ref="D5:D68" si="0">SQRT(C5)</f>
        <v>2.6469704343718026</v>
      </c>
    </row>
    <row r="6" spans="2:4" x14ac:dyDescent="0.2">
      <c r="B6" s="25">
        <v>29281</v>
      </c>
      <c r="C6" s="3">
        <v>26.025769197969499</v>
      </c>
      <c r="D6" s="3">
        <f t="shared" si="0"/>
        <v>5.1015457655468994</v>
      </c>
    </row>
    <row r="7" spans="2:4" x14ac:dyDescent="0.2">
      <c r="B7" s="25">
        <v>29312</v>
      </c>
      <c r="C7" s="3">
        <v>14.6161979456244</v>
      </c>
      <c r="D7" s="3">
        <f t="shared" si="0"/>
        <v>3.8231136453974788</v>
      </c>
    </row>
    <row r="8" spans="2:4" x14ac:dyDescent="0.2">
      <c r="B8" s="25">
        <v>29342</v>
      </c>
      <c r="C8" s="3">
        <v>8.6347078897975909</v>
      </c>
      <c r="D8" s="3">
        <f t="shared" si="0"/>
        <v>2.9384873472243487</v>
      </c>
    </row>
    <row r="9" spans="2:4" x14ac:dyDescent="0.2">
      <c r="B9" s="25">
        <v>29373</v>
      </c>
      <c r="C9" s="3">
        <v>6.0217263876381404</v>
      </c>
      <c r="D9" s="3">
        <f t="shared" si="0"/>
        <v>2.4539206155941842</v>
      </c>
    </row>
    <row r="10" spans="2:4" x14ac:dyDescent="0.2">
      <c r="B10" s="25">
        <v>29403</v>
      </c>
      <c r="C10" s="3">
        <v>5.0828845196966101</v>
      </c>
      <c r="D10" s="3">
        <f t="shared" si="0"/>
        <v>2.2545253424383169</v>
      </c>
    </row>
    <row r="11" spans="2:4" x14ac:dyDescent="0.2">
      <c r="B11" s="25">
        <v>29434</v>
      </c>
      <c r="C11" s="3">
        <v>7.0465862517397397</v>
      </c>
      <c r="D11" s="3">
        <f t="shared" si="0"/>
        <v>2.6545406856440796</v>
      </c>
    </row>
    <row r="12" spans="2:4" x14ac:dyDescent="0.2">
      <c r="B12" s="25">
        <v>29465</v>
      </c>
      <c r="C12" s="3">
        <v>11.1084678800751</v>
      </c>
      <c r="D12" s="3">
        <f t="shared" si="0"/>
        <v>3.3329368250951141</v>
      </c>
    </row>
    <row r="13" spans="2:4" x14ac:dyDescent="0.2">
      <c r="B13" s="25">
        <v>29495</v>
      </c>
      <c r="C13" s="3">
        <v>9.7392310888106604</v>
      </c>
      <c r="D13" s="3">
        <f t="shared" si="0"/>
        <v>3.1207741169156509</v>
      </c>
    </row>
    <row r="14" spans="2:4" x14ac:dyDescent="0.2">
      <c r="B14" s="25">
        <v>29526</v>
      </c>
      <c r="C14" s="3">
        <v>11.014567281239</v>
      </c>
      <c r="D14" s="3">
        <f t="shared" si="0"/>
        <v>3.3188201640400763</v>
      </c>
    </row>
    <row r="15" spans="2:4" x14ac:dyDescent="0.2">
      <c r="B15" s="25">
        <v>29556</v>
      </c>
      <c r="C15" s="3">
        <v>15.637045825676401</v>
      </c>
      <c r="D15" s="3">
        <f t="shared" si="0"/>
        <v>3.9543704714753778</v>
      </c>
    </row>
    <row r="16" spans="2:4" x14ac:dyDescent="0.2">
      <c r="B16" s="25">
        <v>29587</v>
      </c>
      <c r="C16" s="3">
        <v>9.4214728387135391</v>
      </c>
      <c r="D16" s="3">
        <f t="shared" si="0"/>
        <v>3.0694417796585651</v>
      </c>
    </row>
    <row r="17" spans="2:4" x14ac:dyDescent="0.2">
      <c r="B17" s="25">
        <v>29618</v>
      </c>
      <c r="C17" s="3">
        <v>6.9004478923646699</v>
      </c>
      <c r="D17" s="3">
        <f t="shared" si="0"/>
        <v>2.6268703607838493</v>
      </c>
    </row>
    <row r="18" spans="2:4" x14ac:dyDescent="0.2">
      <c r="B18" s="25">
        <v>29646</v>
      </c>
      <c r="C18" s="3">
        <v>12.0913332482776</v>
      </c>
      <c r="D18" s="3">
        <f t="shared" si="0"/>
        <v>3.4772594450626775</v>
      </c>
    </row>
    <row r="19" spans="2:4" x14ac:dyDescent="0.2">
      <c r="B19" s="25">
        <v>29677</v>
      </c>
      <c r="C19" s="3">
        <v>6.8581408577130398</v>
      </c>
      <c r="D19" s="3">
        <f t="shared" si="0"/>
        <v>2.6188052347803645</v>
      </c>
    </row>
    <row r="20" spans="2:4" x14ac:dyDescent="0.2">
      <c r="B20" s="25">
        <v>29707</v>
      </c>
      <c r="C20" s="3">
        <v>4.4038035469642303</v>
      </c>
      <c r="D20" s="3">
        <f t="shared" si="0"/>
        <v>2.0985241354257114</v>
      </c>
    </row>
    <row r="21" spans="2:4" x14ac:dyDescent="0.2">
      <c r="B21" s="25">
        <v>29738</v>
      </c>
      <c r="C21" s="3">
        <v>8.6263123475957801</v>
      </c>
      <c r="D21" s="3">
        <f t="shared" si="0"/>
        <v>2.9370584515116107</v>
      </c>
    </row>
    <row r="22" spans="2:4" x14ac:dyDescent="0.2">
      <c r="B22" s="25">
        <v>29768</v>
      </c>
      <c r="C22" s="3">
        <v>9.9806954891607393</v>
      </c>
      <c r="D22" s="3">
        <f t="shared" si="0"/>
        <v>3.1592238744920782</v>
      </c>
    </row>
    <row r="23" spans="2:4" x14ac:dyDescent="0.2">
      <c r="B23" s="25">
        <v>29799</v>
      </c>
      <c r="C23" s="3">
        <v>8.6230679889354604</v>
      </c>
      <c r="D23" s="3">
        <f t="shared" si="0"/>
        <v>2.9365060852883413</v>
      </c>
    </row>
    <row r="24" spans="2:4" x14ac:dyDescent="0.2">
      <c r="B24" s="25">
        <v>29830</v>
      </c>
      <c r="C24" s="3">
        <v>18.5443605598552</v>
      </c>
      <c r="D24" s="3">
        <f t="shared" si="0"/>
        <v>4.3063163562208482</v>
      </c>
    </row>
    <row r="25" spans="2:4" x14ac:dyDescent="0.2">
      <c r="B25" s="25">
        <v>29860</v>
      </c>
      <c r="C25" s="3">
        <v>18.4106495628196</v>
      </c>
      <c r="D25" s="3">
        <f t="shared" si="0"/>
        <v>4.290763284407519</v>
      </c>
    </row>
    <row r="26" spans="2:4" x14ac:dyDescent="0.2">
      <c r="B26" s="25">
        <v>29891</v>
      </c>
      <c r="C26" s="3">
        <v>12.6428481356261</v>
      </c>
      <c r="D26" s="3">
        <f t="shared" si="0"/>
        <v>3.5556782947316958</v>
      </c>
    </row>
    <row r="27" spans="2:4" x14ac:dyDescent="0.2">
      <c r="B27" s="25">
        <v>29921</v>
      </c>
      <c r="C27" s="3">
        <v>7.9687289006922297</v>
      </c>
      <c r="D27" s="3">
        <f t="shared" si="0"/>
        <v>2.8228937104843728</v>
      </c>
    </row>
    <row r="28" spans="2:4" x14ac:dyDescent="0.2">
      <c r="B28" s="25">
        <v>29952</v>
      </c>
      <c r="C28" s="3">
        <v>10.7622068852056</v>
      </c>
      <c r="D28" s="3">
        <f t="shared" si="0"/>
        <v>3.2805802665390766</v>
      </c>
    </row>
    <row r="29" spans="2:4" x14ac:dyDescent="0.2">
      <c r="B29" s="25">
        <v>29983</v>
      </c>
      <c r="C29" s="3">
        <v>10.8901741072779</v>
      </c>
      <c r="D29" s="3">
        <f t="shared" si="0"/>
        <v>3.3000263797851526</v>
      </c>
    </row>
    <row r="30" spans="2:4" x14ac:dyDescent="0.2">
      <c r="B30" s="25">
        <v>30011</v>
      </c>
      <c r="C30" s="3">
        <v>6.9641070312626701</v>
      </c>
      <c r="D30" s="3">
        <f t="shared" si="0"/>
        <v>2.6389594599505823</v>
      </c>
    </row>
    <row r="31" spans="2:4" x14ac:dyDescent="0.2">
      <c r="B31" s="25">
        <v>30042</v>
      </c>
      <c r="C31" s="3">
        <v>7.1333009660571101</v>
      </c>
      <c r="D31" s="3">
        <f t="shared" si="0"/>
        <v>2.6708240237906185</v>
      </c>
    </row>
    <row r="32" spans="2:4" x14ac:dyDescent="0.2">
      <c r="B32" s="25">
        <v>30072</v>
      </c>
      <c r="C32" s="3">
        <v>6.7397482399457598</v>
      </c>
      <c r="D32" s="3">
        <f t="shared" si="0"/>
        <v>2.5961025095218715</v>
      </c>
    </row>
    <row r="33" spans="2:4" x14ac:dyDescent="0.2">
      <c r="B33" s="25">
        <v>30103</v>
      </c>
      <c r="C33" s="3">
        <v>12.7822805328749</v>
      </c>
      <c r="D33" s="3">
        <f t="shared" si="0"/>
        <v>3.5752315355617039</v>
      </c>
    </row>
    <row r="34" spans="2:4" x14ac:dyDescent="0.2">
      <c r="B34" s="25">
        <v>30133</v>
      </c>
      <c r="C34" s="3">
        <v>10.936795560431101</v>
      </c>
      <c r="D34" s="3">
        <f t="shared" si="0"/>
        <v>3.3070826358636851</v>
      </c>
    </row>
    <row r="35" spans="2:4" x14ac:dyDescent="0.2">
      <c r="B35" s="25">
        <v>30164</v>
      </c>
      <c r="C35" s="3">
        <v>37.955468764826001</v>
      </c>
      <c r="D35" s="3">
        <f t="shared" si="0"/>
        <v>6.1608009840300797</v>
      </c>
    </row>
    <row r="36" spans="2:4" x14ac:dyDescent="0.2">
      <c r="B36" s="25">
        <v>30195</v>
      </c>
      <c r="C36" s="3">
        <v>11.1442624015075</v>
      </c>
      <c r="D36" s="3">
        <f t="shared" si="0"/>
        <v>3.3383023232636524</v>
      </c>
    </row>
    <row r="37" spans="2:4" x14ac:dyDescent="0.2">
      <c r="B37" s="25">
        <v>30225</v>
      </c>
      <c r="C37" s="3">
        <v>37.643301685532201</v>
      </c>
      <c r="D37" s="3">
        <f t="shared" si="0"/>
        <v>6.1354137338513857</v>
      </c>
    </row>
    <row r="38" spans="2:4" x14ac:dyDescent="0.2">
      <c r="B38" s="25">
        <v>30256</v>
      </c>
      <c r="C38" s="3">
        <v>23.061505977923002</v>
      </c>
      <c r="D38" s="3">
        <f t="shared" si="0"/>
        <v>4.8022396835146619</v>
      </c>
    </row>
    <row r="39" spans="2:4" x14ac:dyDescent="0.2">
      <c r="B39" s="25">
        <v>30286</v>
      </c>
      <c r="C39" s="3">
        <v>15.0019625491464</v>
      </c>
      <c r="D39" s="3">
        <f t="shared" si="0"/>
        <v>3.8732367019259746</v>
      </c>
    </row>
    <row r="40" spans="2:4" x14ac:dyDescent="0.2">
      <c r="B40" s="25">
        <v>30317</v>
      </c>
      <c r="C40" s="3">
        <v>22.832799510535501</v>
      </c>
      <c r="D40" s="3">
        <f t="shared" si="0"/>
        <v>4.77836787099272</v>
      </c>
    </row>
    <row r="41" spans="2:4" x14ac:dyDescent="0.2">
      <c r="B41" s="25">
        <v>30348</v>
      </c>
      <c r="C41" s="3">
        <v>10.7884798074396</v>
      </c>
      <c r="D41" s="3">
        <f t="shared" si="0"/>
        <v>3.2845821358948539</v>
      </c>
    </row>
    <row r="42" spans="2:4" x14ac:dyDescent="0.2">
      <c r="B42" s="25">
        <v>30376</v>
      </c>
      <c r="C42" s="3">
        <v>9.3338325480780799</v>
      </c>
      <c r="D42" s="3">
        <f t="shared" si="0"/>
        <v>3.0551321654026817</v>
      </c>
    </row>
    <row r="43" spans="2:4" x14ac:dyDescent="0.2">
      <c r="B43" s="25">
        <v>30407</v>
      </c>
      <c r="C43" s="3">
        <v>6.5582583273066497</v>
      </c>
      <c r="D43" s="3">
        <f t="shared" si="0"/>
        <v>2.5609096679318171</v>
      </c>
    </row>
    <row r="44" spans="2:4" x14ac:dyDescent="0.2">
      <c r="B44" s="25">
        <v>30437</v>
      </c>
      <c r="C44" s="3">
        <v>5.3595020494037504</v>
      </c>
      <c r="D44" s="3">
        <f t="shared" si="0"/>
        <v>2.3150598371108577</v>
      </c>
    </row>
    <row r="45" spans="2:4" x14ac:dyDescent="0.2">
      <c r="B45" s="25">
        <v>30468</v>
      </c>
      <c r="C45" s="3">
        <v>10.262110297838101</v>
      </c>
      <c r="D45" s="3">
        <f t="shared" si="0"/>
        <v>3.2034528711748047</v>
      </c>
    </row>
    <row r="46" spans="2:4" x14ac:dyDescent="0.2">
      <c r="B46" s="25">
        <v>30498</v>
      </c>
      <c r="C46" s="3">
        <v>12.8464165208557</v>
      </c>
      <c r="D46" s="3">
        <f t="shared" si="0"/>
        <v>3.584189799781214</v>
      </c>
    </row>
    <row r="47" spans="2:4" x14ac:dyDescent="0.2">
      <c r="B47" s="25">
        <v>30529</v>
      </c>
      <c r="C47" s="3">
        <v>7.5434867369340202</v>
      </c>
      <c r="D47" s="3">
        <f t="shared" si="0"/>
        <v>2.7465408675157228</v>
      </c>
    </row>
    <row r="48" spans="2:4" x14ac:dyDescent="0.2">
      <c r="B48" s="25">
        <v>30560</v>
      </c>
      <c r="C48" s="3">
        <v>6.2406668536262799</v>
      </c>
      <c r="D48" s="3">
        <f t="shared" si="0"/>
        <v>2.4981326733434877</v>
      </c>
    </row>
    <row r="49" spans="2:4" x14ac:dyDescent="0.2">
      <c r="B49" s="25">
        <v>30590</v>
      </c>
      <c r="C49" s="3">
        <v>6.9374953262966104</v>
      </c>
      <c r="D49" s="3">
        <f t="shared" si="0"/>
        <v>2.6339125509964467</v>
      </c>
    </row>
    <row r="50" spans="2:4" x14ac:dyDescent="0.2">
      <c r="B50" s="25">
        <v>30621</v>
      </c>
      <c r="C50" s="3">
        <v>3.5764416057276698</v>
      </c>
      <c r="D50" s="3">
        <f t="shared" si="0"/>
        <v>1.8911482241558089</v>
      </c>
    </row>
    <row r="51" spans="2:4" x14ac:dyDescent="0.2">
      <c r="B51" s="25">
        <v>30651</v>
      </c>
      <c r="C51" s="3">
        <v>2.9170272554693901</v>
      </c>
      <c r="D51" s="3">
        <f t="shared" si="0"/>
        <v>1.7079306939888954</v>
      </c>
    </row>
    <row r="52" spans="2:4" x14ac:dyDescent="0.2">
      <c r="B52" s="25">
        <v>30682</v>
      </c>
      <c r="C52" s="3">
        <v>2.7181510697475701</v>
      </c>
      <c r="D52" s="3">
        <f t="shared" si="0"/>
        <v>1.648681615639469</v>
      </c>
    </row>
    <row r="53" spans="2:4" x14ac:dyDescent="0.2">
      <c r="B53" s="25">
        <v>30713</v>
      </c>
      <c r="C53" s="3">
        <v>7.54757417928825</v>
      </c>
      <c r="D53" s="3">
        <f t="shared" si="0"/>
        <v>2.747284874068987</v>
      </c>
    </row>
    <row r="54" spans="2:4" x14ac:dyDescent="0.2">
      <c r="B54" s="25">
        <v>30742</v>
      </c>
      <c r="C54" s="3">
        <v>8.5653924542944093</v>
      </c>
      <c r="D54" s="3">
        <f t="shared" si="0"/>
        <v>2.9266691740431492</v>
      </c>
    </row>
    <row r="55" spans="2:4" x14ac:dyDescent="0.2">
      <c r="B55" s="25">
        <v>30773</v>
      </c>
      <c r="C55" s="3">
        <v>3.60211843070006</v>
      </c>
      <c r="D55" s="3">
        <f t="shared" si="0"/>
        <v>1.8979247695048558</v>
      </c>
    </row>
    <row r="56" spans="2:4" x14ac:dyDescent="0.2">
      <c r="B56" s="25">
        <v>30803</v>
      </c>
      <c r="C56" s="3">
        <v>8.3514650832750998</v>
      </c>
      <c r="D56" s="3">
        <f t="shared" si="0"/>
        <v>2.8898901507280685</v>
      </c>
    </row>
    <row r="57" spans="2:4" x14ac:dyDescent="0.2">
      <c r="B57" s="25">
        <v>30834</v>
      </c>
      <c r="C57" s="3">
        <v>9.3680313559338106</v>
      </c>
      <c r="D57" s="3">
        <f t="shared" si="0"/>
        <v>3.0607239921191538</v>
      </c>
    </row>
    <row r="58" spans="2:4" x14ac:dyDescent="0.2">
      <c r="B58" s="25">
        <v>30864</v>
      </c>
      <c r="C58" s="3">
        <v>9.3296378716717108</v>
      </c>
      <c r="D58" s="3">
        <f t="shared" si="0"/>
        <v>3.0544455915389475</v>
      </c>
    </row>
    <row r="59" spans="2:4" x14ac:dyDescent="0.2">
      <c r="B59" s="25">
        <v>30895</v>
      </c>
      <c r="C59" s="3">
        <v>20.997828823800699</v>
      </c>
      <c r="D59" s="3">
        <f t="shared" si="0"/>
        <v>4.5823387940876543</v>
      </c>
    </row>
    <row r="60" spans="2:4" x14ac:dyDescent="0.2">
      <c r="B60" s="25">
        <v>30926</v>
      </c>
      <c r="C60" s="3">
        <v>6.0173709373847499</v>
      </c>
      <c r="D60" s="3">
        <f t="shared" si="0"/>
        <v>2.453033007805796</v>
      </c>
    </row>
    <row r="61" spans="2:4" x14ac:dyDescent="0.2">
      <c r="B61" s="25">
        <v>30956</v>
      </c>
      <c r="C61" s="3">
        <v>6.5920036564134996</v>
      </c>
      <c r="D61" s="3">
        <f t="shared" si="0"/>
        <v>2.56748975780109</v>
      </c>
    </row>
    <row r="62" spans="2:4" x14ac:dyDescent="0.2">
      <c r="B62" s="25">
        <v>30987</v>
      </c>
      <c r="C62" s="3">
        <v>5.2753093517612202</v>
      </c>
      <c r="D62" s="3">
        <f t="shared" si="0"/>
        <v>2.2968041605154803</v>
      </c>
    </row>
    <row r="63" spans="2:4" x14ac:dyDescent="0.2">
      <c r="B63" s="25">
        <v>31017</v>
      </c>
      <c r="C63" s="3">
        <v>5.1785033479933897</v>
      </c>
      <c r="D63" s="3">
        <f t="shared" si="0"/>
        <v>2.2756325160256852</v>
      </c>
    </row>
    <row r="64" spans="2:4" x14ac:dyDescent="0.2">
      <c r="B64" s="25">
        <v>31048</v>
      </c>
      <c r="C64" s="3">
        <v>7.10964212193484</v>
      </c>
      <c r="D64" s="3">
        <f t="shared" si="0"/>
        <v>2.6663912169700152</v>
      </c>
    </row>
    <row r="65" spans="2:4" x14ac:dyDescent="0.2">
      <c r="B65" s="25">
        <v>31079</v>
      </c>
      <c r="C65" s="3">
        <v>5.1298306091508197</v>
      </c>
      <c r="D65" s="3">
        <f t="shared" si="0"/>
        <v>2.2649129363290812</v>
      </c>
    </row>
    <row r="66" spans="2:4" x14ac:dyDescent="0.2">
      <c r="B66" s="25">
        <v>31107</v>
      </c>
      <c r="C66" s="3">
        <v>6.7144799875845704</v>
      </c>
      <c r="D66" s="3">
        <f t="shared" si="0"/>
        <v>2.5912313651205618</v>
      </c>
    </row>
    <row r="67" spans="2:4" x14ac:dyDescent="0.2">
      <c r="B67" s="25">
        <v>31138</v>
      </c>
      <c r="C67" s="3">
        <v>2.89169641857558</v>
      </c>
      <c r="D67" s="3">
        <f t="shared" si="0"/>
        <v>1.7004988734414321</v>
      </c>
    </row>
    <row r="68" spans="2:4" x14ac:dyDescent="0.2">
      <c r="B68" s="25">
        <v>31168</v>
      </c>
      <c r="C68" s="3">
        <v>7.7963864336269397</v>
      </c>
      <c r="D68" s="3">
        <f t="shared" si="0"/>
        <v>2.7922010016520908</v>
      </c>
    </row>
    <row r="69" spans="2:4" x14ac:dyDescent="0.2">
      <c r="B69" s="25">
        <v>31199</v>
      </c>
      <c r="C69" s="3">
        <v>4.1251023014119799</v>
      </c>
      <c r="D69" s="3">
        <f t="shared" ref="D69:D132" si="1">SQRT(C69)</f>
        <v>2.0310347858695037</v>
      </c>
    </row>
    <row r="70" spans="2:4" x14ac:dyDescent="0.2">
      <c r="B70" s="25">
        <v>31229</v>
      </c>
      <c r="C70" s="3">
        <v>5.4182767411665296</v>
      </c>
      <c r="D70" s="3">
        <f t="shared" si="1"/>
        <v>2.3277192144170931</v>
      </c>
    </row>
    <row r="71" spans="2:4" x14ac:dyDescent="0.2">
      <c r="B71" s="25">
        <v>31260</v>
      </c>
      <c r="C71" s="3">
        <v>4.3323955025196899</v>
      </c>
      <c r="D71" s="3">
        <f t="shared" si="1"/>
        <v>2.081440727601843</v>
      </c>
    </row>
    <row r="72" spans="2:4" x14ac:dyDescent="0.2">
      <c r="B72" s="25">
        <v>31291</v>
      </c>
      <c r="C72" s="3">
        <v>11.7970611850869</v>
      </c>
      <c r="D72" s="3">
        <f t="shared" si="1"/>
        <v>3.4346850197779273</v>
      </c>
    </row>
    <row r="73" spans="2:4" x14ac:dyDescent="0.2">
      <c r="B73" s="25">
        <v>31321</v>
      </c>
      <c r="C73" s="3">
        <v>5.3128721379897996</v>
      </c>
      <c r="D73" s="3">
        <f t="shared" si="1"/>
        <v>2.3049668409740303</v>
      </c>
    </row>
    <row r="74" spans="2:4" x14ac:dyDescent="0.2">
      <c r="B74" s="25">
        <v>31352</v>
      </c>
      <c r="C74" s="3">
        <v>3.7490790032839501</v>
      </c>
      <c r="D74" s="3">
        <f t="shared" si="1"/>
        <v>1.9362538581714821</v>
      </c>
    </row>
    <row r="75" spans="2:4" x14ac:dyDescent="0.2">
      <c r="B75" s="25">
        <v>31382</v>
      </c>
      <c r="C75" s="3">
        <v>7.6895576438907502</v>
      </c>
      <c r="D75" s="3">
        <f t="shared" si="1"/>
        <v>2.7730051647789535</v>
      </c>
    </row>
    <row r="76" spans="2:4" x14ac:dyDescent="0.2">
      <c r="B76" s="25">
        <v>31413</v>
      </c>
      <c r="C76" s="3">
        <v>10.798992276342601</v>
      </c>
      <c r="D76" s="3">
        <f t="shared" si="1"/>
        <v>3.286182021182424</v>
      </c>
    </row>
    <row r="77" spans="2:4" x14ac:dyDescent="0.2">
      <c r="B77" s="25">
        <v>31444</v>
      </c>
      <c r="C77" s="3">
        <v>6.86663221637198</v>
      </c>
      <c r="D77" s="3">
        <f t="shared" si="1"/>
        <v>2.6204259608643743</v>
      </c>
    </row>
    <row r="78" spans="2:4" x14ac:dyDescent="0.2">
      <c r="B78" s="25">
        <v>31472</v>
      </c>
      <c r="C78" s="3">
        <v>15.7668383481231</v>
      </c>
      <c r="D78" s="3">
        <f t="shared" si="1"/>
        <v>3.9707478323513694</v>
      </c>
    </row>
    <row r="79" spans="2:4" x14ac:dyDescent="0.2">
      <c r="B79" s="25">
        <v>31503</v>
      </c>
      <c r="C79" s="3">
        <v>15.826919762038001</v>
      </c>
      <c r="D79" s="3">
        <f t="shared" si="1"/>
        <v>3.9783061423221318</v>
      </c>
    </row>
    <row r="80" spans="2:4" x14ac:dyDescent="0.2">
      <c r="B80" s="25">
        <v>31533</v>
      </c>
      <c r="C80" s="3">
        <v>11.0892601517006</v>
      </c>
      <c r="D80" s="3">
        <f t="shared" si="1"/>
        <v>3.3300540763928446</v>
      </c>
    </row>
    <row r="81" spans="2:4" x14ac:dyDescent="0.2">
      <c r="B81" s="25">
        <v>31564</v>
      </c>
      <c r="C81" s="3">
        <v>7.93253164920106</v>
      </c>
      <c r="D81" s="3">
        <f t="shared" si="1"/>
        <v>2.8164750396907587</v>
      </c>
    </row>
    <row r="82" spans="2:4" x14ac:dyDescent="0.2">
      <c r="B82" s="25">
        <v>31594</v>
      </c>
      <c r="C82" s="3">
        <v>7.7197370359047701</v>
      </c>
      <c r="D82" s="3">
        <f t="shared" si="1"/>
        <v>2.7784414760625733</v>
      </c>
    </row>
    <row r="83" spans="2:4" x14ac:dyDescent="0.2">
      <c r="B83" s="25">
        <v>31625</v>
      </c>
      <c r="C83" s="3">
        <v>11.303985514745101</v>
      </c>
      <c r="D83" s="3">
        <f t="shared" si="1"/>
        <v>3.3621400200980776</v>
      </c>
    </row>
    <row r="84" spans="2:4" x14ac:dyDescent="0.2">
      <c r="B84" s="25">
        <v>31656</v>
      </c>
      <c r="C84" s="3">
        <v>21.582312565307699</v>
      </c>
      <c r="D84" s="3">
        <f t="shared" si="1"/>
        <v>4.6456767607430134</v>
      </c>
    </row>
    <row r="85" spans="2:4" x14ac:dyDescent="0.2">
      <c r="B85" s="25">
        <v>31686</v>
      </c>
      <c r="C85" s="3">
        <v>11.935280022620599</v>
      </c>
      <c r="D85" s="3">
        <f t="shared" si="1"/>
        <v>3.454747461482619</v>
      </c>
    </row>
    <row r="86" spans="2:4" x14ac:dyDescent="0.2">
      <c r="B86" s="25">
        <v>31717</v>
      </c>
      <c r="C86" s="3">
        <v>7.5608180551527697</v>
      </c>
      <c r="D86" s="3">
        <f t="shared" si="1"/>
        <v>2.7496941748406805</v>
      </c>
    </row>
    <row r="87" spans="2:4" x14ac:dyDescent="0.2">
      <c r="B87" s="25">
        <v>31747</v>
      </c>
      <c r="C87" s="3">
        <v>3.9547931619971401</v>
      </c>
      <c r="D87" s="3">
        <f t="shared" si="1"/>
        <v>1.9886661766111324</v>
      </c>
    </row>
    <row r="88" spans="2:4" x14ac:dyDescent="0.2">
      <c r="B88" s="25">
        <v>31778</v>
      </c>
      <c r="C88" s="3">
        <v>19.674740864934599</v>
      </c>
      <c r="D88" s="3">
        <f t="shared" si="1"/>
        <v>4.4356218126588072</v>
      </c>
    </row>
    <row r="89" spans="2:4" x14ac:dyDescent="0.2">
      <c r="B89" s="25">
        <v>31809</v>
      </c>
      <c r="C89" s="3">
        <v>4.8081390927396699</v>
      </c>
      <c r="D89" s="3">
        <f t="shared" si="1"/>
        <v>2.1927469285669221</v>
      </c>
    </row>
    <row r="90" spans="2:4" x14ac:dyDescent="0.2">
      <c r="B90" s="25">
        <v>31837</v>
      </c>
      <c r="C90" s="3">
        <v>8.4321523735778605</v>
      </c>
      <c r="D90" s="3">
        <f t="shared" si="1"/>
        <v>2.9038168629543186</v>
      </c>
    </row>
    <row r="91" spans="2:4" x14ac:dyDescent="0.2">
      <c r="B91" s="25">
        <v>31868</v>
      </c>
      <c r="C91" s="3">
        <v>16.5301859237853</v>
      </c>
      <c r="D91" s="3">
        <f t="shared" si="1"/>
        <v>4.0657331348460763</v>
      </c>
    </row>
    <row r="92" spans="2:4" x14ac:dyDescent="0.2">
      <c r="B92" s="25">
        <v>31898</v>
      </c>
      <c r="C92" s="3">
        <v>10.7882589321969</v>
      </c>
      <c r="D92" s="3">
        <f t="shared" si="1"/>
        <v>3.2845485126873832</v>
      </c>
    </row>
    <row r="93" spans="2:4" x14ac:dyDescent="0.2">
      <c r="B93" s="25">
        <v>31929</v>
      </c>
      <c r="C93" s="3">
        <v>8.5725381213897105</v>
      </c>
      <c r="D93" s="3">
        <f t="shared" si="1"/>
        <v>2.9278897044440915</v>
      </c>
    </row>
    <row r="94" spans="2:4" x14ac:dyDescent="0.2">
      <c r="B94" s="25">
        <v>31959</v>
      </c>
      <c r="C94" s="3">
        <v>13.443415805363401</v>
      </c>
      <c r="D94" s="3">
        <f t="shared" si="1"/>
        <v>3.6665263950179603</v>
      </c>
    </row>
    <row r="95" spans="2:4" x14ac:dyDescent="0.2">
      <c r="B95" s="25">
        <v>31990</v>
      </c>
      <c r="C95" s="3">
        <v>8.7354362764126492</v>
      </c>
      <c r="D95" s="3">
        <f t="shared" si="1"/>
        <v>2.9555771477687145</v>
      </c>
    </row>
    <row r="96" spans="2:4" x14ac:dyDescent="0.2">
      <c r="B96" s="25">
        <v>32021</v>
      </c>
      <c r="C96" s="3">
        <v>8.9787735059008007</v>
      </c>
      <c r="D96" s="3">
        <f t="shared" si="1"/>
        <v>2.9964601625753011</v>
      </c>
    </row>
    <row r="97" spans="2:4" x14ac:dyDescent="0.2">
      <c r="B97" s="25">
        <v>32051</v>
      </c>
      <c r="C97" s="3">
        <v>320.77117123878401</v>
      </c>
      <c r="D97" s="3">
        <f t="shared" si="1"/>
        <v>17.910085740687677</v>
      </c>
    </row>
    <row r="98" spans="2:4" x14ac:dyDescent="0.2">
      <c r="B98" s="25">
        <v>32082</v>
      </c>
      <c r="C98" s="3">
        <v>37.583673337661601</v>
      </c>
      <c r="D98" s="3">
        <f t="shared" si="1"/>
        <v>6.1305524496297723</v>
      </c>
    </row>
    <row r="99" spans="2:4" x14ac:dyDescent="0.2">
      <c r="B99" s="25">
        <v>32112</v>
      </c>
      <c r="C99" s="3">
        <v>16.789596398675599</v>
      </c>
      <c r="D99" s="3">
        <f t="shared" si="1"/>
        <v>4.0975110004337507</v>
      </c>
    </row>
    <row r="100" spans="2:4" x14ac:dyDescent="0.2">
      <c r="B100" s="25">
        <v>32143</v>
      </c>
      <c r="C100" s="3">
        <v>20.310247785637198</v>
      </c>
      <c r="D100" s="3">
        <f t="shared" si="1"/>
        <v>4.5066892266537746</v>
      </c>
    </row>
    <row r="101" spans="2:4" x14ac:dyDescent="0.2">
      <c r="B101" s="25">
        <v>32174</v>
      </c>
      <c r="C101" s="3">
        <v>7.8014524569510604</v>
      </c>
      <c r="D101" s="3">
        <f t="shared" si="1"/>
        <v>2.7931080281562797</v>
      </c>
    </row>
    <row r="102" spans="2:4" x14ac:dyDescent="0.2">
      <c r="B102" s="25">
        <v>32203</v>
      </c>
      <c r="C102" s="3">
        <v>5.5867679982658096</v>
      </c>
      <c r="D102" s="3">
        <f t="shared" si="1"/>
        <v>2.3636344891428984</v>
      </c>
    </row>
    <row r="103" spans="2:4" x14ac:dyDescent="0.2">
      <c r="B103" s="25">
        <v>32234</v>
      </c>
      <c r="C103" s="3">
        <v>4.7519427292862497</v>
      </c>
      <c r="D103" s="3">
        <f t="shared" si="1"/>
        <v>2.1798951188729814</v>
      </c>
    </row>
    <row r="104" spans="2:4" x14ac:dyDescent="0.2">
      <c r="B104" s="25">
        <v>32264</v>
      </c>
      <c r="C104" s="3">
        <v>8.9798483237247702</v>
      </c>
      <c r="D104" s="3">
        <f t="shared" si="1"/>
        <v>2.99663950513317</v>
      </c>
    </row>
    <row r="105" spans="2:4" x14ac:dyDescent="0.2">
      <c r="B105" s="25">
        <v>32295</v>
      </c>
      <c r="C105" s="3">
        <v>10.4843507819725</v>
      </c>
      <c r="D105" s="3">
        <f t="shared" si="1"/>
        <v>3.2379547220386669</v>
      </c>
    </row>
    <row r="106" spans="2:4" x14ac:dyDescent="0.2">
      <c r="B106" s="25">
        <v>32325</v>
      </c>
      <c r="C106" s="3">
        <v>10.133547009542999</v>
      </c>
      <c r="D106" s="3">
        <f t="shared" si="1"/>
        <v>3.1833232650082834</v>
      </c>
    </row>
    <row r="107" spans="2:4" x14ac:dyDescent="0.2">
      <c r="B107" s="25">
        <v>32356</v>
      </c>
      <c r="C107" s="3">
        <v>10.3475531044928</v>
      </c>
      <c r="D107" s="3">
        <f t="shared" si="1"/>
        <v>3.2167612756455521</v>
      </c>
    </row>
    <row r="108" spans="2:4" x14ac:dyDescent="0.2">
      <c r="B108" s="25">
        <v>32387</v>
      </c>
      <c r="C108" s="3">
        <v>7.1985398138771304</v>
      </c>
      <c r="D108" s="3">
        <f t="shared" si="1"/>
        <v>2.6830094695839466</v>
      </c>
    </row>
    <row r="109" spans="2:4" x14ac:dyDescent="0.2">
      <c r="B109" s="25">
        <v>32417</v>
      </c>
      <c r="C109" s="3">
        <v>6.0587059047529301</v>
      </c>
      <c r="D109" s="3">
        <f t="shared" si="1"/>
        <v>2.4614438658545374</v>
      </c>
    </row>
    <row r="110" spans="2:4" x14ac:dyDescent="0.2">
      <c r="B110" s="25">
        <v>32448</v>
      </c>
      <c r="C110" s="3">
        <v>7.6474797019655796</v>
      </c>
      <c r="D110" s="3">
        <f t="shared" si="1"/>
        <v>2.7654076918178951</v>
      </c>
    </row>
    <row r="111" spans="2:4" x14ac:dyDescent="0.2">
      <c r="B111" s="25">
        <v>32478</v>
      </c>
      <c r="C111" s="3">
        <v>3.28957614516285</v>
      </c>
      <c r="D111" s="3">
        <f t="shared" si="1"/>
        <v>1.8137188715903163</v>
      </c>
    </row>
    <row r="112" spans="2:4" x14ac:dyDescent="0.2">
      <c r="B112" s="25">
        <v>32509</v>
      </c>
      <c r="C112" s="3">
        <v>5.8154703504688197</v>
      </c>
      <c r="D112" s="3">
        <f t="shared" si="1"/>
        <v>2.4115286335577313</v>
      </c>
    </row>
    <row r="113" spans="2:4" x14ac:dyDescent="0.2">
      <c r="B113" s="25">
        <v>32540</v>
      </c>
      <c r="C113" s="3">
        <v>5.1101398868312797</v>
      </c>
      <c r="D113" s="3">
        <f t="shared" si="1"/>
        <v>2.2605618520251287</v>
      </c>
    </row>
    <row r="114" spans="2:4" x14ac:dyDescent="0.2">
      <c r="B114" s="25">
        <v>32568</v>
      </c>
      <c r="C114" s="3">
        <v>9.3692971927967701</v>
      </c>
      <c r="D114" s="3">
        <f t="shared" si="1"/>
        <v>3.0609307722973367</v>
      </c>
    </row>
    <row r="115" spans="2:4" x14ac:dyDescent="0.2">
      <c r="B115" s="25">
        <v>32599</v>
      </c>
      <c r="C115" s="3">
        <v>4.4812268220151497</v>
      </c>
      <c r="D115" s="3">
        <f t="shared" si="1"/>
        <v>2.1168908384739988</v>
      </c>
    </row>
    <row r="116" spans="2:4" x14ac:dyDescent="0.2">
      <c r="B116" s="25">
        <v>32629</v>
      </c>
      <c r="C116" s="3">
        <v>8.7079576007786805</v>
      </c>
      <c r="D116" s="3">
        <f t="shared" si="1"/>
        <v>2.9509248721000474</v>
      </c>
    </row>
    <row r="117" spans="2:4" x14ac:dyDescent="0.2">
      <c r="B117" s="25">
        <v>32660</v>
      </c>
      <c r="C117" s="3">
        <v>20.9567843545451</v>
      </c>
      <c r="D117" s="3">
        <f t="shared" si="1"/>
        <v>4.5778580531232178</v>
      </c>
    </row>
    <row r="118" spans="2:4" x14ac:dyDescent="0.2">
      <c r="B118" s="25">
        <v>32690</v>
      </c>
      <c r="C118" s="3">
        <v>13.4937306203351</v>
      </c>
      <c r="D118" s="3">
        <f t="shared" si="1"/>
        <v>3.6733813605906889</v>
      </c>
    </row>
    <row r="119" spans="2:4" x14ac:dyDescent="0.2">
      <c r="B119" s="25">
        <v>32721</v>
      </c>
      <c r="C119" s="3">
        <v>6.1982928308075804</v>
      </c>
      <c r="D119" s="3">
        <f t="shared" si="1"/>
        <v>2.4896370881732102</v>
      </c>
    </row>
    <row r="120" spans="2:4" x14ac:dyDescent="0.2">
      <c r="B120" s="25">
        <v>32752</v>
      </c>
      <c r="C120" s="3">
        <v>6.4167518345225396</v>
      </c>
      <c r="D120" s="3">
        <f t="shared" si="1"/>
        <v>2.533130836439867</v>
      </c>
    </row>
    <row r="121" spans="2:4" x14ac:dyDescent="0.2">
      <c r="B121" s="25">
        <v>32782</v>
      </c>
      <c r="C121" s="3">
        <v>8.8880883593515705</v>
      </c>
      <c r="D121" s="3">
        <f t="shared" si="1"/>
        <v>2.9812897140921359</v>
      </c>
    </row>
    <row r="122" spans="2:4" x14ac:dyDescent="0.2">
      <c r="B122" s="25">
        <v>32813</v>
      </c>
      <c r="C122" s="3">
        <v>4.8779269565802403</v>
      </c>
      <c r="D122" s="3">
        <f t="shared" si="1"/>
        <v>2.2086029422646889</v>
      </c>
    </row>
    <row r="123" spans="2:4" x14ac:dyDescent="0.2">
      <c r="B123" s="25">
        <v>32843</v>
      </c>
      <c r="C123" s="3">
        <v>4.1214591678594399</v>
      </c>
      <c r="D123" s="3">
        <f t="shared" si="1"/>
        <v>2.0301377214020335</v>
      </c>
    </row>
    <row r="124" spans="2:4" x14ac:dyDescent="0.2">
      <c r="B124" s="25">
        <v>32874</v>
      </c>
      <c r="C124" s="3">
        <v>7.5212832567083598</v>
      </c>
      <c r="D124" s="3">
        <f t="shared" si="1"/>
        <v>2.7424958079655033</v>
      </c>
    </row>
    <row r="125" spans="2:4" x14ac:dyDescent="0.2">
      <c r="B125" s="25">
        <v>32905</v>
      </c>
      <c r="C125" s="3">
        <v>14.3556654742174</v>
      </c>
      <c r="D125" s="3">
        <f t="shared" si="1"/>
        <v>3.7888871023319499</v>
      </c>
    </row>
    <row r="126" spans="2:4" x14ac:dyDescent="0.2">
      <c r="B126" s="25">
        <v>32933</v>
      </c>
      <c r="C126" s="3">
        <v>19.0736436320522</v>
      </c>
      <c r="D126" s="3">
        <f t="shared" si="1"/>
        <v>4.3673382777215917</v>
      </c>
    </row>
    <row r="127" spans="2:4" x14ac:dyDescent="0.2">
      <c r="B127" s="25">
        <v>32964</v>
      </c>
      <c r="C127" s="3">
        <v>24.057187541746998</v>
      </c>
      <c r="D127" s="3">
        <f t="shared" si="1"/>
        <v>4.9048126918106671</v>
      </c>
    </row>
    <row r="128" spans="2:4" x14ac:dyDescent="0.2">
      <c r="B128" s="25">
        <v>32994</v>
      </c>
      <c r="C128" s="3">
        <v>13.0923635789062</v>
      </c>
      <c r="D128" s="3">
        <f t="shared" si="1"/>
        <v>3.6183371289732249</v>
      </c>
    </row>
    <row r="129" spans="2:4" x14ac:dyDescent="0.2">
      <c r="B129" s="25">
        <v>33025</v>
      </c>
      <c r="C129" s="3">
        <v>5.8910217476110702</v>
      </c>
      <c r="D129" s="3">
        <f t="shared" si="1"/>
        <v>2.4271427126584606</v>
      </c>
    </row>
    <row r="130" spans="2:4" x14ac:dyDescent="0.2">
      <c r="B130" s="25">
        <v>33055</v>
      </c>
      <c r="C130" s="3">
        <v>9.6386567740166402</v>
      </c>
      <c r="D130" s="3">
        <f t="shared" si="1"/>
        <v>3.1046186197368333</v>
      </c>
    </row>
    <row r="131" spans="2:4" x14ac:dyDescent="0.2">
      <c r="B131" s="25">
        <v>33086</v>
      </c>
      <c r="C131" s="3">
        <v>59.348477351799502</v>
      </c>
      <c r="D131" s="3">
        <f t="shared" si="1"/>
        <v>7.7037962948016414</v>
      </c>
    </row>
    <row r="132" spans="2:4" x14ac:dyDescent="0.2">
      <c r="B132" s="25">
        <v>33117</v>
      </c>
      <c r="C132" s="3">
        <v>20.836619209130099</v>
      </c>
      <c r="D132" s="3">
        <f t="shared" si="1"/>
        <v>4.564714581343515</v>
      </c>
    </row>
    <row r="133" spans="2:4" x14ac:dyDescent="0.2">
      <c r="B133" s="25">
        <v>33147</v>
      </c>
      <c r="C133" s="3">
        <v>47.774734050419703</v>
      </c>
      <c r="D133" s="3">
        <f t="shared" ref="D133:D196" si="2">SQRT(C133)</f>
        <v>6.9119269419185629</v>
      </c>
    </row>
    <row r="134" spans="2:4" x14ac:dyDescent="0.2">
      <c r="B134" s="25">
        <v>33178</v>
      </c>
      <c r="C134" s="3">
        <v>17.1918638374738</v>
      </c>
      <c r="D134" s="3">
        <f t="shared" si="2"/>
        <v>4.1463072531439105</v>
      </c>
    </row>
    <row r="135" spans="2:4" x14ac:dyDescent="0.2">
      <c r="B135" s="25">
        <v>33208</v>
      </c>
      <c r="C135" s="3">
        <v>14.2740387263398</v>
      </c>
      <c r="D135" s="3">
        <f t="shared" si="2"/>
        <v>3.7780998830549466</v>
      </c>
    </row>
    <row r="136" spans="2:4" x14ac:dyDescent="0.2">
      <c r="B136" s="25">
        <v>33239</v>
      </c>
      <c r="C136" s="3">
        <v>36.558869155944699</v>
      </c>
      <c r="D136" s="3">
        <f t="shared" si="2"/>
        <v>6.0463930699173618</v>
      </c>
    </row>
    <row r="137" spans="2:4" x14ac:dyDescent="0.2">
      <c r="B137" s="25">
        <v>33270</v>
      </c>
      <c r="C137" s="3">
        <v>15.3707911742933</v>
      </c>
      <c r="D137" s="3">
        <f t="shared" si="2"/>
        <v>3.9205600587535065</v>
      </c>
    </row>
    <row r="138" spans="2:4" x14ac:dyDescent="0.2">
      <c r="B138" s="25">
        <v>33298</v>
      </c>
      <c r="C138" s="3">
        <v>11.0145286086008</v>
      </c>
      <c r="D138" s="3">
        <f t="shared" si="2"/>
        <v>3.3188143377719701</v>
      </c>
    </row>
    <row r="139" spans="2:4" x14ac:dyDescent="0.2">
      <c r="B139" s="25">
        <v>33329</v>
      </c>
      <c r="C139" s="3">
        <v>19.213907421861201</v>
      </c>
      <c r="D139" s="3">
        <f t="shared" si="2"/>
        <v>4.3833671329083534</v>
      </c>
    </row>
    <row r="140" spans="2:4" x14ac:dyDescent="0.2">
      <c r="B140" s="25">
        <v>33359</v>
      </c>
      <c r="C140" s="3">
        <v>6.0165551085815299</v>
      </c>
      <c r="D140" s="3">
        <f t="shared" si="2"/>
        <v>2.4528667123554695</v>
      </c>
    </row>
    <row r="141" spans="2:4" x14ac:dyDescent="0.2">
      <c r="B141" s="25">
        <v>33390</v>
      </c>
      <c r="C141" s="3">
        <v>10.232494334255</v>
      </c>
      <c r="D141" s="3">
        <f t="shared" si="2"/>
        <v>3.198827024747509</v>
      </c>
    </row>
    <row r="142" spans="2:4" x14ac:dyDescent="0.2">
      <c r="B142" s="25">
        <v>33420</v>
      </c>
      <c r="C142" s="3">
        <v>10.159556805275599</v>
      </c>
      <c r="D142" s="3">
        <f t="shared" si="2"/>
        <v>3.1874059680680151</v>
      </c>
    </row>
    <row r="143" spans="2:4" x14ac:dyDescent="0.2">
      <c r="B143" s="25">
        <v>33451</v>
      </c>
      <c r="C143" s="3">
        <v>45.467531401458601</v>
      </c>
      <c r="D143" s="3">
        <f t="shared" si="2"/>
        <v>6.7429616194561426</v>
      </c>
    </row>
    <row r="144" spans="2:4" x14ac:dyDescent="0.2">
      <c r="B144" s="25">
        <v>33482</v>
      </c>
      <c r="C144" s="3">
        <v>3.1961343251030798</v>
      </c>
      <c r="D144" s="3">
        <f t="shared" si="2"/>
        <v>1.7877735665075374</v>
      </c>
    </row>
    <row r="145" spans="2:4" x14ac:dyDescent="0.2">
      <c r="B145" s="25">
        <v>33512</v>
      </c>
      <c r="C145" s="3">
        <v>4.6564755211548796</v>
      </c>
      <c r="D145" s="3">
        <f t="shared" si="2"/>
        <v>2.157886818430216</v>
      </c>
    </row>
    <row r="146" spans="2:4" x14ac:dyDescent="0.2">
      <c r="B146" s="25">
        <v>33543</v>
      </c>
      <c r="C146" s="3">
        <v>7.0193286281120599</v>
      </c>
      <c r="D146" s="3">
        <f t="shared" si="2"/>
        <v>2.6494015603739762</v>
      </c>
    </row>
    <row r="147" spans="2:4" x14ac:dyDescent="0.2">
      <c r="B147" s="25">
        <v>33573</v>
      </c>
      <c r="C147" s="3">
        <v>14.8962683539427</v>
      </c>
      <c r="D147" s="3">
        <f t="shared" si="2"/>
        <v>3.8595684155022698</v>
      </c>
    </row>
    <row r="148" spans="2:4" x14ac:dyDescent="0.2">
      <c r="B148" s="25">
        <v>33604</v>
      </c>
      <c r="C148" s="3">
        <v>14.691605801079501</v>
      </c>
      <c r="D148" s="3">
        <f t="shared" si="2"/>
        <v>3.8329630576199794</v>
      </c>
    </row>
    <row r="149" spans="2:4" x14ac:dyDescent="0.2">
      <c r="B149" s="25">
        <v>33635</v>
      </c>
      <c r="C149" s="3">
        <v>5.8600149423552299</v>
      </c>
      <c r="D149" s="3">
        <f t="shared" si="2"/>
        <v>2.4207467736950989</v>
      </c>
    </row>
    <row r="150" spans="2:4" x14ac:dyDescent="0.2">
      <c r="B150" s="25">
        <v>33664</v>
      </c>
      <c r="C150" s="3">
        <v>6.0878602105488504</v>
      </c>
      <c r="D150" s="3">
        <f t="shared" si="2"/>
        <v>2.4673589545400261</v>
      </c>
    </row>
    <row r="151" spans="2:4" x14ac:dyDescent="0.2">
      <c r="B151" s="25">
        <v>33695</v>
      </c>
      <c r="C151" s="3">
        <v>26.175272950572602</v>
      </c>
      <c r="D151" s="3">
        <f t="shared" si="2"/>
        <v>5.1161775722283727</v>
      </c>
    </row>
    <row r="152" spans="2:4" x14ac:dyDescent="0.2">
      <c r="B152" s="25">
        <v>33725</v>
      </c>
      <c r="C152" s="3">
        <v>10.500389792378</v>
      </c>
      <c r="D152" s="3">
        <f t="shared" si="2"/>
        <v>3.2404304949154517</v>
      </c>
    </row>
    <row r="153" spans="2:4" x14ac:dyDescent="0.2">
      <c r="B153" s="25">
        <v>33756</v>
      </c>
      <c r="C153" s="3">
        <v>7.1340404331368497</v>
      </c>
      <c r="D153" s="3">
        <f t="shared" si="2"/>
        <v>2.6709624544603487</v>
      </c>
    </row>
    <row r="154" spans="2:4" x14ac:dyDescent="0.2">
      <c r="B154" s="25">
        <v>33786</v>
      </c>
      <c r="C154" s="3">
        <v>10.957956209921701</v>
      </c>
      <c r="D154" s="3">
        <f t="shared" si="2"/>
        <v>3.3102803823727229</v>
      </c>
    </row>
    <row r="155" spans="2:4" x14ac:dyDescent="0.2">
      <c r="B155" s="25">
        <v>33817</v>
      </c>
      <c r="C155" s="3">
        <v>11.115189277214199</v>
      </c>
      <c r="D155" s="3">
        <f t="shared" si="2"/>
        <v>3.3339450021279893</v>
      </c>
    </row>
    <row r="156" spans="2:4" x14ac:dyDescent="0.2">
      <c r="B156" s="25">
        <v>33848</v>
      </c>
      <c r="C156" s="3">
        <v>9.8665767527921595</v>
      </c>
      <c r="D156" s="3">
        <f t="shared" si="2"/>
        <v>3.1411107514368481</v>
      </c>
    </row>
    <row r="157" spans="2:4" x14ac:dyDescent="0.2">
      <c r="B157" s="25">
        <v>33878</v>
      </c>
      <c r="C157" s="3">
        <v>6.1967518265493</v>
      </c>
      <c r="D157" s="3">
        <f t="shared" si="2"/>
        <v>2.4893275852224233</v>
      </c>
    </row>
    <row r="158" spans="2:4" x14ac:dyDescent="0.2">
      <c r="B158" s="25">
        <v>33909</v>
      </c>
      <c r="C158" s="3">
        <v>6.37623148235717</v>
      </c>
      <c r="D158" s="3">
        <f t="shared" si="2"/>
        <v>2.525120092660381</v>
      </c>
    </row>
    <row r="159" spans="2:4" x14ac:dyDescent="0.2">
      <c r="B159" s="25">
        <v>33939</v>
      </c>
      <c r="C159" s="3">
        <v>3.8030417277339801</v>
      </c>
      <c r="D159" s="3">
        <f t="shared" si="2"/>
        <v>1.950138899600226</v>
      </c>
    </row>
    <row r="160" spans="2:4" x14ac:dyDescent="0.2">
      <c r="B160" s="25">
        <v>33970</v>
      </c>
      <c r="C160" s="3">
        <v>3.0625981016103498</v>
      </c>
      <c r="D160" s="3">
        <f t="shared" si="2"/>
        <v>1.7500280288070673</v>
      </c>
    </row>
    <row r="161" spans="2:4" x14ac:dyDescent="0.2">
      <c r="B161" s="25">
        <v>34001</v>
      </c>
      <c r="C161" s="3">
        <v>2.9468829643040402</v>
      </c>
      <c r="D161" s="3">
        <f t="shared" si="2"/>
        <v>1.7166487597362601</v>
      </c>
    </row>
    <row r="162" spans="2:4" x14ac:dyDescent="0.2">
      <c r="B162" s="25">
        <v>34029</v>
      </c>
      <c r="C162" s="3">
        <v>9.4593307870813099</v>
      </c>
      <c r="D162" s="3">
        <f t="shared" si="2"/>
        <v>3.0756025079781213</v>
      </c>
    </row>
    <row r="163" spans="2:4" x14ac:dyDescent="0.2">
      <c r="B163" s="25">
        <v>34060</v>
      </c>
      <c r="C163" s="3">
        <v>9.0387539231678904</v>
      </c>
      <c r="D163" s="3">
        <f t="shared" si="2"/>
        <v>3.0064520490385158</v>
      </c>
    </row>
    <row r="164" spans="2:4" x14ac:dyDescent="0.2">
      <c r="B164" s="25">
        <v>34090</v>
      </c>
      <c r="C164" s="3">
        <v>5.32440844138792</v>
      </c>
      <c r="D164" s="3">
        <f t="shared" si="2"/>
        <v>2.307467971909452</v>
      </c>
    </row>
    <row r="165" spans="2:4" x14ac:dyDescent="0.2">
      <c r="B165" s="25">
        <v>34121</v>
      </c>
      <c r="C165" s="3">
        <v>10.431316032770299</v>
      </c>
      <c r="D165" s="3">
        <f t="shared" si="2"/>
        <v>3.229754794527024</v>
      </c>
    </row>
    <row r="166" spans="2:4" x14ac:dyDescent="0.2">
      <c r="B166" s="25">
        <v>34151</v>
      </c>
      <c r="C166" s="3">
        <v>4.18926595300361</v>
      </c>
      <c r="D166" s="3">
        <f t="shared" si="2"/>
        <v>2.0467696384800145</v>
      </c>
    </row>
    <row r="167" spans="2:4" x14ac:dyDescent="0.2">
      <c r="B167" s="25">
        <v>34182</v>
      </c>
      <c r="C167" s="3">
        <v>5.0995688406141797</v>
      </c>
      <c r="D167" s="3">
        <f t="shared" si="2"/>
        <v>2.2582224958170487</v>
      </c>
    </row>
    <row r="168" spans="2:4" x14ac:dyDescent="0.2">
      <c r="B168" s="25">
        <v>34213</v>
      </c>
      <c r="C168" s="3">
        <v>4.3485106009297496</v>
      </c>
      <c r="D168" s="3">
        <f t="shared" si="2"/>
        <v>2.0853082747952998</v>
      </c>
    </row>
    <row r="169" spans="2:4" x14ac:dyDescent="0.2">
      <c r="B169" s="25">
        <v>34243</v>
      </c>
      <c r="C169" s="3">
        <v>4.3994040683408997</v>
      </c>
      <c r="D169" s="3">
        <f t="shared" si="2"/>
        <v>2.0974756418945368</v>
      </c>
    </row>
    <row r="170" spans="2:4" x14ac:dyDescent="0.2">
      <c r="B170" s="25">
        <v>34274</v>
      </c>
      <c r="C170" s="3">
        <v>11.6787238753284</v>
      </c>
      <c r="D170" s="3">
        <f t="shared" si="2"/>
        <v>3.4174147941577711</v>
      </c>
    </row>
    <row r="171" spans="2:4" x14ac:dyDescent="0.2">
      <c r="B171" s="25">
        <v>34304</v>
      </c>
      <c r="C171" s="3">
        <v>8.7985727673163598</v>
      </c>
      <c r="D171" s="3">
        <f t="shared" si="2"/>
        <v>2.9662388250638823</v>
      </c>
    </row>
    <row r="172" spans="2:4" x14ac:dyDescent="0.2">
      <c r="B172" s="25">
        <v>34335</v>
      </c>
      <c r="C172" s="3">
        <v>14.460540618455999</v>
      </c>
      <c r="D172" s="3">
        <f t="shared" si="2"/>
        <v>3.80270175249861</v>
      </c>
    </row>
    <row r="173" spans="2:4" x14ac:dyDescent="0.2">
      <c r="B173" s="25">
        <v>34366</v>
      </c>
      <c r="C173" s="3">
        <v>6.7015744137337201</v>
      </c>
      <c r="D173" s="3">
        <f t="shared" si="2"/>
        <v>2.5887399277899124</v>
      </c>
    </row>
    <row r="174" spans="2:4" x14ac:dyDescent="0.2">
      <c r="B174" s="25">
        <v>34394</v>
      </c>
      <c r="C174" s="3">
        <v>5.63315238797618</v>
      </c>
      <c r="D174" s="3">
        <f t="shared" si="2"/>
        <v>2.3734262971443161</v>
      </c>
    </row>
    <row r="175" spans="2:4" x14ac:dyDescent="0.2">
      <c r="B175" s="25">
        <v>34425</v>
      </c>
      <c r="C175" s="3">
        <v>5.94767817461834</v>
      </c>
      <c r="D175" s="3">
        <f t="shared" si="2"/>
        <v>2.4387862092890265</v>
      </c>
    </row>
    <row r="176" spans="2:4" x14ac:dyDescent="0.2">
      <c r="B176" s="25">
        <v>34455</v>
      </c>
      <c r="C176" s="3">
        <v>3.2520523182611001</v>
      </c>
      <c r="D176" s="3">
        <f t="shared" si="2"/>
        <v>1.8033447585697806</v>
      </c>
    </row>
    <row r="177" spans="2:4" x14ac:dyDescent="0.2">
      <c r="B177" s="25">
        <v>34486</v>
      </c>
      <c r="C177" s="3">
        <v>4.0215888080960598</v>
      </c>
      <c r="D177" s="3">
        <f t="shared" si="2"/>
        <v>2.0053899391629697</v>
      </c>
    </row>
    <row r="178" spans="2:4" x14ac:dyDescent="0.2">
      <c r="B178" s="25">
        <v>34516</v>
      </c>
      <c r="C178" s="3">
        <v>2.3689569845816898</v>
      </c>
      <c r="D178" s="3">
        <f t="shared" si="2"/>
        <v>1.5391416388954233</v>
      </c>
    </row>
    <row r="179" spans="2:4" x14ac:dyDescent="0.2">
      <c r="B179" s="25">
        <v>34547</v>
      </c>
      <c r="C179" s="3">
        <v>2.8425036823121799</v>
      </c>
      <c r="D179" s="3">
        <f t="shared" si="2"/>
        <v>1.6859726220529738</v>
      </c>
    </row>
    <row r="180" spans="2:4" x14ac:dyDescent="0.2">
      <c r="B180" s="25">
        <v>34578</v>
      </c>
      <c r="C180" s="3">
        <v>2.0620856335379201</v>
      </c>
      <c r="D180" s="3">
        <f t="shared" si="2"/>
        <v>1.4359963905030959</v>
      </c>
    </row>
    <row r="181" spans="2:4" x14ac:dyDescent="0.2">
      <c r="B181" s="25">
        <v>34608</v>
      </c>
      <c r="C181" s="3">
        <v>4.95229278705028</v>
      </c>
      <c r="D181" s="3">
        <f t="shared" si="2"/>
        <v>2.2253747520474567</v>
      </c>
    </row>
    <row r="182" spans="2:4" x14ac:dyDescent="0.2">
      <c r="B182" s="25">
        <v>34639</v>
      </c>
      <c r="C182" s="3">
        <v>4.6628415881331904</v>
      </c>
      <c r="D182" s="3">
        <f t="shared" si="2"/>
        <v>2.1593613843294479</v>
      </c>
    </row>
    <row r="183" spans="2:4" x14ac:dyDescent="0.2">
      <c r="B183" s="25">
        <v>34669</v>
      </c>
      <c r="C183" s="3">
        <v>3.7687809912812802</v>
      </c>
      <c r="D183" s="3">
        <f t="shared" si="2"/>
        <v>1.9413348477996475</v>
      </c>
    </row>
    <row r="184" spans="2:4" x14ac:dyDescent="0.2">
      <c r="B184" s="25">
        <v>34700</v>
      </c>
      <c r="C184" s="3">
        <v>7.6905454103019801</v>
      </c>
      <c r="D184" s="3">
        <f t="shared" si="2"/>
        <v>2.7731832630213931</v>
      </c>
    </row>
    <row r="185" spans="2:4" x14ac:dyDescent="0.2">
      <c r="B185" s="25">
        <v>34731</v>
      </c>
      <c r="C185" s="3">
        <v>4.2453196818969499</v>
      </c>
      <c r="D185" s="3">
        <f t="shared" si="2"/>
        <v>2.0604173562404657</v>
      </c>
    </row>
    <row r="186" spans="2:4" x14ac:dyDescent="0.2">
      <c r="B186" s="25">
        <v>34759</v>
      </c>
      <c r="C186" s="3">
        <v>7.6911107474813596</v>
      </c>
      <c r="D186" s="3">
        <f t="shared" si="2"/>
        <v>2.7732851904341462</v>
      </c>
    </row>
    <row r="187" spans="2:4" x14ac:dyDescent="0.2">
      <c r="B187" s="25">
        <v>34790</v>
      </c>
      <c r="C187" s="3">
        <v>7.4558987776170902</v>
      </c>
      <c r="D187" s="3">
        <f t="shared" si="2"/>
        <v>2.730549171433668</v>
      </c>
    </row>
    <row r="188" spans="2:4" x14ac:dyDescent="0.2">
      <c r="B188" s="25">
        <v>34820</v>
      </c>
      <c r="C188" s="3">
        <v>7.9243354539530202</v>
      </c>
      <c r="D188" s="3">
        <f t="shared" si="2"/>
        <v>2.8150196187509993</v>
      </c>
    </row>
    <row r="189" spans="2:4" x14ac:dyDescent="0.2">
      <c r="B189" s="25">
        <v>34851</v>
      </c>
      <c r="C189" s="3">
        <v>4.8472072427847497</v>
      </c>
      <c r="D189" s="3">
        <f t="shared" si="2"/>
        <v>2.2016374003874364</v>
      </c>
    </row>
    <row r="190" spans="2:4" x14ac:dyDescent="0.2">
      <c r="B190" s="25">
        <v>34881</v>
      </c>
      <c r="C190" s="3">
        <v>5.8763291331578102</v>
      </c>
      <c r="D190" s="3">
        <f t="shared" si="2"/>
        <v>2.4241140924382685</v>
      </c>
    </row>
    <row r="191" spans="2:4" x14ac:dyDescent="0.2">
      <c r="B191" s="25">
        <v>34912</v>
      </c>
      <c r="C191" s="3">
        <v>3.9831229586982499</v>
      </c>
      <c r="D191" s="3">
        <f t="shared" si="2"/>
        <v>1.9957762797213143</v>
      </c>
    </row>
    <row r="192" spans="2:4" x14ac:dyDescent="0.2">
      <c r="B192" s="25">
        <v>34943</v>
      </c>
      <c r="C192" s="3">
        <v>2.9598864846242599</v>
      </c>
      <c r="D192" s="3">
        <f t="shared" si="2"/>
        <v>1.7204320633562546</v>
      </c>
    </row>
    <row r="193" spans="2:4" x14ac:dyDescent="0.2">
      <c r="B193" s="25">
        <v>34973</v>
      </c>
      <c r="C193" s="3">
        <v>4.88227132428585</v>
      </c>
      <c r="D193" s="3">
        <f t="shared" si="2"/>
        <v>2.2095862337292584</v>
      </c>
    </row>
    <row r="194" spans="2:4" x14ac:dyDescent="0.2">
      <c r="B194" s="25">
        <v>35004</v>
      </c>
      <c r="C194" s="3">
        <v>2.5490709160950802</v>
      </c>
      <c r="D194" s="3">
        <f t="shared" si="2"/>
        <v>1.5965810083096568</v>
      </c>
    </row>
    <row r="195" spans="2:4" x14ac:dyDescent="0.2">
      <c r="B195" s="25">
        <v>35034</v>
      </c>
      <c r="C195" s="3">
        <v>2.9556622064533302</v>
      </c>
      <c r="D195" s="3">
        <f t="shared" si="2"/>
        <v>1.7192039455670551</v>
      </c>
    </row>
    <row r="196" spans="2:4" x14ac:dyDescent="0.2">
      <c r="B196" s="25">
        <v>35065</v>
      </c>
      <c r="C196" s="3">
        <v>4.8980287780490501</v>
      </c>
      <c r="D196" s="3">
        <f t="shared" si="2"/>
        <v>2.2131490636757953</v>
      </c>
    </row>
    <row r="197" spans="2:4" x14ac:dyDescent="0.2">
      <c r="B197" s="25">
        <v>35096</v>
      </c>
      <c r="C197" s="3">
        <v>4.3896519728725902</v>
      </c>
      <c r="D197" s="3">
        <f t="shared" ref="D197:D260" si="3">SQRT(C197)</f>
        <v>2.0951496301869685</v>
      </c>
    </row>
    <row r="198" spans="2:4" x14ac:dyDescent="0.2">
      <c r="B198" s="25">
        <v>35125</v>
      </c>
      <c r="C198" s="3">
        <v>5.0442272502293903</v>
      </c>
      <c r="D198" s="3">
        <f t="shared" si="3"/>
        <v>2.2459357181872748</v>
      </c>
    </row>
    <row r="199" spans="2:4" x14ac:dyDescent="0.2">
      <c r="B199" s="25">
        <v>35156</v>
      </c>
      <c r="C199" s="3">
        <v>3.76446099910825</v>
      </c>
      <c r="D199" s="3">
        <f t="shared" si="3"/>
        <v>1.9402218942966936</v>
      </c>
    </row>
    <row r="200" spans="2:4" x14ac:dyDescent="0.2">
      <c r="B200" s="25">
        <v>35186</v>
      </c>
      <c r="C200" s="3">
        <v>2.3567222069802098</v>
      </c>
      <c r="D200" s="3">
        <f t="shared" si="3"/>
        <v>1.5351619481280174</v>
      </c>
    </row>
    <row r="201" spans="2:4" x14ac:dyDescent="0.2">
      <c r="B201" s="25">
        <v>35217</v>
      </c>
      <c r="C201" s="3">
        <v>1.2952739387265599</v>
      </c>
      <c r="D201" s="3">
        <f t="shared" si="3"/>
        <v>1.1381010230759658</v>
      </c>
    </row>
    <row r="202" spans="2:4" x14ac:dyDescent="0.2">
      <c r="B202" s="25">
        <v>35247</v>
      </c>
      <c r="C202" s="3">
        <v>10.486537875476101</v>
      </c>
      <c r="D202" s="3">
        <f t="shared" si="3"/>
        <v>3.2382924320505864</v>
      </c>
    </row>
    <row r="203" spans="2:4" x14ac:dyDescent="0.2">
      <c r="B203" s="25">
        <v>35278</v>
      </c>
      <c r="C203" s="3">
        <v>4.4646570914955603</v>
      </c>
      <c r="D203" s="3">
        <f t="shared" si="3"/>
        <v>2.1129735188817582</v>
      </c>
    </row>
    <row r="204" spans="2:4" x14ac:dyDescent="0.2">
      <c r="B204" s="25">
        <v>35309</v>
      </c>
      <c r="C204" s="3">
        <v>2.8059225147625599</v>
      </c>
      <c r="D204" s="3">
        <f t="shared" si="3"/>
        <v>1.6750888080225956</v>
      </c>
    </row>
    <row r="205" spans="2:4" x14ac:dyDescent="0.2">
      <c r="B205" s="25">
        <v>35339</v>
      </c>
      <c r="C205" s="3">
        <v>2.5224624486931102</v>
      </c>
      <c r="D205" s="3">
        <f t="shared" si="3"/>
        <v>1.5882261956954085</v>
      </c>
    </row>
    <row r="206" spans="2:4" x14ac:dyDescent="0.2">
      <c r="B206" s="25">
        <v>35370</v>
      </c>
      <c r="C206" s="3">
        <v>3.7638245310757998</v>
      </c>
      <c r="D206" s="3">
        <f t="shared" si="3"/>
        <v>1.9400578679709015</v>
      </c>
    </row>
    <row r="207" spans="2:4" x14ac:dyDescent="0.2">
      <c r="B207" s="25">
        <v>35400</v>
      </c>
      <c r="C207" s="3">
        <v>7.6600088912809996</v>
      </c>
      <c r="D207" s="3">
        <f t="shared" si="3"/>
        <v>2.7676721068943482</v>
      </c>
    </row>
    <row r="208" spans="2:4" x14ac:dyDescent="0.2">
      <c r="B208" s="25">
        <v>35431</v>
      </c>
      <c r="C208" s="3">
        <v>6.9720781994412597</v>
      </c>
      <c r="D208" s="3">
        <f t="shared" si="3"/>
        <v>2.64046931423966</v>
      </c>
    </row>
    <row r="209" spans="2:4" x14ac:dyDescent="0.2">
      <c r="B209" s="25">
        <v>35462</v>
      </c>
      <c r="C209" s="3">
        <v>4.3519869994353604</v>
      </c>
      <c r="D209" s="3">
        <f t="shared" si="3"/>
        <v>2.0861416537319224</v>
      </c>
    </row>
    <row r="210" spans="2:4" x14ac:dyDescent="0.2">
      <c r="B210" s="25">
        <v>35490</v>
      </c>
      <c r="C210" s="3">
        <v>7.2469735135876396</v>
      </c>
      <c r="D210" s="3">
        <f t="shared" si="3"/>
        <v>2.6920203404854948</v>
      </c>
    </row>
    <row r="211" spans="2:4" x14ac:dyDescent="0.2">
      <c r="B211" s="25">
        <v>35521</v>
      </c>
      <c r="C211" s="3">
        <v>11.141528669463201</v>
      </c>
      <c r="D211" s="3">
        <f t="shared" si="3"/>
        <v>3.3378928487090773</v>
      </c>
    </row>
    <row r="212" spans="2:4" x14ac:dyDescent="0.2">
      <c r="B212" s="25">
        <v>35551</v>
      </c>
      <c r="C212" s="3">
        <v>9.4782466408391404</v>
      </c>
      <c r="D212" s="3">
        <f t="shared" si="3"/>
        <v>3.0786761182104136</v>
      </c>
    </row>
    <row r="213" spans="2:4" x14ac:dyDescent="0.2">
      <c r="B213" s="25">
        <v>35582</v>
      </c>
      <c r="C213" s="3">
        <v>6.5977594505423403</v>
      </c>
      <c r="D213" s="3">
        <f t="shared" si="3"/>
        <v>2.5686104123713158</v>
      </c>
    </row>
    <row r="214" spans="2:4" x14ac:dyDescent="0.2">
      <c r="B214" s="25">
        <v>35612</v>
      </c>
      <c r="C214" s="3">
        <v>9.8433724089530195</v>
      </c>
      <c r="D214" s="3">
        <f t="shared" si="3"/>
        <v>3.137414924576126</v>
      </c>
    </row>
    <row r="215" spans="2:4" x14ac:dyDescent="0.2">
      <c r="B215" s="25">
        <v>35643</v>
      </c>
      <c r="C215" s="3">
        <v>9.6985048179017106</v>
      </c>
      <c r="D215" s="3">
        <f t="shared" si="3"/>
        <v>3.1142422542091537</v>
      </c>
    </row>
    <row r="216" spans="2:4" x14ac:dyDescent="0.2">
      <c r="B216" s="25">
        <v>35674</v>
      </c>
      <c r="C216" s="3">
        <v>10.9197013368803</v>
      </c>
      <c r="D216" s="3">
        <f t="shared" si="3"/>
        <v>3.3044971382769117</v>
      </c>
    </row>
    <row r="217" spans="2:4" x14ac:dyDescent="0.2">
      <c r="B217" s="25">
        <v>35704</v>
      </c>
      <c r="C217" s="3">
        <v>39.276663911164299</v>
      </c>
      <c r="D217" s="3">
        <f t="shared" si="3"/>
        <v>6.2671096935640351</v>
      </c>
    </row>
    <row r="218" spans="2:4" x14ac:dyDescent="0.2">
      <c r="B218" s="25">
        <v>35735</v>
      </c>
      <c r="C218" s="3">
        <v>24.552305641010499</v>
      </c>
      <c r="D218" s="3">
        <f t="shared" si="3"/>
        <v>4.9550283188908715</v>
      </c>
    </row>
    <row r="219" spans="2:4" x14ac:dyDescent="0.2">
      <c r="B219" s="25">
        <v>35765</v>
      </c>
      <c r="C219" s="3">
        <v>16.126119700150699</v>
      </c>
      <c r="D219" s="3">
        <f t="shared" si="3"/>
        <v>4.0157340176050882</v>
      </c>
    </row>
    <row r="220" spans="2:4" x14ac:dyDescent="0.2">
      <c r="B220" s="25">
        <v>35796</v>
      </c>
      <c r="C220" s="3">
        <v>16.419872463502799</v>
      </c>
      <c r="D220" s="3">
        <f t="shared" si="3"/>
        <v>4.052144180986506</v>
      </c>
    </row>
    <row r="221" spans="2:4" x14ac:dyDescent="0.2">
      <c r="B221" s="25">
        <v>35827</v>
      </c>
      <c r="C221" s="3">
        <v>9.0321180528739102</v>
      </c>
      <c r="D221" s="3">
        <f t="shared" si="3"/>
        <v>3.0053482415310726</v>
      </c>
    </row>
    <row r="222" spans="2:4" x14ac:dyDescent="0.2">
      <c r="B222" s="25">
        <v>35855</v>
      </c>
      <c r="C222" s="3">
        <v>9.1849769900125207</v>
      </c>
      <c r="D222" s="3">
        <f t="shared" si="3"/>
        <v>3.0306726959558863</v>
      </c>
    </row>
    <row r="223" spans="2:4" x14ac:dyDescent="0.2">
      <c r="B223" s="25">
        <v>35886</v>
      </c>
      <c r="C223" s="3">
        <v>14.863697729166001</v>
      </c>
      <c r="D223" s="3">
        <f t="shared" si="3"/>
        <v>3.8553466418943447</v>
      </c>
    </row>
    <row r="224" spans="2:4" x14ac:dyDescent="0.2">
      <c r="B224" s="25">
        <v>35916</v>
      </c>
      <c r="C224" s="3">
        <v>8.1906896494498707</v>
      </c>
      <c r="D224" s="3">
        <f t="shared" si="3"/>
        <v>2.861938093224567</v>
      </c>
    </row>
    <row r="225" spans="2:4" x14ac:dyDescent="0.2">
      <c r="B225" s="25">
        <v>35947</v>
      </c>
      <c r="C225" s="3">
        <v>19.0614524912557</v>
      </c>
      <c r="D225" s="3">
        <f t="shared" si="3"/>
        <v>4.3659423371427728</v>
      </c>
    </row>
    <row r="226" spans="2:4" x14ac:dyDescent="0.2">
      <c r="B226" s="25">
        <v>35977</v>
      </c>
      <c r="C226" s="3">
        <v>14.4265100824892</v>
      </c>
      <c r="D226" s="3">
        <f t="shared" si="3"/>
        <v>3.79822459610924</v>
      </c>
    </row>
    <row r="227" spans="2:4" x14ac:dyDescent="0.2">
      <c r="B227" s="25">
        <v>36008</v>
      </c>
      <c r="C227" s="3">
        <v>52.815808834351401</v>
      </c>
      <c r="D227" s="3">
        <f t="shared" si="3"/>
        <v>7.2674485780328295</v>
      </c>
    </row>
    <row r="228" spans="2:4" x14ac:dyDescent="0.2">
      <c r="B228" s="25">
        <v>36039</v>
      </c>
      <c r="C228" s="3">
        <v>52.402188972028597</v>
      </c>
      <c r="D228" s="3">
        <f t="shared" si="3"/>
        <v>7.2389356242495069</v>
      </c>
    </row>
    <row r="229" spans="2:4" x14ac:dyDescent="0.2">
      <c r="B229" s="25">
        <v>36069</v>
      </c>
      <c r="C229" s="3">
        <v>42.470500275012199</v>
      </c>
      <c r="D229" s="3">
        <f t="shared" si="3"/>
        <v>6.5169394868306245</v>
      </c>
    </row>
    <row r="230" spans="2:4" x14ac:dyDescent="0.2">
      <c r="B230" s="25">
        <v>36100</v>
      </c>
      <c r="C230" s="3">
        <v>22.4735903166527</v>
      </c>
      <c r="D230" s="3">
        <f t="shared" si="3"/>
        <v>4.7406318478292215</v>
      </c>
    </row>
    <row r="231" spans="2:4" x14ac:dyDescent="0.2">
      <c r="B231" s="25">
        <v>36130</v>
      </c>
      <c r="C231" s="3">
        <v>14.5711247843269</v>
      </c>
      <c r="D231" s="3">
        <f t="shared" si="3"/>
        <v>3.8172142701618021</v>
      </c>
    </row>
    <row r="232" spans="2:4" x14ac:dyDescent="0.2">
      <c r="B232" s="25">
        <v>36161</v>
      </c>
      <c r="C232" s="3">
        <v>21.613482201387399</v>
      </c>
      <c r="D232" s="3">
        <f t="shared" si="3"/>
        <v>4.6490302431138693</v>
      </c>
    </row>
    <row r="233" spans="2:4" x14ac:dyDescent="0.2">
      <c r="B233" s="25">
        <v>36192</v>
      </c>
      <c r="C233" s="3">
        <v>13.732930994378099</v>
      </c>
      <c r="D233" s="3">
        <f t="shared" si="3"/>
        <v>3.705796944569157</v>
      </c>
    </row>
    <row r="234" spans="2:4" x14ac:dyDescent="0.2">
      <c r="B234" s="25">
        <v>36220</v>
      </c>
      <c r="C234" s="3">
        <v>19.175004731333502</v>
      </c>
      <c r="D234" s="3">
        <f t="shared" si="3"/>
        <v>4.378927349401164</v>
      </c>
    </row>
    <row r="235" spans="2:4" x14ac:dyDescent="0.2">
      <c r="B235" s="25">
        <v>36251</v>
      </c>
      <c r="C235" s="3">
        <v>9.4843730347981001</v>
      </c>
      <c r="D235" s="3">
        <f t="shared" si="3"/>
        <v>3.0796709296283753</v>
      </c>
    </row>
    <row r="236" spans="2:4" x14ac:dyDescent="0.2">
      <c r="B236" s="25">
        <v>36281</v>
      </c>
      <c r="C236" s="3">
        <v>11.0160233892374</v>
      </c>
      <c r="D236" s="3">
        <f t="shared" si="3"/>
        <v>3.3190395281221643</v>
      </c>
    </row>
    <row r="237" spans="2:4" x14ac:dyDescent="0.2">
      <c r="B237" s="25">
        <v>36312</v>
      </c>
      <c r="C237" s="3">
        <v>8.40232668866512</v>
      </c>
      <c r="D237" s="3">
        <f t="shared" si="3"/>
        <v>2.8986767133754534</v>
      </c>
    </row>
    <row r="238" spans="2:4" x14ac:dyDescent="0.2">
      <c r="B238" s="25">
        <v>36342</v>
      </c>
      <c r="C238" s="3">
        <v>9.7268216616764303</v>
      </c>
      <c r="D238" s="3">
        <f t="shared" si="3"/>
        <v>3.1187852862414926</v>
      </c>
    </row>
    <row r="239" spans="2:4" x14ac:dyDescent="0.2">
      <c r="B239" s="25">
        <v>36373</v>
      </c>
      <c r="C239" s="3">
        <v>12.7211588896037</v>
      </c>
      <c r="D239" s="3">
        <f t="shared" si="3"/>
        <v>3.5666733645798994</v>
      </c>
    </row>
    <row r="240" spans="2:4" x14ac:dyDescent="0.2">
      <c r="B240" s="25">
        <v>36404</v>
      </c>
      <c r="C240" s="3">
        <v>12.134151022182101</v>
      </c>
      <c r="D240" s="3">
        <f t="shared" si="3"/>
        <v>3.4834108316680221</v>
      </c>
    </row>
    <row r="241" spans="2:4" x14ac:dyDescent="0.2">
      <c r="B241" s="25">
        <v>36434</v>
      </c>
      <c r="C241" s="3">
        <v>22.096576848945801</v>
      </c>
      <c r="D241" s="3">
        <f t="shared" si="3"/>
        <v>4.7006996127114737</v>
      </c>
    </row>
    <row r="242" spans="2:4" x14ac:dyDescent="0.2">
      <c r="B242" s="25">
        <v>36465</v>
      </c>
      <c r="C242" s="3">
        <v>6.4256833140485998</v>
      </c>
      <c r="D242" s="3">
        <f t="shared" si="3"/>
        <v>2.5348931563378763</v>
      </c>
    </row>
    <row r="243" spans="2:4" x14ac:dyDescent="0.2">
      <c r="B243" s="25">
        <v>36495</v>
      </c>
      <c r="C243" s="3">
        <v>8.1749360706917393</v>
      </c>
      <c r="D243" s="3">
        <f t="shared" si="3"/>
        <v>2.8591845114808065</v>
      </c>
    </row>
    <row r="244" spans="2:4" x14ac:dyDescent="0.2">
      <c r="B244" s="25">
        <v>36526</v>
      </c>
      <c r="C244" s="3">
        <v>28.796063552003201</v>
      </c>
      <c r="D244" s="3">
        <f t="shared" si="3"/>
        <v>5.3661963765784044</v>
      </c>
    </row>
    <row r="245" spans="2:4" x14ac:dyDescent="0.2">
      <c r="B245" s="25">
        <v>36557</v>
      </c>
      <c r="C245" s="3">
        <v>13.245215245562701</v>
      </c>
      <c r="D245" s="3">
        <f t="shared" si="3"/>
        <v>3.639397648727424</v>
      </c>
    </row>
    <row r="246" spans="2:4" x14ac:dyDescent="0.2">
      <c r="B246" s="25">
        <v>36586</v>
      </c>
      <c r="C246" s="3">
        <v>29.307054358172199</v>
      </c>
      <c r="D246" s="3">
        <f t="shared" si="3"/>
        <v>5.4135990208152833</v>
      </c>
    </row>
    <row r="247" spans="2:4" x14ac:dyDescent="0.2">
      <c r="B247" s="25">
        <v>36617</v>
      </c>
      <c r="C247" s="3">
        <v>28.772220538709298</v>
      </c>
      <c r="D247" s="3">
        <f t="shared" si="3"/>
        <v>5.3639743230844514</v>
      </c>
    </row>
    <row r="248" spans="2:4" x14ac:dyDescent="0.2">
      <c r="B248" s="25">
        <v>36647</v>
      </c>
      <c r="C248" s="3">
        <v>27.471849136943</v>
      </c>
      <c r="D248" s="3">
        <f t="shared" si="3"/>
        <v>5.2413594741195721</v>
      </c>
    </row>
    <row r="249" spans="2:4" x14ac:dyDescent="0.2">
      <c r="B249" s="25">
        <v>36678</v>
      </c>
      <c r="C249" s="3">
        <v>14.2304919199719</v>
      </c>
      <c r="D249" s="3">
        <f t="shared" si="3"/>
        <v>3.7723324243724732</v>
      </c>
    </row>
    <row r="250" spans="2:4" x14ac:dyDescent="0.2">
      <c r="B250" s="25">
        <v>36708</v>
      </c>
      <c r="C250" s="3">
        <v>11.8119034071036</v>
      </c>
      <c r="D250" s="3">
        <f t="shared" si="3"/>
        <v>3.4368449786255417</v>
      </c>
    </row>
    <row r="251" spans="2:4" x14ac:dyDescent="0.2">
      <c r="B251" s="25">
        <v>36739</v>
      </c>
      <c r="C251" s="3">
        <v>3.5579582965730001</v>
      </c>
      <c r="D251" s="3">
        <f t="shared" si="3"/>
        <v>1.8862550984882718</v>
      </c>
    </row>
    <row r="252" spans="2:4" x14ac:dyDescent="0.2">
      <c r="B252" s="25">
        <v>36770</v>
      </c>
      <c r="C252" s="3">
        <v>11.665650892455799</v>
      </c>
      <c r="D252" s="3">
        <f t="shared" si="3"/>
        <v>3.4155015579641885</v>
      </c>
    </row>
    <row r="253" spans="2:4" x14ac:dyDescent="0.2">
      <c r="B253" s="25">
        <v>36800</v>
      </c>
      <c r="C253" s="3">
        <v>29.039661775734</v>
      </c>
      <c r="D253" s="3">
        <f t="shared" si="3"/>
        <v>5.3888460523319832</v>
      </c>
    </row>
    <row r="254" spans="2:4" x14ac:dyDescent="0.2">
      <c r="B254" s="25">
        <v>36831</v>
      </c>
      <c r="C254" s="3">
        <v>24.4819323441751</v>
      </c>
      <c r="D254" s="3">
        <f t="shared" si="3"/>
        <v>4.9479220228470755</v>
      </c>
    </row>
    <row r="255" spans="2:4" x14ac:dyDescent="0.2">
      <c r="B255" s="25">
        <v>36861</v>
      </c>
      <c r="C255" s="3">
        <v>26.490725987969899</v>
      </c>
      <c r="D255" s="3">
        <f t="shared" si="3"/>
        <v>5.1469142199933637</v>
      </c>
    </row>
    <row r="256" spans="2:4" x14ac:dyDescent="0.2">
      <c r="B256" s="25">
        <v>36892</v>
      </c>
      <c r="C256" s="3">
        <v>12.8105205273318</v>
      </c>
      <c r="D256" s="3">
        <f t="shared" si="3"/>
        <v>3.57917875040236</v>
      </c>
    </row>
    <row r="257" spans="2:4" x14ac:dyDescent="0.2">
      <c r="B257" s="25">
        <v>36923</v>
      </c>
      <c r="C257" s="3">
        <v>17.0439196549321</v>
      </c>
      <c r="D257" s="3">
        <f t="shared" si="3"/>
        <v>4.1284282305657323</v>
      </c>
    </row>
    <row r="258" spans="2:4" x14ac:dyDescent="0.2">
      <c r="B258" s="25">
        <v>36951</v>
      </c>
      <c r="C258" s="3">
        <v>58.503045991959702</v>
      </c>
      <c r="D258" s="3">
        <f t="shared" si="3"/>
        <v>7.6487283905208523</v>
      </c>
    </row>
    <row r="259" spans="2:4" x14ac:dyDescent="0.2">
      <c r="B259" s="25">
        <v>36982</v>
      </c>
      <c r="C259" s="3">
        <v>37.513437080736097</v>
      </c>
      <c r="D259" s="3">
        <f t="shared" si="3"/>
        <v>6.1248213917416479</v>
      </c>
    </row>
    <row r="260" spans="2:4" x14ac:dyDescent="0.2">
      <c r="B260" s="25">
        <v>37012</v>
      </c>
      <c r="C260" s="3">
        <v>15.000222469023299</v>
      </c>
      <c r="D260" s="3">
        <f t="shared" si="3"/>
        <v>3.8730120667283363</v>
      </c>
    </row>
    <row r="261" spans="2:4" x14ac:dyDescent="0.2">
      <c r="B261" s="25">
        <v>37043</v>
      </c>
      <c r="C261" s="3">
        <v>7.6817283256540598</v>
      </c>
      <c r="D261" s="3">
        <f t="shared" ref="D261:D324" si="4">SQRT(C261)</f>
        <v>2.7715931024690583</v>
      </c>
    </row>
    <row r="262" spans="2:4" x14ac:dyDescent="0.2">
      <c r="B262" s="25">
        <v>37073</v>
      </c>
      <c r="C262" s="3">
        <v>16.490016784500799</v>
      </c>
      <c r="D262" s="3">
        <f t="shared" si="4"/>
        <v>4.0607901675044475</v>
      </c>
    </row>
    <row r="263" spans="2:4" x14ac:dyDescent="0.2">
      <c r="B263" s="25">
        <v>37104</v>
      </c>
      <c r="C263" s="3">
        <v>15.090319356458499</v>
      </c>
      <c r="D263" s="3">
        <f t="shared" si="4"/>
        <v>3.8846260253026288</v>
      </c>
    </row>
    <row r="264" spans="2:4" x14ac:dyDescent="0.2">
      <c r="B264" s="25">
        <v>37135</v>
      </c>
      <c r="C264" s="3">
        <v>56.272772254842202</v>
      </c>
      <c r="D264" s="3">
        <f t="shared" si="4"/>
        <v>7.5015179967018808</v>
      </c>
    </row>
    <row r="265" spans="2:4" x14ac:dyDescent="0.2">
      <c r="B265" s="25">
        <v>37165</v>
      </c>
      <c r="C265" s="3">
        <v>19.356296120630802</v>
      </c>
      <c r="D265" s="3">
        <f t="shared" si="4"/>
        <v>4.3995790844841967</v>
      </c>
    </row>
    <row r="266" spans="2:4" x14ac:dyDescent="0.2">
      <c r="B266" s="25">
        <v>37196</v>
      </c>
      <c r="C266" s="3">
        <v>14.350242708842</v>
      </c>
      <c r="D266" s="3">
        <f t="shared" si="4"/>
        <v>3.7881714202028927</v>
      </c>
    </row>
    <row r="267" spans="2:4" x14ac:dyDescent="0.2">
      <c r="B267" s="25">
        <v>37226</v>
      </c>
      <c r="C267" s="3">
        <v>18.0142513408314</v>
      </c>
      <c r="D267" s="3">
        <f t="shared" si="4"/>
        <v>4.2443198914350697</v>
      </c>
    </row>
    <row r="268" spans="2:4" x14ac:dyDescent="0.2">
      <c r="B268" s="25">
        <v>37257</v>
      </c>
      <c r="C268" s="3">
        <v>15.1891327896824</v>
      </c>
      <c r="D268" s="3">
        <f t="shared" si="4"/>
        <v>3.8973237984137783</v>
      </c>
    </row>
    <row r="269" spans="2:4" x14ac:dyDescent="0.2">
      <c r="B269" s="25">
        <v>37288</v>
      </c>
      <c r="C269" s="3">
        <v>14.258616336169201</v>
      </c>
      <c r="D269" s="3">
        <f t="shared" si="4"/>
        <v>3.7760583067756253</v>
      </c>
    </row>
    <row r="270" spans="2:4" x14ac:dyDescent="0.2">
      <c r="B270" s="25">
        <v>37316</v>
      </c>
      <c r="C270" s="3">
        <v>17.899796933038601</v>
      </c>
      <c r="D270" s="3">
        <f t="shared" si="4"/>
        <v>4.2308151617671275</v>
      </c>
    </row>
    <row r="271" spans="2:4" x14ac:dyDescent="0.2">
      <c r="B271" s="25">
        <v>37347</v>
      </c>
      <c r="C271" s="3">
        <v>13.3265907324607</v>
      </c>
      <c r="D271" s="3">
        <f t="shared" si="4"/>
        <v>3.650560331299936</v>
      </c>
    </row>
    <row r="272" spans="2:4" x14ac:dyDescent="0.2">
      <c r="B272" s="25">
        <v>37377</v>
      </c>
      <c r="C272" s="3">
        <v>18.327400349062799</v>
      </c>
      <c r="D272" s="3">
        <f t="shared" si="4"/>
        <v>4.2810513135283488</v>
      </c>
    </row>
    <row r="273" spans="2:4" x14ac:dyDescent="0.2">
      <c r="B273" s="25">
        <v>37408</v>
      </c>
      <c r="C273" s="3">
        <v>19.954929381395299</v>
      </c>
      <c r="D273" s="3">
        <f t="shared" si="4"/>
        <v>4.4670940645340451</v>
      </c>
    </row>
    <row r="274" spans="2:4" x14ac:dyDescent="0.2">
      <c r="B274" s="25">
        <v>37438</v>
      </c>
      <c r="C274" s="3">
        <v>94.544083834218796</v>
      </c>
      <c r="D274" s="3">
        <f t="shared" si="4"/>
        <v>9.7233782110035598</v>
      </c>
    </row>
    <row r="275" spans="2:4" x14ac:dyDescent="0.2">
      <c r="B275" s="25">
        <v>37469</v>
      </c>
      <c r="C275" s="3">
        <v>56.9861072405877</v>
      </c>
      <c r="D275" s="3">
        <f t="shared" si="4"/>
        <v>7.5489143087325941</v>
      </c>
    </row>
    <row r="276" spans="2:4" x14ac:dyDescent="0.2">
      <c r="B276" s="25">
        <v>37500</v>
      </c>
      <c r="C276" s="3">
        <v>51.181015360733802</v>
      </c>
      <c r="D276" s="3">
        <f t="shared" si="4"/>
        <v>7.1540908130057872</v>
      </c>
    </row>
    <row r="277" spans="2:4" x14ac:dyDescent="0.2">
      <c r="B277" s="25">
        <v>37530</v>
      </c>
      <c r="C277" s="3">
        <v>75.574277911237601</v>
      </c>
      <c r="D277" s="3">
        <f t="shared" si="4"/>
        <v>8.6933467612443476</v>
      </c>
    </row>
    <row r="278" spans="2:4" x14ac:dyDescent="0.2">
      <c r="B278" s="25">
        <v>37561</v>
      </c>
      <c r="C278" s="3">
        <v>30.055060522994602</v>
      </c>
      <c r="D278" s="3">
        <f t="shared" si="4"/>
        <v>5.482249585981525</v>
      </c>
    </row>
    <row r="279" spans="2:4" x14ac:dyDescent="0.2">
      <c r="B279" s="25">
        <v>37591</v>
      </c>
      <c r="C279" s="3">
        <v>21.4382252422749</v>
      </c>
      <c r="D279" s="3">
        <f t="shared" si="4"/>
        <v>4.6301431125047205</v>
      </c>
    </row>
    <row r="280" spans="2:4" x14ac:dyDescent="0.2">
      <c r="B280" s="25">
        <v>37622</v>
      </c>
      <c r="C280" s="3">
        <v>32.261061662154297</v>
      </c>
      <c r="D280" s="3">
        <f t="shared" si="4"/>
        <v>5.6798821873481051</v>
      </c>
    </row>
    <row r="281" spans="2:4" x14ac:dyDescent="0.2">
      <c r="B281" s="25">
        <v>37653</v>
      </c>
      <c r="C281" s="3">
        <v>16.300930346325199</v>
      </c>
      <c r="D281" s="3">
        <f t="shared" si="4"/>
        <v>4.0374410641302489</v>
      </c>
    </row>
    <row r="282" spans="2:4" x14ac:dyDescent="0.2">
      <c r="B282" s="25">
        <v>37681</v>
      </c>
      <c r="C282" s="3">
        <v>43.1326034557515</v>
      </c>
      <c r="D282" s="3">
        <f t="shared" si="4"/>
        <v>6.5675416599936005</v>
      </c>
    </row>
    <row r="283" spans="2:4" x14ac:dyDescent="0.2">
      <c r="B283" s="25">
        <v>37712</v>
      </c>
      <c r="C283" s="3">
        <v>22.2656688173577</v>
      </c>
      <c r="D283" s="3">
        <f t="shared" si="4"/>
        <v>4.71865116504258</v>
      </c>
    </row>
    <row r="284" spans="2:4" x14ac:dyDescent="0.2">
      <c r="B284" s="25">
        <v>37742</v>
      </c>
      <c r="C284" s="3">
        <v>14.5173600513795</v>
      </c>
      <c r="D284" s="3">
        <f t="shared" si="4"/>
        <v>3.8101653574850922</v>
      </c>
    </row>
    <row r="285" spans="2:4" x14ac:dyDescent="0.2">
      <c r="B285" s="25">
        <v>37773</v>
      </c>
      <c r="C285" s="3">
        <v>14.197151865055901</v>
      </c>
      <c r="D285" s="3">
        <f t="shared" si="4"/>
        <v>3.76791080906328</v>
      </c>
    </row>
    <row r="286" spans="2:4" x14ac:dyDescent="0.2">
      <c r="B286" s="25">
        <v>37803</v>
      </c>
      <c r="C286" s="3">
        <v>13.094421232671101</v>
      </c>
      <c r="D286" s="3">
        <f t="shared" si="4"/>
        <v>3.6186214547353668</v>
      </c>
    </row>
    <row r="287" spans="2:4" x14ac:dyDescent="0.2">
      <c r="B287" s="25">
        <v>37834</v>
      </c>
      <c r="C287" s="3">
        <v>5.0764030636410498</v>
      </c>
      <c r="D287" s="3">
        <f t="shared" si="4"/>
        <v>2.2530874513966497</v>
      </c>
    </row>
    <row r="288" spans="2:4" x14ac:dyDescent="0.2">
      <c r="B288" s="25">
        <v>37865</v>
      </c>
      <c r="C288" s="3">
        <v>10.563207301977901</v>
      </c>
      <c r="D288" s="3">
        <f t="shared" si="4"/>
        <v>3.2501088138672989</v>
      </c>
    </row>
    <row r="289" spans="2:4" x14ac:dyDescent="0.2">
      <c r="B289" s="25">
        <v>37895</v>
      </c>
      <c r="C289" s="3">
        <v>11.6676194888129</v>
      </c>
      <c r="D289" s="3">
        <f t="shared" si="4"/>
        <v>3.4157897313524583</v>
      </c>
    </row>
    <row r="290" spans="2:4" x14ac:dyDescent="0.2">
      <c r="B290" s="25">
        <v>37926</v>
      </c>
      <c r="C290" s="3">
        <v>5.4626425984812501</v>
      </c>
      <c r="D290" s="3">
        <f t="shared" si="4"/>
        <v>2.3372296845798552</v>
      </c>
    </row>
    <row r="291" spans="2:4" x14ac:dyDescent="0.2">
      <c r="B291" s="25">
        <v>37956</v>
      </c>
      <c r="C291" s="3">
        <v>5.3761510833131103</v>
      </c>
      <c r="D291" s="3">
        <f t="shared" si="4"/>
        <v>2.3186528595960869</v>
      </c>
    </row>
    <row r="292" spans="2:4" x14ac:dyDescent="0.2">
      <c r="B292" s="25">
        <v>37987</v>
      </c>
      <c r="C292" s="3">
        <v>4.9630258864938703</v>
      </c>
      <c r="D292" s="3">
        <f t="shared" si="4"/>
        <v>2.2277849731277635</v>
      </c>
    </row>
    <row r="293" spans="2:4" x14ac:dyDescent="0.2">
      <c r="B293" s="25">
        <v>38018</v>
      </c>
      <c r="C293" s="3">
        <v>5.0585860144277097</v>
      </c>
      <c r="D293" s="3">
        <f t="shared" si="4"/>
        <v>2.249130057250516</v>
      </c>
    </row>
    <row r="294" spans="2:4" x14ac:dyDescent="0.2">
      <c r="B294" s="25">
        <v>38047</v>
      </c>
      <c r="C294" s="3">
        <v>17.528840638835099</v>
      </c>
      <c r="D294" s="3">
        <f t="shared" si="4"/>
        <v>4.1867458292610857</v>
      </c>
    </row>
    <row r="295" spans="2:4" x14ac:dyDescent="0.2">
      <c r="B295" s="25">
        <v>38078</v>
      </c>
      <c r="C295" s="3">
        <v>8.0765198696155505</v>
      </c>
      <c r="D295" s="3">
        <f t="shared" si="4"/>
        <v>2.8419218619827586</v>
      </c>
    </row>
    <row r="296" spans="2:4" x14ac:dyDescent="0.2">
      <c r="B296" s="25">
        <v>38108</v>
      </c>
      <c r="C296" s="3">
        <v>16.840643188010901</v>
      </c>
      <c r="D296" s="3">
        <f t="shared" si="4"/>
        <v>4.1037352726523313</v>
      </c>
    </row>
    <row r="297" spans="2:4" x14ac:dyDescent="0.2">
      <c r="B297" s="25">
        <v>38139</v>
      </c>
      <c r="C297" s="3">
        <v>7.7439939676845597</v>
      </c>
      <c r="D297" s="3">
        <f t="shared" si="4"/>
        <v>2.7828032570924881</v>
      </c>
    </row>
    <row r="298" spans="2:4" x14ac:dyDescent="0.2">
      <c r="B298" s="25">
        <v>38169</v>
      </c>
      <c r="C298" s="3">
        <v>4.4785883171008702</v>
      </c>
      <c r="D298" s="3">
        <f t="shared" si="4"/>
        <v>2.1162675438377043</v>
      </c>
    </row>
    <row r="299" spans="2:4" x14ac:dyDescent="0.2">
      <c r="B299" s="25">
        <v>38200</v>
      </c>
      <c r="C299" s="3">
        <v>6.4773493980845496</v>
      </c>
      <c r="D299" s="3">
        <f t="shared" si="4"/>
        <v>2.5450637316351332</v>
      </c>
    </row>
    <row r="300" spans="2:4" x14ac:dyDescent="0.2">
      <c r="B300" s="25">
        <v>38231</v>
      </c>
      <c r="C300" s="3">
        <v>5.9027459298771703</v>
      </c>
      <c r="D300" s="3">
        <f t="shared" si="4"/>
        <v>2.4295567352661616</v>
      </c>
    </row>
    <row r="301" spans="2:4" x14ac:dyDescent="0.2">
      <c r="B301" s="25">
        <v>38261</v>
      </c>
      <c r="C301" s="3">
        <v>6.5381890913245</v>
      </c>
      <c r="D301" s="3">
        <f t="shared" si="4"/>
        <v>2.5569882853318862</v>
      </c>
    </row>
    <row r="302" spans="2:4" x14ac:dyDescent="0.2">
      <c r="B302" s="25">
        <v>38292</v>
      </c>
      <c r="C302" s="3">
        <v>6.0225230728422599</v>
      </c>
      <c r="D302" s="3">
        <f t="shared" si="4"/>
        <v>2.4540829392753336</v>
      </c>
    </row>
    <row r="303" spans="2:4" x14ac:dyDescent="0.2">
      <c r="B303" s="25">
        <v>38322</v>
      </c>
      <c r="C303" s="3">
        <v>5.1687637268722098</v>
      </c>
      <c r="D303" s="3">
        <f t="shared" si="4"/>
        <v>2.2734915277766508</v>
      </c>
    </row>
    <row r="304" spans="2:4" x14ac:dyDescent="0.2">
      <c r="B304" s="25">
        <v>38353</v>
      </c>
      <c r="C304" s="3">
        <v>5.5027288222708597</v>
      </c>
      <c r="D304" s="3">
        <f t="shared" si="4"/>
        <v>2.3457895946292497</v>
      </c>
    </row>
    <row r="305" spans="2:4" x14ac:dyDescent="0.2">
      <c r="B305" s="25">
        <v>38384</v>
      </c>
      <c r="C305" s="3">
        <v>4.4651591667571502</v>
      </c>
      <c r="D305" s="3">
        <f t="shared" si="4"/>
        <v>2.1130923232923711</v>
      </c>
    </row>
    <row r="306" spans="2:4" x14ac:dyDescent="0.2">
      <c r="B306" s="25">
        <v>38412</v>
      </c>
      <c r="C306" s="3">
        <v>4.33868379297303</v>
      </c>
      <c r="D306" s="3">
        <f t="shared" si="4"/>
        <v>2.0829507418498956</v>
      </c>
    </row>
    <row r="307" spans="2:4" x14ac:dyDescent="0.2">
      <c r="B307" s="25">
        <v>38443</v>
      </c>
      <c r="C307" s="3">
        <v>8.5910513041725807</v>
      </c>
      <c r="D307" s="3">
        <f t="shared" si="4"/>
        <v>2.9310495226407522</v>
      </c>
    </row>
    <row r="308" spans="2:4" x14ac:dyDescent="0.2">
      <c r="B308" s="25">
        <v>38473</v>
      </c>
      <c r="C308" s="3">
        <v>5.1897055528273404</v>
      </c>
      <c r="D308" s="3">
        <f t="shared" si="4"/>
        <v>2.2780925250804325</v>
      </c>
    </row>
    <row r="309" spans="2:4" x14ac:dyDescent="0.2">
      <c r="B309" s="25">
        <v>38504</v>
      </c>
      <c r="C309" s="3">
        <v>3.3616436201803102</v>
      </c>
      <c r="D309" s="3">
        <f t="shared" si="4"/>
        <v>1.833478557327658</v>
      </c>
    </row>
    <row r="310" spans="2:4" x14ac:dyDescent="0.2">
      <c r="B310" s="25">
        <v>38534</v>
      </c>
      <c r="C310" s="3">
        <v>3.7013464778474101</v>
      </c>
      <c r="D310" s="3">
        <f t="shared" si="4"/>
        <v>1.9238883745808668</v>
      </c>
    </row>
    <row r="311" spans="2:4" x14ac:dyDescent="0.2">
      <c r="B311" s="25">
        <v>38565</v>
      </c>
      <c r="C311" s="3">
        <v>6.4326937026339497</v>
      </c>
      <c r="D311" s="3">
        <f t="shared" si="4"/>
        <v>2.5362755573150859</v>
      </c>
    </row>
    <row r="312" spans="2:4" x14ac:dyDescent="0.2">
      <c r="B312" s="25">
        <v>38596</v>
      </c>
      <c r="C312" s="3">
        <v>4.9153996365764696</v>
      </c>
      <c r="D312" s="3">
        <f t="shared" si="4"/>
        <v>2.2170700567588004</v>
      </c>
    </row>
    <row r="313" spans="2:4" x14ac:dyDescent="0.2">
      <c r="B313" s="25">
        <v>38626</v>
      </c>
      <c r="C313" s="3">
        <v>8.6005211004992397</v>
      </c>
      <c r="D313" s="3">
        <f t="shared" si="4"/>
        <v>2.9326645052748943</v>
      </c>
    </row>
    <row r="314" spans="2:4" x14ac:dyDescent="0.2">
      <c r="B314" s="25">
        <v>38657</v>
      </c>
      <c r="C314" s="3">
        <v>4.6743957063026604</v>
      </c>
      <c r="D314" s="3">
        <f t="shared" si="4"/>
        <v>2.1620350844291729</v>
      </c>
    </row>
    <row r="315" spans="2:4" x14ac:dyDescent="0.2">
      <c r="B315" s="25">
        <v>38687</v>
      </c>
      <c r="C315" s="3">
        <v>3.9347980062105399</v>
      </c>
      <c r="D315" s="3">
        <f t="shared" si="4"/>
        <v>1.9836325280178635</v>
      </c>
    </row>
    <row r="316" spans="2:4" x14ac:dyDescent="0.2">
      <c r="B316" s="25">
        <v>38718</v>
      </c>
      <c r="C316" s="3">
        <v>10.816805892134299</v>
      </c>
      <c r="D316" s="3">
        <f t="shared" si="4"/>
        <v>3.2888912861531772</v>
      </c>
    </row>
    <row r="317" spans="2:4" x14ac:dyDescent="0.2">
      <c r="B317" s="25">
        <v>38749</v>
      </c>
      <c r="C317" s="3">
        <v>3.5279881309007601</v>
      </c>
      <c r="D317" s="3">
        <f t="shared" si="4"/>
        <v>1.878293941559936</v>
      </c>
    </row>
    <row r="318" spans="2:4" x14ac:dyDescent="0.2">
      <c r="B318" s="25">
        <v>38777</v>
      </c>
      <c r="C318" s="3">
        <v>5.1080850823221802</v>
      </c>
      <c r="D318" s="3">
        <f t="shared" si="4"/>
        <v>2.2601073165498535</v>
      </c>
    </row>
    <row r="319" spans="2:4" x14ac:dyDescent="0.2">
      <c r="B319" s="25">
        <v>38808</v>
      </c>
      <c r="C319" s="3">
        <v>4.7203743214470899</v>
      </c>
      <c r="D319" s="3">
        <f t="shared" si="4"/>
        <v>2.1726422442378981</v>
      </c>
    </row>
    <row r="320" spans="2:4" x14ac:dyDescent="0.2">
      <c r="B320" s="25">
        <v>38838</v>
      </c>
      <c r="C320" s="3">
        <v>14.3466470977572</v>
      </c>
      <c r="D320" s="3">
        <f t="shared" si="4"/>
        <v>3.7876968064718697</v>
      </c>
    </row>
    <row r="321" spans="2:4" x14ac:dyDescent="0.2">
      <c r="B321" s="25">
        <v>38869</v>
      </c>
      <c r="C321" s="3">
        <v>26.827786949428599</v>
      </c>
      <c r="D321" s="3">
        <f t="shared" si="4"/>
        <v>5.1795547057086484</v>
      </c>
    </row>
    <row r="322" spans="2:4" x14ac:dyDescent="0.2">
      <c r="B322" s="25">
        <v>38899</v>
      </c>
      <c r="C322" s="3">
        <v>14.4050587741344</v>
      </c>
      <c r="D322" s="3">
        <f t="shared" si="4"/>
        <v>3.795399685689822</v>
      </c>
    </row>
    <row r="323" spans="2:4" x14ac:dyDescent="0.2">
      <c r="B323" s="25">
        <v>38930</v>
      </c>
      <c r="C323" s="3">
        <v>5.7922956571920396</v>
      </c>
      <c r="D323" s="3">
        <f t="shared" si="4"/>
        <v>2.4067188571148148</v>
      </c>
    </row>
    <row r="324" spans="2:4" x14ac:dyDescent="0.2">
      <c r="B324" s="25">
        <v>38961</v>
      </c>
      <c r="C324" s="3">
        <v>5.05449949453791</v>
      </c>
      <c r="D324" s="3">
        <f t="shared" si="4"/>
        <v>2.2482214069210156</v>
      </c>
    </row>
    <row r="325" spans="2:4" x14ac:dyDescent="0.2">
      <c r="B325" s="25">
        <v>38991</v>
      </c>
      <c r="C325" s="3">
        <v>3.38908388878431</v>
      </c>
      <c r="D325" s="3">
        <f t="shared" ref="D325:D388" si="5">SQRT(C325)</f>
        <v>1.8409464654857051</v>
      </c>
    </row>
    <row r="326" spans="2:4" x14ac:dyDescent="0.2">
      <c r="B326" s="25">
        <v>39022</v>
      </c>
      <c r="C326" s="3">
        <v>5.0942018672072198</v>
      </c>
      <c r="D326" s="3">
        <f t="shared" si="5"/>
        <v>2.2570338648782431</v>
      </c>
    </row>
    <row r="327" spans="2:4" x14ac:dyDescent="0.2">
      <c r="B327" s="25">
        <v>39052</v>
      </c>
      <c r="C327" s="3">
        <v>2.0962433745755602</v>
      </c>
      <c r="D327" s="3">
        <f t="shared" si="5"/>
        <v>1.4478409355228081</v>
      </c>
    </row>
    <row r="328" spans="2:4" x14ac:dyDescent="0.2">
      <c r="B328" s="25">
        <v>39083</v>
      </c>
      <c r="C328" s="3">
        <v>5.2750897757883797</v>
      </c>
      <c r="D328" s="3">
        <f t="shared" si="5"/>
        <v>2.2967563596925946</v>
      </c>
    </row>
    <row r="329" spans="2:4" x14ac:dyDescent="0.2">
      <c r="B329" s="25">
        <v>39114</v>
      </c>
      <c r="C329" s="3">
        <v>10.7224282141665</v>
      </c>
      <c r="D329" s="3">
        <f t="shared" si="5"/>
        <v>3.2745119047220612</v>
      </c>
    </row>
    <row r="330" spans="2:4" x14ac:dyDescent="0.2">
      <c r="B330" s="25">
        <v>39142</v>
      </c>
      <c r="C330" s="3">
        <v>14.2645912198501</v>
      </c>
      <c r="D330" s="3">
        <f t="shared" si="5"/>
        <v>3.7768493774375091</v>
      </c>
    </row>
    <row r="331" spans="2:4" x14ac:dyDescent="0.2">
      <c r="B331" s="25">
        <v>39173</v>
      </c>
      <c r="C331" s="3">
        <v>4.8528026501139196</v>
      </c>
      <c r="D331" s="3">
        <f t="shared" si="5"/>
        <v>2.2029077715859824</v>
      </c>
    </row>
    <row r="332" spans="2:4" x14ac:dyDescent="0.2">
      <c r="B332" s="25">
        <v>39203</v>
      </c>
      <c r="C332" s="3">
        <v>4.9766709652546002</v>
      </c>
      <c r="D332" s="3">
        <f t="shared" si="5"/>
        <v>2.2308453476775569</v>
      </c>
    </row>
    <row r="333" spans="2:4" x14ac:dyDescent="0.2">
      <c r="B333" s="25">
        <v>39234</v>
      </c>
      <c r="C333" s="3">
        <v>8.1789464048921001</v>
      </c>
      <c r="D333" s="3">
        <f t="shared" si="5"/>
        <v>2.8598857328383072</v>
      </c>
    </row>
    <row r="334" spans="2:4" x14ac:dyDescent="0.2">
      <c r="B334" s="25">
        <v>39264</v>
      </c>
      <c r="C334" s="3">
        <v>15.0847257326984</v>
      </c>
      <c r="D334" s="3">
        <f t="shared" si="5"/>
        <v>3.8839059891684298</v>
      </c>
    </row>
    <row r="335" spans="2:4" x14ac:dyDescent="0.2">
      <c r="B335" s="25">
        <v>39295</v>
      </c>
      <c r="C335" s="3">
        <v>32.386271145371097</v>
      </c>
      <c r="D335" s="3">
        <f t="shared" si="5"/>
        <v>5.6908937035733764</v>
      </c>
    </row>
    <row r="336" spans="2:4" x14ac:dyDescent="0.2">
      <c r="B336" s="25">
        <v>39326</v>
      </c>
      <c r="C336" s="3">
        <v>14.338944042042099</v>
      </c>
      <c r="D336" s="3">
        <f t="shared" si="5"/>
        <v>3.7866798177350693</v>
      </c>
    </row>
    <row r="337" spans="2:4" x14ac:dyDescent="0.2">
      <c r="B337" s="25">
        <v>39356</v>
      </c>
      <c r="C337" s="3">
        <v>13.679879950361499</v>
      </c>
      <c r="D337" s="3">
        <f t="shared" si="5"/>
        <v>3.6986321728933116</v>
      </c>
    </row>
    <row r="338" spans="2:4" x14ac:dyDescent="0.2">
      <c r="B338" s="25">
        <v>39387</v>
      </c>
      <c r="C338" s="3">
        <v>29.4449167332189</v>
      </c>
      <c r="D338" s="3">
        <f t="shared" si="5"/>
        <v>5.4263170505619094</v>
      </c>
    </row>
    <row r="339" spans="2:4" x14ac:dyDescent="0.2">
      <c r="B339" s="25">
        <v>39417</v>
      </c>
      <c r="C339" s="3">
        <v>15.0760646480774</v>
      </c>
      <c r="D339" s="3">
        <f t="shared" si="5"/>
        <v>3.8827908323881419</v>
      </c>
    </row>
    <row r="340" spans="2:4" x14ac:dyDescent="0.2">
      <c r="B340" s="25">
        <v>39448</v>
      </c>
      <c r="C340" s="3">
        <v>39.669469454988402</v>
      </c>
      <c r="D340" s="3">
        <f t="shared" si="5"/>
        <v>6.2983703808992058</v>
      </c>
    </row>
    <row r="341" spans="2:4" x14ac:dyDescent="0.2">
      <c r="B341" s="25">
        <v>39479</v>
      </c>
      <c r="C341" s="3">
        <v>27.189103997446001</v>
      </c>
      <c r="D341" s="3">
        <f t="shared" si="5"/>
        <v>5.2143172129671971</v>
      </c>
    </row>
    <row r="342" spans="2:4" x14ac:dyDescent="0.2">
      <c r="B342" s="25">
        <v>39508</v>
      </c>
      <c r="C342" s="3">
        <v>38.178270865215097</v>
      </c>
      <c r="D342" s="3">
        <f t="shared" si="5"/>
        <v>6.1788567603736455</v>
      </c>
    </row>
    <row r="343" spans="2:4" x14ac:dyDescent="0.2">
      <c r="B343" s="25">
        <v>39539</v>
      </c>
      <c r="C343" s="3">
        <v>17.5953022948745</v>
      </c>
      <c r="D343" s="3">
        <f t="shared" si="5"/>
        <v>4.1946754695535748</v>
      </c>
    </row>
    <row r="344" spans="2:4" x14ac:dyDescent="0.2">
      <c r="B344" s="25">
        <v>39569</v>
      </c>
      <c r="C344" s="3">
        <v>8.6153624704605498</v>
      </c>
      <c r="D344" s="3">
        <f t="shared" si="5"/>
        <v>2.9351937705133797</v>
      </c>
    </row>
    <row r="345" spans="2:4" x14ac:dyDescent="0.2">
      <c r="B345" s="25">
        <v>39600</v>
      </c>
      <c r="C345" s="3">
        <v>14.813703835410699</v>
      </c>
      <c r="D345" s="3">
        <f t="shared" si="5"/>
        <v>3.848857471433659</v>
      </c>
    </row>
    <row r="346" spans="2:4" x14ac:dyDescent="0.2">
      <c r="B346" s="25">
        <v>39630</v>
      </c>
      <c r="C346" s="3">
        <v>16.956879704550399</v>
      </c>
      <c r="D346" s="3">
        <f t="shared" si="5"/>
        <v>4.1178732016115305</v>
      </c>
    </row>
    <row r="347" spans="2:4" x14ac:dyDescent="0.2">
      <c r="B347" s="25">
        <v>39661</v>
      </c>
      <c r="C347" s="3">
        <v>17.084200108587002</v>
      </c>
      <c r="D347" s="3">
        <f t="shared" si="5"/>
        <v>4.1333037764707061</v>
      </c>
    </row>
    <row r="348" spans="2:4" x14ac:dyDescent="0.2">
      <c r="B348" s="25">
        <v>39692</v>
      </c>
      <c r="C348" s="3">
        <v>144.21862881881</v>
      </c>
      <c r="D348" s="3">
        <f t="shared" si="5"/>
        <v>12.009106079088902</v>
      </c>
    </row>
    <row r="349" spans="2:4" x14ac:dyDescent="0.2">
      <c r="B349" s="25">
        <v>39722</v>
      </c>
      <c r="C349" s="3">
        <v>434.69691776512798</v>
      </c>
      <c r="D349" s="3">
        <f t="shared" si="5"/>
        <v>20.849386508123636</v>
      </c>
    </row>
    <row r="350" spans="2:4" x14ac:dyDescent="0.2">
      <c r="B350" s="25">
        <v>39753</v>
      </c>
      <c r="C350" s="3">
        <v>235.520367486125</v>
      </c>
      <c r="D350" s="3">
        <f t="shared" si="5"/>
        <v>15.346672847432599</v>
      </c>
    </row>
    <row r="351" spans="2:4" x14ac:dyDescent="0.2">
      <c r="B351" s="25">
        <v>39783</v>
      </c>
      <c r="C351" s="3">
        <v>114.045032507816</v>
      </c>
      <c r="D351" s="3">
        <f t="shared" si="5"/>
        <v>10.679186884206869</v>
      </c>
    </row>
    <row r="352" spans="2:4" x14ac:dyDescent="0.2">
      <c r="B352" s="25">
        <v>39814</v>
      </c>
      <c r="C352" s="3">
        <v>81.395809226932798</v>
      </c>
      <c r="D352" s="3">
        <f t="shared" si="5"/>
        <v>9.0219626039422707</v>
      </c>
    </row>
    <row r="353" spans="2:4" x14ac:dyDescent="0.2">
      <c r="B353" s="25">
        <v>39845</v>
      </c>
      <c r="C353" s="3">
        <v>56.220139714816099</v>
      </c>
      <c r="D353" s="3">
        <f t="shared" si="5"/>
        <v>7.4980090500622962</v>
      </c>
    </row>
    <row r="354" spans="2:4" x14ac:dyDescent="0.2">
      <c r="B354" s="25">
        <v>39873</v>
      </c>
      <c r="C354" s="3">
        <v>139.45440833392399</v>
      </c>
      <c r="D354" s="3">
        <f t="shared" si="5"/>
        <v>11.809081604169055</v>
      </c>
    </row>
    <row r="355" spans="2:4" x14ac:dyDescent="0.2">
      <c r="B355" s="25">
        <v>39904</v>
      </c>
      <c r="C355" s="3">
        <v>63.525821882160798</v>
      </c>
      <c r="D355" s="3">
        <f t="shared" si="5"/>
        <v>7.9703087695622434</v>
      </c>
    </row>
    <row r="356" spans="2:4" x14ac:dyDescent="0.2">
      <c r="B356" s="25">
        <v>39934</v>
      </c>
      <c r="C356" s="3">
        <v>33.927758143281302</v>
      </c>
      <c r="D356" s="3">
        <f t="shared" si="5"/>
        <v>5.8247539126800287</v>
      </c>
    </row>
    <row r="357" spans="2:4" x14ac:dyDescent="0.2">
      <c r="B357" s="25">
        <v>39965</v>
      </c>
      <c r="C357" s="3">
        <v>32.2099721027516</v>
      </c>
      <c r="D357" s="3">
        <f t="shared" si="5"/>
        <v>5.6753829917241356</v>
      </c>
    </row>
    <row r="358" spans="2:4" x14ac:dyDescent="0.2">
      <c r="B358" s="25">
        <v>39995</v>
      </c>
      <c r="C358" s="3">
        <v>32.3515625266878</v>
      </c>
      <c r="D358" s="3">
        <f t="shared" si="5"/>
        <v>5.6878433985727668</v>
      </c>
    </row>
    <row r="359" spans="2:4" x14ac:dyDescent="0.2">
      <c r="B359" s="25">
        <v>40026</v>
      </c>
      <c r="C359" s="3">
        <v>23.320670112755799</v>
      </c>
      <c r="D359" s="3">
        <f t="shared" si="5"/>
        <v>4.8291479696480408</v>
      </c>
    </row>
    <row r="360" spans="2:4" x14ac:dyDescent="0.2">
      <c r="B360" s="25">
        <v>40057</v>
      </c>
      <c r="C360" s="3">
        <v>16.8398029592718</v>
      </c>
      <c r="D360" s="3">
        <f t="shared" si="5"/>
        <v>4.103632897722675</v>
      </c>
    </row>
    <row r="361" spans="2:4" x14ac:dyDescent="0.2">
      <c r="B361" s="25">
        <v>40087</v>
      </c>
      <c r="C361" s="3">
        <v>32.618569370493901</v>
      </c>
      <c r="D361" s="3">
        <f t="shared" si="5"/>
        <v>5.7112668796418458</v>
      </c>
    </row>
    <row r="362" spans="2:4" x14ac:dyDescent="0.2">
      <c r="B362" s="25">
        <v>40118</v>
      </c>
      <c r="C362" s="3">
        <v>21.372584982357701</v>
      </c>
      <c r="D362" s="3">
        <f t="shared" si="5"/>
        <v>4.6230493164531241</v>
      </c>
    </row>
    <row r="363" spans="2:4" x14ac:dyDescent="0.2">
      <c r="B363" s="25">
        <v>40148</v>
      </c>
      <c r="C363" s="3">
        <v>12.7201251877062</v>
      </c>
      <c r="D363" s="3">
        <f t="shared" si="5"/>
        <v>3.5665284504271377</v>
      </c>
    </row>
    <row r="364" spans="2:4" x14ac:dyDescent="0.2">
      <c r="B364" s="25">
        <v>40179</v>
      </c>
      <c r="C364" s="3">
        <v>14.942771632089601</v>
      </c>
      <c r="D364" s="3">
        <f t="shared" si="5"/>
        <v>3.8655881353410635</v>
      </c>
    </row>
    <row r="365" spans="2:4" x14ac:dyDescent="0.2">
      <c r="B365" s="25">
        <v>40210</v>
      </c>
      <c r="C365" s="3">
        <v>19.534708767804101</v>
      </c>
      <c r="D365" s="3">
        <f t="shared" si="5"/>
        <v>4.4198086800000862</v>
      </c>
    </row>
    <row r="366" spans="2:4" x14ac:dyDescent="0.2">
      <c r="B366" s="25">
        <v>40238</v>
      </c>
      <c r="C366" s="3">
        <v>7.5473977868641304</v>
      </c>
      <c r="D366" s="3">
        <f t="shared" si="5"/>
        <v>2.7472527708356451</v>
      </c>
    </row>
    <row r="367" spans="2:4" x14ac:dyDescent="0.2">
      <c r="B367" s="25">
        <v>40269</v>
      </c>
      <c r="C367" s="3">
        <v>14.9522530098936</v>
      </c>
      <c r="D367" s="3">
        <f t="shared" si="5"/>
        <v>3.866814323172707</v>
      </c>
    </row>
    <row r="368" spans="2:4" x14ac:dyDescent="0.2">
      <c r="B368" s="25">
        <v>40299</v>
      </c>
      <c r="C368" s="3">
        <v>77.771142710208096</v>
      </c>
      <c r="D368" s="3">
        <f t="shared" si="5"/>
        <v>8.8187948558863809</v>
      </c>
    </row>
    <row r="369" spans="2:4" x14ac:dyDescent="0.2">
      <c r="B369" s="25">
        <v>40330</v>
      </c>
      <c r="C369" s="3">
        <v>39.357166143658901</v>
      </c>
      <c r="D369" s="3">
        <f t="shared" si="5"/>
        <v>6.2735290023764856</v>
      </c>
    </row>
    <row r="370" spans="2:4" x14ac:dyDescent="0.2">
      <c r="B370" s="25">
        <v>40360</v>
      </c>
      <c r="C370" s="3">
        <v>21.8922944455196</v>
      </c>
      <c r="D370" s="3">
        <f t="shared" si="5"/>
        <v>4.6789202221794293</v>
      </c>
    </row>
    <row r="371" spans="2:4" x14ac:dyDescent="0.2">
      <c r="B371" s="25">
        <v>40391</v>
      </c>
      <c r="C371" s="3">
        <v>23.703226417129802</v>
      </c>
      <c r="D371" s="3">
        <f t="shared" si="5"/>
        <v>4.8685959389879336</v>
      </c>
    </row>
    <row r="372" spans="2:4" x14ac:dyDescent="0.2">
      <c r="B372" s="25">
        <v>40422</v>
      </c>
      <c r="C372" s="3">
        <v>18.996802011811699</v>
      </c>
      <c r="D372" s="3">
        <f t="shared" si="5"/>
        <v>4.3585320936998615</v>
      </c>
    </row>
    <row r="373" spans="2:4" x14ac:dyDescent="0.2">
      <c r="B373" s="25">
        <v>40452</v>
      </c>
      <c r="C373" s="3">
        <v>12.024710278534201</v>
      </c>
      <c r="D373" s="3">
        <f t="shared" si="5"/>
        <v>3.4676664024289017</v>
      </c>
    </row>
    <row r="374" spans="2:4" x14ac:dyDescent="0.2">
      <c r="B374" s="25">
        <v>40483</v>
      </c>
      <c r="C374" s="3">
        <v>19.974828648673199</v>
      </c>
      <c r="D374" s="3">
        <f t="shared" si="5"/>
        <v>4.4693208263306854</v>
      </c>
    </row>
    <row r="375" spans="2:4" x14ac:dyDescent="0.2">
      <c r="B375" s="25">
        <v>40513</v>
      </c>
      <c r="C375" s="3">
        <v>9.7736434704057693</v>
      </c>
      <c r="D375" s="3">
        <f t="shared" si="5"/>
        <v>3.1262826920171132</v>
      </c>
    </row>
    <row r="376" spans="2:4" x14ac:dyDescent="0.2">
      <c r="B376" s="25">
        <v>40544</v>
      </c>
      <c r="C376" s="3">
        <v>8.38412719172225</v>
      </c>
      <c r="D376" s="3">
        <f t="shared" si="5"/>
        <v>2.895535734837726</v>
      </c>
    </row>
    <row r="377" spans="2:4" x14ac:dyDescent="0.2">
      <c r="B377" s="25">
        <v>40575</v>
      </c>
      <c r="C377" s="3">
        <v>9.1623002292887197</v>
      </c>
      <c r="D377" s="3">
        <f t="shared" si="5"/>
        <v>3.0269291748055025</v>
      </c>
    </row>
    <row r="378" spans="2:4" x14ac:dyDescent="0.2">
      <c r="B378" s="25">
        <v>40603</v>
      </c>
      <c r="C378" s="3">
        <v>20.578423505494602</v>
      </c>
      <c r="D378" s="3">
        <f t="shared" si="5"/>
        <v>4.536344729569679</v>
      </c>
    </row>
    <row r="379" spans="2:4" x14ac:dyDescent="0.2">
      <c r="B379" s="25">
        <v>40634</v>
      </c>
      <c r="C379" s="3">
        <v>11.1063276671937</v>
      </c>
      <c r="D379" s="3">
        <f t="shared" si="5"/>
        <v>3.3326157395045861</v>
      </c>
    </row>
    <row r="380" spans="2:4" x14ac:dyDescent="0.2">
      <c r="B380" s="25">
        <v>40664</v>
      </c>
      <c r="C380" s="3">
        <v>12.221503160283101</v>
      </c>
      <c r="D380" s="3">
        <f t="shared" si="5"/>
        <v>3.4959266525891386</v>
      </c>
    </row>
    <row r="381" spans="2:4" x14ac:dyDescent="0.2">
      <c r="B381" s="25">
        <v>40695</v>
      </c>
      <c r="C381" s="3">
        <v>21.740262002181598</v>
      </c>
      <c r="D381" s="3">
        <f t="shared" si="5"/>
        <v>4.6626453867071636</v>
      </c>
    </row>
    <row r="382" spans="2:4" x14ac:dyDescent="0.2">
      <c r="B382" s="25">
        <v>40725</v>
      </c>
      <c r="C382" s="3">
        <v>18.902152361586602</v>
      </c>
      <c r="D382" s="3">
        <f t="shared" si="5"/>
        <v>4.3476605619098878</v>
      </c>
    </row>
    <row r="383" spans="2:4" x14ac:dyDescent="0.2">
      <c r="B383" s="25">
        <v>40756</v>
      </c>
      <c r="C383" s="3">
        <v>124.226011120424</v>
      </c>
      <c r="D383" s="3">
        <f t="shared" si="5"/>
        <v>11.145672304550498</v>
      </c>
    </row>
    <row r="384" spans="2:4" x14ac:dyDescent="0.2">
      <c r="B384" s="25">
        <v>40787</v>
      </c>
      <c r="C384" s="3">
        <v>78.742184591561795</v>
      </c>
      <c r="D384" s="3">
        <f t="shared" si="5"/>
        <v>8.8736793153438782</v>
      </c>
    </row>
    <row r="385" spans="2:4" x14ac:dyDescent="0.2">
      <c r="B385" s="25">
        <v>40817</v>
      </c>
      <c r="C385" s="3">
        <v>66.658317275165899</v>
      </c>
      <c r="D385" s="3">
        <f t="shared" si="5"/>
        <v>8.1644544995465491</v>
      </c>
    </row>
    <row r="386" spans="2:4" x14ac:dyDescent="0.2">
      <c r="B386" s="25">
        <v>40848</v>
      </c>
      <c r="C386" s="3">
        <v>70.157728511941698</v>
      </c>
      <c r="D386" s="3">
        <f t="shared" si="5"/>
        <v>8.376021042950029</v>
      </c>
    </row>
    <row r="387" spans="2:4" x14ac:dyDescent="0.2">
      <c r="B387" s="25">
        <v>40878</v>
      </c>
      <c r="C387" s="3">
        <v>23.5784111510239</v>
      </c>
      <c r="D387" s="3">
        <f t="shared" si="5"/>
        <v>4.8557606150863633</v>
      </c>
    </row>
    <row r="388" spans="2:4" x14ac:dyDescent="0.2">
      <c r="B388" s="25">
        <v>40909</v>
      </c>
      <c r="C388" s="3">
        <v>9.2015121217554405</v>
      </c>
      <c r="D388" s="3">
        <f t="shared" si="5"/>
        <v>3.0333994332687939</v>
      </c>
    </row>
    <row r="389" spans="2:4" x14ac:dyDescent="0.2">
      <c r="B389" s="25">
        <v>40940</v>
      </c>
      <c r="C389" s="3">
        <v>7.1901338789810296</v>
      </c>
      <c r="D389" s="3">
        <f t="shared" ref="D389:D411" si="6">SQRT(C389)</f>
        <v>2.6814424996596569</v>
      </c>
    </row>
    <row r="390" spans="2:4" x14ac:dyDescent="0.2">
      <c r="B390" s="25">
        <v>40969</v>
      </c>
      <c r="C390" s="3">
        <v>14.0003956781858</v>
      </c>
      <c r="D390" s="3">
        <f t="shared" si="6"/>
        <v>3.7417102611220181</v>
      </c>
    </row>
    <row r="391" spans="2:4" x14ac:dyDescent="0.2">
      <c r="B391" s="25">
        <v>41000</v>
      </c>
      <c r="C391" s="3">
        <v>18.8230859825143</v>
      </c>
      <c r="D391" s="3">
        <f t="shared" si="6"/>
        <v>4.3385580533760635</v>
      </c>
    </row>
    <row r="392" spans="2:4" x14ac:dyDescent="0.2">
      <c r="B392" s="25">
        <v>41030</v>
      </c>
      <c r="C392" s="3">
        <v>17.1628250659926</v>
      </c>
      <c r="D392" s="3">
        <f t="shared" si="6"/>
        <v>4.1428040100869605</v>
      </c>
    </row>
    <row r="393" spans="2:4" x14ac:dyDescent="0.2">
      <c r="B393" s="25">
        <v>41061</v>
      </c>
      <c r="C393" s="3">
        <v>28.703892886729101</v>
      </c>
      <c r="D393" s="3">
        <f t="shared" si="6"/>
        <v>5.3576014117073978</v>
      </c>
    </row>
    <row r="394" spans="2:4" x14ac:dyDescent="0.2">
      <c r="B394" s="25">
        <v>41091</v>
      </c>
      <c r="C394" s="3">
        <v>19.953150439158499</v>
      </c>
      <c r="D394" s="3">
        <f t="shared" si="6"/>
        <v>4.4668949438237853</v>
      </c>
    </row>
    <row r="395" spans="2:4" x14ac:dyDescent="0.2">
      <c r="B395" s="25">
        <v>41122</v>
      </c>
      <c r="C395" s="3">
        <v>8.1976796122813198</v>
      </c>
      <c r="D395" s="3">
        <f t="shared" si="6"/>
        <v>2.8631590267187956</v>
      </c>
    </row>
    <row r="396" spans="2:4" x14ac:dyDescent="0.2">
      <c r="B396" s="25">
        <v>41153</v>
      </c>
      <c r="C396" s="3">
        <v>12.3901568577784</v>
      </c>
      <c r="D396" s="3">
        <f t="shared" si="6"/>
        <v>3.5199654625831771</v>
      </c>
    </row>
    <row r="397" spans="2:4" x14ac:dyDescent="0.2">
      <c r="B397" s="25">
        <v>41183</v>
      </c>
      <c r="C397" s="3">
        <v>9.9857369999739198</v>
      </c>
      <c r="D397" s="3">
        <f t="shared" si="6"/>
        <v>3.1600216771367124</v>
      </c>
    </row>
    <row r="398" spans="2:4" x14ac:dyDescent="0.2">
      <c r="B398" s="25">
        <v>41214</v>
      </c>
      <c r="C398" s="3">
        <v>14.0301955530973</v>
      </c>
      <c r="D398" s="3">
        <f t="shared" si="6"/>
        <v>3.7456902639029432</v>
      </c>
    </row>
    <row r="399" spans="2:4" x14ac:dyDescent="0.2">
      <c r="B399" s="25">
        <v>41244</v>
      </c>
      <c r="C399" s="3">
        <v>4.1592665055902298</v>
      </c>
      <c r="D399" s="3">
        <f t="shared" si="6"/>
        <v>2.0394279848992536</v>
      </c>
    </row>
    <row r="400" spans="2:4" x14ac:dyDescent="0.2">
      <c r="B400" s="25">
        <v>41275</v>
      </c>
      <c r="C400" s="3">
        <v>7.2330904840298604</v>
      </c>
      <c r="D400" s="3">
        <f t="shared" si="6"/>
        <v>2.6894405522394171</v>
      </c>
    </row>
    <row r="401" spans="2:4" x14ac:dyDescent="0.2">
      <c r="B401" s="25">
        <v>41306</v>
      </c>
      <c r="C401" s="3">
        <v>8.5875949066518302</v>
      </c>
      <c r="D401" s="3">
        <f t="shared" si="6"/>
        <v>2.9304598455962214</v>
      </c>
    </row>
    <row r="402" spans="2:4" x14ac:dyDescent="0.2">
      <c r="B402" s="25">
        <v>41334</v>
      </c>
      <c r="C402" s="3">
        <v>4.5216242526275003</v>
      </c>
      <c r="D402" s="3">
        <f t="shared" si="6"/>
        <v>2.1264111203216327</v>
      </c>
    </row>
    <row r="403" spans="2:4" x14ac:dyDescent="0.2">
      <c r="B403" s="25">
        <v>41365</v>
      </c>
      <c r="C403" s="3">
        <v>12.4902765872571</v>
      </c>
      <c r="D403" s="3">
        <f t="shared" si="6"/>
        <v>3.5341585401983737</v>
      </c>
    </row>
    <row r="404" spans="2:4" x14ac:dyDescent="0.2">
      <c r="B404" s="25">
        <v>41395</v>
      </c>
      <c r="C404" s="3">
        <v>7.6278682031539704</v>
      </c>
      <c r="D404" s="3">
        <f t="shared" si="6"/>
        <v>2.7618595552913203</v>
      </c>
    </row>
    <row r="405" spans="2:4" x14ac:dyDescent="0.2">
      <c r="B405" s="25">
        <v>41426</v>
      </c>
      <c r="C405" s="3">
        <v>22.2236379340357</v>
      </c>
      <c r="D405" s="3">
        <f t="shared" si="6"/>
        <v>4.714195364432376</v>
      </c>
    </row>
    <row r="406" spans="2:4" x14ac:dyDescent="0.2">
      <c r="B406" s="25">
        <v>41456</v>
      </c>
      <c r="C406" s="3">
        <v>5.2982087365790003</v>
      </c>
      <c r="D406" s="3">
        <f t="shared" si="6"/>
        <v>2.3017838162127653</v>
      </c>
    </row>
    <row r="407" spans="2:4" x14ac:dyDescent="0.2">
      <c r="B407" s="25">
        <v>41487</v>
      </c>
      <c r="C407" s="3">
        <v>7.80982255246722</v>
      </c>
      <c r="D407" s="3">
        <f t="shared" si="6"/>
        <v>2.7946059744563669</v>
      </c>
    </row>
    <row r="408" spans="2:4" x14ac:dyDescent="0.2">
      <c r="B408" s="25">
        <v>41518</v>
      </c>
      <c r="C408" s="3">
        <v>6.0139577339617398</v>
      </c>
      <c r="D408" s="3">
        <f t="shared" si="6"/>
        <v>2.4523371982583755</v>
      </c>
    </row>
    <row r="409" spans="2:4" x14ac:dyDescent="0.2">
      <c r="B409" s="25">
        <v>41548</v>
      </c>
      <c r="C409" s="3">
        <v>9.3608389674503591</v>
      </c>
      <c r="D409" s="3">
        <f t="shared" si="6"/>
        <v>3.0595488176282397</v>
      </c>
    </row>
    <row r="410" spans="2:4" x14ac:dyDescent="0.2">
      <c r="B410" s="25">
        <v>41579</v>
      </c>
      <c r="C410" s="3">
        <v>3.8307872592758998</v>
      </c>
      <c r="D410" s="3">
        <f t="shared" si="6"/>
        <v>1.9572397040924496</v>
      </c>
    </row>
    <row r="411" spans="2:4" x14ac:dyDescent="0.2">
      <c r="B411" s="25">
        <v>41609</v>
      </c>
      <c r="C411" s="3">
        <v>6.5483802101252699</v>
      </c>
      <c r="D411" s="3">
        <f t="shared" si="6"/>
        <v>2.5589803067091528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6315"/>
  <sheetViews>
    <sheetView topLeftCell="A12" workbookViewId="0">
      <selection activeCell="M11" sqref="M11"/>
    </sheetView>
  </sheetViews>
  <sheetFormatPr baseColWidth="10" defaultColWidth="8.83203125" defaultRowHeight="16" x14ac:dyDescent="0.2"/>
  <cols>
    <col min="1" max="1" width="10.6640625" style="6" bestFit="1" customWidth="1"/>
    <col min="2" max="2" width="11.5" style="6" bestFit="1" customWidth="1"/>
    <col min="3" max="4" width="18.83203125" style="6" customWidth="1"/>
    <col min="5" max="5" width="8.83203125" style="6"/>
    <col min="6" max="6" width="34.5" style="6" customWidth="1"/>
    <col min="7" max="11" width="8.83203125" style="6"/>
    <col min="12" max="13" width="10.6640625" style="6" bestFit="1" customWidth="1"/>
    <col min="14" max="15" width="18.83203125" customWidth="1"/>
    <col min="16" max="16384" width="8.83203125" style="6"/>
  </cols>
  <sheetData>
    <row r="2" spans="1:15" x14ac:dyDescent="0.2">
      <c r="C2" s="10" t="s">
        <v>211</v>
      </c>
      <c r="N2" s="29" t="s">
        <v>212</v>
      </c>
    </row>
    <row r="3" spans="1:15" x14ac:dyDescent="0.2">
      <c r="A3" s="54" t="s">
        <v>1133</v>
      </c>
      <c r="C3" s="6" t="s">
        <v>44</v>
      </c>
      <c r="D3" s="6" t="s">
        <v>205</v>
      </c>
      <c r="L3" s="54" t="s">
        <v>1133</v>
      </c>
      <c r="N3" s="6" t="s">
        <v>44</v>
      </c>
      <c r="O3" s="6" t="s">
        <v>205</v>
      </c>
    </row>
    <row r="4" spans="1:15" x14ac:dyDescent="0.2">
      <c r="A4" s="6">
        <f>EOMONTH(B4,0)</f>
        <v>29311</v>
      </c>
      <c r="B4" s="8">
        <v>29281</v>
      </c>
      <c r="C4" s="6">
        <v>22.727330654381099</v>
      </c>
      <c r="D4" s="6">
        <v>25.606350669952</v>
      </c>
      <c r="L4" s="6">
        <f>EOMONTH(M4,0)</f>
        <v>29251</v>
      </c>
      <c r="M4" s="8">
        <v>29221</v>
      </c>
      <c r="N4">
        <v>22.727330649999999</v>
      </c>
      <c r="O4" s="27">
        <v>25.606350670000001</v>
      </c>
    </row>
    <row r="5" spans="1:15" x14ac:dyDescent="0.2">
      <c r="A5" s="6">
        <f t="shared" ref="A5:A68" si="0">EOMONTH(B5,0)</f>
        <v>29402</v>
      </c>
      <c r="B5" s="8">
        <v>29373</v>
      </c>
      <c r="C5" s="6">
        <v>22.727330654381099</v>
      </c>
      <c r="D5" s="6">
        <v>25.606350669952</v>
      </c>
      <c r="L5" s="6">
        <f t="shared" ref="L5:L68" si="1">EOMONTH(M5,0)</f>
        <v>29280</v>
      </c>
      <c r="M5" s="8">
        <v>29252</v>
      </c>
      <c r="N5">
        <v>22.727330649999999</v>
      </c>
      <c r="O5" s="27">
        <v>25.606350670000001</v>
      </c>
    </row>
    <row r="6" spans="1:15" x14ac:dyDescent="0.2">
      <c r="A6" s="6">
        <f t="shared" si="0"/>
        <v>29494</v>
      </c>
      <c r="B6" s="8">
        <v>29465</v>
      </c>
      <c r="C6" s="6">
        <v>22.727330654381099</v>
      </c>
      <c r="D6" s="6">
        <v>25.606350669952</v>
      </c>
      <c r="L6" s="6">
        <f t="shared" si="1"/>
        <v>29311</v>
      </c>
      <c r="M6" s="8">
        <v>29281</v>
      </c>
      <c r="N6">
        <v>22.727330649999999</v>
      </c>
      <c r="O6" s="27">
        <v>25.606350670000001</v>
      </c>
    </row>
    <row r="7" spans="1:15" x14ac:dyDescent="0.2">
      <c r="A7" s="6">
        <f t="shared" si="0"/>
        <v>29586</v>
      </c>
      <c r="B7" s="8">
        <v>29556</v>
      </c>
      <c r="C7" s="6">
        <v>22.732859302391802</v>
      </c>
      <c r="D7" s="6">
        <v>25.606350669952</v>
      </c>
      <c r="L7" s="6">
        <f t="shared" si="1"/>
        <v>29341</v>
      </c>
      <c r="M7" s="8">
        <v>29312</v>
      </c>
      <c r="N7">
        <v>22.727330649999999</v>
      </c>
      <c r="O7" s="27">
        <v>25.606350670000001</v>
      </c>
    </row>
    <row r="8" spans="1:15" x14ac:dyDescent="0.2">
      <c r="A8" s="6">
        <f t="shared" si="0"/>
        <v>29676</v>
      </c>
      <c r="B8" s="8">
        <v>29646</v>
      </c>
      <c r="C8" s="6">
        <v>21.205499264764299</v>
      </c>
      <c r="D8" s="6">
        <v>25.911160359609202</v>
      </c>
      <c r="L8" s="6">
        <f t="shared" si="1"/>
        <v>29372</v>
      </c>
      <c r="M8" s="8">
        <v>29342</v>
      </c>
      <c r="N8">
        <v>22.727330649999999</v>
      </c>
      <c r="O8" s="27">
        <v>25.606350670000001</v>
      </c>
    </row>
    <row r="9" spans="1:15" x14ac:dyDescent="0.2">
      <c r="A9" s="6">
        <f t="shared" si="0"/>
        <v>29767</v>
      </c>
      <c r="B9" s="8">
        <v>29738</v>
      </c>
      <c r="C9" s="6">
        <v>21.230872840438401</v>
      </c>
      <c r="D9" s="6">
        <v>25.8843488887915</v>
      </c>
      <c r="L9" s="6">
        <f t="shared" si="1"/>
        <v>29402</v>
      </c>
      <c r="M9" s="8">
        <v>29373</v>
      </c>
      <c r="N9">
        <v>22.727330649999999</v>
      </c>
      <c r="O9" s="27">
        <v>25.606350670000001</v>
      </c>
    </row>
    <row r="10" spans="1:15" x14ac:dyDescent="0.2">
      <c r="A10" s="6">
        <f t="shared" si="0"/>
        <v>29859</v>
      </c>
      <c r="B10" s="8">
        <v>29830</v>
      </c>
      <c r="C10" s="6">
        <v>21.264342609956099</v>
      </c>
      <c r="D10" s="6">
        <v>25.954773653766502</v>
      </c>
      <c r="L10" s="6">
        <f t="shared" si="1"/>
        <v>29433</v>
      </c>
      <c r="M10" s="8">
        <v>29403</v>
      </c>
      <c r="N10">
        <v>22.727330649999999</v>
      </c>
      <c r="O10" s="27">
        <v>25.606350670000001</v>
      </c>
    </row>
    <row r="11" spans="1:15" x14ac:dyDescent="0.2">
      <c r="A11" s="6">
        <f t="shared" si="0"/>
        <v>29951</v>
      </c>
      <c r="B11" s="8">
        <v>29921</v>
      </c>
      <c r="C11" s="6">
        <v>21.636843491156601</v>
      </c>
      <c r="D11" s="6">
        <v>26.163272679098899</v>
      </c>
      <c r="L11" s="6">
        <f t="shared" si="1"/>
        <v>29464</v>
      </c>
      <c r="M11" s="8">
        <v>29434</v>
      </c>
      <c r="N11">
        <v>22.727330649999999</v>
      </c>
      <c r="O11" s="27">
        <v>25.606350670000001</v>
      </c>
    </row>
    <row r="12" spans="1:15" x14ac:dyDescent="0.2">
      <c r="A12" s="6">
        <f t="shared" si="0"/>
        <v>30041</v>
      </c>
      <c r="B12" s="8">
        <v>30011</v>
      </c>
      <c r="C12" s="6">
        <v>21.208609906986101</v>
      </c>
      <c r="D12" s="6">
        <v>26.9288343131979</v>
      </c>
      <c r="L12" s="6">
        <f t="shared" si="1"/>
        <v>29494</v>
      </c>
      <c r="M12" s="8">
        <v>29465</v>
      </c>
      <c r="N12">
        <v>22.727330649999999</v>
      </c>
      <c r="O12" s="27">
        <v>25.606350670000001</v>
      </c>
    </row>
    <row r="13" spans="1:15" x14ac:dyDescent="0.2">
      <c r="A13" s="6">
        <f t="shared" si="0"/>
        <v>30132</v>
      </c>
      <c r="B13" s="8">
        <v>30103</v>
      </c>
      <c r="C13" s="6">
        <v>21.229511390782399</v>
      </c>
      <c r="D13" s="6">
        <v>26.9264477427113</v>
      </c>
      <c r="L13" s="6">
        <f t="shared" si="1"/>
        <v>29525</v>
      </c>
      <c r="M13" s="8">
        <v>29495</v>
      </c>
      <c r="N13">
        <v>22.728790784209199</v>
      </c>
      <c r="O13" s="27">
        <v>25.606350670000001</v>
      </c>
    </row>
    <row r="14" spans="1:15" x14ac:dyDescent="0.2">
      <c r="A14" s="6">
        <f t="shared" si="0"/>
        <v>30224</v>
      </c>
      <c r="B14" s="8">
        <v>30195</v>
      </c>
      <c r="C14" s="6">
        <v>21.308562843627701</v>
      </c>
      <c r="D14" s="6">
        <v>26.930033311464801</v>
      </c>
      <c r="L14" s="6">
        <f t="shared" si="1"/>
        <v>29555</v>
      </c>
      <c r="M14" s="8">
        <v>29526</v>
      </c>
      <c r="N14">
        <v>22.731399165790801</v>
      </c>
      <c r="O14" s="27">
        <v>25.606350670000001</v>
      </c>
    </row>
    <row r="15" spans="1:15" x14ac:dyDescent="0.2">
      <c r="A15" s="6">
        <f t="shared" si="0"/>
        <v>30316</v>
      </c>
      <c r="B15" s="8">
        <v>30286</v>
      </c>
      <c r="C15" s="6">
        <v>20.941011353573199</v>
      </c>
      <c r="D15" s="6">
        <v>26.933629262809301</v>
      </c>
      <c r="L15" s="6">
        <f t="shared" si="1"/>
        <v>29586</v>
      </c>
      <c r="M15" s="8">
        <v>29556</v>
      </c>
      <c r="N15">
        <v>22.732859300000001</v>
      </c>
      <c r="O15" s="27">
        <v>25.606350670000001</v>
      </c>
    </row>
    <row r="16" spans="1:15" x14ac:dyDescent="0.2">
      <c r="A16" s="6">
        <f t="shared" si="0"/>
        <v>30406</v>
      </c>
      <c r="B16" s="8">
        <v>30376</v>
      </c>
      <c r="C16" s="6">
        <v>22.467459329673101</v>
      </c>
      <c r="D16" s="6">
        <v>26.243588378232399</v>
      </c>
      <c r="L16" s="6">
        <f t="shared" si="1"/>
        <v>29617</v>
      </c>
      <c r="M16" s="8">
        <v>29587</v>
      </c>
      <c r="N16">
        <v>22.314065138579501</v>
      </c>
      <c r="O16" s="27">
        <v>25.689927898140901</v>
      </c>
    </row>
    <row r="17" spans="1:15" x14ac:dyDescent="0.2">
      <c r="A17" s="6">
        <f t="shared" si="0"/>
        <v>30497</v>
      </c>
      <c r="B17" s="8">
        <v>30468</v>
      </c>
      <c r="C17" s="6">
        <v>22.541082005848601</v>
      </c>
      <c r="D17" s="6">
        <v>26.354166706578699</v>
      </c>
      <c r="L17" s="6">
        <f t="shared" si="1"/>
        <v>29645</v>
      </c>
      <c r="M17" s="8">
        <v>29618</v>
      </c>
      <c r="N17">
        <v>21.6242934214205</v>
      </c>
      <c r="O17" s="27">
        <v>25.8275831318591</v>
      </c>
    </row>
    <row r="18" spans="1:15" x14ac:dyDescent="0.2">
      <c r="A18" s="6">
        <f t="shared" si="0"/>
        <v>30589</v>
      </c>
      <c r="B18" s="8">
        <v>30560</v>
      </c>
      <c r="C18" s="6">
        <v>22.383976981438899</v>
      </c>
      <c r="D18" s="6">
        <v>26.223599921218302</v>
      </c>
      <c r="L18" s="6">
        <f t="shared" si="1"/>
        <v>29676</v>
      </c>
      <c r="M18" s="8">
        <v>29646</v>
      </c>
      <c r="N18">
        <v>21.20549926</v>
      </c>
      <c r="O18" s="27">
        <v>25.91116036</v>
      </c>
    </row>
    <row r="19" spans="1:15" x14ac:dyDescent="0.2">
      <c r="A19" s="6">
        <f t="shared" si="0"/>
        <v>30681</v>
      </c>
      <c r="B19" s="8">
        <v>30651</v>
      </c>
      <c r="C19" s="6">
        <v>21.996850735957299</v>
      </c>
      <c r="D19" s="6">
        <v>26.223606227202001</v>
      </c>
      <c r="L19" s="6">
        <f t="shared" si="1"/>
        <v>29706</v>
      </c>
      <c r="M19" s="8">
        <v>29677</v>
      </c>
      <c r="N19">
        <v>21.2098615516697</v>
      </c>
      <c r="O19" s="27">
        <v>25.904339823117599</v>
      </c>
    </row>
    <row r="20" spans="1:15" x14ac:dyDescent="0.2">
      <c r="A20" s="6">
        <f t="shared" si="0"/>
        <v>30772</v>
      </c>
      <c r="B20" s="8">
        <v>30742</v>
      </c>
      <c r="C20" s="6">
        <v>22.858891852748702</v>
      </c>
      <c r="D20" s="6">
        <v>28.565649091540301</v>
      </c>
      <c r="L20" s="6">
        <f t="shared" si="1"/>
        <v>29737</v>
      </c>
      <c r="M20" s="8">
        <v>29707</v>
      </c>
      <c r="N20">
        <v>21.220163413160702</v>
      </c>
      <c r="O20" s="27">
        <v>25.891169426882399</v>
      </c>
    </row>
    <row r="21" spans="1:15" x14ac:dyDescent="0.2">
      <c r="A21" s="6">
        <f t="shared" si="0"/>
        <v>30863</v>
      </c>
      <c r="B21" s="8">
        <v>30834</v>
      </c>
      <c r="C21" s="6">
        <v>22.968808211206898</v>
      </c>
      <c r="D21" s="6">
        <v>28.692266611010201</v>
      </c>
      <c r="F21" s="6" t="s">
        <v>45</v>
      </c>
      <c r="L21" s="6">
        <f t="shared" si="1"/>
        <v>29767</v>
      </c>
      <c r="M21" s="8">
        <v>29738</v>
      </c>
      <c r="N21">
        <v>21.23087284</v>
      </c>
      <c r="O21" s="27">
        <v>25.884348889999998</v>
      </c>
    </row>
    <row r="22" spans="1:15" x14ac:dyDescent="0.2">
      <c r="A22" s="6">
        <f t="shared" si="0"/>
        <v>30955</v>
      </c>
      <c r="B22" s="8">
        <v>30926</v>
      </c>
      <c r="C22" s="6">
        <v>22.971570709268999</v>
      </c>
      <c r="D22" s="6">
        <v>28.672785726376102</v>
      </c>
      <c r="L22" s="6">
        <f t="shared" si="1"/>
        <v>29798</v>
      </c>
      <c r="M22" s="8">
        <v>29768</v>
      </c>
      <c r="N22">
        <v>21.2393898877495</v>
      </c>
      <c r="O22" s="27">
        <v>25.895022121307601</v>
      </c>
    </row>
    <row r="23" spans="1:15" x14ac:dyDescent="0.2">
      <c r="A23" s="6">
        <f t="shared" si="0"/>
        <v>31047</v>
      </c>
      <c r="B23" s="8">
        <v>31017</v>
      </c>
      <c r="C23" s="6">
        <v>23.521628518447301</v>
      </c>
      <c r="D23" s="6">
        <v>28.663977816021902</v>
      </c>
      <c r="F23" s="6" t="s">
        <v>46</v>
      </c>
      <c r="L23" s="6">
        <f t="shared" si="1"/>
        <v>29829</v>
      </c>
      <c r="M23" s="8">
        <v>29799</v>
      </c>
      <c r="N23">
        <v>21.248971513186302</v>
      </c>
      <c r="O23" s="27">
        <v>25.9215995866344</v>
      </c>
    </row>
    <row r="24" spans="1:15" x14ac:dyDescent="0.2">
      <c r="A24" s="6">
        <f t="shared" si="0"/>
        <v>31137</v>
      </c>
      <c r="B24" s="8">
        <v>31107</v>
      </c>
      <c r="C24" s="6">
        <v>25.779537370410999</v>
      </c>
      <c r="D24" s="6">
        <v>30.7724069702295</v>
      </c>
      <c r="L24" s="6">
        <f t="shared" si="1"/>
        <v>29859</v>
      </c>
      <c r="M24" s="8">
        <v>29830</v>
      </c>
      <c r="N24">
        <v>21.26434261</v>
      </c>
      <c r="O24" s="27">
        <v>25.95477365</v>
      </c>
    </row>
    <row r="25" spans="1:15" x14ac:dyDescent="0.2">
      <c r="A25" s="6">
        <f t="shared" si="0"/>
        <v>31228</v>
      </c>
      <c r="B25" s="8">
        <v>31199</v>
      </c>
      <c r="C25" s="6">
        <v>25.8122185271414</v>
      </c>
      <c r="D25" s="6">
        <v>30.745178909792799</v>
      </c>
      <c r="F25" s="6" t="s">
        <v>47</v>
      </c>
      <c r="L25" s="6">
        <f t="shared" si="1"/>
        <v>29890</v>
      </c>
      <c r="M25" s="8">
        <v>29860</v>
      </c>
      <c r="N25">
        <v>21.371819860690401</v>
      </c>
      <c r="O25" s="27">
        <v>26.0005947534403</v>
      </c>
    </row>
    <row r="26" spans="1:15" x14ac:dyDescent="0.2">
      <c r="A26" s="6">
        <f t="shared" si="0"/>
        <v>31320</v>
      </c>
      <c r="B26" s="8">
        <v>31291</v>
      </c>
      <c r="C26" s="6">
        <v>25.792203440249001</v>
      </c>
      <c r="D26" s="6">
        <v>30.7181422838472</v>
      </c>
      <c r="F26" s="6" t="s">
        <v>33</v>
      </c>
      <c r="G26" s="6" t="s">
        <v>48</v>
      </c>
      <c r="H26" s="19" t="s">
        <v>49</v>
      </c>
      <c r="I26" s="20" t="s">
        <v>50</v>
      </c>
      <c r="J26" s="6" t="s">
        <v>51</v>
      </c>
      <c r="L26" s="6">
        <f t="shared" si="1"/>
        <v>29920</v>
      </c>
      <c r="M26" s="8">
        <v>29891</v>
      </c>
      <c r="N26">
        <v>21.543088676885301</v>
      </c>
      <c r="O26" s="27">
        <v>26.067253259331601</v>
      </c>
    </row>
    <row r="27" spans="1:15" x14ac:dyDescent="0.2">
      <c r="A27" s="6">
        <f t="shared" si="0"/>
        <v>31412</v>
      </c>
      <c r="B27" s="8">
        <v>31382</v>
      </c>
      <c r="C27" s="6">
        <v>25.550630035118999</v>
      </c>
      <c r="D27" s="6">
        <v>30.756595519204598</v>
      </c>
      <c r="F27" s="21" t="s">
        <v>52</v>
      </c>
      <c r="G27" s="6" t="s">
        <v>53</v>
      </c>
      <c r="H27" s="6" t="s">
        <v>54</v>
      </c>
      <c r="I27" s="6" t="s">
        <v>55</v>
      </c>
      <c r="J27" s="6" t="s">
        <v>56</v>
      </c>
      <c r="L27" s="6">
        <f t="shared" si="1"/>
        <v>29951</v>
      </c>
      <c r="M27" s="8">
        <v>29921</v>
      </c>
      <c r="N27">
        <v>21.63684349</v>
      </c>
      <c r="O27" s="27">
        <v>26.163272679999999</v>
      </c>
    </row>
    <row r="28" spans="1:15" x14ac:dyDescent="0.2">
      <c r="A28" s="6">
        <f t="shared" si="0"/>
        <v>31502</v>
      </c>
      <c r="B28" s="8">
        <v>31472</v>
      </c>
      <c r="C28" s="6">
        <v>22.599263446684699</v>
      </c>
      <c r="D28" s="6">
        <v>25.218035273297001</v>
      </c>
      <c r="F28" s="21" t="s">
        <v>57</v>
      </c>
      <c r="G28" s="6" t="s">
        <v>58</v>
      </c>
      <c r="H28" s="6" t="s">
        <v>59</v>
      </c>
      <c r="I28" s="6" t="s">
        <v>55</v>
      </c>
      <c r="J28" s="6" t="s">
        <v>56</v>
      </c>
      <c r="L28" s="6">
        <f t="shared" si="1"/>
        <v>29982</v>
      </c>
      <c r="M28" s="8">
        <v>29952</v>
      </c>
      <c r="N28">
        <v>21.519424074582901</v>
      </c>
      <c r="O28" s="27">
        <v>26.420968217323601</v>
      </c>
    </row>
    <row r="29" spans="1:15" x14ac:dyDescent="0.2">
      <c r="A29" s="6">
        <f t="shared" si="0"/>
        <v>31593</v>
      </c>
      <c r="B29" s="8">
        <v>31564</v>
      </c>
      <c r="C29" s="6">
        <v>22.6176713739465</v>
      </c>
      <c r="D29" s="6">
        <v>25.258797849800601</v>
      </c>
      <c r="F29" s="21" t="s">
        <v>60</v>
      </c>
      <c r="G29" s="6" t="s">
        <v>61</v>
      </c>
      <c r="H29" s="6" t="s">
        <v>62</v>
      </c>
      <c r="I29" s="6" t="s">
        <v>55</v>
      </c>
      <c r="J29" s="6" t="s">
        <v>56</v>
      </c>
      <c r="L29" s="6">
        <f t="shared" si="1"/>
        <v>30010</v>
      </c>
      <c r="M29" s="8">
        <v>29983</v>
      </c>
      <c r="N29">
        <v>21.3260293254171</v>
      </c>
      <c r="O29" s="27">
        <v>26.7440273761739</v>
      </c>
    </row>
    <row r="30" spans="1:15" x14ac:dyDescent="0.2">
      <c r="A30" s="6">
        <f t="shared" si="0"/>
        <v>31685</v>
      </c>
      <c r="B30" s="8">
        <v>31656</v>
      </c>
      <c r="C30" s="6">
        <v>22.614132590636</v>
      </c>
      <c r="D30" s="6">
        <v>25.284814487519998</v>
      </c>
      <c r="F30" s="21" t="s">
        <v>63</v>
      </c>
      <c r="G30" s="6" t="s">
        <v>64</v>
      </c>
      <c r="H30" s="6" t="s">
        <v>65</v>
      </c>
      <c r="I30" s="6" t="s">
        <v>55</v>
      </c>
      <c r="J30" s="6" t="s">
        <v>66</v>
      </c>
      <c r="L30" s="6">
        <f t="shared" si="1"/>
        <v>30041</v>
      </c>
      <c r="M30" s="8">
        <v>30011</v>
      </c>
      <c r="N30">
        <v>21.20860991</v>
      </c>
      <c r="O30" s="27">
        <v>26.928834309999999</v>
      </c>
    </row>
    <row r="31" spans="1:15" x14ac:dyDescent="0.2">
      <c r="A31" s="6">
        <f t="shared" si="0"/>
        <v>31777</v>
      </c>
      <c r="B31" s="8">
        <v>31747</v>
      </c>
      <c r="C31" s="6">
        <v>22.6982809779451</v>
      </c>
      <c r="D31" s="6">
        <v>25.479313970600799</v>
      </c>
      <c r="F31" s="21" t="s">
        <v>67</v>
      </c>
      <c r="G31" s="6" t="s">
        <v>68</v>
      </c>
      <c r="H31" s="6" t="s">
        <v>69</v>
      </c>
      <c r="I31" s="6" t="s">
        <v>70</v>
      </c>
      <c r="J31" s="6" t="s">
        <v>66</v>
      </c>
      <c r="L31" s="6">
        <f t="shared" si="1"/>
        <v>30071</v>
      </c>
      <c r="M31" s="8">
        <v>30042</v>
      </c>
      <c r="N31">
        <v>21.211526435235701</v>
      </c>
      <c r="O31" s="27">
        <v>26.928227193392502</v>
      </c>
    </row>
    <row r="32" spans="1:15" x14ac:dyDescent="0.2">
      <c r="A32" s="6">
        <f t="shared" si="0"/>
        <v>31867</v>
      </c>
      <c r="B32" s="8">
        <v>31837</v>
      </c>
      <c r="C32" s="6">
        <v>24.723189701500299</v>
      </c>
      <c r="D32" s="6">
        <v>29.6654129856914</v>
      </c>
      <c r="F32" s="21" t="s">
        <v>71</v>
      </c>
      <c r="G32" s="6" t="s">
        <v>72</v>
      </c>
      <c r="H32" s="6" t="s">
        <v>73</v>
      </c>
      <c r="I32" s="6" t="s">
        <v>55</v>
      </c>
      <c r="J32" s="6" t="s">
        <v>74</v>
      </c>
      <c r="L32" s="6">
        <f t="shared" si="1"/>
        <v>30102</v>
      </c>
      <c r="M32" s="8">
        <v>30072</v>
      </c>
      <c r="N32">
        <v>21.219313115870801</v>
      </c>
      <c r="O32" s="27">
        <v>26.927054856607501</v>
      </c>
    </row>
    <row r="33" spans="1:28" x14ac:dyDescent="0.2">
      <c r="A33" s="6">
        <f t="shared" si="0"/>
        <v>31958</v>
      </c>
      <c r="B33" s="8">
        <v>31929</v>
      </c>
      <c r="C33" s="6">
        <v>24.701791543859098</v>
      </c>
      <c r="D33" s="6">
        <v>29.592901399439299</v>
      </c>
      <c r="F33" s="21" t="s">
        <v>75</v>
      </c>
      <c r="G33" s="6" t="s">
        <v>76</v>
      </c>
      <c r="H33" s="6" t="s">
        <v>77</v>
      </c>
      <c r="I33" s="6" t="s">
        <v>55</v>
      </c>
      <c r="J33" s="6" t="s">
        <v>78</v>
      </c>
      <c r="L33" s="6">
        <f t="shared" si="1"/>
        <v>30132</v>
      </c>
      <c r="M33" s="8">
        <v>30103</v>
      </c>
      <c r="N33">
        <v>21.229511389999999</v>
      </c>
      <c r="O33" s="27">
        <v>26.92644774</v>
      </c>
    </row>
    <row r="34" spans="1:28" x14ac:dyDescent="0.2">
      <c r="A34" s="6">
        <f t="shared" si="0"/>
        <v>32050</v>
      </c>
      <c r="B34" s="8">
        <v>32021</v>
      </c>
      <c r="C34" s="6">
        <v>24.664703719695201</v>
      </c>
      <c r="D34" s="6">
        <v>29.555191333511399</v>
      </c>
      <c r="F34" s="21" t="s">
        <v>79</v>
      </c>
      <c r="G34" s="6" t="s">
        <v>80</v>
      </c>
      <c r="H34" s="6" t="s">
        <v>81</v>
      </c>
      <c r="I34" s="6" t="s">
        <v>55</v>
      </c>
      <c r="J34" s="6" t="s">
        <v>82</v>
      </c>
      <c r="L34" s="6">
        <f t="shared" si="1"/>
        <v>30163</v>
      </c>
      <c r="M34" s="8">
        <v>30133</v>
      </c>
      <c r="N34">
        <v>21.255323956138302</v>
      </c>
      <c r="O34" s="27">
        <v>26.927124382391501</v>
      </c>
    </row>
    <row r="35" spans="1:28" x14ac:dyDescent="0.2">
      <c r="A35" s="6">
        <f t="shared" si="0"/>
        <v>32142</v>
      </c>
      <c r="B35" s="8">
        <v>32112</v>
      </c>
      <c r="C35" s="6">
        <v>24.7255997752601</v>
      </c>
      <c r="D35" s="6">
        <v>29.5420595304339</v>
      </c>
      <c r="F35" s="21" t="s">
        <v>83</v>
      </c>
      <c r="G35" s="6" t="s">
        <v>84</v>
      </c>
      <c r="H35" s="6" t="s">
        <v>85</v>
      </c>
      <c r="I35" s="6" t="s">
        <v>55</v>
      </c>
      <c r="J35" s="6" t="s">
        <v>82</v>
      </c>
      <c r="L35" s="6">
        <f t="shared" si="1"/>
        <v>30194</v>
      </c>
      <c r="M35" s="8">
        <v>30164</v>
      </c>
      <c r="N35">
        <v>21.291214767187601</v>
      </c>
      <c r="O35" s="27">
        <v>26.928606396542801</v>
      </c>
    </row>
    <row r="36" spans="1:28" x14ac:dyDescent="0.2">
      <c r="A36" s="6">
        <f t="shared" si="0"/>
        <v>32233</v>
      </c>
      <c r="B36" s="8">
        <v>32203</v>
      </c>
      <c r="C36" s="6">
        <v>22.115265214297001</v>
      </c>
      <c r="D36" s="6">
        <v>28.727231018016301</v>
      </c>
      <c r="F36" s="21" t="s">
        <v>86</v>
      </c>
      <c r="G36" s="6" t="s">
        <v>87</v>
      </c>
      <c r="H36" s="6" t="s">
        <v>88</v>
      </c>
      <c r="I36" s="6" t="s">
        <v>55</v>
      </c>
      <c r="J36" s="6" t="s">
        <v>89</v>
      </c>
      <c r="L36" s="6">
        <f t="shared" si="1"/>
        <v>30224</v>
      </c>
      <c r="M36" s="8">
        <v>30195</v>
      </c>
      <c r="N36">
        <v>21.30856284</v>
      </c>
      <c r="O36" s="27">
        <v>26.930033309999999</v>
      </c>
    </row>
    <row r="37" spans="1:28" x14ac:dyDescent="0.2">
      <c r="A37" s="6">
        <f t="shared" si="0"/>
        <v>32324</v>
      </c>
      <c r="B37" s="8">
        <v>32295</v>
      </c>
      <c r="C37" s="6">
        <v>22.074287913807801</v>
      </c>
      <c r="D37" s="6">
        <v>28.6124045005032</v>
      </c>
      <c r="F37" s="21" t="s">
        <v>90</v>
      </c>
      <c r="G37" s="6" t="s">
        <v>91</v>
      </c>
      <c r="H37" s="6" t="s">
        <v>92</v>
      </c>
      <c r="I37" s="6" t="s">
        <v>70</v>
      </c>
      <c r="J37" s="6" t="s">
        <v>93</v>
      </c>
      <c r="L37" s="6">
        <f t="shared" si="1"/>
        <v>30255</v>
      </c>
      <c r="M37" s="8">
        <v>30225</v>
      </c>
      <c r="N37">
        <v>21.211491311834099</v>
      </c>
      <c r="O37" s="27">
        <v>26.931514928302501</v>
      </c>
    </row>
    <row r="38" spans="1:28" x14ac:dyDescent="0.2">
      <c r="A38" s="6">
        <f t="shared" si="0"/>
        <v>32416</v>
      </c>
      <c r="B38" s="8">
        <v>32387</v>
      </c>
      <c r="C38" s="6">
        <v>22.0903179792017</v>
      </c>
      <c r="D38" s="6">
        <v>28.655027661109202</v>
      </c>
      <c r="F38" s="21" t="s">
        <v>94</v>
      </c>
      <c r="G38" s="6" t="s">
        <v>95</v>
      </c>
      <c r="H38" s="6" t="s">
        <v>96</v>
      </c>
      <c r="I38" s="6" t="s">
        <v>70</v>
      </c>
      <c r="J38" s="6" t="s">
        <v>93</v>
      </c>
      <c r="L38" s="6">
        <f t="shared" si="1"/>
        <v>30285</v>
      </c>
      <c r="M38" s="8">
        <v>30256</v>
      </c>
      <c r="N38">
        <v>21.038082878165898</v>
      </c>
      <c r="O38" s="27">
        <v>26.932949876217201</v>
      </c>
    </row>
    <row r="39" spans="1:28" x14ac:dyDescent="0.2">
      <c r="A39" s="6">
        <f t="shared" si="0"/>
        <v>32508</v>
      </c>
      <c r="B39" s="8">
        <v>32478</v>
      </c>
      <c r="C39" s="6">
        <v>21.9721351463504</v>
      </c>
      <c r="D39" s="6">
        <v>28.572998276241702</v>
      </c>
      <c r="F39" s="21" t="s">
        <v>97</v>
      </c>
      <c r="G39" s="6" t="s">
        <v>98</v>
      </c>
      <c r="H39" s="6" t="s">
        <v>99</v>
      </c>
      <c r="I39" s="6" t="s">
        <v>55</v>
      </c>
      <c r="J39" s="6" t="s">
        <v>100</v>
      </c>
      <c r="K39" s="22"/>
      <c r="L39" s="6">
        <f t="shared" si="1"/>
        <v>30316</v>
      </c>
      <c r="M39" s="8">
        <v>30286</v>
      </c>
      <c r="N39">
        <v>20.94101135</v>
      </c>
      <c r="O39" s="27">
        <v>26.93362926</v>
      </c>
    </row>
    <row r="40" spans="1:28" x14ac:dyDescent="0.2">
      <c r="A40" s="6">
        <f t="shared" si="0"/>
        <v>32598</v>
      </c>
      <c r="B40" s="8">
        <v>32568</v>
      </c>
      <c r="C40" s="6">
        <v>22.8115334436241</v>
      </c>
      <c r="D40" s="6">
        <v>26.885199458217301</v>
      </c>
      <c r="F40" s="21" t="s">
        <v>101</v>
      </c>
      <c r="G40" s="6" t="s">
        <v>102</v>
      </c>
      <c r="H40" s="6" t="s">
        <v>103</v>
      </c>
      <c r="I40" s="6" t="s">
        <v>55</v>
      </c>
      <c r="J40" s="6" t="s">
        <v>100</v>
      </c>
      <c r="K40" s="20"/>
      <c r="L40" s="6">
        <f t="shared" si="1"/>
        <v>30347</v>
      </c>
      <c r="M40" s="8">
        <v>30317</v>
      </c>
      <c r="N40">
        <v>21.348726620531998</v>
      </c>
      <c r="O40" s="27">
        <v>26.744423647624899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8" x14ac:dyDescent="0.2">
      <c r="A41" s="6">
        <f t="shared" si="0"/>
        <v>32689</v>
      </c>
      <c r="B41" s="8">
        <v>32660</v>
      </c>
      <c r="C41" s="6">
        <v>22.838893185810001</v>
      </c>
      <c r="D41" s="6">
        <v>26.942831623103299</v>
      </c>
      <c r="F41" s="21" t="s">
        <v>104</v>
      </c>
      <c r="G41" s="6" t="s">
        <v>105</v>
      </c>
      <c r="H41" s="6" t="s">
        <v>106</v>
      </c>
      <c r="I41" s="6" t="s">
        <v>55</v>
      </c>
      <c r="J41" s="6" t="s">
        <v>100</v>
      </c>
      <c r="L41" s="6">
        <f t="shared" si="1"/>
        <v>30375</v>
      </c>
      <c r="M41" s="8">
        <v>30348</v>
      </c>
      <c r="N41">
        <v>22.028305582333701</v>
      </c>
      <c r="O41" s="27">
        <v>26.4327939923751</v>
      </c>
    </row>
    <row r="42" spans="1:28" x14ac:dyDescent="0.2">
      <c r="A42" s="6">
        <f t="shared" si="0"/>
        <v>32781</v>
      </c>
      <c r="B42" s="8">
        <v>32752</v>
      </c>
      <c r="C42" s="6">
        <v>22.882499728050899</v>
      </c>
      <c r="D42" s="6">
        <v>27.029035485422199</v>
      </c>
      <c r="F42" s="21" t="s">
        <v>107</v>
      </c>
      <c r="G42" s="6" t="s">
        <v>108</v>
      </c>
      <c r="H42" s="6" t="s">
        <v>109</v>
      </c>
      <c r="I42" s="6" t="s">
        <v>55</v>
      </c>
      <c r="J42" s="6" t="s">
        <v>100</v>
      </c>
      <c r="K42" s="20"/>
      <c r="L42" s="6">
        <f t="shared" si="1"/>
        <v>30406</v>
      </c>
      <c r="M42" s="8">
        <v>30376</v>
      </c>
      <c r="N42">
        <v>22.467459330000001</v>
      </c>
      <c r="O42" s="27">
        <v>26.243588379999998</v>
      </c>
    </row>
    <row r="43" spans="1:28" x14ac:dyDescent="0.2">
      <c r="A43" s="6">
        <f t="shared" si="0"/>
        <v>32873</v>
      </c>
      <c r="B43" s="8">
        <v>32843</v>
      </c>
      <c r="C43" s="6">
        <v>23.011449930979101</v>
      </c>
      <c r="D43" s="6">
        <v>27.039749206194099</v>
      </c>
      <c r="F43" s="21" t="s">
        <v>110</v>
      </c>
      <c r="G43" s="6" t="s">
        <v>111</v>
      </c>
      <c r="H43" s="6" t="s">
        <v>112</v>
      </c>
      <c r="I43" s="6" t="s">
        <v>113</v>
      </c>
      <c r="J43" s="6" t="s">
        <v>100</v>
      </c>
      <c r="K43" s="20"/>
      <c r="L43" s="6">
        <f t="shared" si="1"/>
        <v>30436</v>
      </c>
      <c r="M43" s="8">
        <v>30407</v>
      </c>
      <c r="N43">
        <v>22.5070420686462</v>
      </c>
      <c r="O43" s="27">
        <v>26.271718265387001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8" x14ac:dyDescent="0.2">
      <c r="A44" s="6">
        <f t="shared" si="0"/>
        <v>32963</v>
      </c>
      <c r="B44" s="8">
        <v>32933</v>
      </c>
      <c r="C44" s="6">
        <v>23.1445332537605</v>
      </c>
      <c r="D44" s="6">
        <v>25.888818719688999</v>
      </c>
      <c r="L44" s="6">
        <f t="shared" si="1"/>
        <v>30467</v>
      </c>
      <c r="M44" s="8">
        <v>30437</v>
      </c>
      <c r="N44">
        <v>22.532609270717099</v>
      </c>
      <c r="O44" s="27">
        <v>26.326036824612999</v>
      </c>
      <c r="P44" s="20"/>
      <c r="Q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x14ac:dyDescent="0.2">
      <c r="A45" s="6">
        <f t="shared" si="0"/>
        <v>33054</v>
      </c>
      <c r="B45" s="8">
        <v>33025</v>
      </c>
      <c r="C45" s="6">
        <v>23.1385010955144</v>
      </c>
      <c r="D45" s="6">
        <v>25.900350316131401</v>
      </c>
      <c r="L45" s="6">
        <f t="shared" si="1"/>
        <v>30497</v>
      </c>
      <c r="M45" s="8">
        <v>30468</v>
      </c>
      <c r="N45">
        <v>22.54108201</v>
      </c>
      <c r="O45" s="27">
        <v>26.354166710000001</v>
      </c>
      <c r="P45" s="20"/>
      <c r="Q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x14ac:dyDescent="0.2">
      <c r="A46" s="6">
        <f t="shared" si="0"/>
        <v>33146</v>
      </c>
      <c r="B46" s="8">
        <v>33117</v>
      </c>
      <c r="C46" s="6">
        <v>23.042756226390601</v>
      </c>
      <c r="D46" s="6">
        <v>25.826573741682001</v>
      </c>
      <c r="F46" s="21" t="s">
        <v>114</v>
      </c>
      <c r="L46" s="6">
        <f t="shared" si="1"/>
        <v>30528</v>
      </c>
      <c r="M46" s="8">
        <v>30498</v>
      </c>
      <c r="N46">
        <v>22.516415992173101</v>
      </c>
      <c r="O46" s="27">
        <v>26.3196836017067</v>
      </c>
      <c r="P46" s="20"/>
      <c r="Q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x14ac:dyDescent="0.2">
      <c r="A47" s="6">
        <f t="shared" si="0"/>
        <v>33238</v>
      </c>
      <c r="B47" s="8">
        <v>33208</v>
      </c>
      <c r="C47" s="6">
        <v>23.027714931634002</v>
      </c>
      <c r="D47" s="6">
        <v>25.8249420294466</v>
      </c>
      <c r="F47" s="6" t="s">
        <v>115</v>
      </c>
      <c r="L47" s="6">
        <f t="shared" si="1"/>
        <v>30559</v>
      </c>
      <c r="M47" s="8">
        <v>30529</v>
      </c>
      <c r="N47">
        <v>22.456298539832598</v>
      </c>
      <c r="O47" s="27">
        <v>26.256196009802299</v>
      </c>
    </row>
    <row r="48" spans="1:28" x14ac:dyDescent="0.2">
      <c r="A48" s="6">
        <f t="shared" si="0"/>
        <v>33328</v>
      </c>
      <c r="B48" s="8">
        <v>33298</v>
      </c>
      <c r="C48" s="6">
        <v>23.2974858628642</v>
      </c>
      <c r="D48" s="6">
        <v>26.8818416649477</v>
      </c>
      <c r="L48" s="6">
        <f t="shared" si="1"/>
        <v>30589</v>
      </c>
      <c r="M48" s="8">
        <v>30560</v>
      </c>
      <c r="N48">
        <v>22.38397698</v>
      </c>
      <c r="O48" s="27">
        <v>26.223599920000002</v>
      </c>
    </row>
    <row r="49" spans="1:15" x14ac:dyDescent="0.2">
      <c r="A49" s="6">
        <f t="shared" si="0"/>
        <v>33419</v>
      </c>
      <c r="B49" s="8">
        <v>33390</v>
      </c>
      <c r="C49" s="6">
        <v>23.261228482949299</v>
      </c>
      <c r="D49" s="6">
        <v>26.853346868192801</v>
      </c>
      <c r="L49" s="6">
        <f t="shared" si="1"/>
        <v>30620</v>
      </c>
      <c r="M49" s="8">
        <v>30590</v>
      </c>
      <c r="N49">
        <v>22.248626619652601</v>
      </c>
      <c r="O49" s="27">
        <v>26.2236006347044</v>
      </c>
    </row>
    <row r="50" spans="1:15" x14ac:dyDescent="0.2">
      <c r="A50" s="6">
        <f t="shared" si="0"/>
        <v>33511</v>
      </c>
      <c r="B50" s="8">
        <v>33482</v>
      </c>
      <c r="C50" s="6">
        <v>23.282062142434</v>
      </c>
      <c r="D50" s="6">
        <v>26.866073214955399</v>
      </c>
      <c r="L50" s="6">
        <f t="shared" si="1"/>
        <v>30650</v>
      </c>
      <c r="M50" s="8">
        <v>30621</v>
      </c>
      <c r="N50">
        <v>22.082266097641199</v>
      </c>
      <c r="O50" s="27">
        <v>26.223602690637801</v>
      </c>
    </row>
    <row r="51" spans="1:15" ht="17" x14ac:dyDescent="0.2">
      <c r="A51" s="6">
        <f t="shared" si="0"/>
        <v>33603</v>
      </c>
      <c r="B51" s="8">
        <v>33573</v>
      </c>
      <c r="C51" s="6">
        <v>23.308826673939201</v>
      </c>
      <c r="D51" s="6">
        <v>26.866302665302101</v>
      </c>
      <c r="F51" s="2" t="s">
        <v>206</v>
      </c>
      <c r="L51" s="6">
        <f t="shared" si="1"/>
        <v>30681</v>
      </c>
      <c r="M51" s="8">
        <v>30651</v>
      </c>
      <c r="N51">
        <v>21.996850739999999</v>
      </c>
      <c r="O51" s="27">
        <v>26.223606230000001</v>
      </c>
    </row>
    <row r="52" spans="1:15" x14ac:dyDescent="0.2">
      <c r="A52" s="6">
        <f t="shared" si="0"/>
        <v>33694</v>
      </c>
      <c r="B52" s="8">
        <v>33664</v>
      </c>
      <c r="C52" s="6">
        <v>18.023487682033601</v>
      </c>
      <c r="D52" s="6">
        <v>15.293824626092601</v>
      </c>
      <c r="F52" t="s">
        <v>35</v>
      </c>
      <c r="L52" s="6">
        <f t="shared" si="1"/>
        <v>30712</v>
      </c>
      <c r="M52" s="8">
        <v>30682</v>
      </c>
      <c r="N52">
        <v>22.213890450425801</v>
      </c>
      <c r="O52" s="27">
        <v>26.8354226987312</v>
      </c>
    </row>
    <row r="53" spans="1:15" x14ac:dyDescent="0.2">
      <c r="A53" s="6">
        <f t="shared" si="0"/>
        <v>33785</v>
      </c>
      <c r="B53" s="8">
        <v>33756</v>
      </c>
      <c r="C53" s="6">
        <v>18.1363927230576</v>
      </c>
      <c r="D53" s="6">
        <v>15.4789328896981</v>
      </c>
      <c r="F53" t="s">
        <v>36</v>
      </c>
      <c r="L53" s="6">
        <f t="shared" si="1"/>
        <v>30741</v>
      </c>
      <c r="M53" s="8">
        <v>30713</v>
      </c>
      <c r="N53">
        <v>22.598059289674801</v>
      </c>
      <c r="O53" s="27">
        <v>27.899873503204802</v>
      </c>
    </row>
    <row r="54" spans="1:15" x14ac:dyDescent="0.2">
      <c r="A54" s="6">
        <f t="shared" si="0"/>
        <v>33877</v>
      </c>
      <c r="B54" s="8">
        <v>33848</v>
      </c>
      <c r="C54" s="6">
        <v>18.102705265062099</v>
      </c>
      <c r="D54" s="6">
        <v>15.410080782021501</v>
      </c>
      <c r="F54" t="s">
        <v>37</v>
      </c>
      <c r="L54" s="6">
        <f t="shared" si="1"/>
        <v>30772</v>
      </c>
      <c r="M54" s="8">
        <v>30742</v>
      </c>
      <c r="N54">
        <v>22.858891849999999</v>
      </c>
      <c r="O54" s="27">
        <v>28.565649090000001</v>
      </c>
    </row>
    <row r="55" spans="1:15" x14ac:dyDescent="0.2">
      <c r="A55" s="6">
        <f t="shared" si="0"/>
        <v>33969</v>
      </c>
      <c r="B55" s="8">
        <v>33939</v>
      </c>
      <c r="C55" s="6">
        <v>17.7629774695009</v>
      </c>
      <c r="D55" s="6">
        <v>15.002984569737</v>
      </c>
      <c r="F55" t="s">
        <v>38</v>
      </c>
      <c r="L55" s="6">
        <f t="shared" si="1"/>
        <v>30802</v>
      </c>
      <c r="M55" s="8">
        <v>30773</v>
      </c>
      <c r="N55">
        <v>22.915346350774598</v>
      </c>
      <c r="O55" s="27">
        <v>28.633448022025899</v>
      </c>
    </row>
    <row r="56" spans="1:15" x14ac:dyDescent="0.2">
      <c r="A56" s="6">
        <f t="shared" si="0"/>
        <v>34059</v>
      </c>
      <c r="B56" s="8">
        <v>34029</v>
      </c>
      <c r="C56" s="6">
        <v>22.238455487318099</v>
      </c>
      <c r="D56" s="6">
        <v>22.2959146231677</v>
      </c>
      <c r="F56" t="s">
        <v>39</v>
      </c>
      <c r="L56" s="6">
        <f t="shared" si="1"/>
        <v>30833</v>
      </c>
      <c r="M56" s="8">
        <v>30803</v>
      </c>
      <c r="N56">
        <v>22.954259784963899</v>
      </c>
      <c r="O56" s="27">
        <v>28.677559251260998</v>
      </c>
    </row>
    <row r="57" spans="1:15" x14ac:dyDescent="0.2">
      <c r="A57" s="6">
        <f t="shared" si="0"/>
        <v>34150</v>
      </c>
      <c r="B57" s="8">
        <v>34121</v>
      </c>
      <c r="C57" s="6">
        <v>22.293232178988401</v>
      </c>
      <c r="D57" s="6">
        <v>22.401463187344</v>
      </c>
      <c r="F57" t="s">
        <v>40</v>
      </c>
      <c r="L57" s="6">
        <f t="shared" si="1"/>
        <v>30863</v>
      </c>
      <c r="M57" s="8">
        <v>30834</v>
      </c>
      <c r="N57">
        <v>22.968808209999999</v>
      </c>
      <c r="O57" s="27">
        <v>28.692266610000001</v>
      </c>
    </row>
    <row r="58" spans="1:15" x14ac:dyDescent="0.2">
      <c r="A58" s="6">
        <f t="shared" si="0"/>
        <v>34242</v>
      </c>
      <c r="B58" s="8">
        <v>34213</v>
      </c>
      <c r="C58" s="6">
        <v>22.246441172193599</v>
      </c>
      <c r="D58" s="6">
        <v>22.286775192289799</v>
      </c>
      <c r="F58" t="s">
        <v>41</v>
      </c>
      <c r="L58" s="6">
        <f t="shared" si="1"/>
        <v>30894</v>
      </c>
      <c r="M58" s="8">
        <v>30864</v>
      </c>
      <c r="N58">
        <v>22.969923921898999</v>
      </c>
      <c r="O58" s="27">
        <v>28.688034891018599</v>
      </c>
    </row>
    <row r="59" spans="1:15" x14ac:dyDescent="0.2">
      <c r="A59" s="6">
        <f t="shared" si="0"/>
        <v>34334</v>
      </c>
      <c r="B59" s="8">
        <v>34304</v>
      </c>
      <c r="C59" s="6">
        <v>22.147653575997101</v>
      </c>
      <c r="D59" s="6">
        <v>22.1189641745136</v>
      </c>
      <c r="L59" s="6">
        <f t="shared" si="1"/>
        <v>30925</v>
      </c>
      <c r="M59" s="8">
        <v>30895</v>
      </c>
      <c r="N59">
        <v>22.970453895502999</v>
      </c>
      <c r="O59" s="27">
        <v>28.679445690698</v>
      </c>
    </row>
    <row r="60" spans="1:15" x14ac:dyDescent="0.2">
      <c r="A60" s="6">
        <f t="shared" si="0"/>
        <v>34424</v>
      </c>
      <c r="B60" s="8">
        <v>34394</v>
      </c>
      <c r="C60" s="6">
        <v>22.682135663561301</v>
      </c>
      <c r="D60" s="6">
        <v>23.011035801737702</v>
      </c>
      <c r="L60" s="6">
        <f t="shared" si="1"/>
        <v>30955</v>
      </c>
      <c r="M60" s="8">
        <v>30926</v>
      </c>
      <c r="N60">
        <v>22.971570710000002</v>
      </c>
      <c r="O60" s="27">
        <v>28.672785730000001</v>
      </c>
    </row>
    <row r="61" spans="1:15" x14ac:dyDescent="0.2">
      <c r="A61" s="6">
        <f t="shared" si="0"/>
        <v>34515</v>
      </c>
      <c r="B61" s="8">
        <v>34486</v>
      </c>
      <c r="C61" s="6">
        <v>22.628201648651</v>
      </c>
      <c r="D61" s="6">
        <v>22.9080015149734</v>
      </c>
      <c r="L61" s="6">
        <f t="shared" si="1"/>
        <v>30986</v>
      </c>
      <c r="M61" s="8">
        <v>30956</v>
      </c>
      <c r="N61">
        <v>23.050626123812702</v>
      </c>
      <c r="O61" s="27">
        <v>28.668662504281201</v>
      </c>
    </row>
    <row r="62" spans="1:15" x14ac:dyDescent="0.2">
      <c r="A62" s="6">
        <f t="shared" si="0"/>
        <v>34607</v>
      </c>
      <c r="B62" s="8">
        <v>34578</v>
      </c>
      <c r="C62" s="6">
        <v>22.603380803526601</v>
      </c>
      <c r="D62" s="6">
        <v>22.869364097345699</v>
      </c>
      <c r="L62" s="6">
        <f t="shared" si="1"/>
        <v>31016</v>
      </c>
      <c r="M62" s="8">
        <v>30987</v>
      </c>
      <c r="N62">
        <v>23.244870678529601</v>
      </c>
      <c r="O62" s="27">
        <v>28.6653907733495</v>
      </c>
    </row>
    <row r="63" spans="1:15" x14ac:dyDescent="0.2">
      <c r="A63" s="6">
        <f t="shared" si="0"/>
        <v>34699</v>
      </c>
      <c r="B63" s="8">
        <v>34669</v>
      </c>
      <c r="C63" s="6">
        <v>22.9355063916558</v>
      </c>
      <c r="D63" s="6">
        <v>22.8426666530058</v>
      </c>
      <c r="L63" s="6">
        <f t="shared" si="1"/>
        <v>31047</v>
      </c>
      <c r="M63" s="8">
        <v>31017</v>
      </c>
      <c r="N63">
        <v>23.52162852</v>
      </c>
      <c r="O63" s="27">
        <v>28.663977819999999</v>
      </c>
    </row>
    <row r="64" spans="1:15" x14ac:dyDescent="0.2">
      <c r="A64" s="6">
        <f t="shared" si="0"/>
        <v>34789</v>
      </c>
      <c r="B64" s="8">
        <v>34759</v>
      </c>
      <c r="C64" s="6">
        <v>21.7083773960548</v>
      </c>
      <c r="D64" s="6">
        <v>22.150552591490602</v>
      </c>
      <c r="L64" s="6">
        <f t="shared" si="1"/>
        <v>31078</v>
      </c>
      <c r="M64" s="8">
        <v>31048</v>
      </c>
      <c r="N64">
        <v>24.264706974606</v>
      </c>
      <c r="O64" s="27">
        <v>29.242098102490001</v>
      </c>
    </row>
    <row r="65" spans="1:15" x14ac:dyDescent="0.2">
      <c r="A65" s="6">
        <f t="shared" si="0"/>
        <v>34880</v>
      </c>
      <c r="B65" s="8">
        <v>34851</v>
      </c>
      <c r="C65" s="6">
        <v>21.6303721569879</v>
      </c>
      <c r="D65" s="6">
        <v>21.9702708766869</v>
      </c>
      <c r="L65" s="6">
        <f t="shared" si="1"/>
        <v>31106</v>
      </c>
      <c r="M65" s="8">
        <v>31079</v>
      </c>
      <c r="N65">
        <v>25.218726394422202</v>
      </c>
      <c r="O65" s="27">
        <v>30.194286687510001</v>
      </c>
    </row>
    <row r="66" spans="1:15" x14ac:dyDescent="0.2">
      <c r="A66" s="6">
        <f t="shared" si="0"/>
        <v>34972</v>
      </c>
      <c r="B66" s="8">
        <v>34943</v>
      </c>
      <c r="C66" s="6">
        <v>21.658274453889401</v>
      </c>
      <c r="D66" s="6">
        <v>22.015366416642699</v>
      </c>
      <c r="L66" s="6">
        <f t="shared" si="1"/>
        <v>31137</v>
      </c>
      <c r="M66" s="8">
        <v>31107</v>
      </c>
      <c r="N66">
        <v>25.77953737</v>
      </c>
      <c r="O66" s="27">
        <v>30.772406969999999</v>
      </c>
    </row>
    <row r="67" spans="1:15" x14ac:dyDescent="0.2">
      <c r="A67" s="6">
        <f t="shared" si="0"/>
        <v>35064</v>
      </c>
      <c r="B67" s="8">
        <v>35034</v>
      </c>
      <c r="C67" s="6">
        <v>21.673944593055101</v>
      </c>
      <c r="D67" s="6">
        <v>21.9446557050975</v>
      </c>
      <c r="L67" s="6">
        <f t="shared" si="1"/>
        <v>31167</v>
      </c>
      <c r="M67" s="8">
        <v>31138</v>
      </c>
      <c r="N67">
        <v>25.797413982602102</v>
      </c>
      <c r="O67" s="27">
        <v>30.767446301670301</v>
      </c>
    </row>
    <row r="68" spans="1:15" x14ac:dyDescent="0.2">
      <c r="A68" s="6">
        <f t="shared" si="0"/>
        <v>35155</v>
      </c>
      <c r="B68" s="8">
        <v>35125</v>
      </c>
      <c r="C68" s="6">
        <v>23.613876117697099</v>
      </c>
      <c r="D68" s="6">
        <v>23.824078648133501</v>
      </c>
      <c r="L68" s="6">
        <f t="shared" si="1"/>
        <v>31198</v>
      </c>
      <c r="M68" s="8">
        <v>31168</v>
      </c>
      <c r="N68">
        <v>25.808607871781302</v>
      </c>
      <c r="O68" s="27">
        <v>30.756102639586899</v>
      </c>
    </row>
    <row r="69" spans="1:15" x14ac:dyDescent="0.2">
      <c r="A69" s="6">
        <f t="shared" ref="A69:A132" si="2">EOMONTH(B69,0)</f>
        <v>35246</v>
      </c>
      <c r="B69" s="8">
        <v>35217</v>
      </c>
      <c r="C69" s="6">
        <v>23.6225910505866</v>
      </c>
      <c r="D69" s="6">
        <v>23.834005808116899</v>
      </c>
      <c r="L69" s="6">
        <f t="shared" ref="L69:L132" si="3">EOMONTH(M69,0)</f>
        <v>31228</v>
      </c>
      <c r="M69" s="8">
        <v>31199</v>
      </c>
      <c r="N69">
        <v>25.812218529999999</v>
      </c>
      <c r="O69" s="27">
        <v>30.74517891</v>
      </c>
    </row>
    <row r="70" spans="1:15" x14ac:dyDescent="0.2">
      <c r="A70" s="6">
        <f t="shared" si="2"/>
        <v>35338</v>
      </c>
      <c r="B70" s="8">
        <v>35309</v>
      </c>
      <c r="C70" s="6">
        <v>23.654932001415801</v>
      </c>
      <c r="D70" s="6">
        <v>23.877746062750401</v>
      </c>
      <c r="L70" s="6">
        <f t="shared" si="3"/>
        <v>31259</v>
      </c>
      <c r="M70" s="8">
        <v>31229</v>
      </c>
      <c r="N70">
        <v>25.809715445620601</v>
      </c>
      <c r="O70" s="27">
        <v>30.733997296343599</v>
      </c>
    </row>
    <row r="71" spans="1:15" x14ac:dyDescent="0.2">
      <c r="A71" s="6">
        <f t="shared" si="2"/>
        <v>35430</v>
      </c>
      <c r="B71" s="8">
        <v>35400</v>
      </c>
      <c r="C71" s="6">
        <v>23.732652022259401</v>
      </c>
      <c r="D71" s="6">
        <v>23.881121358177101</v>
      </c>
      <c r="L71" s="6">
        <f t="shared" si="3"/>
        <v>31290</v>
      </c>
      <c r="M71" s="8">
        <v>31260</v>
      </c>
      <c r="N71">
        <v>25.8026749066169</v>
      </c>
      <c r="O71" s="27">
        <v>30.722937122395301</v>
      </c>
    </row>
    <row r="72" spans="1:15" x14ac:dyDescent="0.2">
      <c r="A72" s="6">
        <f t="shared" si="2"/>
        <v>35520</v>
      </c>
      <c r="B72" s="8">
        <v>35490</v>
      </c>
      <c r="C72" s="6">
        <v>26.6283440186027</v>
      </c>
      <c r="D72" s="6">
        <v>28.107214469513501</v>
      </c>
      <c r="L72" s="6">
        <f t="shared" si="3"/>
        <v>31320</v>
      </c>
      <c r="M72" s="8">
        <v>31291</v>
      </c>
      <c r="N72">
        <v>25.792203440000002</v>
      </c>
      <c r="O72" s="27">
        <v>30.718142279999999</v>
      </c>
    </row>
    <row r="73" spans="1:15" x14ac:dyDescent="0.2">
      <c r="A73" s="6">
        <f t="shared" si="2"/>
        <v>35611</v>
      </c>
      <c r="B73" s="8">
        <v>35582</v>
      </c>
      <c r="C73" s="6">
        <v>26.591957171692201</v>
      </c>
      <c r="D73" s="6">
        <v>28.076594804766501</v>
      </c>
      <c r="L73" s="6">
        <f t="shared" si="3"/>
        <v>31351</v>
      </c>
      <c r="M73" s="8">
        <v>31321</v>
      </c>
      <c r="N73">
        <v>25.7567080276506</v>
      </c>
      <c r="O73" s="27">
        <v>30.728297904099701</v>
      </c>
    </row>
    <row r="74" spans="1:15" x14ac:dyDescent="0.2">
      <c r="A74" s="6">
        <f t="shared" si="2"/>
        <v>35703</v>
      </c>
      <c r="B74" s="8">
        <v>35674</v>
      </c>
      <c r="C74" s="6">
        <v>26.568216681274599</v>
      </c>
      <c r="D74" s="6">
        <v>28.018819486145699</v>
      </c>
      <c r="L74" s="6">
        <f t="shared" si="3"/>
        <v>31381</v>
      </c>
      <c r="M74" s="8">
        <v>31352</v>
      </c>
      <c r="N74">
        <v>25.678119783903401</v>
      </c>
      <c r="O74" s="27">
        <v>30.746439895900298</v>
      </c>
    </row>
    <row r="75" spans="1:15" x14ac:dyDescent="0.2">
      <c r="A75" s="6">
        <f t="shared" si="2"/>
        <v>35795</v>
      </c>
      <c r="B75" s="8">
        <v>35765</v>
      </c>
      <c r="C75" s="6">
        <v>26.577590860422799</v>
      </c>
      <c r="D75" s="6">
        <v>28.004193219284701</v>
      </c>
      <c r="L75" s="6">
        <f t="shared" si="3"/>
        <v>31412</v>
      </c>
      <c r="M75" s="8">
        <v>31382</v>
      </c>
      <c r="N75">
        <v>25.550630040000001</v>
      </c>
      <c r="O75" s="27">
        <v>30.756595520000001</v>
      </c>
    </row>
    <row r="76" spans="1:15" x14ac:dyDescent="0.2">
      <c r="A76" s="6">
        <f t="shared" si="2"/>
        <v>35885</v>
      </c>
      <c r="B76" s="8">
        <v>35855</v>
      </c>
      <c r="C76" s="6">
        <v>26.873143317738801</v>
      </c>
      <c r="D76" s="6">
        <v>33.7525787024612</v>
      </c>
      <c r="L76" s="6">
        <f t="shared" si="3"/>
        <v>31443</v>
      </c>
      <c r="M76" s="8">
        <v>31413</v>
      </c>
      <c r="N76">
        <v>24.6764012091013</v>
      </c>
      <c r="O76" s="27">
        <v>29.2379511698601</v>
      </c>
    </row>
    <row r="77" spans="1:15" x14ac:dyDescent="0.2">
      <c r="A77" s="6">
        <f t="shared" si="2"/>
        <v>35976</v>
      </c>
      <c r="B77" s="8">
        <v>35947</v>
      </c>
      <c r="C77" s="6">
        <v>26.7728332935413</v>
      </c>
      <c r="D77" s="6">
        <v>33.7177197870162</v>
      </c>
      <c r="L77" s="6">
        <f t="shared" si="3"/>
        <v>31471</v>
      </c>
      <c r="M77" s="8">
        <v>31444</v>
      </c>
      <c r="N77">
        <v>23.374371015396999</v>
      </c>
      <c r="O77" s="27">
        <v>26.736679620139899</v>
      </c>
    </row>
    <row r="78" spans="1:15" x14ac:dyDescent="0.2">
      <c r="A78" s="6">
        <f t="shared" si="2"/>
        <v>36068</v>
      </c>
      <c r="B78" s="8">
        <v>36039</v>
      </c>
      <c r="C78" s="6">
        <v>26.7890067423216</v>
      </c>
      <c r="D78" s="6">
        <v>33.724616037831701</v>
      </c>
      <c r="L78" s="6">
        <f t="shared" si="3"/>
        <v>31502</v>
      </c>
      <c r="M78" s="8">
        <v>31472</v>
      </c>
      <c r="N78">
        <v>22.599263449999999</v>
      </c>
      <c r="O78" s="27">
        <v>25.218035270000001</v>
      </c>
    </row>
    <row r="79" spans="1:15" x14ac:dyDescent="0.2">
      <c r="A79" s="6">
        <f t="shared" si="2"/>
        <v>36160</v>
      </c>
      <c r="B79" s="8">
        <v>36130</v>
      </c>
      <c r="C79" s="6">
        <v>27.225812551047799</v>
      </c>
      <c r="D79" s="6">
        <v>33.770667290691897</v>
      </c>
      <c r="L79" s="6">
        <f t="shared" si="3"/>
        <v>31532</v>
      </c>
      <c r="M79" s="8">
        <v>31503</v>
      </c>
      <c r="N79">
        <v>22.603946218131998</v>
      </c>
      <c r="O79" s="27">
        <v>25.226105356667599</v>
      </c>
    </row>
    <row r="80" spans="1:15" x14ac:dyDescent="0.2">
      <c r="A80" s="6">
        <f t="shared" si="2"/>
        <v>36250</v>
      </c>
      <c r="B80" s="8">
        <v>36220</v>
      </c>
      <c r="C80" s="6">
        <v>25.984421176839401</v>
      </c>
      <c r="D80" s="6">
        <v>32.193809381399703</v>
      </c>
      <c r="L80" s="6">
        <f t="shared" si="3"/>
        <v>31563</v>
      </c>
      <c r="M80" s="8">
        <v>31533</v>
      </c>
      <c r="N80">
        <v>22.612988601868</v>
      </c>
      <c r="O80" s="27">
        <v>25.243752747006699</v>
      </c>
    </row>
    <row r="81" spans="1:15" x14ac:dyDescent="0.2">
      <c r="A81" s="6">
        <f t="shared" si="2"/>
        <v>36341</v>
      </c>
      <c r="B81" s="8">
        <v>36312</v>
      </c>
      <c r="C81" s="6">
        <v>25.916304410677402</v>
      </c>
      <c r="D81" s="6">
        <v>32.152009181287902</v>
      </c>
      <c r="L81" s="6">
        <f t="shared" si="3"/>
        <v>31593</v>
      </c>
      <c r="M81" s="8">
        <v>31564</v>
      </c>
      <c r="N81">
        <v>22.61767137</v>
      </c>
      <c r="O81" s="27">
        <v>25.258797850000001</v>
      </c>
    </row>
    <row r="82" spans="1:15" x14ac:dyDescent="0.2">
      <c r="A82" s="6">
        <f t="shared" si="2"/>
        <v>36433</v>
      </c>
      <c r="B82" s="8">
        <v>36404</v>
      </c>
      <c r="C82" s="6">
        <v>25.857834143549301</v>
      </c>
      <c r="D82" s="6">
        <v>32.129110858006896</v>
      </c>
      <c r="L82" s="6">
        <f t="shared" si="3"/>
        <v>31624</v>
      </c>
      <c r="M82" s="8">
        <v>31594</v>
      </c>
      <c r="N82">
        <v>22.616736766844301</v>
      </c>
      <c r="O82" s="27">
        <v>25.266940872736399</v>
      </c>
    </row>
    <row r="83" spans="1:15" x14ac:dyDescent="0.2">
      <c r="A83" s="6">
        <f t="shared" si="2"/>
        <v>36525</v>
      </c>
      <c r="B83" s="8">
        <v>36495</v>
      </c>
      <c r="C83" s="6">
        <v>26.0435072505637</v>
      </c>
      <c r="D83" s="6">
        <v>32.1206924020142</v>
      </c>
      <c r="L83" s="6">
        <f t="shared" si="3"/>
        <v>31655</v>
      </c>
      <c r="M83" s="8">
        <v>31625</v>
      </c>
      <c r="N83">
        <v>22.615016048884701</v>
      </c>
      <c r="O83" s="27">
        <v>25.273809301291902</v>
      </c>
    </row>
    <row r="84" spans="1:15" x14ac:dyDescent="0.2">
      <c r="A84" s="6">
        <f t="shared" si="2"/>
        <v>36616</v>
      </c>
      <c r="B84" s="8">
        <v>36586</v>
      </c>
      <c r="C84" s="6">
        <v>25.123937086270701</v>
      </c>
      <c r="D84" s="6">
        <v>32.095108278093797</v>
      </c>
      <c r="L84" s="6">
        <f t="shared" si="3"/>
        <v>31685</v>
      </c>
      <c r="M84" s="8">
        <v>31656</v>
      </c>
      <c r="N84">
        <v>22.614132590000001</v>
      </c>
      <c r="O84" s="27">
        <v>25.284814489999999</v>
      </c>
    </row>
    <row r="85" spans="1:15" x14ac:dyDescent="0.2">
      <c r="A85" s="6">
        <f t="shared" si="2"/>
        <v>36707</v>
      </c>
      <c r="B85" s="8">
        <v>36678</v>
      </c>
      <c r="C85" s="6">
        <v>25.075541207661299</v>
      </c>
      <c r="D85" s="6">
        <v>32.063558823929696</v>
      </c>
      <c r="L85" s="6">
        <f t="shared" si="3"/>
        <v>31716</v>
      </c>
      <c r="M85" s="8">
        <v>31686</v>
      </c>
      <c r="N85">
        <v>22.624140463935699</v>
      </c>
      <c r="O85" s="27">
        <v>25.314875669903</v>
      </c>
    </row>
    <row r="86" spans="1:15" x14ac:dyDescent="0.2">
      <c r="A86" s="6">
        <f t="shared" si="2"/>
        <v>36799</v>
      </c>
      <c r="B86" s="8">
        <v>36770</v>
      </c>
      <c r="C86" s="6">
        <v>25.1379007616252</v>
      </c>
      <c r="D86" s="6">
        <v>32.062805568281803</v>
      </c>
      <c r="L86" s="6">
        <f t="shared" si="3"/>
        <v>31746</v>
      </c>
      <c r="M86" s="8">
        <v>31717</v>
      </c>
      <c r="N86">
        <v>22.6520192123138</v>
      </c>
      <c r="O86" s="27">
        <v>25.3760970223267</v>
      </c>
    </row>
    <row r="87" spans="1:15" x14ac:dyDescent="0.2">
      <c r="A87" s="6">
        <f t="shared" si="2"/>
        <v>36891</v>
      </c>
      <c r="B87" s="8">
        <v>36861</v>
      </c>
      <c r="C87" s="6">
        <v>25.096081827157199</v>
      </c>
      <c r="D87" s="6">
        <v>32.022679780031702</v>
      </c>
      <c r="L87" s="6">
        <f t="shared" si="3"/>
        <v>31777</v>
      </c>
      <c r="M87" s="8">
        <v>31747</v>
      </c>
      <c r="N87">
        <v>22.69828098</v>
      </c>
      <c r="O87" s="27">
        <v>25.47931397</v>
      </c>
    </row>
    <row r="88" spans="1:15" x14ac:dyDescent="0.2">
      <c r="A88" s="6">
        <f t="shared" si="2"/>
        <v>36981</v>
      </c>
      <c r="B88" s="8">
        <v>36951</v>
      </c>
      <c r="C88" s="6">
        <v>22.9280888718197</v>
      </c>
      <c r="D88" s="6">
        <v>28.222779258568099</v>
      </c>
      <c r="L88" s="6">
        <f t="shared" si="3"/>
        <v>31808</v>
      </c>
      <c r="M88" s="8">
        <v>31778</v>
      </c>
      <c r="N88">
        <v>23.276998436789</v>
      </c>
      <c r="O88" s="27">
        <v>26.681182447382302</v>
      </c>
    </row>
    <row r="89" spans="1:15" x14ac:dyDescent="0.2">
      <c r="A89" s="6">
        <f t="shared" si="2"/>
        <v>37072</v>
      </c>
      <c r="B89" s="8">
        <v>37043</v>
      </c>
      <c r="C89" s="6">
        <v>22.9056812385511</v>
      </c>
      <c r="D89" s="6">
        <v>28.214332357809901</v>
      </c>
      <c r="L89" s="6">
        <f t="shared" si="3"/>
        <v>31836</v>
      </c>
      <c r="M89" s="8">
        <v>31809</v>
      </c>
      <c r="N89">
        <v>24.1803167122962</v>
      </c>
      <c r="O89" s="27">
        <v>28.546011888851101</v>
      </c>
    </row>
    <row r="90" spans="1:15" x14ac:dyDescent="0.2">
      <c r="A90" s="6">
        <f t="shared" si="2"/>
        <v>37164</v>
      </c>
      <c r="B90" s="8">
        <v>37135</v>
      </c>
      <c r="C90" s="6">
        <v>22.836863421843901</v>
      </c>
      <c r="D90" s="6">
        <v>28.175431147618301</v>
      </c>
      <c r="L90" s="6">
        <f t="shared" si="3"/>
        <v>31867</v>
      </c>
      <c r="M90" s="8">
        <v>31837</v>
      </c>
      <c r="N90">
        <v>24.723189699999999</v>
      </c>
      <c r="O90" s="27">
        <v>29.66541299</v>
      </c>
    </row>
    <row r="91" spans="1:15" x14ac:dyDescent="0.2">
      <c r="A91" s="6">
        <f t="shared" si="2"/>
        <v>37256</v>
      </c>
      <c r="B91" s="8">
        <v>37226</v>
      </c>
      <c r="C91" s="6">
        <v>22.914599188523301</v>
      </c>
      <c r="D91" s="6">
        <v>28.183511028105599</v>
      </c>
      <c r="L91" s="6">
        <f t="shared" si="3"/>
        <v>31897</v>
      </c>
      <c r="M91" s="8">
        <v>31868</v>
      </c>
      <c r="N91">
        <v>24.719714512573201</v>
      </c>
      <c r="O91" s="27">
        <v>29.650557739511498</v>
      </c>
    </row>
    <row r="92" spans="1:15" x14ac:dyDescent="0.2">
      <c r="A92" s="6">
        <f t="shared" si="2"/>
        <v>37346</v>
      </c>
      <c r="B92" s="8">
        <v>37316</v>
      </c>
      <c r="C92" s="6">
        <v>23.001973670753099</v>
      </c>
      <c r="D92" s="6">
        <v>28.935945273804801</v>
      </c>
      <c r="L92" s="6">
        <f t="shared" si="3"/>
        <v>31928</v>
      </c>
      <c r="M92" s="8">
        <v>31898</v>
      </c>
      <c r="N92">
        <v>24.7112371287777</v>
      </c>
      <c r="O92" s="27">
        <v>29.618648997777999</v>
      </c>
    </row>
    <row r="93" spans="1:15" x14ac:dyDescent="0.2">
      <c r="A93" s="6">
        <f t="shared" si="2"/>
        <v>37437</v>
      </c>
      <c r="B93" s="8">
        <v>37408</v>
      </c>
      <c r="C93" s="6">
        <v>22.698747737497602</v>
      </c>
      <c r="D93" s="6">
        <v>28.5552840718419</v>
      </c>
      <c r="L93" s="6">
        <f t="shared" si="3"/>
        <v>31958</v>
      </c>
      <c r="M93" s="8">
        <v>31929</v>
      </c>
      <c r="N93">
        <v>24.701791539999999</v>
      </c>
      <c r="O93" s="27">
        <v>29.592901399999999</v>
      </c>
    </row>
    <row r="94" spans="1:15" x14ac:dyDescent="0.2">
      <c r="A94" s="6">
        <f t="shared" si="2"/>
        <v>37529</v>
      </c>
      <c r="B94" s="8">
        <v>37500</v>
      </c>
      <c r="C94" s="6">
        <v>23.331607409282402</v>
      </c>
      <c r="D94" s="6">
        <v>29.0634319905406</v>
      </c>
      <c r="L94" s="6">
        <f t="shared" si="3"/>
        <v>31989</v>
      </c>
      <c r="M94" s="8">
        <v>31959</v>
      </c>
      <c r="N94">
        <v>24.687950400440599</v>
      </c>
      <c r="O94" s="27">
        <v>29.577026823183399</v>
      </c>
    </row>
    <row r="95" spans="1:15" x14ac:dyDescent="0.2">
      <c r="A95" s="6">
        <f t="shared" si="2"/>
        <v>37621</v>
      </c>
      <c r="B95" s="8">
        <v>37591</v>
      </c>
      <c r="C95" s="6">
        <v>24.0600462991322</v>
      </c>
      <c r="D95" s="6">
        <v>29.9243624078393</v>
      </c>
      <c r="L95" s="6">
        <f t="shared" si="3"/>
        <v>32020</v>
      </c>
      <c r="M95" s="8">
        <v>31990</v>
      </c>
      <c r="N95">
        <v>24.6720054426556</v>
      </c>
      <c r="O95" s="27">
        <v>29.5639197387904</v>
      </c>
    </row>
    <row r="96" spans="1:15" x14ac:dyDescent="0.2">
      <c r="A96" s="6">
        <f t="shared" si="2"/>
        <v>37711</v>
      </c>
      <c r="B96" s="8">
        <v>37681</v>
      </c>
      <c r="C96" s="6">
        <v>24.294323186053301</v>
      </c>
      <c r="D96" s="6">
        <v>29.316271353385201</v>
      </c>
      <c r="L96" s="6">
        <f t="shared" si="3"/>
        <v>32050</v>
      </c>
      <c r="M96" s="8">
        <v>32021</v>
      </c>
      <c r="N96">
        <v>24.664703719999999</v>
      </c>
      <c r="O96" s="27">
        <v>29.55519133</v>
      </c>
    </row>
    <row r="97" spans="1:15" x14ac:dyDescent="0.2">
      <c r="A97" s="6">
        <f t="shared" si="2"/>
        <v>37802</v>
      </c>
      <c r="B97" s="8">
        <v>37773</v>
      </c>
      <c r="C97" s="6">
        <v>24.604807580970601</v>
      </c>
      <c r="D97" s="6">
        <v>29.865403554033101</v>
      </c>
      <c r="L97" s="6">
        <f t="shared" si="3"/>
        <v>32081</v>
      </c>
      <c r="M97" s="8">
        <v>32051</v>
      </c>
      <c r="N97">
        <v>24.680786564891999</v>
      </c>
      <c r="O97" s="27">
        <v>29.550787087268802</v>
      </c>
    </row>
    <row r="98" spans="1:15" x14ac:dyDescent="0.2">
      <c r="A98" s="6">
        <f t="shared" si="2"/>
        <v>37894</v>
      </c>
      <c r="B98" s="8">
        <v>37865</v>
      </c>
      <c r="C98" s="6">
        <v>25.026930068138199</v>
      </c>
      <c r="D98" s="6">
        <v>31.6251579783154</v>
      </c>
      <c r="L98" s="6">
        <f t="shared" si="3"/>
        <v>32111</v>
      </c>
      <c r="M98" s="8">
        <v>32082</v>
      </c>
      <c r="N98">
        <v>24.709516935107999</v>
      </c>
      <c r="O98" s="27">
        <v>29.547897471041502</v>
      </c>
    </row>
    <row r="99" spans="1:15" x14ac:dyDescent="0.2">
      <c r="A99" s="6">
        <f t="shared" si="2"/>
        <v>37986</v>
      </c>
      <c r="B99" s="8">
        <v>37956</v>
      </c>
      <c r="C99" s="6">
        <v>25.099550402073199</v>
      </c>
      <c r="D99" s="6">
        <v>32.394917706901403</v>
      </c>
      <c r="L99" s="6">
        <f t="shared" si="3"/>
        <v>32142</v>
      </c>
      <c r="M99" s="8">
        <v>32112</v>
      </c>
      <c r="N99">
        <v>24.72559978</v>
      </c>
      <c r="O99" s="27">
        <v>29.54205953</v>
      </c>
    </row>
    <row r="100" spans="1:15" x14ac:dyDescent="0.2">
      <c r="A100" s="6">
        <f t="shared" si="2"/>
        <v>38077</v>
      </c>
      <c r="B100" s="8">
        <v>38047</v>
      </c>
      <c r="C100" s="6">
        <v>24.6184682880283</v>
      </c>
      <c r="D100" s="6">
        <v>31.973728280875498</v>
      </c>
      <c r="L100" s="6">
        <f t="shared" si="3"/>
        <v>32173</v>
      </c>
      <c r="M100" s="8">
        <v>32143</v>
      </c>
      <c r="N100">
        <v>24.029384448243501</v>
      </c>
      <c r="O100" s="27">
        <v>29.3344134383197</v>
      </c>
    </row>
    <row r="101" spans="1:15" x14ac:dyDescent="0.2">
      <c r="A101" s="6">
        <f t="shared" si="2"/>
        <v>38168</v>
      </c>
      <c r="B101" s="8">
        <v>38139</v>
      </c>
      <c r="C101" s="6">
        <v>24.601317317863099</v>
      </c>
      <c r="D101" s="6">
        <v>32.922002267765301</v>
      </c>
      <c r="L101" s="6">
        <f t="shared" si="3"/>
        <v>32202</v>
      </c>
      <c r="M101" s="8">
        <v>32174</v>
      </c>
      <c r="N101">
        <v>22.8296039074338</v>
      </c>
      <c r="O101" s="27">
        <v>28.9743348286095</v>
      </c>
    </row>
    <row r="102" spans="1:15" x14ac:dyDescent="0.2">
      <c r="A102" s="6">
        <f t="shared" si="2"/>
        <v>38260</v>
      </c>
      <c r="B102" s="8">
        <v>38231</v>
      </c>
      <c r="C102" s="6">
        <v>25.8302523584357</v>
      </c>
      <c r="D102" s="6">
        <v>36.022814141509002</v>
      </c>
      <c r="L102" s="6">
        <f t="shared" si="3"/>
        <v>32233</v>
      </c>
      <c r="M102" s="8">
        <v>32203</v>
      </c>
      <c r="N102">
        <v>22.11526521</v>
      </c>
      <c r="O102" s="27">
        <v>28.727231020000001</v>
      </c>
    </row>
    <row r="103" spans="1:15" x14ac:dyDescent="0.2">
      <c r="A103" s="6">
        <f t="shared" si="2"/>
        <v>38352</v>
      </c>
      <c r="B103" s="8">
        <v>38322</v>
      </c>
      <c r="C103" s="6">
        <v>25.541927363228901</v>
      </c>
      <c r="D103" s="6">
        <v>35.797975568588697</v>
      </c>
      <c r="L103" s="6">
        <f t="shared" si="3"/>
        <v>32263</v>
      </c>
      <c r="M103" s="8">
        <v>32234</v>
      </c>
      <c r="N103">
        <v>22.092888360945299</v>
      </c>
      <c r="O103" s="27">
        <v>28.668202797831398</v>
      </c>
    </row>
    <row r="104" spans="1:15" x14ac:dyDescent="0.2">
      <c r="A104" s="6">
        <f t="shared" si="2"/>
        <v>38442</v>
      </c>
      <c r="B104" s="8">
        <v>38412</v>
      </c>
      <c r="C104" s="6">
        <v>26.493185290480401</v>
      </c>
      <c r="D104" s="6">
        <v>36.257605166694503</v>
      </c>
      <c r="L104" s="6">
        <f t="shared" si="3"/>
        <v>32294</v>
      </c>
      <c r="M104" s="8">
        <v>32264</v>
      </c>
      <c r="N104">
        <v>22.078833705727</v>
      </c>
      <c r="O104" s="27">
        <v>28.626950661667099</v>
      </c>
    </row>
    <row r="105" spans="1:15" x14ac:dyDescent="0.2">
      <c r="A105" s="6">
        <f t="shared" si="2"/>
        <v>38533</v>
      </c>
      <c r="B105" s="8">
        <v>38504</v>
      </c>
      <c r="C105" s="6">
        <v>27.407269465321299</v>
      </c>
      <c r="D105" s="6">
        <v>37.471285856003398</v>
      </c>
      <c r="L105" s="6">
        <f t="shared" si="3"/>
        <v>32324</v>
      </c>
      <c r="M105" s="8">
        <v>32295</v>
      </c>
      <c r="N105">
        <v>22.074287909999999</v>
      </c>
      <c r="O105" s="27">
        <v>28.6124045</v>
      </c>
    </row>
    <row r="106" spans="1:15" x14ac:dyDescent="0.2">
      <c r="A106" s="6">
        <f t="shared" si="2"/>
        <v>38625</v>
      </c>
      <c r="B106" s="8">
        <v>38596</v>
      </c>
      <c r="C106" s="6">
        <v>29.655043146655899</v>
      </c>
      <c r="D106" s="6">
        <v>41.959289372444402</v>
      </c>
      <c r="L106" s="6">
        <f t="shared" si="3"/>
        <v>32355</v>
      </c>
      <c r="M106" s="8">
        <v>32325</v>
      </c>
      <c r="N106">
        <v>22.078521502935502</v>
      </c>
      <c r="O106" s="27">
        <v>28.623661413355102</v>
      </c>
    </row>
    <row r="107" spans="1:15" x14ac:dyDescent="0.2">
      <c r="A107" s="6">
        <f t="shared" si="2"/>
        <v>38717</v>
      </c>
      <c r="B107" s="8">
        <v>38687</v>
      </c>
      <c r="C107" s="6">
        <v>29.591673955838701</v>
      </c>
      <c r="D107" s="6">
        <v>41.898922744690701</v>
      </c>
      <c r="L107" s="6">
        <f t="shared" si="3"/>
        <v>32386</v>
      </c>
      <c r="M107" s="8">
        <v>32356</v>
      </c>
      <c r="N107">
        <v>22.086316061891601</v>
      </c>
      <c r="O107" s="27">
        <v>28.644386758504201</v>
      </c>
    </row>
    <row r="108" spans="1:15" x14ac:dyDescent="0.2">
      <c r="A108" s="6">
        <f t="shared" si="2"/>
        <v>38807</v>
      </c>
      <c r="B108" s="8">
        <v>38777</v>
      </c>
      <c r="C108" s="6">
        <v>29.704490991389299</v>
      </c>
      <c r="D108" s="6">
        <v>39.620440821797303</v>
      </c>
      <c r="L108" s="6">
        <f t="shared" si="3"/>
        <v>32416</v>
      </c>
      <c r="M108" s="8">
        <v>32387</v>
      </c>
      <c r="N108">
        <v>22.090317979999998</v>
      </c>
      <c r="O108" s="27">
        <v>28.655027659999998</v>
      </c>
    </row>
    <row r="109" spans="1:15" x14ac:dyDescent="0.2">
      <c r="A109" s="6">
        <f t="shared" si="2"/>
        <v>38898</v>
      </c>
      <c r="B109" s="8">
        <v>38869</v>
      </c>
      <c r="C109" s="6">
        <v>29.441536725578</v>
      </c>
      <c r="D109" s="6">
        <v>40.169371697806902</v>
      </c>
      <c r="L109" s="6">
        <f t="shared" si="3"/>
        <v>32447</v>
      </c>
      <c r="M109" s="8">
        <v>32417</v>
      </c>
      <c r="N109">
        <v>22.059105515289101</v>
      </c>
      <c r="O109" s="27">
        <v>28.645192909797402</v>
      </c>
    </row>
    <row r="110" spans="1:15" x14ac:dyDescent="0.2">
      <c r="A110" s="6">
        <f t="shared" si="2"/>
        <v>38990</v>
      </c>
      <c r="B110" s="8">
        <v>38961</v>
      </c>
      <c r="C110" s="6">
        <v>30.7826372418555</v>
      </c>
      <c r="D110" s="6">
        <v>41.340799720994099</v>
      </c>
      <c r="L110" s="6">
        <f t="shared" si="3"/>
        <v>32477</v>
      </c>
      <c r="M110" s="8">
        <v>32448</v>
      </c>
      <c r="N110">
        <v>22.003347614710901</v>
      </c>
      <c r="O110" s="27">
        <v>28.617939851307401</v>
      </c>
    </row>
    <row r="111" spans="1:15" x14ac:dyDescent="0.2">
      <c r="A111" s="6">
        <f t="shared" si="2"/>
        <v>39082</v>
      </c>
      <c r="B111" s="8">
        <v>39052</v>
      </c>
      <c r="C111" s="6">
        <v>31.0933927569119</v>
      </c>
      <c r="D111" s="6">
        <v>41.8423154235645</v>
      </c>
      <c r="L111" s="6">
        <f t="shared" si="3"/>
        <v>32508</v>
      </c>
      <c r="M111" s="8">
        <v>32478</v>
      </c>
      <c r="N111">
        <v>21.97213515</v>
      </c>
      <c r="O111" s="27">
        <v>28.57299828</v>
      </c>
    </row>
    <row r="112" spans="1:15" x14ac:dyDescent="0.2">
      <c r="A112" s="6">
        <f t="shared" si="2"/>
        <v>39172</v>
      </c>
      <c r="B112" s="8">
        <v>39142</v>
      </c>
      <c r="C112" s="6">
        <v>27.628779406051098</v>
      </c>
      <c r="D112" s="6">
        <v>38.727420725750399</v>
      </c>
      <c r="L112" s="6">
        <f t="shared" si="3"/>
        <v>32539</v>
      </c>
      <c r="M112" s="8">
        <v>32509</v>
      </c>
      <c r="N112">
        <v>22.198209063880402</v>
      </c>
      <c r="O112" s="27">
        <v>28.087458078219299</v>
      </c>
    </row>
    <row r="113" spans="1:15" x14ac:dyDescent="0.2">
      <c r="A113" s="6">
        <f t="shared" si="2"/>
        <v>39263</v>
      </c>
      <c r="B113" s="8">
        <v>39234</v>
      </c>
      <c r="C113" s="6">
        <v>28.683914599592601</v>
      </c>
      <c r="D113" s="6">
        <v>40.775147575058</v>
      </c>
      <c r="L113" s="6">
        <f t="shared" si="3"/>
        <v>32567</v>
      </c>
      <c r="M113" s="8">
        <v>32540</v>
      </c>
      <c r="N113">
        <v>22.573600656455302</v>
      </c>
      <c r="O113" s="27">
        <v>27.336029311150899</v>
      </c>
    </row>
    <row r="114" spans="1:15" x14ac:dyDescent="0.2">
      <c r="A114" s="6">
        <f t="shared" si="2"/>
        <v>39355</v>
      </c>
      <c r="B114" s="8">
        <v>39326</v>
      </c>
      <c r="C114" s="6">
        <v>30.064524103186098</v>
      </c>
      <c r="D114" s="6">
        <v>43.077012203968799</v>
      </c>
      <c r="L114" s="6">
        <f t="shared" si="3"/>
        <v>32598</v>
      </c>
      <c r="M114" s="8">
        <v>32568</v>
      </c>
      <c r="N114">
        <v>22.811533440000002</v>
      </c>
      <c r="O114" s="27">
        <v>26.885199459999999</v>
      </c>
    </row>
    <row r="115" spans="1:15" x14ac:dyDescent="0.2">
      <c r="A115" s="6">
        <f t="shared" si="2"/>
        <v>39447</v>
      </c>
      <c r="B115" s="8">
        <v>39417</v>
      </c>
      <c r="C115" s="6">
        <v>30.101560841726801</v>
      </c>
      <c r="D115" s="6">
        <v>45.0414762473224</v>
      </c>
      <c r="L115" s="6">
        <f t="shared" si="3"/>
        <v>32628</v>
      </c>
      <c r="M115" s="8">
        <v>32599</v>
      </c>
      <c r="N115">
        <v>22.823921506409</v>
      </c>
      <c r="O115" s="27">
        <v>26.8948515482918</v>
      </c>
    </row>
    <row r="116" spans="1:15" x14ac:dyDescent="0.2">
      <c r="A116" s="6">
        <f t="shared" si="2"/>
        <v>39538</v>
      </c>
      <c r="B116" s="8">
        <v>39508</v>
      </c>
      <c r="C116" s="6">
        <v>28.331615806176298</v>
      </c>
      <c r="D116" s="6">
        <v>45.530416614394802</v>
      </c>
      <c r="L116" s="6">
        <f t="shared" si="3"/>
        <v>32659</v>
      </c>
      <c r="M116" s="8">
        <v>32629</v>
      </c>
      <c r="N116">
        <v>22.830844087991</v>
      </c>
      <c r="O116" s="27">
        <v>26.917985910785401</v>
      </c>
    </row>
    <row r="117" spans="1:15" x14ac:dyDescent="0.2">
      <c r="A117" s="6">
        <f t="shared" si="2"/>
        <v>39629</v>
      </c>
      <c r="B117" s="8">
        <v>39600</v>
      </c>
      <c r="C117" s="6">
        <v>34.068158067538</v>
      </c>
      <c r="D117" s="6">
        <v>63.904350860826398</v>
      </c>
      <c r="L117" s="6">
        <f t="shared" si="3"/>
        <v>32689</v>
      </c>
      <c r="M117" s="8">
        <v>32660</v>
      </c>
      <c r="N117">
        <v>22.83889319</v>
      </c>
      <c r="O117" s="27">
        <v>26.94283162</v>
      </c>
    </row>
    <row r="118" spans="1:15" x14ac:dyDescent="0.2">
      <c r="A118" s="6">
        <f t="shared" si="2"/>
        <v>39721</v>
      </c>
      <c r="B118" s="8">
        <v>39692</v>
      </c>
      <c r="C118" s="6">
        <v>29.558096558468499</v>
      </c>
      <c r="D118" s="6">
        <v>44.599250167021303</v>
      </c>
      <c r="L118" s="6">
        <f t="shared" si="3"/>
        <v>32720</v>
      </c>
      <c r="M118" s="8">
        <v>32690</v>
      </c>
      <c r="N118">
        <v>22.850515686620799</v>
      </c>
      <c r="O118" s="27">
        <v>26.974460244422701</v>
      </c>
    </row>
    <row r="119" spans="1:15" x14ac:dyDescent="0.2">
      <c r="A119" s="6">
        <f t="shared" si="2"/>
        <v>39813</v>
      </c>
      <c r="B119" s="8">
        <v>39783</v>
      </c>
      <c r="C119" s="6">
        <v>29.583783419297301</v>
      </c>
      <c r="D119" s="6">
        <v>43.895038253722397</v>
      </c>
      <c r="L119" s="6">
        <f t="shared" si="3"/>
        <v>32751</v>
      </c>
      <c r="M119" s="8">
        <v>32721</v>
      </c>
      <c r="N119">
        <v>22.8643860575032</v>
      </c>
      <c r="O119" s="27">
        <v>27.009673049792699</v>
      </c>
    </row>
    <row r="120" spans="1:15" x14ac:dyDescent="0.2">
      <c r="A120" s="6">
        <f t="shared" si="2"/>
        <v>39903</v>
      </c>
      <c r="B120" s="8">
        <v>39873</v>
      </c>
      <c r="C120" s="6">
        <v>33.936904379495097</v>
      </c>
      <c r="D120" s="6">
        <v>48.576503280918402</v>
      </c>
      <c r="L120" s="6">
        <f t="shared" si="3"/>
        <v>32781</v>
      </c>
      <c r="M120" s="8">
        <v>32752</v>
      </c>
      <c r="N120">
        <v>22.882499729999999</v>
      </c>
      <c r="O120" s="27">
        <v>27.029035489999998</v>
      </c>
    </row>
    <row r="121" spans="1:15" x14ac:dyDescent="0.2">
      <c r="A121" s="6">
        <f t="shared" si="2"/>
        <v>39994</v>
      </c>
      <c r="B121" s="8">
        <v>39965</v>
      </c>
      <c r="C121" s="6">
        <v>34.002340761238699</v>
      </c>
      <c r="D121" s="6">
        <v>48.790212991907602</v>
      </c>
      <c r="L121" s="6">
        <f t="shared" si="3"/>
        <v>32812</v>
      </c>
      <c r="M121" s="8">
        <v>32782</v>
      </c>
      <c r="N121">
        <v>22.9162420607597</v>
      </c>
      <c r="O121" s="27">
        <v>27.0346882872736</v>
      </c>
    </row>
    <row r="122" spans="1:15" x14ac:dyDescent="0.2">
      <c r="A122" s="6">
        <f t="shared" si="2"/>
        <v>40086</v>
      </c>
      <c r="B122" s="8">
        <v>40057</v>
      </c>
      <c r="C122" s="6">
        <v>27.500599053112701</v>
      </c>
      <c r="D122" s="6">
        <v>38.934037795707198</v>
      </c>
      <c r="L122" s="6">
        <f t="shared" si="3"/>
        <v>32842</v>
      </c>
      <c r="M122" s="8">
        <v>32813</v>
      </c>
      <c r="N122">
        <v>22.962685056873799</v>
      </c>
      <c r="O122" s="27">
        <v>27.038354458432998</v>
      </c>
    </row>
    <row r="123" spans="1:15" x14ac:dyDescent="0.2">
      <c r="A123" s="6">
        <f t="shared" si="2"/>
        <v>40178</v>
      </c>
      <c r="B123" s="8">
        <v>40148</v>
      </c>
      <c r="C123" s="6">
        <v>27.2987364482324</v>
      </c>
      <c r="D123" s="6">
        <v>37.835361635104803</v>
      </c>
      <c r="L123" s="6">
        <f t="shared" si="3"/>
        <v>32873</v>
      </c>
      <c r="M123" s="8">
        <v>32843</v>
      </c>
      <c r="N123">
        <v>23.011449930000001</v>
      </c>
      <c r="O123" s="27">
        <v>27.03974921</v>
      </c>
    </row>
    <row r="124" spans="1:15" x14ac:dyDescent="0.2">
      <c r="A124" s="6">
        <f t="shared" si="2"/>
        <v>40268</v>
      </c>
      <c r="B124" s="8">
        <v>40238</v>
      </c>
      <c r="C124" s="6">
        <v>23.870670994656599</v>
      </c>
      <c r="D124" s="6">
        <v>31.595388681968</v>
      </c>
      <c r="L124" s="6">
        <f t="shared" si="3"/>
        <v>32904</v>
      </c>
      <c r="M124" s="8">
        <v>32874</v>
      </c>
      <c r="N124">
        <v>23.067115242112799</v>
      </c>
      <c r="O124" s="27">
        <v>26.7241700690053</v>
      </c>
    </row>
    <row r="125" spans="1:15" x14ac:dyDescent="0.2">
      <c r="A125" s="6">
        <f t="shared" si="2"/>
        <v>40359</v>
      </c>
      <c r="B125" s="8">
        <v>40330</v>
      </c>
      <c r="C125" s="6">
        <v>24.547575268661301</v>
      </c>
      <c r="D125" s="6">
        <v>33.172747496744599</v>
      </c>
      <c r="L125" s="6">
        <f t="shared" si="3"/>
        <v>32932</v>
      </c>
      <c r="M125" s="8">
        <v>32905</v>
      </c>
      <c r="N125">
        <v>23.118117265909898</v>
      </c>
      <c r="O125" s="27">
        <v>26.2043978609947</v>
      </c>
    </row>
    <row r="126" spans="1:15" x14ac:dyDescent="0.2">
      <c r="A126" s="6">
        <f t="shared" si="2"/>
        <v>40451</v>
      </c>
      <c r="B126" s="8">
        <v>40422</v>
      </c>
      <c r="C126" s="6">
        <v>24.381984710297601</v>
      </c>
      <c r="D126" s="6">
        <v>33.599958817875802</v>
      </c>
      <c r="L126" s="6">
        <f t="shared" si="3"/>
        <v>32963</v>
      </c>
      <c r="M126" s="8">
        <v>32933</v>
      </c>
      <c r="N126">
        <v>23.144533249999999</v>
      </c>
      <c r="O126" s="27">
        <v>25.88881872</v>
      </c>
    </row>
    <row r="127" spans="1:15" x14ac:dyDescent="0.2">
      <c r="A127" s="6">
        <f t="shared" si="2"/>
        <v>40543</v>
      </c>
      <c r="B127" s="8">
        <v>40513</v>
      </c>
      <c r="C127" s="6">
        <v>25.590289428795</v>
      </c>
      <c r="D127" s="6">
        <v>36.554836787195804</v>
      </c>
      <c r="L127" s="6">
        <f t="shared" si="3"/>
        <v>32993</v>
      </c>
      <c r="M127" s="8">
        <v>32964</v>
      </c>
      <c r="N127">
        <v>23.143823707622499</v>
      </c>
      <c r="O127" s="27">
        <v>25.891752229543201</v>
      </c>
    </row>
    <row r="128" spans="1:15" x14ac:dyDescent="0.2">
      <c r="A128" s="6">
        <f t="shared" si="2"/>
        <v>40633</v>
      </c>
      <c r="B128" s="8">
        <v>40603</v>
      </c>
      <c r="C128" s="6">
        <v>21.993624467301501</v>
      </c>
      <c r="D128" s="6">
        <v>29.891439239376499</v>
      </c>
      <c r="L128" s="6">
        <f t="shared" si="3"/>
        <v>33024</v>
      </c>
      <c r="M128" s="8">
        <v>32994</v>
      </c>
      <c r="N128">
        <v>23.141713047868201</v>
      </c>
      <c r="O128" s="27">
        <v>25.8974168104568</v>
      </c>
    </row>
    <row r="129" spans="1:15" x14ac:dyDescent="0.2">
      <c r="A129" s="6">
        <f t="shared" si="2"/>
        <v>40724</v>
      </c>
      <c r="B129" s="8">
        <v>40695</v>
      </c>
      <c r="C129" s="6">
        <v>22.618135024077301</v>
      </c>
      <c r="D129" s="6">
        <v>31.509022313550901</v>
      </c>
      <c r="L129" s="6">
        <f t="shared" si="3"/>
        <v>33054</v>
      </c>
      <c r="M129" s="8">
        <v>33025</v>
      </c>
      <c r="N129">
        <v>23.138501099999999</v>
      </c>
      <c r="O129" s="27">
        <v>25.900350320000001</v>
      </c>
    </row>
    <row r="130" spans="1:15" x14ac:dyDescent="0.2">
      <c r="A130" s="6">
        <f t="shared" si="2"/>
        <v>40816</v>
      </c>
      <c r="B130" s="8">
        <v>40787</v>
      </c>
      <c r="C130" s="6">
        <v>21.978422307227898</v>
      </c>
      <c r="D130" s="6">
        <v>28.762103970901101</v>
      </c>
      <c r="L130" s="6">
        <f t="shared" si="3"/>
        <v>33085</v>
      </c>
      <c r="M130" s="8">
        <v>33055</v>
      </c>
      <c r="N130">
        <v>23.1134758974984</v>
      </c>
      <c r="O130" s="27">
        <v>25.881106048404199</v>
      </c>
    </row>
    <row r="131" spans="1:15" x14ac:dyDescent="0.2">
      <c r="A131" s="6">
        <f t="shared" si="2"/>
        <v>40908</v>
      </c>
      <c r="B131" s="8">
        <v>40878</v>
      </c>
      <c r="C131" s="6">
        <v>23.202020968730501</v>
      </c>
      <c r="D131" s="6">
        <v>31.653758897661501</v>
      </c>
      <c r="L131" s="6">
        <f t="shared" si="3"/>
        <v>33116</v>
      </c>
      <c r="M131" s="8">
        <v>33086</v>
      </c>
      <c r="N131">
        <v>23.069688867745601</v>
      </c>
      <c r="O131" s="27">
        <v>25.8454649537167</v>
      </c>
    </row>
    <row r="132" spans="1:15" x14ac:dyDescent="0.2">
      <c r="A132" s="6">
        <f t="shared" si="2"/>
        <v>40999</v>
      </c>
      <c r="B132" s="8">
        <v>40969</v>
      </c>
      <c r="C132" s="6">
        <v>22.149181179309</v>
      </c>
      <c r="D132" s="6">
        <v>29.502274961207601</v>
      </c>
      <c r="L132" s="6">
        <f t="shared" si="3"/>
        <v>33146</v>
      </c>
      <c r="M132" s="8">
        <v>33117</v>
      </c>
      <c r="N132">
        <v>23.042756229999998</v>
      </c>
      <c r="O132" s="27">
        <v>25.826573740000001</v>
      </c>
    </row>
    <row r="133" spans="1:15" x14ac:dyDescent="0.2">
      <c r="A133" s="6">
        <f t="shared" ref="A133:A135" si="4">EOMONTH(B133,0)</f>
        <v>41090</v>
      </c>
      <c r="B133" s="8">
        <v>41061</v>
      </c>
      <c r="C133" s="6">
        <v>21.955230107980299</v>
      </c>
      <c r="D133" s="6">
        <v>29.359795462394999</v>
      </c>
      <c r="L133" s="6">
        <f t="shared" ref="L133:L196" si="5">EOMONTH(M133,0)</f>
        <v>33177</v>
      </c>
      <c r="M133" s="8">
        <v>33147</v>
      </c>
      <c r="N133">
        <v>23.034932511050901</v>
      </c>
      <c r="O133" s="27">
        <v>25.825669833762898</v>
      </c>
    </row>
    <row r="134" spans="1:15" x14ac:dyDescent="0.2">
      <c r="A134" s="6">
        <f t="shared" si="4"/>
        <v>41182</v>
      </c>
      <c r="B134" s="8">
        <v>41153</v>
      </c>
      <c r="C134" s="6">
        <v>21.8094543203912</v>
      </c>
      <c r="D134" s="6">
        <v>29.148582213452698</v>
      </c>
      <c r="L134" s="6">
        <f t="shared" si="5"/>
        <v>33207</v>
      </c>
      <c r="M134" s="8">
        <v>33178</v>
      </c>
      <c r="N134">
        <v>23.029730186200698</v>
      </c>
      <c r="O134" s="27">
        <v>25.825132609879699</v>
      </c>
    </row>
    <row r="135" spans="1:15" x14ac:dyDescent="0.2">
      <c r="A135" s="6">
        <f t="shared" si="4"/>
        <v>41274</v>
      </c>
      <c r="B135" s="8">
        <v>41244</v>
      </c>
      <c r="C135" s="6">
        <v>21.773345162505301</v>
      </c>
      <c r="D135" s="6">
        <v>29.234679819975199</v>
      </c>
      <c r="L135" s="6">
        <f t="shared" si="5"/>
        <v>33238</v>
      </c>
      <c r="M135" s="8">
        <v>33208</v>
      </c>
      <c r="N135">
        <v>23.027714929999998</v>
      </c>
      <c r="O135" s="27">
        <v>25.824942029999999</v>
      </c>
    </row>
    <row r="136" spans="1:15" x14ac:dyDescent="0.2">
      <c r="B136" s="8"/>
      <c r="L136" s="6">
        <f t="shared" si="5"/>
        <v>33269</v>
      </c>
      <c r="M136" s="8">
        <v>33239</v>
      </c>
      <c r="N136">
        <v>23.101684712792601</v>
      </c>
      <c r="O136" s="27">
        <v>26.114738399329799</v>
      </c>
    </row>
    <row r="137" spans="1:15" x14ac:dyDescent="0.2">
      <c r="L137" s="6">
        <f t="shared" si="5"/>
        <v>33297</v>
      </c>
      <c r="M137" s="8">
        <v>33270</v>
      </c>
      <c r="N137">
        <v>23.2235160772074</v>
      </c>
      <c r="O137" s="27">
        <v>26.5920452906702</v>
      </c>
    </row>
    <row r="138" spans="1:15" x14ac:dyDescent="0.2">
      <c r="L138" s="6">
        <f t="shared" si="5"/>
        <v>33328</v>
      </c>
      <c r="M138" s="8">
        <v>33298</v>
      </c>
      <c r="N138">
        <v>23.297485859999998</v>
      </c>
      <c r="O138" s="27">
        <v>26.881841659999999</v>
      </c>
    </row>
    <row r="139" spans="1:15" x14ac:dyDescent="0.2">
      <c r="L139" s="6">
        <f t="shared" si="5"/>
        <v>33358</v>
      </c>
      <c r="M139" s="8">
        <v>33329</v>
      </c>
      <c r="N139">
        <v>23.288262389688601</v>
      </c>
      <c r="O139" s="27">
        <v>26.874592905412801</v>
      </c>
    </row>
    <row r="140" spans="1:15" x14ac:dyDescent="0.2">
      <c r="L140" s="6">
        <f t="shared" si="5"/>
        <v>33389</v>
      </c>
      <c r="M140" s="8">
        <v>33359</v>
      </c>
      <c r="N140">
        <v>23.270451950311401</v>
      </c>
      <c r="O140" s="27">
        <v>26.860595624587202</v>
      </c>
    </row>
    <row r="141" spans="1:15" x14ac:dyDescent="0.2">
      <c r="L141" s="6">
        <f t="shared" si="5"/>
        <v>33419</v>
      </c>
      <c r="M141" s="8">
        <v>33390</v>
      </c>
      <c r="N141">
        <v>23.26122848</v>
      </c>
      <c r="O141" s="27">
        <v>26.853346869999999</v>
      </c>
    </row>
    <row r="142" spans="1:15" x14ac:dyDescent="0.2">
      <c r="L142" s="6">
        <f t="shared" si="5"/>
        <v>33450</v>
      </c>
      <c r="M142" s="8">
        <v>33420</v>
      </c>
      <c r="N142">
        <v>23.264966895541999</v>
      </c>
      <c r="O142" s="27">
        <v>26.856674000820298</v>
      </c>
    </row>
    <row r="143" spans="1:15" x14ac:dyDescent="0.2">
      <c r="L143" s="6">
        <f t="shared" si="5"/>
        <v>33481</v>
      </c>
      <c r="M143" s="8">
        <v>33451</v>
      </c>
      <c r="N143">
        <v>23.273391190647001</v>
      </c>
      <c r="O143" s="27">
        <v>26.862829310212199</v>
      </c>
    </row>
    <row r="144" spans="1:15" x14ac:dyDescent="0.2">
      <c r="L144" s="6">
        <f t="shared" si="5"/>
        <v>33511</v>
      </c>
      <c r="M144" s="8">
        <v>33482</v>
      </c>
      <c r="N144">
        <v>23.282062140000001</v>
      </c>
      <c r="O144" s="27">
        <v>26.86607321</v>
      </c>
    </row>
    <row r="145" spans="12:15" x14ac:dyDescent="0.2">
      <c r="L145" s="6">
        <f t="shared" si="5"/>
        <v>33542</v>
      </c>
      <c r="M145" s="8">
        <v>33512</v>
      </c>
      <c r="N145">
        <v>23.2926014826838</v>
      </c>
      <c r="O145" s="27">
        <v>26.866200589237099</v>
      </c>
    </row>
    <row r="146" spans="12:15" x14ac:dyDescent="0.2">
      <c r="L146" s="6">
        <f t="shared" si="5"/>
        <v>33572</v>
      </c>
      <c r="M146" s="8">
        <v>33543</v>
      </c>
      <c r="N146">
        <v>23.303521892655901</v>
      </c>
      <c r="O146" s="27">
        <v>26.866276005296498</v>
      </c>
    </row>
    <row r="147" spans="12:15" x14ac:dyDescent="0.2">
      <c r="L147" s="6">
        <f t="shared" si="5"/>
        <v>33603</v>
      </c>
      <c r="M147" s="8">
        <v>33573</v>
      </c>
      <c r="N147">
        <v>23.308826669999998</v>
      </c>
      <c r="O147" s="27">
        <v>26.86630267</v>
      </c>
    </row>
    <row r="148" spans="12:15" x14ac:dyDescent="0.2">
      <c r="L148" s="6">
        <f t="shared" si="5"/>
        <v>33634</v>
      </c>
      <c r="M148" s="8">
        <v>33604</v>
      </c>
      <c r="N148">
        <v>21.886646845748199</v>
      </c>
      <c r="O148" s="27">
        <v>23.7523785080447</v>
      </c>
    </row>
    <row r="149" spans="12:15" x14ac:dyDescent="0.2">
      <c r="L149" s="6">
        <f t="shared" si="5"/>
        <v>33663</v>
      </c>
      <c r="M149" s="8">
        <v>33635</v>
      </c>
      <c r="N149">
        <v>19.445667504251801</v>
      </c>
      <c r="O149" s="27">
        <v>18.407748791955299</v>
      </c>
    </row>
    <row r="150" spans="12:15" x14ac:dyDescent="0.2">
      <c r="L150" s="6">
        <f t="shared" si="5"/>
        <v>33694</v>
      </c>
      <c r="M150" s="8">
        <v>33664</v>
      </c>
      <c r="N150">
        <v>18.023487679999999</v>
      </c>
      <c r="O150" s="27">
        <v>15.29382463</v>
      </c>
    </row>
    <row r="151" spans="12:15" x14ac:dyDescent="0.2">
      <c r="L151" s="6">
        <f t="shared" si="5"/>
        <v>33724</v>
      </c>
      <c r="M151" s="8">
        <v>33695</v>
      </c>
      <c r="N151">
        <v>18.0522094542827</v>
      </c>
      <c r="O151" s="27">
        <v>15.3409140926279</v>
      </c>
    </row>
    <row r="152" spans="12:15" x14ac:dyDescent="0.2">
      <c r="L152" s="6">
        <f t="shared" si="5"/>
        <v>33755</v>
      </c>
      <c r="M152" s="8">
        <v>33725</v>
      </c>
      <c r="N152">
        <v>18.107670945717299</v>
      </c>
      <c r="O152" s="27">
        <v>15.431843427372099</v>
      </c>
    </row>
    <row r="153" spans="12:15" x14ac:dyDescent="0.2">
      <c r="L153" s="6">
        <f t="shared" si="5"/>
        <v>33785</v>
      </c>
      <c r="M153" s="8">
        <v>33756</v>
      </c>
      <c r="N153">
        <v>18.13639272</v>
      </c>
      <c r="O153" s="27">
        <v>15.478932889999999</v>
      </c>
    </row>
    <row r="154" spans="12:15" x14ac:dyDescent="0.2">
      <c r="L154" s="6">
        <f t="shared" si="5"/>
        <v>33816</v>
      </c>
      <c r="M154" s="8">
        <v>33786</v>
      </c>
      <c r="N154">
        <v>18.132110280352698</v>
      </c>
      <c r="O154" s="27">
        <v>15.469615776598699</v>
      </c>
    </row>
    <row r="155" spans="12:15" x14ac:dyDescent="0.2">
      <c r="L155" s="6">
        <f t="shared" si="5"/>
        <v>33847</v>
      </c>
      <c r="M155" s="8">
        <v>33817</v>
      </c>
      <c r="N155">
        <v>18.120193117454399</v>
      </c>
      <c r="O155" s="27">
        <v>15.4447129370742</v>
      </c>
    </row>
    <row r="156" spans="12:15" x14ac:dyDescent="0.2">
      <c r="L156" s="6">
        <f t="shared" si="5"/>
        <v>33877</v>
      </c>
      <c r="M156" s="8">
        <v>33848</v>
      </c>
      <c r="N156">
        <v>18.102705270000001</v>
      </c>
      <c r="O156" s="27">
        <v>15.410080779999999</v>
      </c>
    </row>
    <row r="157" spans="12:15" x14ac:dyDescent="0.2">
      <c r="L157" s="6">
        <f t="shared" si="5"/>
        <v>33908</v>
      </c>
      <c r="M157" s="8">
        <v>33878</v>
      </c>
      <c r="N157">
        <v>18.0039018752414</v>
      </c>
      <c r="O157" s="27">
        <v>15.2851174953416</v>
      </c>
    </row>
    <row r="158" spans="12:15" x14ac:dyDescent="0.2">
      <c r="L158" s="6">
        <f t="shared" si="5"/>
        <v>33938</v>
      </c>
      <c r="M158" s="8">
        <v>33909</v>
      </c>
      <c r="N158">
        <v>17.848086148319101</v>
      </c>
      <c r="O158" s="27">
        <v>15.101633035806101</v>
      </c>
    </row>
    <row r="159" spans="12:15" x14ac:dyDescent="0.2">
      <c r="L159" s="6">
        <f t="shared" si="5"/>
        <v>33969</v>
      </c>
      <c r="M159" s="8">
        <v>33939</v>
      </c>
      <c r="N159">
        <v>17.762977469999999</v>
      </c>
      <c r="O159" s="27">
        <v>15.002984570000001</v>
      </c>
    </row>
    <row r="160" spans="12:15" x14ac:dyDescent="0.2">
      <c r="L160" s="6">
        <f t="shared" si="5"/>
        <v>34000</v>
      </c>
      <c r="M160" s="8">
        <v>33970</v>
      </c>
      <c r="N160">
        <v>18.981788973232799</v>
      </c>
      <c r="O160" s="27">
        <v>16.986630462900902</v>
      </c>
    </row>
    <row r="161" spans="12:15" x14ac:dyDescent="0.2">
      <c r="L161" s="6">
        <f t="shared" si="5"/>
        <v>34028</v>
      </c>
      <c r="M161" s="8">
        <v>34001</v>
      </c>
      <c r="N161">
        <v>20.995427480972499</v>
      </c>
      <c r="O161" s="27">
        <v>20.2657082097368</v>
      </c>
    </row>
    <row r="162" spans="12:15" x14ac:dyDescent="0.2">
      <c r="L162" s="6">
        <f t="shared" si="5"/>
        <v>34059</v>
      </c>
      <c r="M162" s="8">
        <v>34029</v>
      </c>
      <c r="N162">
        <v>22.23845549</v>
      </c>
      <c r="O162" s="27">
        <v>22.295914620000001</v>
      </c>
    </row>
    <row r="163" spans="12:15" x14ac:dyDescent="0.2">
      <c r="L163" s="6">
        <f t="shared" si="5"/>
        <v>34089</v>
      </c>
      <c r="M163" s="8">
        <v>34060</v>
      </c>
      <c r="N163">
        <v>22.268453499907</v>
      </c>
      <c r="O163" s="27">
        <v>22.3536497872357</v>
      </c>
    </row>
    <row r="164" spans="12:15" x14ac:dyDescent="0.2">
      <c r="L164" s="6">
        <f t="shared" si="5"/>
        <v>34120</v>
      </c>
      <c r="M164" s="8">
        <v>34090</v>
      </c>
      <c r="N164">
        <v>22.28719765524</v>
      </c>
      <c r="O164" s="27">
        <v>22.3898020631609</v>
      </c>
    </row>
    <row r="165" spans="12:15" x14ac:dyDescent="0.2">
      <c r="L165" s="6">
        <f t="shared" si="5"/>
        <v>34150</v>
      </c>
      <c r="M165" s="8">
        <v>34121</v>
      </c>
      <c r="N165">
        <v>22.29323218</v>
      </c>
      <c r="O165" s="27">
        <v>22.401463190000001</v>
      </c>
    </row>
    <row r="166" spans="12:15" x14ac:dyDescent="0.2">
      <c r="L166" s="6">
        <f t="shared" si="5"/>
        <v>34181</v>
      </c>
      <c r="M166" s="8">
        <v>34151</v>
      </c>
      <c r="N166">
        <v>22.2856551747292</v>
      </c>
      <c r="O166" s="27">
        <v>22.381431214532402</v>
      </c>
    </row>
    <row r="167" spans="12:15" x14ac:dyDescent="0.2">
      <c r="L167" s="6">
        <f t="shared" si="5"/>
        <v>34212</v>
      </c>
      <c r="M167" s="8">
        <v>34182</v>
      </c>
      <c r="N167">
        <v>22.2675271367908</v>
      </c>
      <c r="O167" s="27">
        <v>22.335585804438601</v>
      </c>
    </row>
    <row r="168" spans="12:15" x14ac:dyDescent="0.2">
      <c r="L168" s="6">
        <f t="shared" si="5"/>
        <v>34242</v>
      </c>
      <c r="M168" s="8">
        <v>34213</v>
      </c>
      <c r="N168">
        <v>22.246441170000001</v>
      </c>
      <c r="O168" s="27">
        <v>22.28677519</v>
      </c>
    </row>
    <row r="169" spans="12:15" x14ac:dyDescent="0.2">
      <c r="L169" s="6">
        <f t="shared" si="5"/>
        <v>34273</v>
      </c>
      <c r="M169" s="8">
        <v>34243</v>
      </c>
      <c r="N169">
        <v>22.210943963667098</v>
      </c>
      <c r="O169" s="27">
        <v>22.222271661065601</v>
      </c>
    </row>
    <row r="170" spans="12:15" x14ac:dyDescent="0.2">
      <c r="L170" s="6">
        <f t="shared" si="5"/>
        <v>34303</v>
      </c>
      <c r="M170" s="8">
        <v>34274</v>
      </c>
      <c r="N170">
        <v>22.1689630489319</v>
      </c>
      <c r="O170" s="27">
        <v>22.153026105548001</v>
      </c>
    </row>
    <row r="171" spans="12:15" x14ac:dyDescent="0.2">
      <c r="L171" s="6">
        <f t="shared" si="5"/>
        <v>34334</v>
      </c>
      <c r="M171" s="8">
        <v>34304</v>
      </c>
      <c r="N171">
        <v>22.14765358</v>
      </c>
      <c r="O171" s="27">
        <v>22.118964170000002</v>
      </c>
    </row>
    <row r="172" spans="12:15" x14ac:dyDescent="0.2">
      <c r="L172" s="6">
        <f t="shared" si="5"/>
        <v>34365</v>
      </c>
      <c r="M172" s="8">
        <v>34335</v>
      </c>
      <c r="N172">
        <v>22.294205780283999</v>
      </c>
      <c r="O172" s="27">
        <v>22.3635655609156</v>
      </c>
    </row>
    <row r="173" spans="12:15" x14ac:dyDescent="0.2">
      <c r="L173" s="6">
        <f t="shared" si="5"/>
        <v>34393</v>
      </c>
      <c r="M173" s="8">
        <v>34366</v>
      </c>
      <c r="N173">
        <v>22.535583459716001</v>
      </c>
      <c r="O173" s="27">
        <v>22.7664344090844</v>
      </c>
    </row>
    <row r="174" spans="12:15" x14ac:dyDescent="0.2">
      <c r="L174" s="6">
        <f t="shared" si="5"/>
        <v>34424</v>
      </c>
      <c r="M174" s="8">
        <v>34394</v>
      </c>
      <c r="N174">
        <v>22.68213566</v>
      </c>
      <c r="O174" s="27">
        <v>23.011035799999998</v>
      </c>
    </row>
    <row r="175" spans="12:15" x14ac:dyDescent="0.2">
      <c r="L175" s="6">
        <f t="shared" si="5"/>
        <v>34454</v>
      </c>
      <c r="M175" s="8">
        <v>34425</v>
      </c>
      <c r="N175">
        <v>22.670875369686701</v>
      </c>
      <c r="O175" s="27">
        <v>22.9888903177469</v>
      </c>
    </row>
    <row r="176" spans="12:15" x14ac:dyDescent="0.2">
      <c r="L176" s="6">
        <f t="shared" si="5"/>
        <v>34485</v>
      </c>
      <c r="M176" s="8">
        <v>34455</v>
      </c>
      <c r="N176">
        <v>22.646923686017601</v>
      </c>
      <c r="O176" s="27">
        <v>22.942478353948701</v>
      </c>
    </row>
    <row r="177" spans="12:15" x14ac:dyDescent="0.2">
      <c r="L177" s="6">
        <f t="shared" si="5"/>
        <v>34515</v>
      </c>
      <c r="M177" s="8">
        <v>34486</v>
      </c>
      <c r="N177">
        <v>22.628201650000001</v>
      </c>
      <c r="O177" s="27">
        <v>22.908001509999998</v>
      </c>
    </row>
    <row r="178" spans="12:15" x14ac:dyDescent="0.2">
      <c r="L178" s="6">
        <f t="shared" si="5"/>
        <v>34546</v>
      </c>
      <c r="M178" s="8">
        <v>34516</v>
      </c>
      <c r="N178">
        <v>22.616589575950101</v>
      </c>
      <c r="O178" s="27">
        <v>22.891817438509499</v>
      </c>
    </row>
    <row r="179" spans="12:15" x14ac:dyDescent="0.2">
      <c r="L179" s="6">
        <f t="shared" si="5"/>
        <v>34577</v>
      </c>
      <c r="M179" s="8">
        <v>34547</v>
      </c>
      <c r="N179">
        <v>22.607131157483799</v>
      </c>
      <c r="O179" s="27">
        <v>22.879643681802801</v>
      </c>
    </row>
    <row r="180" spans="12:15" x14ac:dyDescent="0.2">
      <c r="L180" s="6">
        <f t="shared" si="5"/>
        <v>34607</v>
      </c>
      <c r="M180" s="8">
        <v>34578</v>
      </c>
      <c r="N180">
        <v>22.6033808</v>
      </c>
      <c r="O180" s="27">
        <v>22.869364099999999</v>
      </c>
    </row>
    <row r="181" spans="12:15" x14ac:dyDescent="0.2">
      <c r="L181" s="6">
        <f t="shared" si="5"/>
        <v>34638</v>
      </c>
      <c r="M181" s="8">
        <v>34608</v>
      </c>
      <c r="N181">
        <v>22.6910962342765</v>
      </c>
      <c r="O181" s="27">
        <v>22.8615223396747</v>
      </c>
    </row>
    <row r="182" spans="12:15" x14ac:dyDescent="0.2">
      <c r="L182" s="6">
        <f t="shared" si="5"/>
        <v>34668</v>
      </c>
      <c r="M182" s="8">
        <v>34639</v>
      </c>
      <c r="N182">
        <v>22.8477909557236</v>
      </c>
      <c r="O182" s="27">
        <v>22.854988419519099</v>
      </c>
    </row>
    <row r="183" spans="12:15" x14ac:dyDescent="0.2">
      <c r="L183" s="6">
        <f t="shared" si="5"/>
        <v>34699</v>
      </c>
      <c r="M183" s="8">
        <v>34669</v>
      </c>
      <c r="N183">
        <v>22.93550639</v>
      </c>
      <c r="O183" s="27">
        <v>22.842666650000002</v>
      </c>
    </row>
    <row r="184" spans="12:15" x14ac:dyDescent="0.2">
      <c r="L184" s="6">
        <f t="shared" si="5"/>
        <v>34730</v>
      </c>
      <c r="M184" s="8">
        <v>34700</v>
      </c>
      <c r="N184">
        <v>22.610343139607298</v>
      </c>
      <c r="O184" s="27">
        <v>22.667494069088399</v>
      </c>
    </row>
    <row r="185" spans="12:15" x14ac:dyDescent="0.2">
      <c r="L185" s="6">
        <f t="shared" si="5"/>
        <v>34758</v>
      </c>
      <c r="M185" s="8">
        <v>34731</v>
      </c>
      <c r="N185">
        <v>22.066373585545399</v>
      </c>
      <c r="O185" s="27">
        <v>22.378417374511901</v>
      </c>
    </row>
    <row r="186" spans="12:15" x14ac:dyDescent="0.2">
      <c r="L186" s="6">
        <f t="shared" si="5"/>
        <v>34789</v>
      </c>
      <c r="M186" s="8">
        <v>34759</v>
      </c>
      <c r="N186">
        <v>21.7083774</v>
      </c>
      <c r="O186" s="27">
        <v>22.15055259</v>
      </c>
    </row>
    <row r="187" spans="12:15" x14ac:dyDescent="0.2">
      <c r="L187" s="6">
        <f t="shared" si="5"/>
        <v>34819</v>
      </c>
      <c r="M187" s="8">
        <v>34790</v>
      </c>
      <c r="N187">
        <v>21.666754807207901</v>
      </c>
      <c r="O187" s="27">
        <v>22.062173980099399</v>
      </c>
    </row>
    <row r="188" spans="12:15" x14ac:dyDescent="0.2">
      <c r="L188" s="6">
        <f t="shared" si="5"/>
        <v>34850</v>
      </c>
      <c r="M188" s="8">
        <v>34820</v>
      </c>
      <c r="N188">
        <v>21.639504865087599</v>
      </c>
      <c r="O188" s="27">
        <v>21.995222538545601</v>
      </c>
    </row>
    <row r="189" spans="12:15" x14ac:dyDescent="0.2">
      <c r="L189" s="6">
        <f t="shared" si="5"/>
        <v>34880</v>
      </c>
      <c r="M189" s="8">
        <v>34851</v>
      </c>
      <c r="N189">
        <v>21.63037216</v>
      </c>
      <c r="O189" s="27">
        <v>21.970270880000001</v>
      </c>
    </row>
    <row r="190" spans="12:15" x14ac:dyDescent="0.2">
      <c r="L190" s="6">
        <f t="shared" si="5"/>
        <v>34911</v>
      </c>
      <c r="M190" s="8">
        <v>34881</v>
      </c>
      <c r="N190">
        <v>21.636230396667798</v>
      </c>
      <c r="O190" s="27">
        <v>21.982180756848201</v>
      </c>
    </row>
    <row r="191" spans="12:15" x14ac:dyDescent="0.2">
      <c r="L191" s="6">
        <f t="shared" si="5"/>
        <v>34942</v>
      </c>
      <c r="M191" s="8">
        <v>34912</v>
      </c>
      <c r="N191">
        <v>21.6483364645654</v>
      </c>
      <c r="O191" s="27">
        <v>22.004108287120101</v>
      </c>
    </row>
    <row r="192" spans="12:15" x14ac:dyDescent="0.2">
      <c r="L192" s="6">
        <f t="shared" si="5"/>
        <v>34972</v>
      </c>
      <c r="M192" s="8">
        <v>34943</v>
      </c>
      <c r="N192">
        <v>21.65827445</v>
      </c>
      <c r="O192" s="27">
        <v>22.015366419999999</v>
      </c>
    </row>
    <row r="193" spans="12:15" x14ac:dyDescent="0.2">
      <c r="L193" s="6">
        <f t="shared" si="5"/>
        <v>35003</v>
      </c>
      <c r="M193" s="8">
        <v>34973</v>
      </c>
      <c r="N193">
        <v>21.663041089358799</v>
      </c>
      <c r="O193" s="27">
        <v>21.996691494542901</v>
      </c>
    </row>
    <row r="194" spans="12:15" x14ac:dyDescent="0.2">
      <c r="L194" s="6">
        <f t="shared" si="5"/>
        <v>35033</v>
      </c>
      <c r="M194" s="8">
        <v>35004</v>
      </c>
      <c r="N194">
        <v>21.666702837365101</v>
      </c>
      <c r="O194" s="27">
        <v>21.963330635457101</v>
      </c>
    </row>
    <row r="195" spans="12:15" x14ac:dyDescent="0.2">
      <c r="L195" s="6">
        <f t="shared" si="5"/>
        <v>35064</v>
      </c>
      <c r="M195" s="8">
        <v>35034</v>
      </c>
      <c r="N195">
        <v>21.673944590000001</v>
      </c>
      <c r="O195" s="27">
        <v>21.944655709999999</v>
      </c>
    </row>
    <row r="196" spans="12:15" x14ac:dyDescent="0.2">
      <c r="L196" s="6">
        <f t="shared" si="5"/>
        <v>35095</v>
      </c>
      <c r="M196" s="8">
        <v>35065</v>
      </c>
      <c r="N196">
        <v>22.1991766445372</v>
      </c>
      <c r="O196" s="27">
        <v>22.448859937560499</v>
      </c>
    </row>
    <row r="197" spans="12:15" x14ac:dyDescent="0.2">
      <c r="L197" s="6">
        <f t="shared" ref="L197:L260" si="6">EOMONTH(M197,0)</f>
        <v>35124</v>
      </c>
      <c r="M197" s="8">
        <v>35096</v>
      </c>
      <c r="N197">
        <v>23.091666700326101</v>
      </c>
      <c r="O197" s="27">
        <v>23.315438363993501</v>
      </c>
    </row>
    <row r="198" spans="12:15" x14ac:dyDescent="0.2">
      <c r="L198" s="6">
        <f t="shared" si="6"/>
        <v>35155</v>
      </c>
      <c r="M198" s="8">
        <v>35125</v>
      </c>
      <c r="N198">
        <v>23.61387612</v>
      </c>
      <c r="O198" s="27">
        <v>23.824078650000001</v>
      </c>
    </row>
    <row r="199" spans="12:15" x14ac:dyDescent="0.2">
      <c r="L199" s="6">
        <f t="shared" si="6"/>
        <v>35185</v>
      </c>
      <c r="M199" s="8">
        <v>35156</v>
      </c>
      <c r="N199">
        <v>23.617666610766999</v>
      </c>
      <c r="O199" s="27">
        <v>23.828354509594501</v>
      </c>
    </row>
    <row r="200" spans="12:15" x14ac:dyDescent="0.2">
      <c r="L200" s="6">
        <f t="shared" si="6"/>
        <v>35216</v>
      </c>
      <c r="M200" s="8">
        <v>35186</v>
      </c>
      <c r="N200">
        <v>23.619611162100401</v>
      </c>
      <c r="O200" s="27">
        <v>23.830529812413999</v>
      </c>
    </row>
    <row r="201" spans="12:15" x14ac:dyDescent="0.2">
      <c r="L201" s="6">
        <f t="shared" si="6"/>
        <v>35246</v>
      </c>
      <c r="M201" s="8">
        <v>35217</v>
      </c>
      <c r="N201">
        <v>23.62259105</v>
      </c>
      <c r="O201" s="27">
        <v>23.834005810000001</v>
      </c>
    </row>
    <row r="202" spans="12:15" x14ac:dyDescent="0.2">
      <c r="L202" s="6">
        <f t="shared" si="6"/>
        <v>35277</v>
      </c>
      <c r="M202" s="8">
        <v>35247</v>
      </c>
      <c r="N202">
        <v>23.629743203443599</v>
      </c>
      <c r="O202" s="27">
        <v>23.847501713142901</v>
      </c>
    </row>
    <row r="203" spans="12:15" x14ac:dyDescent="0.2">
      <c r="L203" s="6">
        <f t="shared" si="6"/>
        <v>35308</v>
      </c>
      <c r="M203" s="8">
        <v>35278</v>
      </c>
      <c r="N203">
        <v>23.6410850938598</v>
      </c>
      <c r="O203" s="27">
        <v>23.867066762595599</v>
      </c>
    </row>
    <row r="204" spans="12:15" x14ac:dyDescent="0.2">
      <c r="L204" s="6">
        <f t="shared" si="6"/>
        <v>35338</v>
      </c>
      <c r="M204" s="8">
        <v>35309</v>
      </c>
      <c r="N204">
        <v>23.654931999999999</v>
      </c>
      <c r="O204" s="27">
        <v>23.87774606</v>
      </c>
    </row>
    <row r="205" spans="12:15" x14ac:dyDescent="0.2">
      <c r="L205" s="6">
        <f t="shared" si="6"/>
        <v>35369</v>
      </c>
      <c r="M205" s="8">
        <v>35339</v>
      </c>
      <c r="N205">
        <v>23.670782053932601</v>
      </c>
      <c r="O205" s="27">
        <v>23.879056185087901</v>
      </c>
    </row>
    <row r="206" spans="12:15" x14ac:dyDescent="0.2">
      <c r="L206" s="6">
        <f t="shared" si="6"/>
        <v>35399</v>
      </c>
      <c r="M206" s="8">
        <v>35370</v>
      </c>
      <c r="N206">
        <v>23.693049178166799</v>
      </c>
      <c r="O206" s="27">
        <v>23.879698835121701</v>
      </c>
    </row>
    <row r="207" spans="12:15" x14ac:dyDescent="0.2">
      <c r="L207" s="6">
        <f t="shared" si="6"/>
        <v>35430</v>
      </c>
      <c r="M207" s="8">
        <v>35400</v>
      </c>
      <c r="N207">
        <v>23.73265202</v>
      </c>
      <c r="O207" s="27">
        <v>23.881121360000002</v>
      </c>
    </row>
    <row r="208" spans="12:15" x14ac:dyDescent="0.2">
      <c r="L208" s="6">
        <f t="shared" si="6"/>
        <v>35461</v>
      </c>
      <c r="M208" s="8">
        <v>35431</v>
      </c>
      <c r="N208">
        <v>24.5486452616713</v>
      </c>
      <c r="O208" s="27">
        <v>25.040874425633898</v>
      </c>
    </row>
    <row r="209" spans="12:15" x14ac:dyDescent="0.2">
      <c r="L209" s="6">
        <f t="shared" si="6"/>
        <v>35489</v>
      </c>
      <c r="M209" s="8">
        <v>35462</v>
      </c>
      <c r="N209">
        <v>25.8459247282813</v>
      </c>
      <c r="O209" s="27">
        <v>26.948956874705999</v>
      </c>
    </row>
    <row r="210" spans="12:15" x14ac:dyDescent="0.2">
      <c r="L210" s="6">
        <f t="shared" si="6"/>
        <v>35520</v>
      </c>
      <c r="M210" s="8">
        <v>35490</v>
      </c>
      <c r="N210">
        <v>26.62834402</v>
      </c>
      <c r="O210" s="27">
        <v>28.107214469999999</v>
      </c>
    </row>
    <row r="211" spans="12:15" x14ac:dyDescent="0.2">
      <c r="L211" s="6">
        <f t="shared" si="6"/>
        <v>35550</v>
      </c>
      <c r="M211" s="8">
        <v>35521</v>
      </c>
      <c r="N211">
        <v>26.621167944264599</v>
      </c>
      <c r="O211" s="27">
        <v>28.102328552552901</v>
      </c>
    </row>
    <row r="212" spans="12:15" x14ac:dyDescent="0.2">
      <c r="L212" s="6">
        <f t="shared" si="6"/>
        <v>35581</v>
      </c>
      <c r="M212" s="8">
        <v>35551</v>
      </c>
      <c r="N212">
        <v>26.605443580948499</v>
      </c>
      <c r="O212" s="27">
        <v>28.0902876451228</v>
      </c>
    </row>
    <row r="213" spans="12:15" x14ac:dyDescent="0.2">
      <c r="L213" s="6">
        <f t="shared" si="6"/>
        <v>35611</v>
      </c>
      <c r="M213" s="8">
        <v>35582</v>
      </c>
      <c r="N213">
        <v>26.591957170000001</v>
      </c>
      <c r="O213" s="27">
        <v>28.076594799999999</v>
      </c>
    </row>
    <row r="214" spans="12:15" x14ac:dyDescent="0.2">
      <c r="L214" s="6">
        <f t="shared" si="6"/>
        <v>35642</v>
      </c>
      <c r="M214" s="8">
        <v>35612</v>
      </c>
      <c r="N214">
        <v>26.5814107307353</v>
      </c>
      <c r="O214" s="27">
        <v>28.057125027261701</v>
      </c>
    </row>
    <row r="215" spans="12:15" x14ac:dyDescent="0.2">
      <c r="L215" s="6">
        <f t="shared" si="6"/>
        <v>35673</v>
      </c>
      <c r="M215" s="8">
        <v>35643</v>
      </c>
      <c r="N215">
        <v>26.572074791894</v>
      </c>
      <c r="O215" s="27">
        <v>28.033812956921899</v>
      </c>
    </row>
    <row r="216" spans="12:15" x14ac:dyDescent="0.2">
      <c r="L216" s="6">
        <f t="shared" si="6"/>
        <v>35703</v>
      </c>
      <c r="M216" s="8">
        <v>35674</v>
      </c>
      <c r="N216">
        <v>26.568216679999999</v>
      </c>
      <c r="O216" s="27">
        <v>28.018819489999998</v>
      </c>
    </row>
    <row r="217" spans="12:15" x14ac:dyDescent="0.2">
      <c r="L217" s="6">
        <f t="shared" si="6"/>
        <v>35734</v>
      </c>
      <c r="M217" s="8">
        <v>35704</v>
      </c>
      <c r="N217">
        <v>26.569318767933499</v>
      </c>
      <c r="O217" s="27">
        <v>28.011498719076499</v>
      </c>
    </row>
    <row r="218" spans="12:15" x14ac:dyDescent="0.2">
      <c r="L218" s="6">
        <f t="shared" si="6"/>
        <v>35764</v>
      </c>
      <c r="M218" s="8">
        <v>35735</v>
      </c>
      <c r="N218">
        <v>26.572412094506301</v>
      </c>
      <c r="O218" s="27">
        <v>28.006298758156898</v>
      </c>
    </row>
    <row r="219" spans="12:15" x14ac:dyDescent="0.2">
      <c r="L219" s="6">
        <f t="shared" si="6"/>
        <v>35795</v>
      </c>
      <c r="M219" s="8">
        <v>35765</v>
      </c>
      <c r="N219">
        <v>26.577590860000001</v>
      </c>
      <c r="O219" s="27">
        <v>28.004193220000001</v>
      </c>
    </row>
    <row r="220" spans="12:15" x14ac:dyDescent="0.2">
      <c r="L220" s="6">
        <f t="shared" si="6"/>
        <v>35826</v>
      </c>
      <c r="M220" s="8">
        <v>35796</v>
      </c>
      <c r="N220">
        <v>26.661272111441999</v>
      </c>
      <c r="O220" s="27">
        <v>29.5803705544667</v>
      </c>
    </row>
    <row r="221" spans="12:15" x14ac:dyDescent="0.2">
      <c r="L221" s="6">
        <f t="shared" si="6"/>
        <v>35854</v>
      </c>
      <c r="M221" s="8">
        <v>35827</v>
      </c>
      <c r="N221">
        <v>26.7934927071367</v>
      </c>
      <c r="O221" s="27">
        <v>32.176401365533302</v>
      </c>
    </row>
    <row r="222" spans="12:15" x14ac:dyDescent="0.2">
      <c r="L222" s="6">
        <f t="shared" si="6"/>
        <v>35885</v>
      </c>
      <c r="M222" s="8">
        <v>35855</v>
      </c>
      <c r="N222">
        <v>26.873143320000001</v>
      </c>
      <c r="O222" s="27">
        <v>33.752578700000001</v>
      </c>
    </row>
    <row r="223" spans="12:15" x14ac:dyDescent="0.2">
      <c r="L223" s="6">
        <f t="shared" si="6"/>
        <v>35915</v>
      </c>
      <c r="M223" s="8">
        <v>35886</v>
      </c>
      <c r="N223">
        <v>26.8476255748227</v>
      </c>
      <c r="O223" s="27">
        <v>33.743710984752198</v>
      </c>
    </row>
    <row r="224" spans="12:15" x14ac:dyDescent="0.2">
      <c r="L224" s="6">
        <f t="shared" si="6"/>
        <v>35946</v>
      </c>
      <c r="M224" s="8">
        <v>35916</v>
      </c>
      <c r="N224">
        <v>26.798351035177301</v>
      </c>
      <c r="O224" s="27">
        <v>33.726587505247799</v>
      </c>
    </row>
    <row r="225" spans="12:15" x14ac:dyDescent="0.2">
      <c r="L225" s="6">
        <f t="shared" si="6"/>
        <v>35976</v>
      </c>
      <c r="M225" s="8">
        <v>35947</v>
      </c>
      <c r="N225">
        <v>26.772833290000001</v>
      </c>
      <c r="O225" s="27">
        <v>33.717719789999997</v>
      </c>
    </row>
    <row r="226" spans="12:15" x14ac:dyDescent="0.2">
      <c r="L226" s="6">
        <f t="shared" si="6"/>
        <v>36007</v>
      </c>
      <c r="M226" s="8">
        <v>35977</v>
      </c>
      <c r="N226">
        <v>26.774756564051099</v>
      </c>
      <c r="O226" s="27">
        <v>33.718638026616198</v>
      </c>
    </row>
    <row r="227" spans="12:15" x14ac:dyDescent="0.2">
      <c r="L227" s="6">
        <f t="shared" si="6"/>
        <v>36038</v>
      </c>
      <c r="M227" s="8">
        <v>36008</v>
      </c>
      <c r="N227">
        <v>26.7803496446747</v>
      </c>
      <c r="O227" s="27">
        <v>33.721117825462201</v>
      </c>
    </row>
    <row r="228" spans="12:15" x14ac:dyDescent="0.2">
      <c r="L228" s="6">
        <f t="shared" si="6"/>
        <v>36068</v>
      </c>
      <c r="M228" s="8">
        <v>36039</v>
      </c>
      <c r="N228">
        <v>26.789006740000001</v>
      </c>
      <c r="O228" s="27">
        <v>33.724616040000001</v>
      </c>
    </row>
    <row r="229" spans="12:15" x14ac:dyDescent="0.2">
      <c r="L229" s="6">
        <f t="shared" si="6"/>
        <v>36099</v>
      </c>
      <c r="M229" s="8">
        <v>36069</v>
      </c>
      <c r="N229">
        <v>26.9089891804195</v>
      </c>
      <c r="O229" s="27">
        <v>33.738555361432503</v>
      </c>
    </row>
    <row r="230" spans="12:15" x14ac:dyDescent="0.2">
      <c r="L230" s="6">
        <f t="shared" si="6"/>
        <v>36129</v>
      </c>
      <c r="M230" s="8">
        <v>36100</v>
      </c>
      <c r="N230">
        <v>27.112798919652899</v>
      </c>
      <c r="O230" s="27">
        <v>33.7594080922158</v>
      </c>
    </row>
    <row r="231" spans="12:15" x14ac:dyDescent="0.2">
      <c r="L231" s="6">
        <f t="shared" si="6"/>
        <v>36160</v>
      </c>
      <c r="M231" s="8">
        <v>36130</v>
      </c>
      <c r="N231">
        <v>27.225812550000001</v>
      </c>
      <c r="O231" s="27">
        <v>33.770667289999999</v>
      </c>
    </row>
    <row r="232" spans="12:15" x14ac:dyDescent="0.2">
      <c r="L232" s="6">
        <f t="shared" si="6"/>
        <v>36191</v>
      </c>
      <c r="M232" s="8">
        <v>36161</v>
      </c>
      <c r="N232">
        <v>26.895385852070302</v>
      </c>
      <c r="O232" s="27">
        <v>33.3445784394047</v>
      </c>
    </row>
    <row r="233" spans="12:15" x14ac:dyDescent="0.2">
      <c r="L233" s="6">
        <f t="shared" si="6"/>
        <v>36219</v>
      </c>
      <c r="M233" s="8">
        <v>36192</v>
      </c>
      <c r="N233">
        <v>26.343753395157101</v>
      </c>
      <c r="O233" s="27">
        <v>32.638122849592101</v>
      </c>
    </row>
    <row r="234" spans="12:15" x14ac:dyDescent="0.2">
      <c r="L234" s="6">
        <f t="shared" si="6"/>
        <v>36250</v>
      </c>
      <c r="M234" s="8">
        <v>36220</v>
      </c>
      <c r="N234">
        <v>25.984421179999998</v>
      </c>
      <c r="O234" s="27">
        <v>32.193809379999998</v>
      </c>
    </row>
    <row r="235" spans="12:15" x14ac:dyDescent="0.2">
      <c r="L235" s="6">
        <f t="shared" si="6"/>
        <v>36280</v>
      </c>
      <c r="M235" s="8">
        <v>36251</v>
      </c>
      <c r="N235">
        <v>25.9524773429075</v>
      </c>
      <c r="O235" s="27">
        <v>32.173228568097599</v>
      </c>
    </row>
    <row r="236" spans="12:15" x14ac:dyDescent="0.2">
      <c r="L236" s="6">
        <f t="shared" si="6"/>
        <v>36311</v>
      </c>
      <c r="M236" s="8">
        <v>36281</v>
      </c>
      <c r="N236">
        <v>25.933470924683601</v>
      </c>
      <c r="O236" s="27">
        <v>32.1610518269271</v>
      </c>
    </row>
    <row r="237" spans="12:15" x14ac:dyDescent="0.2">
      <c r="L237" s="6">
        <f t="shared" si="6"/>
        <v>36341</v>
      </c>
      <c r="M237" s="8">
        <v>36312</v>
      </c>
      <c r="N237">
        <v>25.916304409999999</v>
      </c>
      <c r="O237" s="27">
        <v>32.15200918</v>
      </c>
    </row>
    <row r="238" spans="12:15" x14ac:dyDescent="0.2">
      <c r="L238" s="6">
        <f t="shared" si="6"/>
        <v>36372</v>
      </c>
      <c r="M238" s="8">
        <v>36342</v>
      </c>
      <c r="N238">
        <v>25.891492252221202</v>
      </c>
      <c r="O238" s="27">
        <v>32.1424860948336</v>
      </c>
    </row>
    <row r="239" spans="12:15" x14ac:dyDescent="0.2">
      <c r="L239" s="6">
        <f t="shared" si="6"/>
        <v>36403</v>
      </c>
      <c r="M239" s="8">
        <v>36373</v>
      </c>
      <c r="N239">
        <v>25.867898644636401</v>
      </c>
      <c r="O239" s="27">
        <v>32.1345210277603</v>
      </c>
    </row>
    <row r="240" spans="12:15" x14ac:dyDescent="0.2">
      <c r="L240" s="6">
        <f t="shared" si="6"/>
        <v>36433</v>
      </c>
      <c r="M240" s="8">
        <v>36404</v>
      </c>
      <c r="N240">
        <v>25.857834140000001</v>
      </c>
      <c r="O240" s="27">
        <v>32.129110859999997</v>
      </c>
    </row>
    <row r="241" spans="12:15" x14ac:dyDescent="0.2">
      <c r="L241" s="6">
        <f t="shared" si="6"/>
        <v>36464</v>
      </c>
      <c r="M241" s="8">
        <v>36434</v>
      </c>
      <c r="N241">
        <v>25.9068710042691</v>
      </c>
      <c r="O241" s="27">
        <v>32.126021003318499</v>
      </c>
    </row>
    <row r="242" spans="12:15" x14ac:dyDescent="0.2">
      <c r="L242" s="6">
        <f t="shared" si="6"/>
        <v>36494</v>
      </c>
      <c r="M242" s="8">
        <v>36465</v>
      </c>
      <c r="N242">
        <v>25.994470385730999</v>
      </c>
      <c r="O242" s="27">
        <v>32.123872399322998</v>
      </c>
    </row>
    <row r="243" spans="12:15" x14ac:dyDescent="0.2">
      <c r="L243" s="6">
        <f t="shared" si="6"/>
        <v>36525</v>
      </c>
      <c r="M243" s="8">
        <v>36495</v>
      </c>
      <c r="N243">
        <v>26.043507250000001</v>
      </c>
      <c r="O243" s="27">
        <v>32.120692400000003</v>
      </c>
    </row>
    <row r="244" spans="12:15" x14ac:dyDescent="0.2">
      <c r="L244" s="6">
        <f t="shared" si="6"/>
        <v>36556</v>
      </c>
      <c r="M244" s="8">
        <v>36526</v>
      </c>
      <c r="N244">
        <v>25.8031049724292</v>
      </c>
      <c r="O244" s="27">
        <v>32.114107735774098</v>
      </c>
    </row>
    <row r="245" spans="12:15" x14ac:dyDescent="0.2">
      <c r="L245" s="6">
        <f t="shared" si="6"/>
        <v>36585</v>
      </c>
      <c r="M245" s="8">
        <v>36557</v>
      </c>
      <c r="N245">
        <v>25.384992850288999</v>
      </c>
      <c r="O245" s="27">
        <v>32.105214660913603</v>
      </c>
    </row>
    <row r="246" spans="12:15" x14ac:dyDescent="0.2">
      <c r="L246" s="6">
        <f t="shared" si="6"/>
        <v>36616</v>
      </c>
      <c r="M246" s="8">
        <v>36586</v>
      </c>
      <c r="N246">
        <v>25.123937089999998</v>
      </c>
      <c r="O246" s="27">
        <v>32.095108279999998</v>
      </c>
    </row>
    <row r="247" spans="12:15" x14ac:dyDescent="0.2">
      <c r="L247" s="6">
        <f t="shared" si="6"/>
        <v>36646</v>
      </c>
      <c r="M247" s="8">
        <v>36617</v>
      </c>
      <c r="N247">
        <v>25.098004380020701</v>
      </c>
      <c r="O247" s="27">
        <v>32.083003091963803</v>
      </c>
    </row>
    <row r="248" spans="12:15" x14ac:dyDescent="0.2">
      <c r="L248" s="6">
        <f t="shared" si="6"/>
        <v>36677</v>
      </c>
      <c r="M248" s="8">
        <v>36647</v>
      </c>
      <c r="N248">
        <v>25.081153557950099</v>
      </c>
      <c r="O248" s="27">
        <v>32.069742178418203</v>
      </c>
    </row>
    <row r="249" spans="12:15" x14ac:dyDescent="0.2">
      <c r="L249" s="6">
        <f t="shared" si="6"/>
        <v>36707</v>
      </c>
      <c r="M249" s="8">
        <v>36678</v>
      </c>
      <c r="N249">
        <v>25.075541210000001</v>
      </c>
      <c r="O249" s="27">
        <v>32.063558819999997</v>
      </c>
    </row>
    <row r="250" spans="12:15" x14ac:dyDescent="0.2">
      <c r="L250" s="6">
        <f t="shared" si="6"/>
        <v>36738</v>
      </c>
      <c r="M250" s="8">
        <v>36708</v>
      </c>
      <c r="N250">
        <v>25.092010567298001</v>
      </c>
      <c r="O250" s="27">
        <v>32.063252810146402</v>
      </c>
    </row>
    <row r="251" spans="12:15" x14ac:dyDescent="0.2">
      <c r="L251" s="6">
        <f t="shared" si="6"/>
        <v>36769</v>
      </c>
      <c r="M251" s="8">
        <v>36739</v>
      </c>
      <c r="N251">
        <v>25.122332655033699</v>
      </c>
      <c r="O251" s="27">
        <v>32.063106966644298</v>
      </c>
    </row>
    <row r="252" spans="12:15" x14ac:dyDescent="0.2">
      <c r="L252" s="6">
        <f t="shared" si="6"/>
        <v>36799</v>
      </c>
      <c r="M252" s="8">
        <v>36770</v>
      </c>
      <c r="N252">
        <v>25.137900760000001</v>
      </c>
      <c r="O252" s="27">
        <v>32.062805570000002</v>
      </c>
    </row>
    <row r="253" spans="12:15" x14ac:dyDescent="0.2">
      <c r="L253" s="6">
        <f t="shared" si="6"/>
        <v>36830</v>
      </c>
      <c r="M253" s="8">
        <v>36800</v>
      </c>
      <c r="N253">
        <v>25.133057914513401</v>
      </c>
      <c r="O253" s="27">
        <v>32.0579904084193</v>
      </c>
    </row>
    <row r="254" spans="12:15" x14ac:dyDescent="0.2">
      <c r="L254" s="6">
        <f t="shared" si="6"/>
        <v>36860</v>
      </c>
      <c r="M254" s="8">
        <v>36831</v>
      </c>
      <c r="N254">
        <v>25.119329626108399</v>
      </c>
      <c r="O254" s="27">
        <v>32.044974702690197</v>
      </c>
    </row>
    <row r="255" spans="12:15" x14ac:dyDescent="0.2">
      <c r="L255" s="6">
        <f t="shared" si="6"/>
        <v>36891</v>
      </c>
      <c r="M255" s="8">
        <v>36861</v>
      </c>
      <c r="N255">
        <v>25.096081829999999</v>
      </c>
      <c r="O255" s="27">
        <v>32.022679779999997</v>
      </c>
    </row>
    <row r="256" spans="12:15" x14ac:dyDescent="0.2">
      <c r="L256" s="6">
        <f t="shared" si="6"/>
        <v>36922</v>
      </c>
      <c r="M256" s="8">
        <v>36892</v>
      </c>
      <c r="N256">
        <v>24.493118805627802</v>
      </c>
      <c r="O256" s="27">
        <v>30.9705222169612</v>
      </c>
    </row>
    <row r="257" spans="12:15" x14ac:dyDescent="0.2">
      <c r="L257" s="6">
        <f t="shared" si="6"/>
        <v>36950</v>
      </c>
      <c r="M257" s="8">
        <v>36923</v>
      </c>
      <c r="N257">
        <v>23.522779628386299</v>
      </c>
      <c r="O257" s="27">
        <v>29.261099202077499</v>
      </c>
    </row>
    <row r="258" spans="12:15" x14ac:dyDescent="0.2">
      <c r="L258" s="6">
        <f t="shared" si="6"/>
        <v>36981</v>
      </c>
      <c r="M258" s="8">
        <v>36951</v>
      </c>
      <c r="N258">
        <v>22.92808887</v>
      </c>
      <c r="O258" s="27">
        <v>28.222779259999999</v>
      </c>
    </row>
    <row r="259" spans="12:15" x14ac:dyDescent="0.2">
      <c r="L259" s="6">
        <f t="shared" si="6"/>
        <v>37011</v>
      </c>
      <c r="M259" s="8">
        <v>36982</v>
      </c>
      <c r="N259">
        <v>22.9182593051667</v>
      </c>
      <c r="O259" s="27">
        <v>28.219136852591401</v>
      </c>
    </row>
    <row r="260" spans="12:15" x14ac:dyDescent="0.2">
      <c r="L260" s="6">
        <f t="shared" si="6"/>
        <v>37042</v>
      </c>
      <c r="M260" s="8">
        <v>37012</v>
      </c>
      <c r="N260">
        <v>22.9131337213663</v>
      </c>
      <c r="O260" s="27">
        <v>28.217300523671199</v>
      </c>
    </row>
    <row r="261" spans="12:15" x14ac:dyDescent="0.2">
      <c r="L261" s="6">
        <f t="shared" ref="L261:L324" si="7">EOMONTH(M261,0)</f>
        <v>37072</v>
      </c>
      <c r="M261" s="8">
        <v>37043</v>
      </c>
      <c r="N261">
        <v>22.90568124</v>
      </c>
      <c r="O261" s="27">
        <v>28.21433236</v>
      </c>
    </row>
    <row r="262" spans="12:15" x14ac:dyDescent="0.2">
      <c r="L262" s="6">
        <f t="shared" si="7"/>
        <v>37103</v>
      </c>
      <c r="M262" s="8">
        <v>37073</v>
      </c>
      <c r="N262">
        <v>22.8824614160072</v>
      </c>
      <c r="O262" s="27">
        <v>28.201986206933899</v>
      </c>
    </row>
    <row r="263" spans="12:15" x14ac:dyDescent="0.2">
      <c r="L263" s="6">
        <f t="shared" si="7"/>
        <v>37134</v>
      </c>
      <c r="M263" s="8">
        <v>37104</v>
      </c>
      <c r="N263">
        <v>22.851603452158301</v>
      </c>
      <c r="O263" s="27">
        <v>28.184140447116</v>
      </c>
    </row>
    <row r="264" spans="12:15" x14ac:dyDescent="0.2">
      <c r="L264" s="6">
        <f t="shared" si="7"/>
        <v>37164</v>
      </c>
      <c r="M264" s="8">
        <v>37135</v>
      </c>
      <c r="N264">
        <v>22.83686342</v>
      </c>
      <c r="O264" s="27">
        <v>28.175431150000001</v>
      </c>
    </row>
    <row r="265" spans="12:15" x14ac:dyDescent="0.2">
      <c r="L265" s="6">
        <f t="shared" si="7"/>
        <v>37195</v>
      </c>
      <c r="M265" s="8">
        <v>37165</v>
      </c>
      <c r="N265">
        <v>22.851134333658202</v>
      </c>
      <c r="O265" s="27">
        <v>28.176356850127799</v>
      </c>
    </row>
    <row r="266" spans="12:15" x14ac:dyDescent="0.2">
      <c r="L266" s="6">
        <f t="shared" si="7"/>
        <v>37225</v>
      </c>
      <c r="M266" s="8">
        <v>37196</v>
      </c>
      <c r="N266">
        <v>22.881752132869199</v>
      </c>
      <c r="O266" s="27">
        <v>28.178999638441301</v>
      </c>
    </row>
    <row r="267" spans="12:15" x14ac:dyDescent="0.2">
      <c r="L267" s="6">
        <f t="shared" si="7"/>
        <v>37256</v>
      </c>
      <c r="M267" s="8">
        <v>37226</v>
      </c>
      <c r="N267">
        <v>22.914599190000001</v>
      </c>
      <c r="O267" s="27">
        <v>28.183511029999998</v>
      </c>
    </row>
    <row r="268" spans="12:15" x14ac:dyDescent="0.2">
      <c r="L268" s="6">
        <f t="shared" si="7"/>
        <v>37287</v>
      </c>
      <c r="M268" s="8">
        <v>37257</v>
      </c>
      <c r="N268">
        <v>22.950596985149399</v>
      </c>
      <c r="O268" s="27">
        <v>28.392148650229</v>
      </c>
    </row>
    <row r="269" spans="12:15" x14ac:dyDescent="0.2">
      <c r="L269" s="6">
        <f t="shared" si="7"/>
        <v>37315</v>
      </c>
      <c r="M269" s="8">
        <v>37288</v>
      </c>
      <c r="N269">
        <v>22.984342233096399</v>
      </c>
      <c r="O269" s="27">
        <v>28.730852847054599</v>
      </c>
    </row>
    <row r="270" spans="12:15" x14ac:dyDescent="0.2">
      <c r="L270" s="6">
        <f t="shared" si="7"/>
        <v>37346</v>
      </c>
      <c r="M270" s="8">
        <v>37316</v>
      </c>
      <c r="N270">
        <v>23.001973670000002</v>
      </c>
      <c r="O270" s="27">
        <v>28.935945270000001</v>
      </c>
    </row>
    <row r="271" spans="12:15" x14ac:dyDescent="0.2">
      <c r="L271" s="6">
        <f t="shared" si="7"/>
        <v>37376</v>
      </c>
      <c r="M271" s="8">
        <v>37347</v>
      </c>
      <c r="N271">
        <v>22.924836398553801</v>
      </c>
      <c r="O271" s="27">
        <v>28.839109335443101</v>
      </c>
    </row>
    <row r="272" spans="12:15" x14ac:dyDescent="0.2">
      <c r="L272" s="6">
        <f t="shared" si="7"/>
        <v>37407</v>
      </c>
      <c r="M272" s="8">
        <v>37377</v>
      </c>
      <c r="N272">
        <v>22.775885011446199</v>
      </c>
      <c r="O272" s="27">
        <v>28.652120004556899</v>
      </c>
    </row>
    <row r="273" spans="12:15" x14ac:dyDescent="0.2">
      <c r="L273" s="6">
        <f t="shared" si="7"/>
        <v>37437</v>
      </c>
      <c r="M273" s="8">
        <v>37408</v>
      </c>
      <c r="N273">
        <v>22.698747740000002</v>
      </c>
      <c r="O273" s="27">
        <v>28.555284069999999</v>
      </c>
    </row>
    <row r="274" spans="12:15" x14ac:dyDescent="0.2">
      <c r="L274" s="6">
        <f t="shared" si="7"/>
        <v>37468</v>
      </c>
      <c r="M274" s="8">
        <v>37438</v>
      </c>
      <c r="N274">
        <v>22.814900136993401</v>
      </c>
      <c r="O274" s="27">
        <v>28.641375984046199</v>
      </c>
    </row>
    <row r="275" spans="12:15" x14ac:dyDescent="0.2">
      <c r="L275" s="6">
        <f t="shared" si="7"/>
        <v>37499</v>
      </c>
      <c r="M275" s="8">
        <v>37469</v>
      </c>
      <c r="N275">
        <v>23.073309541369198</v>
      </c>
      <c r="O275" s="27">
        <v>28.841926772743498</v>
      </c>
    </row>
    <row r="276" spans="12:15" x14ac:dyDescent="0.2">
      <c r="L276" s="6">
        <f t="shared" si="7"/>
        <v>37529</v>
      </c>
      <c r="M276" s="8">
        <v>37500</v>
      </c>
      <c r="N276">
        <v>23.33160741</v>
      </c>
      <c r="O276" s="27">
        <v>29.063431990000002</v>
      </c>
    </row>
    <row r="277" spans="12:15" x14ac:dyDescent="0.2">
      <c r="L277" s="6">
        <f t="shared" si="7"/>
        <v>37560</v>
      </c>
      <c r="M277" s="8">
        <v>37530</v>
      </c>
      <c r="N277">
        <v>23.597235463073499</v>
      </c>
      <c r="O277" s="27">
        <v>29.385477655600301</v>
      </c>
    </row>
    <row r="278" spans="12:15" x14ac:dyDescent="0.2">
      <c r="L278" s="6">
        <f t="shared" si="7"/>
        <v>37590</v>
      </c>
      <c r="M278" s="8">
        <v>37561</v>
      </c>
      <c r="N278">
        <v>23.865352921986801</v>
      </c>
      <c r="O278" s="27">
        <v>29.745099505448</v>
      </c>
    </row>
    <row r="279" spans="12:15" x14ac:dyDescent="0.2">
      <c r="L279" s="6">
        <f t="shared" si="7"/>
        <v>37621</v>
      </c>
      <c r="M279" s="8">
        <v>37591</v>
      </c>
      <c r="N279">
        <v>24.0600463</v>
      </c>
      <c r="O279" s="27">
        <v>29.924362410000001</v>
      </c>
    </row>
    <row r="280" spans="12:15" x14ac:dyDescent="0.2">
      <c r="L280" s="6">
        <f t="shared" si="7"/>
        <v>37652</v>
      </c>
      <c r="M280" s="8">
        <v>37622</v>
      </c>
      <c r="N280">
        <v>24.155718666250198</v>
      </c>
      <c r="O280" s="27">
        <v>29.7576270110956</v>
      </c>
    </row>
    <row r="281" spans="12:15" x14ac:dyDescent="0.2">
      <c r="L281" s="6">
        <f t="shared" si="7"/>
        <v>37680</v>
      </c>
      <c r="M281" s="8">
        <v>37653</v>
      </c>
      <c r="N281">
        <v>24.218128220308301</v>
      </c>
      <c r="O281" s="27">
        <v>29.483006748904401</v>
      </c>
    </row>
    <row r="282" spans="12:15" x14ac:dyDescent="0.2">
      <c r="L282" s="6">
        <f t="shared" si="7"/>
        <v>37711</v>
      </c>
      <c r="M282" s="8">
        <v>37681</v>
      </c>
      <c r="N282">
        <v>24.29432319</v>
      </c>
      <c r="O282" s="27">
        <v>29.316271350000001</v>
      </c>
    </row>
    <row r="283" spans="12:15" x14ac:dyDescent="0.2">
      <c r="L283" s="6">
        <f t="shared" si="7"/>
        <v>37741</v>
      </c>
      <c r="M283" s="8">
        <v>37712</v>
      </c>
      <c r="N283">
        <v>24.3871669275124</v>
      </c>
      <c r="O283" s="27">
        <v>29.395198573781101</v>
      </c>
    </row>
    <row r="284" spans="12:15" x14ac:dyDescent="0.2">
      <c r="L284" s="6">
        <f t="shared" si="7"/>
        <v>37772</v>
      </c>
      <c r="M284" s="8">
        <v>37742</v>
      </c>
      <c r="N284">
        <v>24.492654666387899</v>
      </c>
      <c r="O284" s="27">
        <v>29.602153274300701</v>
      </c>
    </row>
    <row r="285" spans="12:15" x14ac:dyDescent="0.2">
      <c r="L285" s="6">
        <f t="shared" si="7"/>
        <v>37802</v>
      </c>
      <c r="M285" s="8">
        <v>37773</v>
      </c>
      <c r="N285">
        <v>24.604807579999999</v>
      </c>
      <c r="O285" s="27">
        <v>29.86540355</v>
      </c>
    </row>
    <row r="286" spans="12:15" x14ac:dyDescent="0.2">
      <c r="L286" s="6">
        <f t="shared" si="7"/>
        <v>37833</v>
      </c>
      <c r="M286" s="8">
        <v>37803</v>
      </c>
      <c r="N286">
        <v>24.7602845592262</v>
      </c>
      <c r="O286" s="27">
        <v>30.374446910739199</v>
      </c>
    </row>
    <row r="287" spans="12:15" x14ac:dyDescent="0.2">
      <c r="L287" s="6">
        <f t="shared" si="7"/>
        <v>37864</v>
      </c>
      <c r="M287" s="8">
        <v>37834</v>
      </c>
      <c r="N287">
        <v>24.928988777082498</v>
      </c>
      <c r="O287" s="27">
        <v>31.0876467960552</v>
      </c>
    </row>
    <row r="288" spans="12:15" x14ac:dyDescent="0.2">
      <c r="L288" s="6">
        <f t="shared" si="7"/>
        <v>37894</v>
      </c>
      <c r="M288" s="8">
        <v>37865</v>
      </c>
      <c r="N288">
        <v>25.026930069999999</v>
      </c>
      <c r="O288" s="27">
        <v>31.625157980000001</v>
      </c>
    </row>
    <row r="289" spans="12:15" x14ac:dyDescent="0.2">
      <c r="L289" s="6">
        <f t="shared" si="7"/>
        <v>37925</v>
      </c>
      <c r="M289" s="8">
        <v>37895</v>
      </c>
      <c r="N289">
        <v>25.064466475043499</v>
      </c>
      <c r="O289" s="27">
        <v>31.987110549146699</v>
      </c>
    </row>
    <row r="290" spans="12:15" x14ac:dyDescent="0.2">
      <c r="L290" s="6">
        <f t="shared" si="7"/>
        <v>37955</v>
      </c>
      <c r="M290" s="8">
        <v>37926</v>
      </c>
      <c r="N290">
        <v>25.089700177563401</v>
      </c>
      <c r="O290" s="27">
        <v>32.272250435273399</v>
      </c>
    </row>
    <row r="291" spans="12:15" x14ac:dyDescent="0.2">
      <c r="L291" s="6">
        <f t="shared" si="7"/>
        <v>37986</v>
      </c>
      <c r="M291" s="8">
        <v>37956</v>
      </c>
      <c r="N291">
        <v>25.099550399999998</v>
      </c>
      <c r="O291" s="27">
        <v>32.394917710000001</v>
      </c>
    </row>
    <row r="292" spans="12:15" x14ac:dyDescent="0.2">
      <c r="L292" s="6">
        <f t="shared" si="7"/>
        <v>38017</v>
      </c>
      <c r="M292" s="8">
        <v>37987</v>
      </c>
      <c r="N292">
        <v>24.972635039199201</v>
      </c>
      <c r="O292" s="27">
        <v>32.281583993720403</v>
      </c>
    </row>
    <row r="293" spans="12:15" x14ac:dyDescent="0.2">
      <c r="L293" s="6">
        <f t="shared" si="7"/>
        <v>38046</v>
      </c>
      <c r="M293" s="8">
        <v>38018</v>
      </c>
      <c r="N293">
        <v>24.752823009351001</v>
      </c>
      <c r="O293" s="27">
        <v>32.087061996279601</v>
      </c>
    </row>
    <row r="294" spans="12:15" x14ac:dyDescent="0.2">
      <c r="L294" s="6">
        <f t="shared" si="7"/>
        <v>38077</v>
      </c>
      <c r="M294" s="8">
        <v>38047</v>
      </c>
      <c r="N294">
        <v>24.618468289999999</v>
      </c>
      <c r="O294" s="27">
        <v>31.97372828</v>
      </c>
    </row>
    <row r="295" spans="12:15" x14ac:dyDescent="0.2">
      <c r="L295" s="6">
        <f t="shared" si="7"/>
        <v>38107</v>
      </c>
      <c r="M295" s="8">
        <v>38078</v>
      </c>
      <c r="N295">
        <v>24.609198885693601</v>
      </c>
      <c r="O295" s="27">
        <v>32.1095205836912</v>
      </c>
    </row>
    <row r="296" spans="12:15" x14ac:dyDescent="0.2">
      <c r="L296" s="6">
        <f t="shared" si="7"/>
        <v>38138</v>
      </c>
      <c r="M296" s="8">
        <v>38108</v>
      </c>
      <c r="N296">
        <v>24.603267355410299</v>
      </c>
      <c r="O296" s="27">
        <v>32.4663815164512</v>
      </c>
    </row>
    <row r="297" spans="12:15" x14ac:dyDescent="0.2">
      <c r="L297" s="6">
        <f t="shared" si="7"/>
        <v>38168</v>
      </c>
      <c r="M297" s="8">
        <v>38139</v>
      </c>
      <c r="N297">
        <v>24.60131732</v>
      </c>
      <c r="O297" s="27">
        <v>32.92200227</v>
      </c>
    </row>
    <row r="298" spans="12:15" x14ac:dyDescent="0.2">
      <c r="L298" s="6">
        <f t="shared" si="7"/>
        <v>38199</v>
      </c>
      <c r="M298" s="8">
        <v>38169</v>
      </c>
      <c r="N298">
        <v>24.925883008332399</v>
      </c>
      <c r="O298" s="27">
        <v>33.957683641809297</v>
      </c>
    </row>
    <row r="299" spans="12:15" x14ac:dyDescent="0.2">
      <c r="L299" s="6">
        <f t="shared" si="7"/>
        <v>38230</v>
      </c>
      <c r="M299" s="8">
        <v>38200</v>
      </c>
      <c r="N299">
        <v>25.523447873766699</v>
      </c>
      <c r="O299" s="27">
        <v>35.353543700822001</v>
      </c>
    </row>
    <row r="300" spans="12:15" x14ac:dyDescent="0.2">
      <c r="L300" s="6">
        <f t="shared" si="7"/>
        <v>38260</v>
      </c>
      <c r="M300" s="8">
        <v>38231</v>
      </c>
      <c r="N300">
        <v>25.830252359999999</v>
      </c>
      <c r="O300" s="27">
        <v>36.022814140000001</v>
      </c>
    </row>
    <row r="301" spans="12:15" x14ac:dyDescent="0.2">
      <c r="L301" s="6">
        <f t="shared" si="7"/>
        <v>38291</v>
      </c>
      <c r="M301" s="8">
        <v>38261</v>
      </c>
      <c r="N301">
        <v>25.754104802120601</v>
      </c>
      <c r="O301" s="27">
        <v>35.963433552043398</v>
      </c>
    </row>
    <row r="302" spans="12:15" x14ac:dyDescent="0.2">
      <c r="L302" s="6">
        <f t="shared" si="7"/>
        <v>38321</v>
      </c>
      <c r="M302" s="8">
        <v>38292</v>
      </c>
      <c r="N302">
        <v>25.618074917879401</v>
      </c>
      <c r="O302" s="27">
        <v>35.857356157956602</v>
      </c>
    </row>
    <row r="303" spans="12:15" x14ac:dyDescent="0.2">
      <c r="L303" s="6">
        <f t="shared" si="7"/>
        <v>38352</v>
      </c>
      <c r="M303" s="8">
        <v>38322</v>
      </c>
      <c r="N303">
        <v>25.541927359999999</v>
      </c>
      <c r="O303" s="27">
        <v>35.797975569999998</v>
      </c>
    </row>
    <row r="304" spans="12:15" x14ac:dyDescent="0.2">
      <c r="L304" s="6">
        <f t="shared" si="7"/>
        <v>38383</v>
      </c>
      <c r="M304" s="8">
        <v>38353</v>
      </c>
      <c r="N304">
        <v>25.7306515047317</v>
      </c>
      <c r="O304" s="27">
        <v>35.872346083414897</v>
      </c>
    </row>
    <row r="305" spans="12:15" x14ac:dyDescent="0.2">
      <c r="L305" s="6">
        <f t="shared" si="7"/>
        <v>38411</v>
      </c>
      <c r="M305" s="8">
        <v>38384</v>
      </c>
      <c r="N305">
        <v>26.0951216645736</v>
      </c>
      <c r="O305" s="27">
        <v>36.033261191012301</v>
      </c>
    </row>
    <row r="306" spans="12:15" x14ac:dyDescent="0.2">
      <c r="L306" s="6">
        <f t="shared" si="7"/>
        <v>38442</v>
      </c>
      <c r="M306" s="8">
        <v>38412</v>
      </c>
      <c r="N306">
        <v>26.49318529</v>
      </c>
      <c r="O306" s="27">
        <v>36.257605169999998</v>
      </c>
    </row>
    <row r="307" spans="12:15" x14ac:dyDescent="0.2">
      <c r="L307" s="6">
        <f t="shared" si="7"/>
        <v>38472</v>
      </c>
      <c r="M307" s="8">
        <v>38443</v>
      </c>
      <c r="N307">
        <v>26.770266307709299</v>
      </c>
      <c r="O307" s="27">
        <v>36.527104338605703</v>
      </c>
    </row>
    <row r="308" spans="12:15" x14ac:dyDescent="0.2">
      <c r="L308" s="6">
        <f t="shared" si="7"/>
        <v>38503</v>
      </c>
      <c r="M308" s="8">
        <v>38473</v>
      </c>
      <c r="N308">
        <v>27.051260876628401</v>
      </c>
      <c r="O308" s="27">
        <v>36.929382344848101</v>
      </c>
    </row>
    <row r="309" spans="12:15" x14ac:dyDescent="0.2">
      <c r="L309" s="6">
        <f t="shared" si="7"/>
        <v>38533</v>
      </c>
      <c r="M309" s="8">
        <v>38504</v>
      </c>
      <c r="N309">
        <v>27.407269469999999</v>
      </c>
      <c r="O309" s="27">
        <v>37.471285860000002</v>
      </c>
    </row>
    <row r="310" spans="12:15" x14ac:dyDescent="0.2">
      <c r="L310" s="6">
        <f t="shared" si="7"/>
        <v>38564</v>
      </c>
      <c r="M310" s="8">
        <v>38534</v>
      </c>
      <c r="N310">
        <v>28.194789349474298</v>
      </c>
      <c r="O310" s="27">
        <v>38.941764535437898</v>
      </c>
    </row>
    <row r="311" spans="12:15" x14ac:dyDescent="0.2">
      <c r="L311" s="6">
        <f t="shared" si="7"/>
        <v>38595</v>
      </c>
      <c r="M311" s="8">
        <v>38565</v>
      </c>
      <c r="N311">
        <v>29.187670470312501</v>
      </c>
      <c r="O311" s="27">
        <v>40.976810645911101</v>
      </c>
    </row>
    <row r="312" spans="12:15" x14ac:dyDescent="0.2">
      <c r="L312" s="6">
        <f t="shared" si="7"/>
        <v>38625</v>
      </c>
      <c r="M312" s="8">
        <v>38596</v>
      </c>
      <c r="N312">
        <v>29.655043150000001</v>
      </c>
      <c r="O312" s="27">
        <v>41.95928937</v>
      </c>
    </row>
    <row r="313" spans="12:15" x14ac:dyDescent="0.2">
      <c r="L313" s="6">
        <f t="shared" si="7"/>
        <v>38656</v>
      </c>
      <c r="M313" s="8">
        <v>38626</v>
      </c>
      <c r="N313">
        <v>29.638307143537499</v>
      </c>
      <c r="O313" s="27">
        <v>41.952236660793297</v>
      </c>
    </row>
    <row r="314" spans="12:15" x14ac:dyDescent="0.2">
      <c r="L314" s="6">
        <f t="shared" si="7"/>
        <v>38686</v>
      </c>
      <c r="M314" s="8">
        <v>38657</v>
      </c>
      <c r="N314">
        <v>29.608409966462499</v>
      </c>
      <c r="O314" s="27">
        <v>41.932359599533299</v>
      </c>
    </row>
    <row r="315" spans="12:15" x14ac:dyDescent="0.2">
      <c r="L315" s="6">
        <f t="shared" si="7"/>
        <v>38717</v>
      </c>
      <c r="M315" s="8">
        <v>38687</v>
      </c>
      <c r="N315">
        <v>29.591673960000001</v>
      </c>
      <c r="O315" s="27">
        <v>41.898922740000003</v>
      </c>
    </row>
    <row r="316" spans="12:15" x14ac:dyDescent="0.2">
      <c r="L316" s="6">
        <f t="shared" si="7"/>
        <v>38748</v>
      </c>
      <c r="M316" s="8">
        <v>38718</v>
      </c>
      <c r="N316">
        <v>29.622607801553698</v>
      </c>
      <c r="O316" s="27">
        <v>41.257073929424998</v>
      </c>
    </row>
    <row r="317" spans="12:15" x14ac:dyDescent="0.2">
      <c r="L317" s="6">
        <f t="shared" si="7"/>
        <v>38776</v>
      </c>
      <c r="M317" s="8">
        <v>38749</v>
      </c>
      <c r="N317">
        <v>29.673557148446299</v>
      </c>
      <c r="O317" s="27">
        <v>40.236203443330403</v>
      </c>
    </row>
    <row r="318" spans="12:15" x14ac:dyDescent="0.2">
      <c r="L318" s="6">
        <f t="shared" si="7"/>
        <v>38807</v>
      </c>
      <c r="M318" s="8">
        <v>38777</v>
      </c>
      <c r="N318">
        <v>29.70449099</v>
      </c>
      <c r="O318" s="27">
        <v>39.620440819999999</v>
      </c>
    </row>
    <row r="319" spans="12:15" x14ac:dyDescent="0.2">
      <c r="L319" s="6">
        <f t="shared" si="7"/>
        <v>38837</v>
      </c>
      <c r="M319" s="8">
        <v>38808</v>
      </c>
      <c r="N319">
        <v>29.637598379161702</v>
      </c>
      <c r="O319" s="27">
        <v>39.7058463958573</v>
      </c>
    </row>
    <row r="320" spans="12:15" x14ac:dyDescent="0.2">
      <c r="L320" s="6">
        <f t="shared" si="7"/>
        <v>38868</v>
      </c>
      <c r="M320" s="8">
        <v>38838</v>
      </c>
      <c r="N320">
        <v>29.508429340838301</v>
      </c>
      <c r="O320" s="27">
        <v>39.919449421282202</v>
      </c>
    </row>
    <row r="321" spans="12:15" x14ac:dyDescent="0.2">
      <c r="L321" s="6">
        <f t="shared" si="7"/>
        <v>38898</v>
      </c>
      <c r="M321" s="8">
        <v>38869</v>
      </c>
      <c r="N321">
        <v>29.441536729999999</v>
      </c>
      <c r="O321" s="27">
        <v>40.169371699999999</v>
      </c>
    </row>
    <row r="322" spans="12:15" x14ac:dyDescent="0.2">
      <c r="L322" s="6">
        <f t="shared" si="7"/>
        <v>38929</v>
      </c>
      <c r="M322" s="8">
        <v>38899</v>
      </c>
      <c r="N322">
        <v>29.757739315195</v>
      </c>
      <c r="O322" s="27">
        <v>40.537368631682398</v>
      </c>
    </row>
    <row r="323" spans="12:15" x14ac:dyDescent="0.2">
      <c r="L323" s="6">
        <f t="shared" si="7"/>
        <v>38960</v>
      </c>
      <c r="M323" s="8">
        <v>38930</v>
      </c>
      <c r="N323">
        <v>30.373103293312401</v>
      </c>
      <c r="O323" s="27">
        <v>40.998271871784198</v>
      </c>
    </row>
    <row r="324" spans="12:15" x14ac:dyDescent="0.2">
      <c r="L324" s="6">
        <f t="shared" si="7"/>
        <v>38990</v>
      </c>
      <c r="M324" s="8">
        <v>38961</v>
      </c>
      <c r="N324">
        <v>30.78263724</v>
      </c>
      <c r="O324" s="27">
        <v>41.34079972</v>
      </c>
    </row>
    <row r="325" spans="12:15" x14ac:dyDescent="0.2">
      <c r="L325" s="6">
        <f t="shared" ref="L325:L388" si="8">EOMONTH(M325,0)</f>
        <v>39021</v>
      </c>
      <c r="M325" s="8">
        <v>38991</v>
      </c>
      <c r="N325">
        <v>30.9394561311485</v>
      </c>
      <c r="O325" s="27">
        <v>41.577293145798997</v>
      </c>
    </row>
    <row r="326" spans="12:15" x14ac:dyDescent="0.2">
      <c r="L326" s="6">
        <f t="shared" si="8"/>
        <v>39051</v>
      </c>
      <c r="M326" s="8">
        <v>39022</v>
      </c>
      <c r="N326">
        <v>31.049307593557401</v>
      </c>
      <c r="O326" s="27">
        <v>41.762737073264503</v>
      </c>
    </row>
    <row r="327" spans="12:15" x14ac:dyDescent="0.2">
      <c r="L327" s="6">
        <f t="shared" si="8"/>
        <v>39082</v>
      </c>
      <c r="M327" s="8">
        <v>39052</v>
      </c>
      <c r="N327">
        <v>31.09339276</v>
      </c>
      <c r="O327" s="27">
        <v>41.842315419999998</v>
      </c>
    </row>
    <row r="328" spans="12:15" x14ac:dyDescent="0.2">
      <c r="L328" s="6">
        <f t="shared" si="8"/>
        <v>39113</v>
      </c>
      <c r="M328" s="8">
        <v>39083</v>
      </c>
      <c r="N328">
        <v>30.143413839142902</v>
      </c>
      <c r="O328" s="27">
        <v>40.988227532764398</v>
      </c>
    </row>
    <row r="329" spans="12:15" x14ac:dyDescent="0.2">
      <c r="L329" s="6">
        <f t="shared" si="8"/>
        <v>39141</v>
      </c>
      <c r="M329" s="8">
        <v>39114</v>
      </c>
      <c r="N329">
        <v>28.578758330857099</v>
      </c>
      <c r="O329" s="27">
        <v>39.581508617235599</v>
      </c>
    </row>
    <row r="330" spans="12:15" x14ac:dyDescent="0.2">
      <c r="L330" s="6">
        <f t="shared" si="8"/>
        <v>39172</v>
      </c>
      <c r="M330" s="8">
        <v>39142</v>
      </c>
      <c r="N330">
        <v>27.62877941</v>
      </c>
      <c r="O330" s="27">
        <v>38.727420729999999</v>
      </c>
    </row>
    <row r="331" spans="12:15" x14ac:dyDescent="0.2">
      <c r="L331" s="6">
        <f t="shared" si="8"/>
        <v>39202</v>
      </c>
      <c r="M331" s="8">
        <v>39173</v>
      </c>
      <c r="N331">
        <v>27.810485498238901</v>
      </c>
      <c r="O331" s="27">
        <v>39.091267518916801</v>
      </c>
    </row>
    <row r="332" spans="12:15" x14ac:dyDescent="0.2">
      <c r="L332" s="6">
        <f t="shared" si="8"/>
        <v>39233</v>
      </c>
      <c r="M332" s="8">
        <v>39203</v>
      </c>
      <c r="N332">
        <v>28.239192864284099</v>
      </c>
      <c r="O332" s="27">
        <v>39.934849281304999</v>
      </c>
    </row>
    <row r="333" spans="12:15" x14ac:dyDescent="0.2">
      <c r="L333" s="6">
        <f t="shared" si="8"/>
        <v>39263</v>
      </c>
      <c r="M333" s="8">
        <v>39234</v>
      </c>
      <c r="N333">
        <v>28.683914600000001</v>
      </c>
      <c r="O333" s="27">
        <v>40.775147580000002</v>
      </c>
    </row>
    <row r="334" spans="12:15" x14ac:dyDescent="0.2">
      <c r="L334" s="6">
        <f t="shared" si="8"/>
        <v>39294</v>
      </c>
      <c r="M334" s="8">
        <v>39264</v>
      </c>
      <c r="N334">
        <v>29.221352403597301</v>
      </c>
      <c r="O334" s="27">
        <v>41.546383527110699</v>
      </c>
    </row>
    <row r="335" spans="12:15" x14ac:dyDescent="0.2">
      <c r="L335" s="6">
        <f t="shared" si="8"/>
        <v>39325</v>
      </c>
      <c r="M335" s="8">
        <v>39295</v>
      </c>
      <c r="N335">
        <v>29.795395093611798</v>
      </c>
      <c r="O335" s="27">
        <v>42.344609555633603</v>
      </c>
    </row>
    <row r="336" spans="12:15" x14ac:dyDescent="0.2">
      <c r="L336" s="6">
        <f t="shared" si="8"/>
        <v>39355</v>
      </c>
      <c r="M336" s="8">
        <v>39326</v>
      </c>
      <c r="N336">
        <v>30.0645241</v>
      </c>
      <c r="O336" s="27">
        <v>43.077012199999999</v>
      </c>
    </row>
    <row r="337" spans="12:15" x14ac:dyDescent="0.2">
      <c r="L337" s="6">
        <f t="shared" si="8"/>
        <v>39386</v>
      </c>
      <c r="M337" s="8">
        <v>39356</v>
      </c>
      <c r="N337">
        <v>30.084991829760298</v>
      </c>
      <c r="O337" s="27">
        <v>43.850455223486499</v>
      </c>
    </row>
    <row r="338" spans="12:15" x14ac:dyDescent="0.2">
      <c r="L338" s="6">
        <f t="shared" si="8"/>
        <v>39416</v>
      </c>
      <c r="M338" s="8">
        <v>39387</v>
      </c>
      <c r="N338">
        <v>30.097210013892699</v>
      </c>
      <c r="O338" s="27">
        <v>44.565358393203198</v>
      </c>
    </row>
    <row r="339" spans="12:15" x14ac:dyDescent="0.2">
      <c r="L339" s="6">
        <f t="shared" si="8"/>
        <v>39447</v>
      </c>
      <c r="M339" s="8">
        <v>39417</v>
      </c>
      <c r="N339">
        <v>30.101560840000001</v>
      </c>
      <c r="O339" s="27">
        <v>45.041476250000002</v>
      </c>
    </row>
    <row r="340" spans="12:15" x14ac:dyDescent="0.2">
      <c r="L340" s="6">
        <f t="shared" si="8"/>
        <v>39478</v>
      </c>
      <c r="M340" s="8">
        <v>39448</v>
      </c>
      <c r="N340">
        <v>29.625303760470501</v>
      </c>
      <c r="O340" s="27">
        <v>45.2157354241414</v>
      </c>
    </row>
    <row r="341" spans="12:15" x14ac:dyDescent="0.2">
      <c r="L341" s="6">
        <f t="shared" si="8"/>
        <v>39507</v>
      </c>
      <c r="M341" s="8">
        <v>39479</v>
      </c>
      <c r="N341">
        <v>28.807872889529499</v>
      </c>
      <c r="O341" s="27">
        <v>45.317502862327203</v>
      </c>
    </row>
    <row r="342" spans="12:15" x14ac:dyDescent="0.2">
      <c r="L342" s="6">
        <f t="shared" si="8"/>
        <v>39538</v>
      </c>
      <c r="M342" s="8">
        <v>39508</v>
      </c>
      <c r="N342">
        <v>28.331615809999999</v>
      </c>
      <c r="O342" s="27">
        <v>45.530416610000003</v>
      </c>
    </row>
    <row r="343" spans="12:15" x14ac:dyDescent="0.2">
      <c r="L343" s="6">
        <f t="shared" si="8"/>
        <v>39568</v>
      </c>
      <c r="M343" s="8">
        <v>39539</v>
      </c>
      <c r="N343">
        <v>29.7909277411147</v>
      </c>
      <c r="O343" s="27">
        <v>50.345642364625903</v>
      </c>
    </row>
    <row r="344" spans="12:15" x14ac:dyDescent="0.2">
      <c r="L344" s="6">
        <f t="shared" si="8"/>
        <v>39599</v>
      </c>
      <c r="M344" s="8">
        <v>39569</v>
      </c>
      <c r="N344">
        <v>32.608846138885397</v>
      </c>
      <c r="O344" s="27">
        <v>59.299623345299601</v>
      </c>
    </row>
    <row r="345" spans="12:15" x14ac:dyDescent="0.2">
      <c r="L345" s="6">
        <f t="shared" si="8"/>
        <v>39629</v>
      </c>
      <c r="M345" s="8">
        <v>39600</v>
      </c>
      <c r="N345">
        <v>34.068158070000003</v>
      </c>
      <c r="O345" s="27">
        <v>63.904350860000001</v>
      </c>
    </row>
    <row r="346" spans="12:15" x14ac:dyDescent="0.2">
      <c r="L346" s="6">
        <f t="shared" si="8"/>
        <v>39660</v>
      </c>
      <c r="M346" s="8">
        <v>39630</v>
      </c>
      <c r="N346">
        <v>32.877036350161603</v>
      </c>
      <c r="O346" s="27">
        <v>58.9081088345133</v>
      </c>
    </row>
    <row r="347" spans="12:15" x14ac:dyDescent="0.2">
      <c r="L347" s="6">
        <f t="shared" si="8"/>
        <v>39691</v>
      </c>
      <c r="M347" s="8">
        <v>39661</v>
      </c>
      <c r="N347">
        <v>30.684036548216099</v>
      </c>
      <c r="O347" s="27">
        <v>49.620022016780801</v>
      </c>
    </row>
    <row r="348" spans="12:15" x14ac:dyDescent="0.2">
      <c r="L348" s="6">
        <f t="shared" si="8"/>
        <v>39721</v>
      </c>
      <c r="M348" s="8">
        <v>39692</v>
      </c>
      <c r="N348">
        <v>29.558096559999999</v>
      </c>
      <c r="O348" s="27">
        <v>44.599250169999998</v>
      </c>
    </row>
    <row r="349" spans="12:15" x14ac:dyDescent="0.2">
      <c r="L349" s="6">
        <f t="shared" si="8"/>
        <v>39752</v>
      </c>
      <c r="M349" s="8">
        <v>39722</v>
      </c>
      <c r="N349">
        <v>29.561021261110501</v>
      </c>
      <c r="O349" s="27">
        <v>44.211971392870403</v>
      </c>
    </row>
    <row r="350" spans="12:15" x14ac:dyDescent="0.2">
      <c r="L350" s="6">
        <f t="shared" si="8"/>
        <v>39782</v>
      </c>
      <c r="M350" s="8">
        <v>39753</v>
      </c>
      <c r="N350">
        <v>29.569405368654301</v>
      </c>
      <c r="O350" s="27">
        <v>43.978725851756501</v>
      </c>
    </row>
    <row r="351" spans="12:15" x14ac:dyDescent="0.2">
      <c r="L351" s="6">
        <f t="shared" si="8"/>
        <v>39813</v>
      </c>
      <c r="M351" s="8">
        <v>39783</v>
      </c>
      <c r="N351">
        <v>29.58378342</v>
      </c>
      <c r="O351" s="27">
        <v>43.895038249999999</v>
      </c>
    </row>
    <row r="352" spans="12:15" x14ac:dyDescent="0.2">
      <c r="L352" s="6">
        <f t="shared" si="8"/>
        <v>39844</v>
      </c>
      <c r="M352" s="8">
        <v>39814</v>
      </c>
      <c r="N352">
        <v>30.774872759613601</v>
      </c>
      <c r="O352" s="27">
        <v>45.147160967681501</v>
      </c>
    </row>
    <row r="353" spans="12:15" x14ac:dyDescent="0.2">
      <c r="L353" s="6">
        <f t="shared" si="8"/>
        <v>39872</v>
      </c>
      <c r="M353" s="8">
        <v>39845</v>
      </c>
      <c r="N353">
        <v>32.728288962687898</v>
      </c>
      <c r="O353" s="27">
        <v>47.232898201797397</v>
      </c>
    </row>
    <row r="354" spans="12:15" x14ac:dyDescent="0.2">
      <c r="L354" s="6">
        <f t="shared" si="8"/>
        <v>39903</v>
      </c>
      <c r="M354" s="8">
        <v>39873</v>
      </c>
      <c r="N354">
        <v>33.936904380000001</v>
      </c>
      <c r="O354" s="27">
        <v>48.576503279999997</v>
      </c>
    </row>
    <row r="355" spans="12:15" x14ac:dyDescent="0.2">
      <c r="L355" s="6">
        <f t="shared" si="8"/>
        <v>39933</v>
      </c>
      <c r="M355" s="8">
        <v>39904</v>
      </c>
      <c r="N355">
        <v>33.972687666543699</v>
      </c>
      <c r="O355" s="27">
        <v>48.6915512479274</v>
      </c>
    </row>
    <row r="356" spans="12:15" x14ac:dyDescent="0.2">
      <c r="L356" s="6">
        <f t="shared" si="8"/>
        <v>39964</v>
      </c>
      <c r="M356" s="8">
        <v>39934</v>
      </c>
      <c r="N356">
        <v>33.995106122205897</v>
      </c>
      <c r="O356" s="27">
        <v>48.765691549976701</v>
      </c>
    </row>
    <row r="357" spans="12:15" x14ac:dyDescent="0.2">
      <c r="L357" s="6">
        <f t="shared" si="8"/>
        <v>39994</v>
      </c>
      <c r="M357" s="8">
        <v>39965</v>
      </c>
      <c r="N357">
        <v>34.002340760000003</v>
      </c>
      <c r="O357" s="27">
        <v>48.790212990000001</v>
      </c>
    </row>
    <row r="358" spans="12:15" x14ac:dyDescent="0.2">
      <c r="L358" s="6">
        <f t="shared" si="8"/>
        <v>40025</v>
      </c>
      <c r="M358" s="8">
        <v>39995</v>
      </c>
      <c r="N358">
        <v>32.314687834113599</v>
      </c>
      <c r="O358" s="27">
        <v>46.335995790811801</v>
      </c>
    </row>
    <row r="359" spans="12:15" x14ac:dyDescent="0.2">
      <c r="L359" s="6">
        <f t="shared" si="8"/>
        <v>40056</v>
      </c>
      <c r="M359" s="8">
        <v>40026</v>
      </c>
      <c r="N359">
        <v>29.181752748102401</v>
      </c>
      <c r="O359" s="27">
        <v>41.687419703074703</v>
      </c>
    </row>
    <row r="360" spans="12:15" x14ac:dyDescent="0.2">
      <c r="L360" s="6">
        <f t="shared" si="8"/>
        <v>40086</v>
      </c>
      <c r="M360" s="8">
        <v>40057</v>
      </c>
      <c r="N360">
        <v>27.500599050000002</v>
      </c>
      <c r="O360" s="27">
        <v>38.934037799999999</v>
      </c>
    </row>
    <row r="361" spans="12:15" x14ac:dyDescent="0.2">
      <c r="L361" s="6">
        <f t="shared" si="8"/>
        <v>40117</v>
      </c>
      <c r="M361" s="8">
        <v>40087</v>
      </c>
      <c r="N361">
        <v>27.418113344341499</v>
      </c>
      <c r="O361" s="27">
        <v>38.492494764947303</v>
      </c>
    </row>
    <row r="362" spans="12:15" x14ac:dyDescent="0.2">
      <c r="L362" s="6">
        <f t="shared" si="8"/>
        <v>40147</v>
      </c>
      <c r="M362" s="8">
        <v>40118</v>
      </c>
      <c r="N362">
        <v>27.379304641439202</v>
      </c>
      <c r="O362" s="27">
        <v>38.255092333979803</v>
      </c>
    </row>
    <row r="363" spans="12:15" x14ac:dyDescent="0.2">
      <c r="L363" s="6">
        <f t="shared" si="8"/>
        <v>40178</v>
      </c>
      <c r="M363" s="8">
        <v>40148</v>
      </c>
      <c r="N363">
        <v>27.29873645</v>
      </c>
      <c r="O363" s="27">
        <v>37.835361640000002</v>
      </c>
    </row>
    <row r="364" spans="12:15" x14ac:dyDescent="0.2">
      <c r="L364" s="6">
        <f t="shared" si="8"/>
        <v>40209</v>
      </c>
      <c r="M364" s="8">
        <v>40179</v>
      </c>
      <c r="N364">
        <v>26.303319390124098</v>
      </c>
      <c r="O364" s="27">
        <v>35.852249000860702</v>
      </c>
    </row>
    <row r="365" spans="12:15" x14ac:dyDescent="0.2">
      <c r="L365" s="6">
        <f t="shared" si="8"/>
        <v>40237</v>
      </c>
      <c r="M365" s="8">
        <v>40210</v>
      </c>
      <c r="N365">
        <v>24.7814889957201</v>
      </c>
      <c r="O365" s="27">
        <v>33.163365518963403</v>
      </c>
    </row>
    <row r="366" spans="12:15" x14ac:dyDescent="0.2">
      <c r="L366" s="6">
        <f t="shared" si="8"/>
        <v>40268</v>
      </c>
      <c r="M366" s="8">
        <v>40238</v>
      </c>
      <c r="N366">
        <v>23.870670990000001</v>
      </c>
      <c r="O366" s="27">
        <v>31.595388679999999</v>
      </c>
    </row>
    <row r="367" spans="12:15" x14ac:dyDescent="0.2">
      <c r="L367" s="6">
        <f t="shared" si="8"/>
        <v>40298</v>
      </c>
      <c r="M367" s="8">
        <v>40269</v>
      </c>
      <c r="N367">
        <v>24.042867837378701</v>
      </c>
      <c r="O367" s="27">
        <v>31.948038551245102</v>
      </c>
    </row>
    <row r="368" spans="12:15" x14ac:dyDescent="0.2">
      <c r="L368" s="6">
        <f t="shared" si="8"/>
        <v>40329</v>
      </c>
      <c r="M368" s="8">
        <v>40299</v>
      </c>
      <c r="N368">
        <v>24.375378422621299</v>
      </c>
      <c r="O368" s="27">
        <v>32.672639714372799</v>
      </c>
    </row>
    <row r="369" spans="12:15" x14ac:dyDescent="0.2">
      <c r="L369" s="6">
        <f t="shared" si="8"/>
        <v>40359</v>
      </c>
      <c r="M369" s="8">
        <v>40330</v>
      </c>
      <c r="N369">
        <v>24.547575269999999</v>
      </c>
      <c r="O369" s="27">
        <v>33.1727475</v>
      </c>
    </row>
    <row r="370" spans="12:15" x14ac:dyDescent="0.2">
      <c r="L370" s="6">
        <f t="shared" si="8"/>
        <v>40390</v>
      </c>
      <c r="M370" s="8">
        <v>40360</v>
      </c>
      <c r="N370">
        <v>24.503842271640899</v>
      </c>
      <c r="O370" s="27">
        <v>33.329309773648298</v>
      </c>
    </row>
    <row r="371" spans="12:15" x14ac:dyDescent="0.2">
      <c r="L371" s="6">
        <f t="shared" si="8"/>
        <v>40421</v>
      </c>
      <c r="M371" s="8">
        <v>40391</v>
      </c>
      <c r="N371">
        <v>24.423324508306901</v>
      </c>
      <c r="O371" s="27">
        <v>33.431093910186</v>
      </c>
    </row>
    <row r="372" spans="12:15" x14ac:dyDescent="0.2">
      <c r="L372" s="6">
        <f t="shared" si="8"/>
        <v>40451</v>
      </c>
      <c r="M372" s="8">
        <v>40422</v>
      </c>
      <c r="N372">
        <v>24.381984710000001</v>
      </c>
      <c r="O372" s="27">
        <v>33.599958819999998</v>
      </c>
    </row>
    <row r="373" spans="12:15" x14ac:dyDescent="0.2">
      <c r="L373" s="6">
        <f t="shared" si="8"/>
        <v>40482</v>
      </c>
      <c r="M373" s="8">
        <v>40452</v>
      </c>
      <c r="N373">
        <v>24.701101864607299</v>
      </c>
      <c r="O373" s="27">
        <v>34.490933746156003</v>
      </c>
    </row>
    <row r="374" spans="12:15" x14ac:dyDescent="0.2">
      <c r="L374" s="6">
        <f t="shared" si="8"/>
        <v>40512</v>
      </c>
      <c r="M374" s="8">
        <v>40483</v>
      </c>
      <c r="N374">
        <v>25.271172275392701</v>
      </c>
      <c r="O374" s="27">
        <v>35.830641530970702</v>
      </c>
    </row>
    <row r="375" spans="12:15" x14ac:dyDescent="0.2">
      <c r="L375" s="6">
        <f t="shared" si="8"/>
        <v>40543</v>
      </c>
      <c r="M375" s="8">
        <v>40513</v>
      </c>
      <c r="N375">
        <v>25.590289429999999</v>
      </c>
      <c r="O375" s="27">
        <v>36.554836790000003</v>
      </c>
    </row>
    <row r="376" spans="12:15" x14ac:dyDescent="0.2">
      <c r="L376" s="6">
        <f t="shared" si="8"/>
        <v>40574</v>
      </c>
      <c r="M376" s="8">
        <v>40544</v>
      </c>
      <c r="N376">
        <v>24.6041026460158</v>
      </c>
      <c r="O376" s="27">
        <v>34.727767915549499</v>
      </c>
    </row>
    <row r="377" spans="12:15" x14ac:dyDescent="0.2">
      <c r="L377" s="6">
        <f t="shared" si="8"/>
        <v>40602</v>
      </c>
      <c r="M377" s="8">
        <v>40575</v>
      </c>
      <c r="N377">
        <v>22.979811253984199</v>
      </c>
      <c r="O377" s="27">
        <v>31.718508114450501</v>
      </c>
    </row>
    <row r="378" spans="12:15" x14ac:dyDescent="0.2">
      <c r="L378" s="6">
        <f t="shared" si="8"/>
        <v>40633</v>
      </c>
      <c r="M378" s="8">
        <v>40603</v>
      </c>
      <c r="N378">
        <v>21.99362447</v>
      </c>
      <c r="O378" s="27">
        <v>29.89143924</v>
      </c>
    </row>
    <row r="379" spans="12:15" x14ac:dyDescent="0.2">
      <c r="L379" s="6">
        <f t="shared" si="8"/>
        <v>40663</v>
      </c>
      <c r="M379" s="8">
        <v>40634</v>
      </c>
      <c r="N379">
        <v>22.1524929408342</v>
      </c>
      <c r="O379" s="27">
        <v>30.3029342079844</v>
      </c>
    </row>
    <row r="380" spans="12:15" x14ac:dyDescent="0.2">
      <c r="L380" s="6">
        <f t="shared" si="8"/>
        <v>40694</v>
      </c>
      <c r="M380" s="8">
        <v>40664</v>
      </c>
      <c r="N380">
        <v>22.4592665491658</v>
      </c>
      <c r="O380" s="27">
        <v>31.097527342015599</v>
      </c>
    </row>
    <row r="381" spans="12:15" x14ac:dyDescent="0.2">
      <c r="L381" s="6">
        <f t="shared" si="8"/>
        <v>40724</v>
      </c>
      <c r="M381" s="8">
        <v>40695</v>
      </c>
      <c r="N381">
        <v>22.61813502</v>
      </c>
      <c r="O381" s="27">
        <v>31.509022309999999</v>
      </c>
    </row>
    <row r="382" spans="12:15" x14ac:dyDescent="0.2">
      <c r="L382" s="6">
        <f t="shared" si="8"/>
        <v>40755</v>
      </c>
      <c r="M382" s="8">
        <v>40725</v>
      </c>
      <c r="N382">
        <v>22.4491848401303</v>
      </c>
      <c r="O382" s="27">
        <v>30.7835523601685</v>
      </c>
    </row>
    <row r="383" spans="12:15" x14ac:dyDescent="0.2">
      <c r="L383" s="6">
        <f t="shared" si="8"/>
        <v>40786</v>
      </c>
      <c r="M383" s="8">
        <v>40756</v>
      </c>
      <c r="N383">
        <v>22.138127032332999</v>
      </c>
      <c r="O383" s="27">
        <v>29.447874041319999</v>
      </c>
    </row>
    <row r="384" spans="12:15" x14ac:dyDescent="0.2">
      <c r="L384" s="6">
        <f t="shared" si="8"/>
        <v>40816</v>
      </c>
      <c r="M384" s="8">
        <v>40787</v>
      </c>
      <c r="N384">
        <v>21.978422309999999</v>
      </c>
      <c r="O384" s="27">
        <v>28.762103969999998</v>
      </c>
    </row>
    <row r="385" spans="12:15" x14ac:dyDescent="0.2">
      <c r="L385" s="6">
        <f t="shared" si="8"/>
        <v>40847</v>
      </c>
      <c r="M385" s="8">
        <v>40817</v>
      </c>
      <c r="N385">
        <v>22.3015786432473</v>
      </c>
      <c r="O385" s="27">
        <v>29.525799317782699</v>
      </c>
    </row>
    <row r="386" spans="12:15" x14ac:dyDescent="0.2">
      <c r="L386" s="6">
        <f t="shared" si="8"/>
        <v>40877</v>
      </c>
      <c r="M386" s="8">
        <v>40848</v>
      </c>
      <c r="N386">
        <v>22.878864636752699</v>
      </c>
      <c r="O386" s="27">
        <v>30.890063552217299</v>
      </c>
    </row>
    <row r="387" spans="12:15" x14ac:dyDescent="0.2">
      <c r="L387" s="6">
        <f t="shared" si="8"/>
        <v>40908</v>
      </c>
      <c r="M387" s="8">
        <v>40878</v>
      </c>
      <c r="N387">
        <v>23.20202097</v>
      </c>
      <c r="O387" s="27">
        <v>31.6537589</v>
      </c>
    </row>
    <row r="388" spans="12:15" x14ac:dyDescent="0.2">
      <c r="L388" s="6">
        <f t="shared" si="8"/>
        <v>40939</v>
      </c>
      <c r="M388" s="8">
        <v>40909</v>
      </c>
      <c r="N388">
        <v>22.943786155021801</v>
      </c>
      <c r="O388" s="27">
        <v>31.0952868551432</v>
      </c>
    </row>
    <row r="389" spans="12:15" x14ac:dyDescent="0.2">
      <c r="L389" s="6">
        <f t="shared" ref="L389:L399" si="9">EOMONTH(M389,0)</f>
        <v>40968</v>
      </c>
      <c r="M389" s="8">
        <v>40940</v>
      </c>
      <c r="N389">
        <v>22.4809894269704</v>
      </c>
      <c r="O389" s="27">
        <v>30.120776425812501</v>
      </c>
    </row>
    <row r="390" spans="12:15" x14ac:dyDescent="0.2">
      <c r="L390" s="6">
        <f t="shared" si="9"/>
        <v>40999</v>
      </c>
      <c r="M390" s="8">
        <v>40969</v>
      </c>
      <c r="N390">
        <v>22.149181179999999</v>
      </c>
      <c r="O390" s="27">
        <v>29.502274960000001</v>
      </c>
    </row>
    <row r="391" spans="12:15" x14ac:dyDescent="0.2">
      <c r="L391" s="6">
        <f t="shared" si="9"/>
        <v>41029</v>
      </c>
      <c r="M391" s="8">
        <v>41000</v>
      </c>
      <c r="N391">
        <v>22.0633730714511</v>
      </c>
      <c r="O391" s="27">
        <v>29.438777666007599</v>
      </c>
    </row>
    <row r="392" spans="12:15" x14ac:dyDescent="0.2">
      <c r="L392" s="6">
        <f t="shared" si="9"/>
        <v>41060</v>
      </c>
      <c r="M392" s="8">
        <v>41030</v>
      </c>
      <c r="N392">
        <v>22.005214833517702</v>
      </c>
      <c r="O392" s="27">
        <v>29.401657934060498</v>
      </c>
    </row>
    <row r="393" spans="12:15" x14ac:dyDescent="0.2">
      <c r="L393" s="6">
        <f t="shared" si="9"/>
        <v>41090</v>
      </c>
      <c r="M393" s="8">
        <v>41061</v>
      </c>
      <c r="N393">
        <v>21.955230109999999</v>
      </c>
      <c r="O393" s="27">
        <v>29.359795460000001</v>
      </c>
    </row>
    <row r="394" spans="12:15" x14ac:dyDescent="0.2">
      <c r="L394" s="6">
        <f t="shared" si="9"/>
        <v>41121</v>
      </c>
      <c r="M394" s="8">
        <v>41091</v>
      </c>
      <c r="N394">
        <v>21.8963087215995</v>
      </c>
      <c r="O394" s="27">
        <v>29.278649588050101</v>
      </c>
    </row>
    <row r="395" spans="12:15" x14ac:dyDescent="0.2">
      <c r="L395" s="6">
        <f t="shared" si="9"/>
        <v>41152</v>
      </c>
      <c r="M395" s="8">
        <v>41122</v>
      </c>
      <c r="N395">
        <v>21.8424326720429</v>
      </c>
      <c r="O395" s="27">
        <v>29.189042248575099</v>
      </c>
    </row>
    <row r="396" spans="12:15" x14ac:dyDescent="0.2">
      <c r="L396" s="6">
        <f t="shared" si="9"/>
        <v>41182</v>
      </c>
      <c r="M396" s="8">
        <v>41153</v>
      </c>
      <c r="N396">
        <v>21.80945432</v>
      </c>
      <c r="O396" s="27">
        <v>29.148582210000001</v>
      </c>
    </row>
    <row r="397" spans="12:15" x14ac:dyDescent="0.2">
      <c r="L397" s="6">
        <f t="shared" si="9"/>
        <v>41213</v>
      </c>
      <c r="M397" s="8">
        <v>41183</v>
      </c>
      <c r="N397">
        <v>21.791343569182501</v>
      </c>
      <c r="O397" s="27">
        <v>29.153648244058701</v>
      </c>
    </row>
    <row r="398" spans="12:15" x14ac:dyDescent="0.2">
      <c r="L398" s="6">
        <f t="shared" si="9"/>
        <v>41243</v>
      </c>
      <c r="M398" s="8">
        <v>41214</v>
      </c>
      <c r="N398">
        <v>21.778524321788701</v>
      </c>
      <c r="O398" s="27">
        <v>29.177166007274</v>
      </c>
    </row>
    <row r="399" spans="12:15" x14ac:dyDescent="0.2">
      <c r="L399" s="6">
        <f t="shared" si="9"/>
        <v>41274</v>
      </c>
      <c r="M399" s="8">
        <v>41244</v>
      </c>
      <c r="N399">
        <v>21.773345160000002</v>
      </c>
      <c r="O399" s="27">
        <v>29.23467982</v>
      </c>
    </row>
    <row r="400" spans="12:15" x14ac:dyDescent="0.2">
      <c r="M400" s="8"/>
      <c r="O400" s="3"/>
    </row>
    <row r="401" spans="13:15" x14ac:dyDescent="0.2">
      <c r="M401" s="8"/>
      <c r="O401" s="3"/>
    </row>
    <row r="402" spans="13:15" x14ac:dyDescent="0.2">
      <c r="M402" s="8"/>
      <c r="O402" s="3"/>
    </row>
    <row r="403" spans="13:15" x14ac:dyDescent="0.2">
      <c r="M403" s="8"/>
      <c r="O403" s="3"/>
    </row>
    <row r="404" spans="13:15" x14ac:dyDescent="0.2">
      <c r="M404" s="8"/>
      <c r="O404" s="3"/>
    </row>
    <row r="405" spans="13:15" x14ac:dyDescent="0.2">
      <c r="M405" s="8"/>
      <c r="O405" s="3"/>
    </row>
    <row r="406" spans="13:15" x14ac:dyDescent="0.2">
      <c r="M406" s="8"/>
      <c r="O406" s="3"/>
    </row>
    <row r="407" spans="13:15" x14ac:dyDescent="0.2">
      <c r="M407" s="8"/>
      <c r="O407" s="3"/>
    </row>
    <row r="408" spans="13:15" x14ac:dyDescent="0.2">
      <c r="M408" s="8"/>
      <c r="O408" s="3"/>
    </row>
    <row r="409" spans="13:15" x14ac:dyDescent="0.2">
      <c r="M409" s="8"/>
      <c r="O409" s="3"/>
    </row>
    <row r="410" spans="13:15" x14ac:dyDescent="0.2">
      <c r="M410" s="8"/>
      <c r="O410" s="3"/>
    </row>
    <row r="411" spans="13:15" x14ac:dyDescent="0.2">
      <c r="M411" s="8"/>
      <c r="O411" s="3"/>
    </row>
    <row r="412" spans="13:15" x14ac:dyDescent="0.2">
      <c r="M412" s="8"/>
      <c r="O412" s="3"/>
    </row>
    <row r="413" spans="13:15" x14ac:dyDescent="0.2">
      <c r="M413" s="8"/>
      <c r="O413" s="3"/>
    </row>
    <row r="414" spans="13:15" x14ac:dyDescent="0.2">
      <c r="M414" s="8"/>
      <c r="O414" s="3"/>
    </row>
    <row r="415" spans="13:15" x14ac:dyDescent="0.2">
      <c r="M415" s="8"/>
      <c r="O415" s="3"/>
    </row>
    <row r="416" spans="13:15" x14ac:dyDescent="0.2">
      <c r="M416" s="8"/>
      <c r="O416" s="3"/>
    </row>
    <row r="417" spans="13:15" x14ac:dyDescent="0.2">
      <c r="M417" s="8"/>
      <c r="O417" s="3"/>
    </row>
    <row r="418" spans="13:15" x14ac:dyDescent="0.2">
      <c r="M418" s="8"/>
      <c r="O418" s="3"/>
    </row>
    <row r="419" spans="13:15" x14ac:dyDescent="0.2">
      <c r="M419" s="8"/>
      <c r="O419" s="3"/>
    </row>
    <row r="420" spans="13:15" x14ac:dyDescent="0.2">
      <c r="M420" s="8"/>
      <c r="O420" s="3"/>
    </row>
    <row r="421" spans="13:15" x14ac:dyDescent="0.2">
      <c r="M421" s="8"/>
      <c r="O421" s="3"/>
    </row>
    <row r="422" spans="13:15" x14ac:dyDescent="0.2">
      <c r="M422" s="8"/>
      <c r="O422" s="3"/>
    </row>
    <row r="423" spans="13:15" x14ac:dyDescent="0.2">
      <c r="M423" s="8"/>
      <c r="O423" s="3"/>
    </row>
    <row r="424" spans="13:15" x14ac:dyDescent="0.2">
      <c r="M424" s="8"/>
      <c r="O424" s="3"/>
    </row>
    <row r="425" spans="13:15" x14ac:dyDescent="0.2">
      <c r="M425" s="8"/>
      <c r="O425" s="3"/>
    </row>
    <row r="426" spans="13:15" x14ac:dyDescent="0.2">
      <c r="M426" s="8"/>
      <c r="O426" s="3"/>
    </row>
    <row r="427" spans="13:15" x14ac:dyDescent="0.2">
      <c r="M427" s="8"/>
      <c r="O427" s="3"/>
    </row>
    <row r="428" spans="13:15" x14ac:dyDescent="0.2">
      <c r="M428" s="8"/>
      <c r="O428" s="3"/>
    </row>
    <row r="429" spans="13:15" x14ac:dyDescent="0.2">
      <c r="M429" s="8"/>
      <c r="O429" s="3"/>
    </row>
    <row r="430" spans="13:15" x14ac:dyDescent="0.2">
      <c r="M430" s="8"/>
      <c r="O430" s="3"/>
    </row>
    <row r="431" spans="13:15" x14ac:dyDescent="0.2">
      <c r="M431" s="8"/>
      <c r="O431" s="3"/>
    </row>
    <row r="432" spans="13:15" x14ac:dyDescent="0.2">
      <c r="M432" s="8"/>
      <c r="O432" s="3"/>
    </row>
    <row r="433" spans="13:15" x14ac:dyDescent="0.2">
      <c r="M433" s="8"/>
      <c r="O433" s="3"/>
    </row>
    <row r="434" spans="13:15" x14ac:dyDescent="0.2">
      <c r="M434" s="8"/>
      <c r="O434" s="3"/>
    </row>
    <row r="435" spans="13:15" x14ac:dyDescent="0.2">
      <c r="M435" s="8"/>
      <c r="O435" s="3"/>
    </row>
    <row r="436" spans="13:15" x14ac:dyDescent="0.2">
      <c r="M436" s="8"/>
      <c r="O436" s="3"/>
    </row>
    <row r="437" spans="13:15" x14ac:dyDescent="0.2">
      <c r="M437" s="8"/>
      <c r="O437" s="3"/>
    </row>
    <row r="438" spans="13:15" x14ac:dyDescent="0.2">
      <c r="M438" s="8"/>
      <c r="O438" s="3"/>
    </row>
    <row r="439" spans="13:15" x14ac:dyDescent="0.2">
      <c r="M439" s="8"/>
      <c r="O439" s="3"/>
    </row>
    <row r="440" spans="13:15" x14ac:dyDescent="0.2">
      <c r="M440" s="8"/>
      <c r="O440" s="3"/>
    </row>
    <row r="441" spans="13:15" x14ac:dyDescent="0.2">
      <c r="M441" s="8"/>
      <c r="O441" s="3"/>
    </row>
    <row r="442" spans="13:15" x14ac:dyDescent="0.2">
      <c r="M442" s="8"/>
      <c r="O442" s="3"/>
    </row>
    <row r="443" spans="13:15" x14ac:dyDescent="0.2">
      <c r="M443" s="8"/>
      <c r="O443" s="3"/>
    </row>
    <row r="444" spans="13:15" x14ac:dyDescent="0.2">
      <c r="M444" s="8"/>
      <c r="O444" s="3"/>
    </row>
    <row r="445" spans="13:15" x14ac:dyDescent="0.2">
      <c r="M445" s="8"/>
      <c r="O445" s="3"/>
    </row>
    <row r="446" spans="13:15" x14ac:dyDescent="0.2">
      <c r="M446" s="8"/>
      <c r="O446" s="3"/>
    </row>
    <row r="447" spans="13:15" x14ac:dyDescent="0.2">
      <c r="M447" s="8"/>
      <c r="O447" s="3"/>
    </row>
    <row r="448" spans="13:15" x14ac:dyDescent="0.2">
      <c r="M448" s="8"/>
      <c r="O448" s="3"/>
    </row>
    <row r="449" spans="13:15" x14ac:dyDescent="0.2">
      <c r="M449" s="8"/>
      <c r="O449" s="3"/>
    </row>
    <row r="450" spans="13:15" x14ac:dyDescent="0.2">
      <c r="M450" s="8"/>
      <c r="O450" s="3"/>
    </row>
    <row r="451" spans="13:15" x14ac:dyDescent="0.2">
      <c r="M451" s="8"/>
      <c r="O451" s="3"/>
    </row>
    <row r="452" spans="13:15" x14ac:dyDescent="0.2">
      <c r="M452" s="8"/>
      <c r="O452" s="3"/>
    </row>
    <row r="453" spans="13:15" x14ac:dyDescent="0.2">
      <c r="M453" s="8"/>
      <c r="O453" s="3"/>
    </row>
    <row r="454" spans="13:15" x14ac:dyDescent="0.2">
      <c r="M454" s="8"/>
      <c r="O454" s="3"/>
    </row>
    <row r="455" spans="13:15" x14ac:dyDescent="0.2">
      <c r="M455" s="8"/>
      <c r="O455" s="3"/>
    </row>
    <row r="456" spans="13:15" x14ac:dyDescent="0.2">
      <c r="M456" s="8"/>
      <c r="O456" s="3"/>
    </row>
    <row r="457" spans="13:15" x14ac:dyDescent="0.2">
      <c r="M457" s="8"/>
      <c r="O457" s="3"/>
    </row>
    <row r="458" spans="13:15" x14ac:dyDescent="0.2">
      <c r="M458" s="8"/>
      <c r="O458" s="3"/>
    </row>
    <row r="459" spans="13:15" x14ac:dyDescent="0.2">
      <c r="M459" s="8"/>
      <c r="O459" s="3"/>
    </row>
    <row r="460" spans="13:15" x14ac:dyDescent="0.2">
      <c r="M460" s="8"/>
      <c r="O460" s="3"/>
    </row>
    <row r="461" spans="13:15" x14ac:dyDescent="0.2">
      <c r="M461" s="8"/>
      <c r="O461" s="3"/>
    </row>
    <row r="462" spans="13:15" x14ac:dyDescent="0.2">
      <c r="M462" s="8"/>
      <c r="O462" s="3"/>
    </row>
    <row r="463" spans="13:15" x14ac:dyDescent="0.2">
      <c r="M463" s="8"/>
      <c r="O463" s="3"/>
    </row>
    <row r="464" spans="13:15" x14ac:dyDescent="0.2">
      <c r="M464" s="8"/>
      <c r="O464" s="3"/>
    </row>
    <row r="465" spans="13:15" x14ac:dyDescent="0.2">
      <c r="M465" s="8"/>
      <c r="O465" s="3"/>
    </row>
    <row r="466" spans="13:15" x14ac:dyDescent="0.2">
      <c r="M466" s="8"/>
      <c r="O466" s="3"/>
    </row>
    <row r="467" spans="13:15" x14ac:dyDescent="0.2">
      <c r="M467" s="8"/>
      <c r="O467" s="3"/>
    </row>
    <row r="468" spans="13:15" x14ac:dyDescent="0.2">
      <c r="M468" s="8"/>
      <c r="O468" s="3"/>
    </row>
    <row r="469" spans="13:15" x14ac:dyDescent="0.2">
      <c r="M469" s="8"/>
      <c r="O469" s="3"/>
    </row>
    <row r="470" spans="13:15" x14ac:dyDescent="0.2">
      <c r="M470" s="8"/>
      <c r="O470" s="3"/>
    </row>
    <row r="471" spans="13:15" x14ac:dyDescent="0.2">
      <c r="M471" s="8"/>
      <c r="O471" s="3"/>
    </row>
    <row r="472" spans="13:15" x14ac:dyDescent="0.2">
      <c r="M472" s="8"/>
      <c r="O472" s="3"/>
    </row>
    <row r="473" spans="13:15" x14ac:dyDescent="0.2">
      <c r="M473" s="8"/>
      <c r="O473" s="3"/>
    </row>
    <row r="474" spans="13:15" x14ac:dyDescent="0.2">
      <c r="M474" s="8"/>
      <c r="O474" s="3"/>
    </row>
    <row r="475" spans="13:15" x14ac:dyDescent="0.2">
      <c r="M475" s="8"/>
      <c r="O475" s="3"/>
    </row>
    <row r="476" spans="13:15" x14ac:dyDescent="0.2">
      <c r="M476" s="8"/>
      <c r="O476" s="3"/>
    </row>
    <row r="477" spans="13:15" x14ac:dyDescent="0.2">
      <c r="M477" s="8"/>
      <c r="O477" s="3"/>
    </row>
    <row r="478" spans="13:15" x14ac:dyDescent="0.2">
      <c r="M478" s="8"/>
      <c r="O478" s="3"/>
    </row>
    <row r="479" spans="13:15" x14ac:dyDescent="0.2">
      <c r="M479" s="8"/>
      <c r="O479" s="3"/>
    </row>
    <row r="480" spans="13:15" x14ac:dyDescent="0.2">
      <c r="M480" s="8"/>
      <c r="O480" s="3"/>
    </row>
    <row r="481" spans="13:15" x14ac:dyDescent="0.2">
      <c r="M481" s="8"/>
      <c r="O481" s="3"/>
    </row>
    <row r="482" spans="13:15" x14ac:dyDescent="0.2">
      <c r="M482" s="8"/>
      <c r="O482" s="3"/>
    </row>
    <row r="483" spans="13:15" x14ac:dyDescent="0.2">
      <c r="M483" s="8"/>
      <c r="O483" s="3"/>
    </row>
    <row r="484" spans="13:15" x14ac:dyDescent="0.2">
      <c r="M484" s="8"/>
      <c r="O484" s="3"/>
    </row>
    <row r="485" spans="13:15" x14ac:dyDescent="0.2">
      <c r="M485" s="8"/>
      <c r="O485" s="3"/>
    </row>
    <row r="486" spans="13:15" x14ac:dyDescent="0.2">
      <c r="M486" s="8"/>
      <c r="O486" s="3"/>
    </row>
    <row r="487" spans="13:15" x14ac:dyDescent="0.2">
      <c r="M487" s="8"/>
      <c r="O487" s="3"/>
    </row>
    <row r="488" spans="13:15" x14ac:dyDescent="0.2">
      <c r="M488" s="8"/>
      <c r="O488" s="3"/>
    </row>
    <row r="489" spans="13:15" x14ac:dyDescent="0.2">
      <c r="M489" s="8"/>
      <c r="O489" s="3"/>
    </row>
    <row r="490" spans="13:15" x14ac:dyDescent="0.2">
      <c r="M490" s="8"/>
      <c r="O490" s="3"/>
    </row>
    <row r="491" spans="13:15" x14ac:dyDescent="0.2">
      <c r="M491" s="8"/>
      <c r="O491" s="3"/>
    </row>
    <row r="492" spans="13:15" x14ac:dyDescent="0.2">
      <c r="M492" s="8"/>
      <c r="O492" s="3"/>
    </row>
    <row r="493" spans="13:15" x14ac:dyDescent="0.2">
      <c r="M493" s="8"/>
      <c r="O493" s="3"/>
    </row>
    <row r="494" spans="13:15" x14ac:dyDescent="0.2">
      <c r="M494" s="8"/>
      <c r="O494" s="3"/>
    </row>
    <row r="495" spans="13:15" x14ac:dyDescent="0.2">
      <c r="M495" s="8"/>
      <c r="O495" s="3"/>
    </row>
    <row r="496" spans="13:15" x14ac:dyDescent="0.2">
      <c r="M496" s="8"/>
      <c r="O496" s="3"/>
    </row>
    <row r="497" spans="13:15" x14ac:dyDescent="0.2">
      <c r="M497" s="8"/>
      <c r="O497" s="3"/>
    </row>
    <row r="498" spans="13:15" x14ac:dyDescent="0.2">
      <c r="M498" s="8"/>
      <c r="O498" s="3"/>
    </row>
    <row r="499" spans="13:15" x14ac:dyDescent="0.2">
      <c r="M499" s="8"/>
      <c r="O499" s="3"/>
    </row>
    <row r="500" spans="13:15" x14ac:dyDescent="0.2">
      <c r="M500" s="8"/>
      <c r="O500" s="3"/>
    </row>
    <row r="501" spans="13:15" x14ac:dyDescent="0.2">
      <c r="M501" s="8"/>
      <c r="O501" s="3"/>
    </row>
    <row r="502" spans="13:15" x14ac:dyDescent="0.2">
      <c r="M502" s="8"/>
      <c r="O502" s="3"/>
    </row>
    <row r="503" spans="13:15" x14ac:dyDescent="0.2">
      <c r="M503" s="8"/>
      <c r="O503" s="3"/>
    </row>
    <row r="504" spans="13:15" x14ac:dyDescent="0.2">
      <c r="M504" s="8"/>
      <c r="O504" s="3"/>
    </row>
    <row r="505" spans="13:15" x14ac:dyDescent="0.2">
      <c r="M505" s="8"/>
      <c r="O505" s="3"/>
    </row>
    <row r="506" spans="13:15" x14ac:dyDescent="0.2">
      <c r="M506" s="8"/>
      <c r="O506" s="3"/>
    </row>
    <row r="507" spans="13:15" x14ac:dyDescent="0.2">
      <c r="M507" s="8"/>
      <c r="O507" s="3"/>
    </row>
    <row r="508" spans="13:15" x14ac:dyDescent="0.2">
      <c r="M508" s="8"/>
      <c r="O508" s="3"/>
    </row>
    <row r="509" spans="13:15" x14ac:dyDescent="0.2">
      <c r="M509" s="8"/>
      <c r="O509" s="3"/>
    </row>
    <row r="510" spans="13:15" x14ac:dyDescent="0.2">
      <c r="M510" s="8"/>
      <c r="O510" s="3"/>
    </row>
    <row r="511" spans="13:15" x14ac:dyDescent="0.2">
      <c r="O511" s="3"/>
    </row>
    <row r="512" spans="13:15" x14ac:dyDescent="0.2">
      <c r="O512" s="3"/>
    </row>
    <row r="513" spans="15:15" x14ac:dyDescent="0.2">
      <c r="O513" s="3"/>
    </row>
    <row r="514" spans="15:15" x14ac:dyDescent="0.2">
      <c r="O514" s="3"/>
    </row>
    <row r="515" spans="15:15" x14ac:dyDescent="0.2">
      <c r="O515" s="3"/>
    </row>
    <row r="516" spans="15:15" x14ac:dyDescent="0.2">
      <c r="O516" s="3"/>
    </row>
    <row r="517" spans="15:15" x14ac:dyDescent="0.2">
      <c r="O517" s="3"/>
    </row>
    <row r="518" spans="15:15" x14ac:dyDescent="0.2">
      <c r="O518" s="3"/>
    </row>
    <row r="519" spans="15:15" x14ac:dyDescent="0.2">
      <c r="O519" s="3"/>
    </row>
    <row r="520" spans="15:15" x14ac:dyDescent="0.2">
      <c r="O520" s="3"/>
    </row>
    <row r="521" spans="15:15" x14ac:dyDescent="0.2">
      <c r="O521" s="3"/>
    </row>
    <row r="522" spans="15:15" x14ac:dyDescent="0.2">
      <c r="O522" s="3"/>
    </row>
    <row r="523" spans="15:15" x14ac:dyDescent="0.2">
      <c r="O523" s="3"/>
    </row>
    <row r="524" spans="15:15" x14ac:dyDescent="0.2">
      <c r="O524" s="3"/>
    </row>
    <row r="525" spans="15:15" x14ac:dyDescent="0.2">
      <c r="O525" s="3"/>
    </row>
    <row r="526" spans="15:15" x14ac:dyDescent="0.2">
      <c r="O526" s="3"/>
    </row>
    <row r="527" spans="15:15" x14ac:dyDescent="0.2">
      <c r="O527" s="3"/>
    </row>
    <row r="528" spans="15:15" x14ac:dyDescent="0.2">
      <c r="O528" s="3"/>
    </row>
    <row r="529" spans="15:15" x14ac:dyDescent="0.2">
      <c r="O529" s="3"/>
    </row>
    <row r="530" spans="15:15" x14ac:dyDescent="0.2">
      <c r="O530" s="3"/>
    </row>
    <row r="531" spans="15:15" x14ac:dyDescent="0.2">
      <c r="O531" s="3"/>
    </row>
    <row r="532" spans="15:15" x14ac:dyDescent="0.2">
      <c r="O532" s="3"/>
    </row>
    <row r="533" spans="15:15" x14ac:dyDescent="0.2">
      <c r="O533" s="3"/>
    </row>
    <row r="534" spans="15:15" x14ac:dyDescent="0.2">
      <c r="O534" s="3"/>
    </row>
    <row r="535" spans="15:15" x14ac:dyDescent="0.2">
      <c r="O535" s="3"/>
    </row>
    <row r="536" spans="15:15" x14ac:dyDescent="0.2">
      <c r="O536" s="3"/>
    </row>
    <row r="537" spans="15:15" x14ac:dyDescent="0.2">
      <c r="O537" s="3"/>
    </row>
    <row r="538" spans="15:15" x14ac:dyDescent="0.2">
      <c r="O538" s="3"/>
    </row>
    <row r="539" spans="15:15" x14ac:dyDescent="0.2">
      <c r="O539" s="3"/>
    </row>
    <row r="540" spans="15:15" x14ac:dyDescent="0.2">
      <c r="O540" s="3"/>
    </row>
    <row r="541" spans="15:15" x14ac:dyDescent="0.2">
      <c r="O541" s="3"/>
    </row>
    <row r="542" spans="15:15" x14ac:dyDescent="0.2">
      <c r="O542" s="3"/>
    </row>
    <row r="543" spans="15:15" x14ac:dyDescent="0.2">
      <c r="O543" s="3"/>
    </row>
    <row r="544" spans="15:15" x14ac:dyDescent="0.2">
      <c r="O544" s="3"/>
    </row>
    <row r="545" spans="15:15" x14ac:dyDescent="0.2">
      <c r="O545" s="3"/>
    </row>
    <row r="546" spans="15:15" x14ac:dyDescent="0.2">
      <c r="O546" s="3"/>
    </row>
    <row r="547" spans="15:15" x14ac:dyDescent="0.2">
      <c r="O547" s="3"/>
    </row>
    <row r="548" spans="15:15" x14ac:dyDescent="0.2">
      <c r="O548" s="3"/>
    </row>
    <row r="549" spans="15:15" x14ac:dyDescent="0.2">
      <c r="O549" s="3"/>
    </row>
    <row r="550" spans="15:15" x14ac:dyDescent="0.2">
      <c r="O550" s="3"/>
    </row>
    <row r="551" spans="15:15" x14ac:dyDescent="0.2">
      <c r="O551" s="3"/>
    </row>
    <row r="552" spans="15:15" x14ac:dyDescent="0.2">
      <c r="O552" s="3"/>
    </row>
    <row r="553" spans="15:15" x14ac:dyDescent="0.2">
      <c r="O553" s="3"/>
    </row>
    <row r="554" spans="15:15" x14ac:dyDescent="0.2">
      <c r="O554" s="3"/>
    </row>
    <row r="555" spans="15:15" x14ac:dyDescent="0.2">
      <c r="O555" s="3"/>
    </row>
    <row r="556" spans="15:15" x14ac:dyDescent="0.2">
      <c r="O556" s="3"/>
    </row>
    <row r="557" spans="15:15" x14ac:dyDescent="0.2">
      <c r="O557" s="3"/>
    </row>
    <row r="558" spans="15:15" x14ac:dyDescent="0.2">
      <c r="O558" s="3"/>
    </row>
    <row r="559" spans="15:15" x14ac:dyDescent="0.2">
      <c r="O559" s="3"/>
    </row>
    <row r="560" spans="15:15" x14ac:dyDescent="0.2">
      <c r="O560" s="3"/>
    </row>
    <row r="561" spans="15:15" x14ac:dyDescent="0.2">
      <c r="O561" s="3"/>
    </row>
    <row r="562" spans="15:15" x14ac:dyDescent="0.2">
      <c r="O562" s="3"/>
    </row>
    <row r="563" spans="15:15" x14ac:dyDescent="0.2">
      <c r="O563" s="3"/>
    </row>
    <row r="564" spans="15:15" x14ac:dyDescent="0.2">
      <c r="O564" s="3"/>
    </row>
    <row r="565" spans="15:15" x14ac:dyDescent="0.2">
      <c r="O565" s="3"/>
    </row>
    <row r="566" spans="15:15" x14ac:dyDescent="0.2">
      <c r="O566" s="3"/>
    </row>
    <row r="567" spans="15:15" x14ac:dyDescent="0.2">
      <c r="O567" s="3"/>
    </row>
    <row r="568" spans="15:15" x14ac:dyDescent="0.2">
      <c r="O568" s="3"/>
    </row>
    <row r="569" spans="15:15" x14ac:dyDescent="0.2">
      <c r="O569" s="3"/>
    </row>
    <row r="570" spans="15:15" x14ac:dyDescent="0.2">
      <c r="O570" s="3"/>
    </row>
    <row r="571" spans="15:15" x14ac:dyDescent="0.2">
      <c r="O571" s="3"/>
    </row>
    <row r="572" spans="15:15" x14ac:dyDescent="0.2">
      <c r="O572" s="3"/>
    </row>
    <row r="573" spans="15:15" x14ac:dyDescent="0.2">
      <c r="O573" s="3"/>
    </row>
    <row r="574" spans="15:15" x14ac:dyDescent="0.2">
      <c r="O574" s="3"/>
    </row>
    <row r="575" spans="15:15" x14ac:dyDescent="0.2">
      <c r="O575" s="3"/>
    </row>
    <row r="576" spans="15:15" x14ac:dyDescent="0.2">
      <c r="O576" s="3"/>
    </row>
    <row r="577" spans="15:15" x14ac:dyDescent="0.2">
      <c r="O577" s="3"/>
    </row>
    <row r="578" spans="15:15" x14ac:dyDescent="0.2">
      <c r="O578" s="3"/>
    </row>
    <row r="579" spans="15:15" x14ac:dyDescent="0.2">
      <c r="O579" s="3"/>
    </row>
    <row r="580" spans="15:15" x14ac:dyDescent="0.2">
      <c r="O580" s="3"/>
    </row>
    <row r="581" spans="15:15" x14ac:dyDescent="0.2">
      <c r="O581" s="3"/>
    </row>
    <row r="582" spans="15:15" x14ac:dyDescent="0.2">
      <c r="O582" s="3"/>
    </row>
    <row r="583" spans="15:15" x14ac:dyDescent="0.2">
      <c r="O583" s="3"/>
    </row>
    <row r="584" spans="15:15" x14ac:dyDescent="0.2">
      <c r="O584" s="3"/>
    </row>
    <row r="585" spans="15:15" x14ac:dyDescent="0.2">
      <c r="O585" s="3"/>
    </row>
    <row r="586" spans="15:15" x14ac:dyDescent="0.2">
      <c r="O586" s="3"/>
    </row>
    <row r="587" spans="15:15" x14ac:dyDescent="0.2">
      <c r="O587" s="3"/>
    </row>
    <row r="588" spans="15:15" x14ac:dyDescent="0.2">
      <c r="O588" s="3"/>
    </row>
    <row r="589" spans="15:15" x14ac:dyDescent="0.2">
      <c r="O589" s="3"/>
    </row>
    <row r="590" spans="15:15" x14ac:dyDescent="0.2">
      <c r="O590" s="3"/>
    </row>
    <row r="591" spans="15:15" x14ac:dyDescent="0.2">
      <c r="O591" s="3"/>
    </row>
    <row r="592" spans="15:15" x14ac:dyDescent="0.2">
      <c r="O592" s="3"/>
    </row>
    <row r="593" spans="15:15" x14ac:dyDescent="0.2">
      <c r="O593" s="3"/>
    </row>
    <row r="594" spans="15:15" x14ac:dyDescent="0.2">
      <c r="O594" s="3"/>
    </row>
    <row r="595" spans="15:15" x14ac:dyDescent="0.2">
      <c r="O595" s="3"/>
    </row>
    <row r="596" spans="15:15" x14ac:dyDescent="0.2">
      <c r="O596" s="3"/>
    </row>
    <row r="597" spans="15:15" x14ac:dyDescent="0.2">
      <c r="O597" s="3"/>
    </row>
    <row r="598" spans="15:15" x14ac:dyDescent="0.2">
      <c r="O598" s="3"/>
    </row>
    <row r="599" spans="15:15" x14ac:dyDescent="0.2">
      <c r="O599" s="3"/>
    </row>
    <row r="600" spans="15:15" x14ac:dyDescent="0.2">
      <c r="O600" s="3"/>
    </row>
    <row r="601" spans="15:15" x14ac:dyDescent="0.2">
      <c r="O601" s="3"/>
    </row>
    <row r="602" spans="15:15" x14ac:dyDescent="0.2">
      <c r="O602" s="3"/>
    </row>
    <row r="603" spans="15:15" x14ac:dyDescent="0.2">
      <c r="O603" s="3"/>
    </row>
    <row r="604" spans="15:15" x14ac:dyDescent="0.2">
      <c r="O604" s="3"/>
    </row>
    <row r="605" spans="15:15" x14ac:dyDescent="0.2">
      <c r="O605" s="3"/>
    </row>
    <row r="606" spans="15:15" x14ac:dyDescent="0.2">
      <c r="O606" s="3"/>
    </row>
    <row r="607" spans="15:15" x14ac:dyDescent="0.2">
      <c r="O607" s="3"/>
    </row>
    <row r="608" spans="15:15" x14ac:dyDescent="0.2">
      <c r="O608" s="3"/>
    </row>
    <row r="609" spans="15:15" x14ac:dyDescent="0.2">
      <c r="O609" s="3"/>
    </row>
    <row r="610" spans="15:15" x14ac:dyDescent="0.2">
      <c r="O610" s="3"/>
    </row>
    <row r="611" spans="15:15" x14ac:dyDescent="0.2">
      <c r="O611" s="3"/>
    </row>
    <row r="612" spans="15:15" x14ac:dyDescent="0.2">
      <c r="O612" s="3"/>
    </row>
    <row r="613" spans="15:15" x14ac:dyDescent="0.2">
      <c r="O613" s="3"/>
    </row>
    <row r="614" spans="15:15" x14ac:dyDescent="0.2">
      <c r="O614" s="3"/>
    </row>
    <row r="615" spans="15:15" x14ac:dyDescent="0.2">
      <c r="O615" s="3"/>
    </row>
    <row r="616" spans="15:15" x14ac:dyDescent="0.2">
      <c r="O616" s="3"/>
    </row>
    <row r="617" spans="15:15" x14ac:dyDescent="0.2">
      <c r="O617" s="3"/>
    </row>
    <row r="618" spans="15:15" x14ac:dyDescent="0.2">
      <c r="O618" s="3"/>
    </row>
    <row r="619" spans="15:15" x14ac:dyDescent="0.2">
      <c r="O619" s="3"/>
    </row>
    <row r="620" spans="15:15" x14ac:dyDescent="0.2">
      <c r="O620" s="3"/>
    </row>
    <row r="621" spans="15:15" x14ac:dyDescent="0.2">
      <c r="O621" s="3"/>
    </row>
    <row r="622" spans="15:15" x14ac:dyDescent="0.2">
      <c r="O622" s="3"/>
    </row>
    <row r="623" spans="15:15" x14ac:dyDescent="0.2">
      <c r="O623" s="3"/>
    </row>
    <row r="624" spans="15:15" x14ac:dyDescent="0.2">
      <c r="O624" s="3"/>
    </row>
    <row r="625" spans="15:15" x14ac:dyDescent="0.2">
      <c r="O625" s="3"/>
    </row>
    <row r="626" spans="15:15" x14ac:dyDescent="0.2">
      <c r="O626" s="3"/>
    </row>
    <row r="627" spans="15:15" x14ac:dyDescent="0.2">
      <c r="O627" s="3"/>
    </row>
    <row r="628" spans="15:15" x14ac:dyDescent="0.2">
      <c r="O628" s="3"/>
    </row>
    <row r="629" spans="15:15" x14ac:dyDescent="0.2">
      <c r="O629" s="3"/>
    </row>
    <row r="630" spans="15:15" x14ac:dyDescent="0.2">
      <c r="O630" s="3"/>
    </row>
    <row r="631" spans="15:15" x14ac:dyDescent="0.2">
      <c r="O631" s="3"/>
    </row>
    <row r="632" spans="15:15" x14ac:dyDescent="0.2">
      <c r="O632" s="3"/>
    </row>
    <row r="633" spans="15:15" x14ac:dyDescent="0.2">
      <c r="O633" s="3"/>
    </row>
    <row r="634" spans="15:15" x14ac:dyDescent="0.2">
      <c r="O634" s="3"/>
    </row>
    <row r="635" spans="15:15" x14ac:dyDescent="0.2">
      <c r="O635" s="3"/>
    </row>
    <row r="636" spans="15:15" x14ac:dyDescent="0.2">
      <c r="O636" s="3"/>
    </row>
    <row r="637" spans="15:15" x14ac:dyDescent="0.2">
      <c r="O637" s="3"/>
    </row>
    <row r="638" spans="15:15" x14ac:dyDescent="0.2">
      <c r="O638" s="3"/>
    </row>
    <row r="639" spans="15:15" x14ac:dyDescent="0.2">
      <c r="O639" s="3"/>
    </row>
    <row r="640" spans="15:15" x14ac:dyDescent="0.2">
      <c r="O640" s="3"/>
    </row>
    <row r="641" spans="15:15" x14ac:dyDescent="0.2">
      <c r="O641" s="3"/>
    </row>
    <row r="642" spans="15:15" x14ac:dyDescent="0.2">
      <c r="O642" s="3"/>
    </row>
    <row r="643" spans="15:15" x14ac:dyDescent="0.2">
      <c r="O643" s="3"/>
    </row>
    <row r="644" spans="15:15" x14ac:dyDescent="0.2">
      <c r="O644" s="3"/>
    </row>
    <row r="645" spans="15:15" x14ac:dyDescent="0.2">
      <c r="O645" s="3"/>
    </row>
    <row r="646" spans="15:15" x14ac:dyDescent="0.2">
      <c r="O646" s="3"/>
    </row>
    <row r="647" spans="15:15" x14ac:dyDescent="0.2">
      <c r="O647" s="3"/>
    </row>
    <row r="648" spans="15:15" x14ac:dyDescent="0.2">
      <c r="O648" s="3"/>
    </row>
    <row r="649" spans="15:15" x14ac:dyDescent="0.2">
      <c r="O649" s="3"/>
    </row>
    <row r="650" spans="15:15" x14ac:dyDescent="0.2">
      <c r="O650" s="3"/>
    </row>
    <row r="651" spans="15:15" x14ac:dyDescent="0.2">
      <c r="O651" s="3"/>
    </row>
    <row r="652" spans="15:15" x14ac:dyDescent="0.2">
      <c r="O652" s="3"/>
    </row>
    <row r="653" spans="15:15" x14ac:dyDescent="0.2">
      <c r="O653" s="3"/>
    </row>
    <row r="654" spans="15:15" x14ac:dyDescent="0.2">
      <c r="O654" s="3"/>
    </row>
    <row r="655" spans="15:15" x14ac:dyDescent="0.2">
      <c r="O655" s="3"/>
    </row>
    <row r="656" spans="15:15" x14ac:dyDescent="0.2">
      <c r="O656" s="3"/>
    </row>
    <row r="657" spans="15:15" x14ac:dyDescent="0.2">
      <c r="O657" s="3"/>
    </row>
    <row r="658" spans="15:15" x14ac:dyDescent="0.2">
      <c r="O658" s="3"/>
    </row>
    <row r="659" spans="15:15" x14ac:dyDescent="0.2">
      <c r="O659" s="3"/>
    </row>
    <row r="660" spans="15:15" x14ac:dyDescent="0.2">
      <c r="O660" s="3"/>
    </row>
    <row r="661" spans="15:15" x14ac:dyDescent="0.2">
      <c r="O661" s="3"/>
    </row>
    <row r="662" spans="15:15" x14ac:dyDescent="0.2">
      <c r="O662" s="3"/>
    </row>
    <row r="663" spans="15:15" x14ac:dyDescent="0.2">
      <c r="O663" s="3"/>
    </row>
    <row r="664" spans="15:15" x14ac:dyDescent="0.2">
      <c r="O664" s="3"/>
    </row>
    <row r="665" spans="15:15" x14ac:dyDescent="0.2">
      <c r="O665" s="3"/>
    </row>
    <row r="666" spans="15:15" x14ac:dyDescent="0.2">
      <c r="O666" s="3"/>
    </row>
    <row r="667" spans="15:15" x14ac:dyDescent="0.2">
      <c r="O667" s="3"/>
    </row>
    <row r="668" spans="15:15" x14ac:dyDescent="0.2">
      <c r="O668" s="3"/>
    </row>
    <row r="669" spans="15:15" x14ac:dyDescent="0.2">
      <c r="O669" s="3"/>
    </row>
    <row r="670" spans="15:15" x14ac:dyDescent="0.2">
      <c r="O670" s="3"/>
    </row>
    <row r="671" spans="15:15" x14ac:dyDescent="0.2">
      <c r="O671" s="3"/>
    </row>
    <row r="672" spans="15:15" x14ac:dyDescent="0.2">
      <c r="O672" s="3"/>
    </row>
    <row r="673" spans="15:15" x14ac:dyDescent="0.2">
      <c r="O673" s="3"/>
    </row>
    <row r="674" spans="15:15" x14ac:dyDescent="0.2">
      <c r="O674" s="3"/>
    </row>
    <row r="675" spans="15:15" x14ac:dyDescent="0.2">
      <c r="O675" s="3"/>
    </row>
    <row r="676" spans="15:15" x14ac:dyDescent="0.2">
      <c r="O676" s="3"/>
    </row>
    <row r="677" spans="15:15" x14ac:dyDescent="0.2">
      <c r="O677" s="3"/>
    </row>
    <row r="678" spans="15:15" x14ac:dyDescent="0.2">
      <c r="O678" s="3"/>
    </row>
    <row r="679" spans="15:15" x14ac:dyDescent="0.2">
      <c r="O679" s="3"/>
    </row>
    <row r="680" spans="15:15" x14ac:dyDescent="0.2">
      <c r="O680" s="3"/>
    </row>
    <row r="681" spans="15:15" x14ac:dyDescent="0.2">
      <c r="O681" s="3"/>
    </row>
    <row r="682" spans="15:15" x14ac:dyDescent="0.2">
      <c r="O682" s="3"/>
    </row>
    <row r="683" spans="15:15" x14ac:dyDescent="0.2">
      <c r="O683" s="3"/>
    </row>
    <row r="684" spans="15:15" x14ac:dyDescent="0.2">
      <c r="O684" s="3"/>
    </row>
    <row r="685" spans="15:15" x14ac:dyDescent="0.2">
      <c r="O685" s="3"/>
    </row>
    <row r="686" spans="15:15" x14ac:dyDescent="0.2">
      <c r="O686" s="3"/>
    </row>
    <row r="687" spans="15:15" x14ac:dyDescent="0.2">
      <c r="O687" s="3"/>
    </row>
    <row r="688" spans="15:15" x14ac:dyDescent="0.2">
      <c r="O688" s="3"/>
    </row>
    <row r="689" spans="15:15" x14ac:dyDescent="0.2">
      <c r="O689" s="3"/>
    </row>
    <row r="690" spans="15:15" x14ac:dyDescent="0.2">
      <c r="O690" s="3"/>
    </row>
    <row r="691" spans="15:15" x14ac:dyDescent="0.2">
      <c r="O691" s="3"/>
    </row>
    <row r="692" spans="15:15" x14ac:dyDescent="0.2">
      <c r="O692" s="3"/>
    </row>
    <row r="693" spans="15:15" x14ac:dyDescent="0.2">
      <c r="O693" s="3"/>
    </row>
    <row r="694" spans="15:15" x14ac:dyDescent="0.2">
      <c r="O694" s="3"/>
    </row>
    <row r="695" spans="15:15" x14ac:dyDescent="0.2">
      <c r="O695" s="3"/>
    </row>
    <row r="696" spans="15:15" x14ac:dyDescent="0.2">
      <c r="O696" s="3"/>
    </row>
    <row r="697" spans="15:15" x14ac:dyDescent="0.2">
      <c r="O697" s="3"/>
    </row>
    <row r="698" spans="15:15" x14ac:dyDescent="0.2">
      <c r="O698" s="3"/>
    </row>
    <row r="699" spans="15:15" x14ac:dyDescent="0.2">
      <c r="O699" s="3"/>
    </row>
    <row r="700" spans="15:15" x14ac:dyDescent="0.2">
      <c r="O700" s="3"/>
    </row>
    <row r="701" spans="15:15" x14ac:dyDescent="0.2">
      <c r="O701" s="3"/>
    </row>
    <row r="702" spans="15:15" x14ac:dyDescent="0.2">
      <c r="O702" s="3"/>
    </row>
    <row r="703" spans="15:15" x14ac:dyDescent="0.2">
      <c r="O703" s="3"/>
    </row>
    <row r="704" spans="15:15" x14ac:dyDescent="0.2">
      <c r="O704" s="3"/>
    </row>
    <row r="705" spans="15:15" x14ac:dyDescent="0.2">
      <c r="O705" s="3"/>
    </row>
    <row r="706" spans="15:15" x14ac:dyDescent="0.2">
      <c r="O706" s="3"/>
    </row>
    <row r="707" spans="15:15" x14ac:dyDescent="0.2">
      <c r="O707" s="3"/>
    </row>
    <row r="708" spans="15:15" x14ac:dyDescent="0.2">
      <c r="O708" s="3"/>
    </row>
    <row r="709" spans="15:15" x14ac:dyDescent="0.2">
      <c r="O709" s="3"/>
    </row>
    <row r="710" spans="15:15" x14ac:dyDescent="0.2">
      <c r="O710" s="3"/>
    </row>
    <row r="711" spans="15:15" x14ac:dyDescent="0.2">
      <c r="O711" s="3"/>
    </row>
    <row r="712" spans="15:15" x14ac:dyDescent="0.2">
      <c r="O712" s="3"/>
    </row>
    <row r="713" spans="15:15" x14ac:dyDescent="0.2">
      <c r="O713" s="3"/>
    </row>
    <row r="714" spans="15:15" x14ac:dyDescent="0.2">
      <c r="O714" s="3"/>
    </row>
    <row r="715" spans="15:15" x14ac:dyDescent="0.2">
      <c r="O715" s="3"/>
    </row>
    <row r="716" spans="15:15" x14ac:dyDescent="0.2">
      <c r="O716" s="3"/>
    </row>
    <row r="717" spans="15:15" x14ac:dyDescent="0.2">
      <c r="O717" s="3"/>
    </row>
    <row r="718" spans="15:15" x14ac:dyDescent="0.2">
      <c r="O718" s="3"/>
    </row>
    <row r="719" spans="15:15" x14ac:dyDescent="0.2">
      <c r="O719" s="3"/>
    </row>
    <row r="720" spans="15:15" x14ac:dyDescent="0.2">
      <c r="O720" s="3"/>
    </row>
    <row r="721" spans="15:15" x14ac:dyDescent="0.2">
      <c r="O721" s="3"/>
    </row>
    <row r="722" spans="15:15" x14ac:dyDescent="0.2">
      <c r="O722" s="3"/>
    </row>
    <row r="723" spans="15:15" x14ac:dyDescent="0.2">
      <c r="O723" s="3"/>
    </row>
    <row r="724" spans="15:15" x14ac:dyDescent="0.2">
      <c r="O724" s="3"/>
    </row>
    <row r="725" spans="15:15" x14ac:dyDescent="0.2">
      <c r="O725" s="3"/>
    </row>
    <row r="726" spans="15:15" x14ac:dyDescent="0.2">
      <c r="O726" s="3"/>
    </row>
    <row r="727" spans="15:15" x14ac:dyDescent="0.2">
      <c r="O727" s="3"/>
    </row>
    <row r="728" spans="15:15" x14ac:dyDescent="0.2">
      <c r="O728" s="3"/>
    </row>
    <row r="729" spans="15:15" x14ac:dyDescent="0.2">
      <c r="O729" s="3"/>
    </row>
    <row r="730" spans="15:15" x14ac:dyDescent="0.2">
      <c r="O730" s="3"/>
    </row>
    <row r="731" spans="15:15" x14ac:dyDescent="0.2">
      <c r="O731" s="3"/>
    </row>
    <row r="732" spans="15:15" x14ac:dyDescent="0.2">
      <c r="O732" s="3"/>
    </row>
    <row r="733" spans="15:15" x14ac:dyDescent="0.2">
      <c r="O733" s="3"/>
    </row>
    <row r="734" spans="15:15" x14ac:dyDescent="0.2">
      <c r="O734" s="3"/>
    </row>
    <row r="735" spans="15:15" x14ac:dyDescent="0.2">
      <c r="O735" s="3"/>
    </row>
    <row r="736" spans="15:15" x14ac:dyDescent="0.2">
      <c r="O736" s="3"/>
    </row>
    <row r="737" spans="15:15" x14ac:dyDescent="0.2">
      <c r="O737" s="3"/>
    </row>
    <row r="738" spans="15:15" x14ac:dyDescent="0.2">
      <c r="O738" s="3"/>
    </row>
    <row r="739" spans="15:15" x14ac:dyDescent="0.2">
      <c r="O739" s="3"/>
    </row>
    <row r="740" spans="15:15" x14ac:dyDescent="0.2">
      <c r="O740" s="3"/>
    </row>
    <row r="741" spans="15:15" x14ac:dyDescent="0.2">
      <c r="O741" s="3"/>
    </row>
    <row r="742" spans="15:15" x14ac:dyDescent="0.2">
      <c r="O742" s="3"/>
    </row>
    <row r="743" spans="15:15" x14ac:dyDescent="0.2">
      <c r="O743" s="3"/>
    </row>
    <row r="744" spans="15:15" x14ac:dyDescent="0.2">
      <c r="O744" s="3"/>
    </row>
    <row r="745" spans="15:15" x14ac:dyDescent="0.2">
      <c r="O745" s="3"/>
    </row>
    <row r="746" spans="15:15" x14ac:dyDescent="0.2">
      <c r="O746" s="3"/>
    </row>
    <row r="747" spans="15:15" x14ac:dyDescent="0.2">
      <c r="O747" s="3"/>
    </row>
    <row r="748" spans="15:15" x14ac:dyDescent="0.2">
      <c r="O748" s="3"/>
    </row>
    <row r="749" spans="15:15" x14ac:dyDescent="0.2">
      <c r="O749" s="3"/>
    </row>
    <row r="750" spans="15:15" x14ac:dyDescent="0.2">
      <c r="O750" s="3"/>
    </row>
    <row r="751" spans="15:15" x14ac:dyDescent="0.2">
      <c r="O751" s="3"/>
    </row>
    <row r="752" spans="15:15" x14ac:dyDescent="0.2">
      <c r="O752" s="3"/>
    </row>
    <row r="753" spans="15:15" x14ac:dyDescent="0.2">
      <c r="O753" s="3"/>
    </row>
    <row r="754" spans="15:15" x14ac:dyDescent="0.2">
      <c r="O754" s="3"/>
    </row>
    <row r="755" spans="15:15" x14ac:dyDescent="0.2">
      <c r="O755" s="3"/>
    </row>
    <row r="756" spans="15:15" x14ac:dyDescent="0.2">
      <c r="O756" s="3"/>
    </row>
    <row r="757" spans="15:15" x14ac:dyDescent="0.2">
      <c r="O757" s="3"/>
    </row>
    <row r="758" spans="15:15" x14ac:dyDescent="0.2">
      <c r="O758" s="3"/>
    </row>
    <row r="759" spans="15:15" x14ac:dyDescent="0.2">
      <c r="O759" s="3"/>
    </row>
    <row r="760" spans="15:15" x14ac:dyDescent="0.2">
      <c r="O760" s="3"/>
    </row>
    <row r="761" spans="15:15" x14ac:dyDescent="0.2">
      <c r="O761" s="3"/>
    </row>
    <row r="762" spans="15:15" x14ac:dyDescent="0.2">
      <c r="O762" s="3"/>
    </row>
    <row r="763" spans="15:15" x14ac:dyDescent="0.2">
      <c r="O763" s="3"/>
    </row>
    <row r="764" spans="15:15" x14ac:dyDescent="0.2">
      <c r="O764" s="3"/>
    </row>
    <row r="765" spans="15:15" x14ac:dyDescent="0.2">
      <c r="O765" s="3"/>
    </row>
    <row r="766" spans="15:15" x14ac:dyDescent="0.2">
      <c r="O766" s="3"/>
    </row>
    <row r="767" spans="15:15" x14ac:dyDescent="0.2">
      <c r="O767" s="3"/>
    </row>
    <row r="768" spans="15:15" x14ac:dyDescent="0.2">
      <c r="O768" s="3"/>
    </row>
    <row r="769" spans="15:15" x14ac:dyDescent="0.2">
      <c r="O769" s="3"/>
    </row>
    <row r="770" spans="15:15" x14ac:dyDescent="0.2">
      <c r="O770" s="3"/>
    </row>
    <row r="771" spans="15:15" x14ac:dyDescent="0.2">
      <c r="O771" s="3"/>
    </row>
    <row r="772" spans="15:15" x14ac:dyDescent="0.2">
      <c r="O772" s="3"/>
    </row>
    <row r="773" spans="15:15" x14ac:dyDescent="0.2">
      <c r="O773" s="3"/>
    </row>
    <row r="774" spans="15:15" x14ac:dyDescent="0.2">
      <c r="O774" s="3"/>
    </row>
    <row r="775" spans="15:15" x14ac:dyDescent="0.2">
      <c r="O775" s="3"/>
    </row>
    <row r="776" spans="15:15" x14ac:dyDescent="0.2">
      <c r="O776" s="3"/>
    </row>
    <row r="777" spans="15:15" x14ac:dyDescent="0.2">
      <c r="O777" s="3"/>
    </row>
    <row r="778" spans="15:15" x14ac:dyDescent="0.2">
      <c r="O778" s="3"/>
    </row>
    <row r="779" spans="15:15" x14ac:dyDescent="0.2">
      <c r="O779" s="3"/>
    </row>
    <row r="780" spans="15:15" x14ac:dyDescent="0.2">
      <c r="O780" s="3"/>
    </row>
    <row r="781" spans="15:15" x14ac:dyDescent="0.2">
      <c r="O781" s="3"/>
    </row>
    <row r="782" spans="15:15" x14ac:dyDescent="0.2">
      <c r="O782" s="3"/>
    </row>
    <row r="783" spans="15:15" x14ac:dyDescent="0.2">
      <c r="O783" s="3"/>
    </row>
    <row r="784" spans="15:15" x14ac:dyDescent="0.2">
      <c r="O784" s="3"/>
    </row>
    <row r="785" spans="15:15" x14ac:dyDescent="0.2">
      <c r="O785" s="3"/>
    </row>
    <row r="786" spans="15:15" x14ac:dyDescent="0.2">
      <c r="O786" s="3"/>
    </row>
    <row r="787" spans="15:15" x14ac:dyDescent="0.2">
      <c r="O787" s="3"/>
    </row>
    <row r="788" spans="15:15" x14ac:dyDescent="0.2">
      <c r="O788" s="3"/>
    </row>
    <row r="789" spans="15:15" x14ac:dyDescent="0.2">
      <c r="O789" s="3"/>
    </row>
    <row r="790" spans="15:15" x14ac:dyDescent="0.2">
      <c r="O790" s="3"/>
    </row>
    <row r="791" spans="15:15" x14ac:dyDescent="0.2">
      <c r="O791" s="3"/>
    </row>
    <row r="792" spans="15:15" x14ac:dyDescent="0.2">
      <c r="O792" s="3"/>
    </row>
    <row r="793" spans="15:15" x14ac:dyDescent="0.2">
      <c r="O793" s="3"/>
    </row>
    <row r="794" spans="15:15" x14ac:dyDescent="0.2">
      <c r="O794" s="3"/>
    </row>
    <row r="795" spans="15:15" x14ac:dyDescent="0.2">
      <c r="O795" s="3"/>
    </row>
    <row r="796" spans="15:15" x14ac:dyDescent="0.2">
      <c r="O796" s="3"/>
    </row>
    <row r="797" spans="15:15" x14ac:dyDescent="0.2">
      <c r="O797" s="3"/>
    </row>
    <row r="798" spans="15:15" x14ac:dyDescent="0.2">
      <c r="O798" s="3"/>
    </row>
    <row r="799" spans="15:15" x14ac:dyDescent="0.2">
      <c r="O799" s="3"/>
    </row>
    <row r="800" spans="15:15" x14ac:dyDescent="0.2">
      <c r="O800" s="3"/>
    </row>
    <row r="801" spans="15:15" x14ac:dyDescent="0.2">
      <c r="O801" s="3"/>
    </row>
    <row r="802" spans="15:15" x14ac:dyDescent="0.2">
      <c r="O802" s="3"/>
    </row>
    <row r="803" spans="15:15" x14ac:dyDescent="0.2">
      <c r="O803" s="3"/>
    </row>
    <row r="804" spans="15:15" x14ac:dyDescent="0.2">
      <c r="O804" s="3"/>
    </row>
    <row r="805" spans="15:15" x14ac:dyDescent="0.2">
      <c r="O805" s="3"/>
    </row>
    <row r="806" spans="15:15" x14ac:dyDescent="0.2">
      <c r="O806" s="3"/>
    </row>
    <row r="807" spans="15:15" x14ac:dyDescent="0.2">
      <c r="O807" s="3"/>
    </row>
    <row r="808" spans="15:15" x14ac:dyDescent="0.2">
      <c r="O808" s="3"/>
    </row>
    <row r="809" spans="15:15" x14ac:dyDescent="0.2">
      <c r="O809" s="3"/>
    </row>
    <row r="810" spans="15:15" x14ac:dyDescent="0.2">
      <c r="O810" s="3"/>
    </row>
    <row r="811" spans="15:15" x14ac:dyDescent="0.2">
      <c r="O811" s="3"/>
    </row>
    <row r="812" spans="15:15" x14ac:dyDescent="0.2">
      <c r="O812" s="3"/>
    </row>
    <row r="813" spans="15:15" x14ac:dyDescent="0.2">
      <c r="O813" s="3"/>
    </row>
    <row r="814" spans="15:15" x14ac:dyDescent="0.2">
      <c r="O814" s="3"/>
    </row>
    <row r="815" spans="15:15" x14ac:dyDescent="0.2">
      <c r="O815" s="3"/>
    </row>
    <row r="816" spans="15:15" x14ac:dyDescent="0.2">
      <c r="O816" s="3"/>
    </row>
    <row r="817" spans="15:15" x14ac:dyDescent="0.2">
      <c r="O817" s="3"/>
    </row>
    <row r="818" spans="15:15" x14ac:dyDescent="0.2">
      <c r="O818" s="3"/>
    </row>
    <row r="819" spans="15:15" x14ac:dyDescent="0.2">
      <c r="O819" s="3"/>
    </row>
    <row r="820" spans="15:15" x14ac:dyDescent="0.2">
      <c r="O820" s="3"/>
    </row>
    <row r="821" spans="15:15" x14ac:dyDescent="0.2">
      <c r="O821" s="3"/>
    </row>
    <row r="822" spans="15:15" x14ac:dyDescent="0.2">
      <c r="O822" s="3"/>
    </row>
    <row r="823" spans="15:15" x14ac:dyDescent="0.2">
      <c r="O823" s="3"/>
    </row>
    <row r="824" spans="15:15" x14ac:dyDescent="0.2">
      <c r="O824" s="3"/>
    </row>
    <row r="825" spans="15:15" x14ac:dyDescent="0.2">
      <c r="O825" s="3"/>
    </row>
    <row r="826" spans="15:15" x14ac:dyDescent="0.2">
      <c r="O826" s="3"/>
    </row>
    <row r="827" spans="15:15" x14ac:dyDescent="0.2">
      <c r="O827" s="3"/>
    </row>
    <row r="828" spans="15:15" x14ac:dyDescent="0.2">
      <c r="O828" s="3"/>
    </row>
    <row r="829" spans="15:15" x14ac:dyDescent="0.2">
      <c r="O829" s="3"/>
    </row>
    <row r="830" spans="15:15" x14ac:dyDescent="0.2">
      <c r="O830" s="3"/>
    </row>
    <row r="831" spans="15:15" x14ac:dyDescent="0.2">
      <c r="O831" s="3"/>
    </row>
    <row r="832" spans="15:15" x14ac:dyDescent="0.2">
      <c r="O832" s="3"/>
    </row>
    <row r="833" spans="15:15" x14ac:dyDescent="0.2">
      <c r="O833" s="3"/>
    </row>
    <row r="834" spans="15:15" x14ac:dyDescent="0.2">
      <c r="O834" s="3"/>
    </row>
    <row r="835" spans="15:15" x14ac:dyDescent="0.2">
      <c r="O835" s="3"/>
    </row>
    <row r="836" spans="15:15" x14ac:dyDescent="0.2">
      <c r="O836" s="3"/>
    </row>
    <row r="837" spans="15:15" x14ac:dyDescent="0.2">
      <c r="O837" s="3"/>
    </row>
    <row r="838" spans="15:15" x14ac:dyDescent="0.2">
      <c r="O838" s="3"/>
    </row>
    <row r="839" spans="15:15" x14ac:dyDescent="0.2">
      <c r="O839" s="3"/>
    </row>
    <row r="840" spans="15:15" x14ac:dyDescent="0.2">
      <c r="O840" s="3"/>
    </row>
    <row r="841" spans="15:15" x14ac:dyDescent="0.2">
      <c r="O841" s="3"/>
    </row>
    <row r="842" spans="15:15" x14ac:dyDescent="0.2">
      <c r="O842" s="3"/>
    </row>
    <row r="843" spans="15:15" x14ac:dyDescent="0.2">
      <c r="O843" s="3"/>
    </row>
    <row r="844" spans="15:15" x14ac:dyDescent="0.2">
      <c r="O844" s="3"/>
    </row>
    <row r="845" spans="15:15" x14ac:dyDescent="0.2">
      <c r="O845" s="3"/>
    </row>
    <row r="846" spans="15:15" x14ac:dyDescent="0.2">
      <c r="O846" s="3"/>
    </row>
    <row r="847" spans="15:15" x14ac:dyDescent="0.2">
      <c r="O847" s="3"/>
    </row>
    <row r="848" spans="15:15" x14ac:dyDescent="0.2">
      <c r="O848" s="3"/>
    </row>
    <row r="849" spans="15:15" x14ac:dyDescent="0.2">
      <c r="O849" s="3"/>
    </row>
    <row r="850" spans="15:15" x14ac:dyDescent="0.2">
      <c r="O850" s="3"/>
    </row>
    <row r="851" spans="15:15" x14ac:dyDescent="0.2">
      <c r="O851" s="3"/>
    </row>
    <row r="852" spans="15:15" x14ac:dyDescent="0.2">
      <c r="O852" s="3"/>
    </row>
    <row r="853" spans="15:15" x14ac:dyDescent="0.2">
      <c r="O853" s="3"/>
    </row>
    <row r="854" spans="15:15" x14ac:dyDescent="0.2">
      <c r="O854" s="3"/>
    </row>
    <row r="855" spans="15:15" x14ac:dyDescent="0.2">
      <c r="O855" s="3"/>
    </row>
    <row r="856" spans="15:15" x14ac:dyDescent="0.2">
      <c r="O856" s="3"/>
    </row>
    <row r="857" spans="15:15" x14ac:dyDescent="0.2">
      <c r="O857" s="3"/>
    </row>
    <row r="858" spans="15:15" x14ac:dyDescent="0.2">
      <c r="O858" s="3"/>
    </row>
    <row r="859" spans="15:15" x14ac:dyDescent="0.2">
      <c r="O859" s="3"/>
    </row>
    <row r="860" spans="15:15" x14ac:dyDescent="0.2">
      <c r="O860" s="3"/>
    </row>
    <row r="861" spans="15:15" x14ac:dyDescent="0.2">
      <c r="O861" s="3"/>
    </row>
    <row r="862" spans="15:15" x14ac:dyDescent="0.2">
      <c r="O862" s="3"/>
    </row>
    <row r="863" spans="15:15" x14ac:dyDescent="0.2">
      <c r="O863" s="3"/>
    </row>
    <row r="864" spans="15:15" x14ac:dyDescent="0.2">
      <c r="O864" s="3"/>
    </row>
    <row r="865" spans="15:15" x14ac:dyDescent="0.2">
      <c r="O865" s="3"/>
    </row>
    <row r="866" spans="15:15" x14ac:dyDescent="0.2">
      <c r="O866" s="3"/>
    </row>
    <row r="867" spans="15:15" x14ac:dyDescent="0.2">
      <c r="O867" s="3"/>
    </row>
    <row r="868" spans="15:15" x14ac:dyDescent="0.2">
      <c r="O868" s="3"/>
    </row>
    <row r="869" spans="15:15" x14ac:dyDescent="0.2">
      <c r="O869" s="3"/>
    </row>
    <row r="870" spans="15:15" x14ac:dyDescent="0.2">
      <c r="O870" s="3"/>
    </row>
    <row r="871" spans="15:15" x14ac:dyDescent="0.2">
      <c r="O871" s="3"/>
    </row>
    <row r="872" spans="15:15" x14ac:dyDescent="0.2">
      <c r="O872" s="3"/>
    </row>
    <row r="873" spans="15:15" x14ac:dyDescent="0.2">
      <c r="O873" s="3"/>
    </row>
    <row r="874" spans="15:15" x14ac:dyDescent="0.2">
      <c r="O874" s="3"/>
    </row>
    <row r="875" spans="15:15" x14ac:dyDescent="0.2">
      <c r="O875" s="3"/>
    </row>
    <row r="876" spans="15:15" x14ac:dyDescent="0.2">
      <c r="O876" s="3"/>
    </row>
    <row r="877" spans="15:15" x14ac:dyDescent="0.2">
      <c r="O877" s="3"/>
    </row>
    <row r="878" spans="15:15" x14ac:dyDescent="0.2">
      <c r="O878" s="3"/>
    </row>
    <row r="879" spans="15:15" x14ac:dyDescent="0.2">
      <c r="O879" s="3"/>
    </row>
    <row r="880" spans="15:15" x14ac:dyDescent="0.2">
      <c r="O880" s="3"/>
    </row>
    <row r="881" spans="15:15" x14ac:dyDescent="0.2">
      <c r="O881" s="3"/>
    </row>
    <row r="882" spans="15:15" x14ac:dyDescent="0.2">
      <c r="O882" s="3"/>
    </row>
    <row r="883" spans="15:15" x14ac:dyDescent="0.2">
      <c r="O883" s="3"/>
    </row>
    <row r="884" spans="15:15" x14ac:dyDescent="0.2">
      <c r="O884" s="3"/>
    </row>
    <row r="885" spans="15:15" x14ac:dyDescent="0.2">
      <c r="O885" s="3"/>
    </row>
    <row r="886" spans="15:15" x14ac:dyDescent="0.2">
      <c r="O886" s="3"/>
    </row>
    <row r="887" spans="15:15" x14ac:dyDescent="0.2">
      <c r="O887" s="3"/>
    </row>
    <row r="888" spans="15:15" x14ac:dyDescent="0.2">
      <c r="O888" s="3"/>
    </row>
    <row r="889" spans="15:15" x14ac:dyDescent="0.2">
      <c r="O889" s="3"/>
    </row>
    <row r="890" spans="15:15" x14ac:dyDescent="0.2">
      <c r="O890" s="3"/>
    </row>
    <row r="891" spans="15:15" x14ac:dyDescent="0.2">
      <c r="O891" s="3"/>
    </row>
    <row r="892" spans="15:15" x14ac:dyDescent="0.2">
      <c r="O892" s="3"/>
    </row>
    <row r="893" spans="15:15" x14ac:dyDescent="0.2">
      <c r="O893" s="3"/>
    </row>
    <row r="894" spans="15:15" x14ac:dyDescent="0.2">
      <c r="O894" s="3"/>
    </row>
    <row r="895" spans="15:15" x14ac:dyDescent="0.2">
      <c r="O895" s="3"/>
    </row>
    <row r="896" spans="15:15" x14ac:dyDescent="0.2">
      <c r="O896" s="3"/>
    </row>
    <row r="897" spans="15:15" x14ac:dyDescent="0.2">
      <c r="O897" s="3"/>
    </row>
    <row r="898" spans="15:15" x14ac:dyDescent="0.2">
      <c r="O898" s="3"/>
    </row>
    <row r="899" spans="15:15" x14ac:dyDescent="0.2">
      <c r="O899" s="3"/>
    </row>
    <row r="900" spans="15:15" x14ac:dyDescent="0.2">
      <c r="O900" s="3"/>
    </row>
    <row r="901" spans="15:15" x14ac:dyDescent="0.2">
      <c r="O901" s="3"/>
    </row>
    <row r="902" spans="15:15" x14ac:dyDescent="0.2">
      <c r="O902" s="3"/>
    </row>
    <row r="903" spans="15:15" x14ac:dyDescent="0.2">
      <c r="O903" s="3"/>
    </row>
    <row r="904" spans="15:15" x14ac:dyDescent="0.2">
      <c r="O904" s="3"/>
    </row>
    <row r="905" spans="15:15" x14ac:dyDescent="0.2">
      <c r="O905" s="3"/>
    </row>
    <row r="906" spans="15:15" x14ac:dyDescent="0.2">
      <c r="O906" s="3"/>
    </row>
    <row r="907" spans="15:15" x14ac:dyDescent="0.2">
      <c r="O907" s="3"/>
    </row>
    <row r="908" spans="15:15" x14ac:dyDescent="0.2">
      <c r="O908" s="3"/>
    </row>
    <row r="909" spans="15:15" x14ac:dyDescent="0.2">
      <c r="O909" s="3"/>
    </row>
    <row r="910" spans="15:15" x14ac:dyDescent="0.2">
      <c r="O910" s="3"/>
    </row>
    <row r="911" spans="15:15" x14ac:dyDescent="0.2">
      <c r="O911" s="3"/>
    </row>
    <row r="912" spans="15:15" x14ac:dyDescent="0.2">
      <c r="O912" s="3"/>
    </row>
    <row r="913" spans="15:15" x14ac:dyDescent="0.2">
      <c r="O913" s="3"/>
    </row>
    <row r="914" spans="15:15" x14ac:dyDescent="0.2">
      <c r="O914" s="3"/>
    </row>
    <row r="915" spans="15:15" x14ac:dyDescent="0.2">
      <c r="O915" s="3"/>
    </row>
    <row r="916" spans="15:15" x14ac:dyDescent="0.2">
      <c r="O916" s="3"/>
    </row>
    <row r="917" spans="15:15" x14ac:dyDescent="0.2">
      <c r="O917" s="3"/>
    </row>
    <row r="918" spans="15:15" x14ac:dyDescent="0.2">
      <c r="O918" s="3"/>
    </row>
    <row r="919" spans="15:15" x14ac:dyDescent="0.2">
      <c r="O919" s="3"/>
    </row>
    <row r="920" spans="15:15" x14ac:dyDescent="0.2">
      <c r="O920" s="3"/>
    </row>
    <row r="921" spans="15:15" x14ac:dyDescent="0.2">
      <c r="O921" s="3"/>
    </row>
    <row r="922" spans="15:15" x14ac:dyDescent="0.2">
      <c r="O922" s="3"/>
    </row>
    <row r="923" spans="15:15" x14ac:dyDescent="0.2">
      <c r="O923" s="3"/>
    </row>
    <row r="924" spans="15:15" x14ac:dyDescent="0.2">
      <c r="O924" s="3"/>
    </row>
    <row r="925" spans="15:15" x14ac:dyDescent="0.2">
      <c r="O925" s="3"/>
    </row>
    <row r="926" spans="15:15" x14ac:dyDescent="0.2">
      <c r="O926" s="3"/>
    </row>
    <row r="927" spans="15:15" x14ac:dyDescent="0.2">
      <c r="O927" s="3"/>
    </row>
    <row r="928" spans="15:15" x14ac:dyDescent="0.2">
      <c r="O928" s="3"/>
    </row>
    <row r="929" spans="15:15" x14ac:dyDescent="0.2">
      <c r="O929" s="3"/>
    </row>
    <row r="930" spans="15:15" x14ac:dyDescent="0.2">
      <c r="O930" s="3"/>
    </row>
    <row r="931" spans="15:15" x14ac:dyDescent="0.2">
      <c r="O931" s="3"/>
    </row>
    <row r="932" spans="15:15" x14ac:dyDescent="0.2">
      <c r="O932" s="3"/>
    </row>
    <row r="933" spans="15:15" x14ac:dyDescent="0.2">
      <c r="O933" s="3"/>
    </row>
    <row r="934" spans="15:15" x14ac:dyDescent="0.2">
      <c r="O934" s="3"/>
    </row>
    <row r="935" spans="15:15" x14ac:dyDescent="0.2">
      <c r="O935" s="3"/>
    </row>
    <row r="936" spans="15:15" x14ac:dyDescent="0.2">
      <c r="O936" s="3"/>
    </row>
    <row r="937" spans="15:15" x14ac:dyDescent="0.2">
      <c r="O937" s="3"/>
    </row>
    <row r="938" spans="15:15" x14ac:dyDescent="0.2">
      <c r="O938" s="3"/>
    </row>
    <row r="939" spans="15:15" x14ac:dyDescent="0.2">
      <c r="O939" s="3"/>
    </row>
    <row r="940" spans="15:15" x14ac:dyDescent="0.2">
      <c r="O940" s="3"/>
    </row>
    <row r="941" spans="15:15" x14ac:dyDescent="0.2">
      <c r="O941" s="3"/>
    </row>
    <row r="942" spans="15:15" x14ac:dyDescent="0.2">
      <c r="O942" s="3"/>
    </row>
    <row r="943" spans="15:15" x14ac:dyDescent="0.2">
      <c r="O943" s="3"/>
    </row>
    <row r="944" spans="15:15" x14ac:dyDescent="0.2">
      <c r="O944" s="3"/>
    </row>
    <row r="945" spans="15:15" x14ac:dyDescent="0.2">
      <c r="O945" s="3"/>
    </row>
    <row r="946" spans="15:15" x14ac:dyDescent="0.2">
      <c r="O946" s="3"/>
    </row>
    <row r="947" spans="15:15" x14ac:dyDescent="0.2">
      <c r="O947" s="3"/>
    </row>
    <row r="948" spans="15:15" x14ac:dyDescent="0.2">
      <c r="O948" s="3"/>
    </row>
    <row r="949" spans="15:15" x14ac:dyDescent="0.2">
      <c r="O949" s="3"/>
    </row>
    <row r="950" spans="15:15" x14ac:dyDescent="0.2">
      <c r="O950" s="3"/>
    </row>
    <row r="951" spans="15:15" x14ac:dyDescent="0.2">
      <c r="O951" s="3"/>
    </row>
    <row r="952" spans="15:15" x14ac:dyDescent="0.2">
      <c r="O952" s="3"/>
    </row>
    <row r="953" spans="15:15" x14ac:dyDescent="0.2">
      <c r="O953" s="3"/>
    </row>
    <row r="954" spans="15:15" x14ac:dyDescent="0.2">
      <c r="O954" s="3"/>
    </row>
    <row r="955" spans="15:15" x14ac:dyDescent="0.2">
      <c r="O955" s="3"/>
    </row>
    <row r="956" spans="15:15" x14ac:dyDescent="0.2">
      <c r="O956" s="3"/>
    </row>
    <row r="957" spans="15:15" x14ac:dyDescent="0.2">
      <c r="O957" s="3"/>
    </row>
    <row r="958" spans="15:15" x14ac:dyDescent="0.2">
      <c r="O958" s="3"/>
    </row>
    <row r="959" spans="15:15" x14ac:dyDescent="0.2">
      <c r="O959" s="3"/>
    </row>
    <row r="960" spans="15:15" x14ac:dyDescent="0.2">
      <c r="O960" s="3"/>
    </row>
    <row r="961" spans="15:15" x14ac:dyDescent="0.2">
      <c r="O961" s="3"/>
    </row>
    <row r="962" spans="15:15" x14ac:dyDescent="0.2">
      <c r="O962" s="3"/>
    </row>
    <row r="963" spans="15:15" x14ac:dyDescent="0.2">
      <c r="O963" s="3"/>
    </row>
    <row r="964" spans="15:15" x14ac:dyDescent="0.2">
      <c r="O964" s="3"/>
    </row>
    <row r="965" spans="15:15" x14ac:dyDescent="0.2">
      <c r="O965" s="3"/>
    </row>
    <row r="966" spans="15:15" x14ac:dyDescent="0.2">
      <c r="O966" s="3"/>
    </row>
    <row r="967" spans="15:15" x14ac:dyDescent="0.2">
      <c r="O967" s="3"/>
    </row>
    <row r="968" spans="15:15" x14ac:dyDescent="0.2">
      <c r="O968" s="3"/>
    </row>
    <row r="969" spans="15:15" x14ac:dyDescent="0.2">
      <c r="O969" s="3"/>
    </row>
    <row r="970" spans="15:15" x14ac:dyDescent="0.2">
      <c r="O970" s="3"/>
    </row>
    <row r="971" spans="15:15" x14ac:dyDescent="0.2">
      <c r="O971" s="3"/>
    </row>
    <row r="972" spans="15:15" x14ac:dyDescent="0.2">
      <c r="O972" s="3"/>
    </row>
    <row r="973" spans="15:15" x14ac:dyDescent="0.2">
      <c r="O973" s="3"/>
    </row>
    <row r="974" spans="15:15" x14ac:dyDescent="0.2">
      <c r="O974" s="3"/>
    </row>
    <row r="975" spans="15:15" x14ac:dyDescent="0.2">
      <c r="O975" s="3"/>
    </row>
    <row r="976" spans="15:15" x14ac:dyDescent="0.2">
      <c r="O976" s="3"/>
    </row>
    <row r="977" spans="15:15" x14ac:dyDescent="0.2">
      <c r="O977" s="3"/>
    </row>
    <row r="978" spans="15:15" x14ac:dyDescent="0.2">
      <c r="O978" s="3"/>
    </row>
    <row r="979" spans="15:15" x14ac:dyDescent="0.2">
      <c r="O979" s="3"/>
    </row>
    <row r="980" spans="15:15" x14ac:dyDescent="0.2">
      <c r="O980" s="3"/>
    </row>
    <row r="981" spans="15:15" x14ac:dyDescent="0.2">
      <c r="O981" s="3"/>
    </row>
    <row r="982" spans="15:15" x14ac:dyDescent="0.2">
      <c r="O982" s="3"/>
    </row>
    <row r="983" spans="15:15" x14ac:dyDescent="0.2">
      <c r="O983" s="3"/>
    </row>
    <row r="984" spans="15:15" x14ac:dyDescent="0.2">
      <c r="O984" s="3"/>
    </row>
    <row r="985" spans="15:15" x14ac:dyDescent="0.2">
      <c r="O985" s="3"/>
    </row>
    <row r="986" spans="15:15" x14ac:dyDescent="0.2">
      <c r="O986" s="3"/>
    </row>
    <row r="987" spans="15:15" x14ac:dyDescent="0.2">
      <c r="O987" s="3"/>
    </row>
    <row r="988" spans="15:15" x14ac:dyDescent="0.2">
      <c r="O988" s="3"/>
    </row>
    <row r="989" spans="15:15" x14ac:dyDescent="0.2">
      <c r="O989" s="3"/>
    </row>
    <row r="990" spans="15:15" x14ac:dyDescent="0.2">
      <c r="O990" s="3"/>
    </row>
    <row r="991" spans="15:15" x14ac:dyDescent="0.2">
      <c r="O991" s="3"/>
    </row>
    <row r="992" spans="15:15" x14ac:dyDescent="0.2">
      <c r="O992" s="3"/>
    </row>
    <row r="993" spans="15:15" x14ac:dyDescent="0.2">
      <c r="O993" s="3"/>
    </row>
    <row r="994" spans="15:15" x14ac:dyDescent="0.2">
      <c r="O994" s="3"/>
    </row>
    <row r="995" spans="15:15" x14ac:dyDescent="0.2">
      <c r="O995" s="3"/>
    </row>
    <row r="996" spans="15:15" x14ac:dyDescent="0.2">
      <c r="O996" s="3"/>
    </row>
    <row r="997" spans="15:15" x14ac:dyDescent="0.2">
      <c r="O997" s="3"/>
    </row>
    <row r="998" spans="15:15" x14ac:dyDescent="0.2">
      <c r="O998" s="3"/>
    </row>
    <row r="999" spans="15:15" x14ac:dyDescent="0.2">
      <c r="O999" s="3"/>
    </row>
    <row r="1000" spans="15:15" x14ac:dyDescent="0.2">
      <c r="O1000" s="3"/>
    </row>
    <row r="1001" spans="15:15" x14ac:dyDescent="0.2">
      <c r="O1001" s="3"/>
    </row>
    <row r="1002" spans="15:15" x14ac:dyDescent="0.2">
      <c r="O1002" s="3"/>
    </row>
    <row r="1003" spans="15:15" x14ac:dyDescent="0.2">
      <c r="O1003" s="3"/>
    </row>
    <row r="1004" spans="15:15" x14ac:dyDescent="0.2">
      <c r="O1004" s="3"/>
    </row>
    <row r="1005" spans="15:15" x14ac:dyDescent="0.2">
      <c r="O1005" s="3"/>
    </row>
    <row r="1006" spans="15:15" x14ac:dyDescent="0.2">
      <c r="O1006" s="3"/>
    </row>
    <row r="1007" spans="15:15" x14ac:dyDescent="0.2">
      <c r="O1007" s="3"/>
    </row>
    <row r="1008" spans="15:15" x14ac:dyDescent="0.2">
      <c r="O1008" s="3"/>
    </row>
    <row r="1009" spans="15:15" x14ac:dyDescent="0.2">
      <c r="O1009" s="3"/>
    </row>
    <row r="1010" spans="15:15" x14ac:dyDescent="0.2">
      <c r="O1010" s="3"/>
    </row>
    <row r="1011" spans="15:15" x14ac:dyDescent="0.2">
      <c r="O1011" s="3"/>
    </row>
    <row r="1012" spans="15:15" x14ac:dyDescent="0.2">
      <c r="O1012" s="3"/>
    </row>
    <row r="1013" spans="15:15" x14ac:dyDescent="0.2">
      <c r="O1013" s="3"/>
    </row>
    <row r="1014" spans="15:15" x14ac:dyDescent="0.2">
      <c r="O1014" s="3"/>
    </row>
    <row r="1015" spans="15:15" x14ac:dyDescent="0.2">
      <c r="O1015" s="3"/>
    </row>
    <row r="1016" spans="15:15" x14ac:dyDescent="0.2">
      <c r="O1016" s="3"/>
    </row>
    <row r="1017" spans="15:15" x14ac:dyDescent="0.2">
      <c r="O1017" s="3"/>
    </row>
    <row r="1018" spans="15:15" x14ac:dyDescent="0.2">
      <c r="O1018" s="3"/>
    </row>
    <row r="1019" spans="15:15" x14ac:dyDescent="0.2">
      <c r="O1019" s="3"/>
    </row>
    <row r="1020" spans="15:15" x14ac:dyDescent="0.2">
      <c r="O1020" s="3"/>
    </row>
    <row r="1021" spans="15:15" x14ac:dyDescent="0.2">
      <c r="O1021" s="3"/>
    </row>
    <row r="1022" spans="15:15" x14ac:dyDescent="0.2">
      <c r="O1022" s="3"/>
    </row>
    <row r="1023" spans="15:15" x14ac:dyDescent="0.2">
      <c r="O1023" s="3"/>
    </row>
    <row r="1024" spans="15:15" x14ac:dyDescent="0.2">
      <c r="O1024" s="3"/>
    </row>
    <row r="1025" spans="15:15" x14ac:dyDescent="0.2">
      <c r="O1025" s="3"/>
    </row>
    <row r="1026" spans="15:15" x14ac:dyDescent="0.2">
      <c r="O1026" s="3"/>
    </row>
    <row r="1027" spans="15:15" x14ac:dyDescent="0.2">
      <c r="O1027" s="3"/>
    </row>
    <row r="1028" spans="15:15" x14ac:dyDescent="0.2">
      <c r="O1028" s="3"/>
    </row>
    <row r="1029" spans="15:15" x14ac:dyDescent="0.2">
      <c r="O1029" s="3"/>
    </row>
    <row r="1030" spans="15:15" x14ac:dyDescent="0.2">
      <c r="O1030" s="3"/>
    </row>
    <row r="1031" spans="15:15" x14ac:dyDescent="0.2">
      <c r="O1031" s="3"/>
    </row>
    <row r="1032" spans="15:15" x14ac:dyDescent="0.2">
      <c r="O1032" s="3"/>
    </row>
    <row r="1033" spans="15:15" x14ac:dyDescent="0.2">
      <c r="O1033" s="3"/>
    </row>
    <row r="1034" spans="15:15" x14ac:dyDescent="0.2">
      <c r="O1034" s="3"/>
    </row>
    <row r="1035" spans="15:15" x14ac:dyDescent="0.2">
      <c r="O1035" s="3"/>
    </row>
    <row r="1036" spans="15:15" x14ac:dyDescent="0.2">
      <c r="O1036" s="3"/>
    </row>
    <row r="1037" spans="15:15" x14ac:dyDescent="0.2">
      <c r="O1037" s="3"/>
    </row>
    <row r="1038" spans="15:15" x14ac:dyDescent="0.2">
      <c r="O1038" s="3"/>
    </row>
    <row r="1039" spans="15:15" x14ac:dyDescent="0.2">
      <c r="O1039" s="3"/>
    </row>
    <row r="1040" spans="15:15" x14ac:dyDescent="0.2">
      <c r="O1040" s="3"/>
    </row>
    <row r="1041" spans="15:15" x14ac:dyDescent="0.2">
      <c r="O1041" s="3"/>
    </row>
    <row r="1042" spans="15:15" x14ac:dyDescent="0.2">
      <c r="O1042" s="3"/>
    </row>
    <row r="1043" spans="15:15" x14ac:dyDescent="0.2">
      <c r="O1043" s="3"/>
    </row>
    <row r="1044" spans="15:15" x14ac:dyDescent="0.2">
      <c r="O1044" s="3"/>
    </row>
    <row r="1045" spans="15:15" x14ac:dyDescent="0.2">
      <c r="O1045" s="3"/>
    </row>
    <row r="1046" spans="15:15" x14ac:dyDescent="0.2">
      <c r="O1046" s="3"/>
    </row>
    <row r="1047" spans="15:15" x14ac:dyDescent="0.2">
      <c r="O1047" s="3"/>
    </row>
    <row r="1048" spans="15:15" x14ac:dyDescent="0.2">
      <c r="O1048" s="3"/>
    </row>
    <row r="1049" spans="15:15" x14ac:dyDescent="0.2">
      <c r="O1049" s="3"/>
    </row>
    <row r="1050" spans="15:15" x14ac:dyDescent="0.2">
      <c r="O1050" s="3"/>
    </row>
    <row r="1051" spans="15:15" x14ac:dyDescent="0.2">
      <c r="O1051" s="3"/>
    </row>
    <row r="1052" spans="15:15" x14ac:dyDescent="0.2">
      <c r="O1052" s="3"/>
    </row>
    <row r="1053" spans="15:15" x14ac:dyDescent="0.2">
      <c r="O1053" s="3"/>
    </row>
    <row r="1054" spans="15:15" x14ac:dyDescent="0.2">
      <c r="O1054" s="3"/>
    </row>
    <row r="1055" spans="15:15" x14ac:dyDescent="0.2">
      <c r="O1055" s="3"/>
    </row>
    <row r="1056" spans="15:15" x14ac:dyDescent="0.2">
      <c r="O1056" s="3"/>
    </row>
    <row r="1057" spans="15:15" x14ac:dyDescent="0.2">
      <c r="O1057" s="3"/>
    </row>
    <row r="1058" spans="15:15" x14ac:dyDescent="0.2">
      <c r="O1058" s="3"/>
    </row>
    <row r="1059" spans="15:15" x14ac:dyDescent="0.2">
      <c r="O1059" s="3"/>
    </row>
    <row r="1060" spans="15:15" x14ac:dyDescent="0.2">
      <c r="O1060" s="3"/>
    </row>
    <row r="1061" spans="15:15" x14ac:dyDescent="0.2">
      <c r="O1061" s="3"/>
    </row>
    <row r="1062" spans="15:15" x14ac:dyDescent="0.2">
      <c r="O1062" s="3"/>
    </row>
    <row r="1063" spans="15:15" x14ac:dyDescent="0.2">
      <c r="O1063" s="3"/>
    </row>
    <row r="1064" spans="15:15" x14ac:dyDescent="0.2">
      <c r="O1064" s="3"/>
    </row>
    <row r="1065" spans="15:15" x14ac:dyDescent="0.2">
      <c r="O1065" s="3"/>
    </row>
    <row r="1066" spans="15:15" x14ac:dyDescent="0.2">
      <c r="O1066" s="3"/>
    </row>
    <row r="1067" spans="15:15" x14ac:dyDescent="0.2">
      <c r="O1067" s="3"/>
    </row>
    <row r="1068" spans="15:15" x14ac:dyDescent="0.2">
      <c r="O1068" s="3"/>
    </row>
    <row r="1069" spans="15:15" x14ac:dyDescent="0.2">
      <c r="O1069" s="3"/>
    </row>
    <row r="1070" spans="15:15" x14ac:dyDescent="0.2">
      <c r="O1070" s="3"/>
    </row>
    <row r="1071" spans="15:15" x14ac:dyDescent="0.2">
      <c r="O1071" s="3"/>
    </row>
    <row r="1072" spans="15:15" x14ac:dyDescent="0.2">
      <c r="O1072" s="3"/>
    </row>
    <row r="1073" spans="15:15" x14ac:dyDescent="0.2">
      <c r="O1073" s="3"/>
    </row>
    <row r="1074" spans="15:15" x14ac:dyDescent="0.2">
      <c r="O1074" s="3"/>
    </row>
    <row r="1075" spans="15:15" x14ac:dyDescent="0.2">
      <c r="O1075" s="3"/>
    </row>
    <row r="1076" spans="15:15" x14ac:dyDescent="0.2">
      <c r="O1076" s="3"/>
    </row>
    <row r="1077" spans="15:15" x14ac:dyDescent="0.2">
      <c r="O1077" s="3"/>
    </row>
    <row r="1078" spans="15:15" x14ac:dyDescent="0.2">
      <c r="O1078" s="3"/>
    </row>
    <row r="1079" spans="15:15" x14ac:dyDescent="0.2">
      <c r="O1079" s="3"/>
    </row>
    <row r="1080" spans="15:15" x14ac:dyDescent="0.2">
      <c r="O1080" s="3"/>
    </row>
    <row r="1081" spans="15:15" x14ac:dyDescent="0.2">
      <c r="O1081" s="3"/>
    </row>
    <row r="1082" spans="15:15" x14ac:dyDescent="0.2">
      <c r="O1082" s="3"/>
    </row>
    <row r="1083" spans="15:15" x14ac:dyDescent="0.2">
      <c r="O1083" s="3"/>
    </row>
    <row r="1084" spans="15:15" x14ac:dyDescent="0.2">
      <c r="O1084" s="3"/>
    </row>
    <row r="1085" spans="15:15" x14ac:dyDescent="0.2">
      <c r="O1085" s="3"/>
    </row>
    <row r="1086" spans="15:15" x14ac:dyDescent="0.2">
      <c r="O1086" s="3"/>
    </row>
    <row r="1087" spans="15:15" x14ac:dyDescent="0.2">
      <c r="O1087" s="3"/>
    </row>
    <row r="1088" spans="15:15" x14ac:dyDescent="0.2">
      <c r="O1088" s="3"/>
    </row>
    <row r="1089" spans="15:15" x14ac:dyDescent="0.2">
      <c r="O1089" s="3"/>
    </row>
    <row r="1090" spans="15:15" x14ac:dyDescent="0.2">
      <c r="O1090" s="3"/>
    </row>
    <row r="1091" spans="15:15" x14ac:dyDescent="0.2">
      <c r="O1091" s="3"/>
    </row>
    <row r="1092" spans="15:15" x14ac:dyDescent="0.2">
      <c r="O1092" s="3"/>
    </row>
    <row r="1093" spans="15:15" x14ac:dyDescent="0.2">
      <c r="O1093" s="3"/>
    </row>
    <row r="1094" spans="15:15" x14ac:dyDescent="0.2">
      <c r="O1094" s="3"/>
    </row>
    <row r="1095" spans="15:15" x14ac:dyDescent="0.2">
      <c r="O1095" s="3"/>
    </row>
    <row r="1096" spans="15:15" x14ac:dyDescent="0.2">
      <c r="O1096" s="3"/>
    </row>
    <row r="1097" spans="15:15" x14ac:dyDescent="0.2">
      <c r="O1097" s="3"/>
    </row>
    <row r="1098" spans="15:15" x14ac:dyDescent="0.2">
      <c r="O1098" s="3"/>
    </row>
    <row r="1099" spans="15:15" x14ac:dyDescent="0.2">
      <c r="O1099" s="3"/>
    </row>
    <row r="1100" spans="15:15" x14ac:dyDescent="0.2">
      <c r="O1100" s="3"/>
    </row>
    <row r="1101" spans="15:15" x14ac:dyDescent="0.2">
      <c r="O1101" s="3"/>
    </row>
    <row r="1102" spans="15:15" x14ac:dyDescent="0.2">
      <c r="O1102" s="3"/>
    </row>
    <row r="1103" spans="15:15" x14ac:dyDescent="0.2">
      <c r="O1103" s="3"/>
    </row>
    <row r="1104" spans="15:15" x14ac:dyDescent="0.2">
      <c r="O1104" s="3"/>
    </row>
    <row r="1105" spans="15:15" x14ac:dyDescent="0.2">
      <c r="O1105" s="3"/>
    </row>
    <row r="1106" spans="15:15" x14ac:dyDescent="0.2">
      <c r="O1106" s="3"/>
    </row>
    <row r="1107" spans="15:15" x14ac:dyDescent="0.2">
      <c r="O1107" s="3"/>
    </row>
    <row r="1108" spans="15:15" x14ac:dyDescent="0.2">
      <c r="O1108" s="3"/>
    </row>
    <row r="1109" spans="15:15" x14ac:dyDescent="0.2">
      <c r="O1109" s="3"/>
    </row>
    <row r="1110" spans="15:15" x14ac:dyDescent="0.2">
      <c r="O1110" s="3"/>
    </row>
    <row r="1111" spans="15:15" x14ac:dyDescent="0.2">
      <c r="O1111" s="3"/>
    </row>
    <row r="1112" spans="15:15" x14ac:dyDescent="0.2">
      <c r="O1112" s="3"/>
    </row>
    <row r="1113" spans="15:15" x14ac:dyDescent="0.2">
      <c r="O1113" s="3"/>
    </row>
    <row r="1114" spans="15:15" x14ac:dyDescent="0.2">
      <c r="O1114" s="3"/>
    </row>
    <row r="1115" spans="15:15" x14ac:dyDescent="0.2">
      <c r="O1115" s="3"/>
    </row>
    <row r="1116" spans="15:15" x14ac:dyDescent="0.2">
      <c r="O1116" s="3"/>
    </row>
    <row r="1117" spans="15:15" x14ac:dyDescent="0.2">
      <c r="O1117" s="3"/>
    </row>
    <row r="1118" spans="15:15" x14ac:dyDescent="0.2">
      <c r="O1118" s="3"/>
    </row>
    <row r="1119" spans="15:15" x14ac:dyDescent="0.2">
      <c r="O1119" s="3"/>
    </row>
    <row r="1120" spans="15:15" x14ac:dyDescent="0.2">
      <c r="O1120" s="3"/>
    </row>
    <row r="1121" spans="15:15" x14ac:dyDescent="0.2">
      <c r="O1121" s="3"/>
    </row>
    <row r="1122" spans="15:15" x14ac:dyDescent="0.2">
      <c r="O1122" s="3"/>
    </row>
    <row r="1123" spans="15:15" x14ac:dyDescent="0.2">
      <c r="O1123" s="3"/>
    </row>
    <row r="1124" spans="15:15" x14ac:dyDescent="0.2">
      <c r="O1124" s="3"/>
    </row>
    <row r="1125" spans="15:15" x14ac:dyDescent="0.2">
      <c r="O1125" s="3"/>
    </row>
    <row r="1126" spans="15:15" x14ac:dyDescent="0.2">
      <c r="O1126" s="3"/>
    </row>
    <row r="1127" spans="15:15" x14ac:dyDescent="0.2">
      <c r="O1127" s="3"/>
    </row>
    <row r="1128" spans="15:15" x14ac:dyDescent="0.2">
      <c r="O1128" s="3"/>
    </row>
    <row r="1129" spans="15:15" x14ac:dyDescent="0.2">
      <c r="O1129" s="3"/>
    </row>
    <row r="1130" spans="15:15" x14ac:dyDescent="0.2">
      <c r="O1130" s="3"/>
    </row>
    <row r="1131" spans="15:15" x14ac:dyDescent="0.2">
      <c r="O1131" s="3"/>
    </row>
    <row r="1132" spans="15:15" x14ac:dyDescent="0.2">
      <c r="O1132" s="3"/>
    </row>
    <row r="1133" spans="15:15" x14ac:dyDescent="0.2">
      <c r="O1133" s="3"/>
    </row>
    <row r="1134" spans="15:15" x14ac:dyDescent="0.2">
      <c r="O1134" s="3"/>
    </row>
    <row r="1135" spans="15:15" x14ac:dyDescent="0.2">
      <c r="O1135" s="3"/>
    </row>
    <row r="1136" spans="15:15" x14ac:dyDescent="0.2">
      <c r="O1136" s="3"/>
    </row>
    <row r="1137" spans="15:15" x14ac:dyDescent="0.2">
      <c r="O1137" s="3"/>
    </row>
    <row r="1138" spans="15:15" x14ac:dyDescent="0.2">
      <c r="O1138" s="3"/>
    </row>
    <row r="1139" spans="15:15" x14ac:dyDescent="0.2">
      <c r="O1139" s="3"/>
    </row>
    <row r="1140" spans="15:15" x14ac:dyDescent="0.2">
      <c r="O1140" s="3"/>
    </row>
    <row r="1141" spans="15:15" x14ac:dyDescent="0.2">
      <c r="O1141" s="3"/>
    </row>
    <row r="1142" spans="15:15" x14ac:dyDescent="0.2">
      <c r="O1142" s="3"/>
    </row>
    <row r="1143" spans="15:15" x14ac:dyDescent="0.2">
      <c r="O1143" s="3"/>
    </row>
    <row r="1144" spans="15:15" x14ac:dyDescent="0.2">
      <c r="O1144" s="3"/>
    </row>
    <row r="1145" spans="15:15" x14ac:dyDescent="0.2">
      <c r="O1145" s="3"/>
    </row>
    <row r="1146" spans="15:15" x14ac:dyDescent="0.2">
      <c r="O1146" s="3"/>
    </row>
    <row r="1147" spans="15:15" x14ac:dyDescent="0.2">
      <c r="O1147" s="3"/>
    </row>
    <row r="1148" spans="15:15" x14ac:dyDescent="0.2">
      <c r="O1148" s="3"/>
    </row>
    <row r="1149" spans="15:15" x14ac:dyDescent="0.2">
      <c r="O1149" s="3"/>
    </row>
    <row r="1150" spans="15:15" x14ac:dyDescent="0.2">
      <c r="O1150" s="3"/>
    </row>
    <row r="1151" spans="15:15" x14ac:dyDescent="0.2">
      <c r="O1151" s="3"/>
    </row>
    <row r="1152" spans="15:15" x14ac:dyDescent="0.2">
      <c r="O1152" s="3"/>
    </row>
    <row r="1153" spans="15:15" x14ac:dyDescent="0.2">
      <c r="O1153" s="3"/>
    </row>
    <row r="1154" spans="15:15" x14ac:dyDescent="0.2">
      <c r="O1154" s="3"/>
    </row>
    <row r="1155" spans="15:15" x14ac:dyDescent="0.2">
      <c r="O1155" s="3"/>
    </row>
    <row r="1156" spans="15:15" x14ac:dyDescent="0.2">
      <c r="O1156" s="3"/>
    </row>
    <row r="1157" spans="15:15" x14ac:dyDescent="0.2">
      <c r="O1157" s="3"/>
    </row>
    <row r="1158" spans="15:15" x14ac:dyDescent="0.2">
      <c r="O1158" s="3"/>
    </row>
    <row r="1159" spans="15:15" x14ac:dyDescent="0.2">
      <c r="O1159" s="3"/>
    </row>
    <row r="1160" spans="15:15" x14ac:dyDescent="0.2">
      <c r="O1160" s="3"/>
    </row>
    <row r="1161" spans="15:15" x14ac:dyDescent="0.2">
      <c r="O1161" s="3"/>
    </row>
    <row r="1162" spans="15:15" x14ac:dyDescent="0.2">
      <c r="O1162" s="3"/>
    </row>
    <row r="1163" spans="15:15" x14ac:dyDescent="0.2">
      <c r="O1163" s="3"/>
    </row>
    <row r="1164" spans="15:15" x14ac:dyDescent="0.2">
      <c r="O1164" s="3"/>
    </row>
    <row r="1165" spans="15:15" x14ac:dyDescent="0.2">
      <c r="O1165" s="3"/>
    </row>
    <row r="1166" spans="15:15" x14ac:dyDescent="0.2">
      <c r="O1166" s="3"/>
    </row>
    <row r="1167" spans="15:15" x14ac:dyDescent="0.2">
      <c r="O1167" s="3"/>
    </row>
    <row r="1168" spans="15:15" x14ac:dyDescent="0.2">
      <c r="O1168" s="3"/>
    </row>
    <row r="1169" spans="15:15" x14ac:dyDescent="0.2">
      <c r="O1169" s="3"/>
    </row>
    <row r="1170" spans="15:15" x14ac:dyDescent="0.2">
      <c r="O1170" s="3"/>
    </row>
    <row r="1171" spans="15:15" x14ac:dyDescent="0.2">
      <c r="O1171" s="3"/>
    </row>
    <row r="1172" spans="15:15" x14ac:dyDescent="0.2">
      <c r="O1172" s="3"/>
    </row>
    <row r="1173" spans="15:15" x14ac:dyDescent="0.2">
      <c r="O1173" s="3"/>
    </row>
    <row r="1174" spans="15:15" x14ac:dyDescent="0.2">
      <c r="O1174" s="3"/>
    </row>
    <row r="1175" spans="15:15" x14ac:dyDescent="0.2">
      <c r="O1175" s="3"/>
    </row>
    <row r="1176" spans="15:15" x14ac:dyDescent="0.2">
      <c r="O1176" s="3"/>
    </row>
    <row r="1177" spans="15:15" x14ac:dyDescent="0.2">
      <c r="O1177" s="3"/>
    </row>
    <row r="1178" spans="15:15" x14ac:dyDescent="0.2">
      <c r="O1178" s="3"/>
    </row>
    <row r="1179" spans="15:15" x14ac:dyDescent="0.2">
      <c r="O1179" s="3"/>
    </row>
    <row r="1180" spans="15:15" x14ac:dyDescent="0.2">
      <c r="O1180" s="3"/>
    </row>
    <row r="1181" spans="15:15" x14ac:dyDescent="0.2">
      <c r="O1181" s="3"/>
    </row>
    <row r="1182" spans="15:15" x14ac:dyDescent="0.2">
      <c r="O1182" s="3"/>
    </row>
    <row r="1183" spans="15:15" x14ac:dyDescent="0.2">
      <c r="O1183" s="3"/>
    </row>
    <row r="1184" spans="15:15" x14ac:dyDescent="0.2">
      <c r="O1184" s="3"/>
    </row>
    <row r="1185" spans="15:15" x14ac:dyDescent="0.2">
      <c r="O1185" s="3"/>
    </row>
    <row r="1186" spans="15:15" x14ac:dyDescent="0.2">
      <c r="O1186" s="3"/>
    </row>
    <row r="1187" spans="15:15" x14ac:dyDescent="0.2">
      <c r="O1187" s="3"/>
    </row>
    <row r="1188" spans="15:15" x14ac:dyDescent="0.2">
      <c r="O1188" s="3"/>
    </row>
    <row r="1189" spans="15:15" x14ac:dyDescent="0.2">
      <c r="O1189" s="3"/>
    </row>
    <row r="1190" spans="15:15" x14ac:dyDescent="0.2">
      <c r="O1190" s="3"/>
    </row>
    <row r="1191" spans="15:15" x14ac:dyDescent="0.2">
      <c r="O1191" s="3"/>
    </row>
    <row r="1192" spans="15:15" x14ac:dyDescent="0.2">
      <c r="O1192" s="3"/>
    </row>
    <row r="1193" spans="15:15" x14ac:dyDescent="0.2">
      <c r="O1193" s="3"/>
    </row>
    <row r="1194" spans="15:15" x14ac:dyDescent="0.2">
      <c r="O1194" s="3"/>
    </row>
    <row r="1195" spans="15:15" x14ac:dyDescent="0.2">
      <c r="O1195" s="3"/>
    </row>
    <row r="1196" spans="15:15" x14ac:dyDescent="0.2">
      <c r="O1196" s="3"/>
    </row>
    <row r="1197" spans="15:15" x14ac:dyDescent="0.2">
      <c r="O1197" s="3"/>
    </row>
    <row r="1198" spans="15:15" x14ac:dyDescent="0.2">
      <c r="O1198" s="3"/>
    </row>
    <row r="1199" spans="15:15" x14ac:dyDescent="0.2">
      <c r="O1199" s="3"/>
    </row>
    <row r="1200" spans="15:15" x14ac:dyDescent="0.2">
      <c r="O1200" s="3"/>
    </row>
    <row r="1201" spans="15:15" x14ac:dyDescent="0.2">
      <c r="O1201" s="3"/>
    </row>
    <row r="1202" spans="15:15" x14ac:dyDescent="0.2">
      <c r="O1202" s="3"/>
    </row>
    <row r="1203" spans="15:15" x14ac:dyDescent="0.2">
      <c r="O1203" s="3"/>
    </row>
    <row r="1204" spans="15:15" x14ac:dyDescent="0.2">
      <c r="O1204" s="3"/>
    </row>
    <row r="1205" spans="15:15" x14ac:dyDescent="0.2">
      <c r="O1205" s="3"/>
    </row>
    <row r="1206" spans="15:15" x14ac:dyDescent="0.2">
      <c r="O1206" s="3"/>
    </row>
    <row r="1207" spans="15:15" x14ac:dyDescent="0.2">
      <c r="O1207" s="3"/>
    </row>
    <row r="1208" spans="15:15" x14ac:dyDescent="0.2">
      <c r="O1208" s="3"/>
    </row>
    <row r="1209" spans="15:15" x14ac:dyDescent="0.2">
      <c r="O1209" s="3"/>
    </row>
    <row r="1210" spans="15:15" x14ac:dyDescent="0.2">
      <c r="O1210" s="3"/>
    </row>
    <row r="1211" spans="15:15" x14ac:dyDescent="0.2">
      <c r="O1211" s="3"/>
    </row>
    <row r="1212" spans="15:15" x14ac:dyDescent="0.2">
      <c r="O1212" s="3"/>
    </row>
    <row r="1213" spans="15:15" x14ac:dyDescent="0.2">
      <c r="O1213" s="3"/>
    </row>
    <row r="1214" spans="15:15" x14ac:dyDescent="0.2">
      <c r="O1214" s="3"/>
    </row>
    <row r="1215" spans="15:15" x14ac:dyDescent="0.2">
      <c r="O1215" s="3"/>
    </row>
    <row r="1216" spans="15:15" x14ac:dyDescent="0.2">
      <c r="O1216" s="3"/>
    </row>
    <row r="1217" spans="15:15" x14ac:dyDescent="0.2">
      <c r="O1217" s="3"/>
    </row>
    <row r="1218" spans="15:15" x14ac:dyDescent="0.2">
      <c r="O1218" s="3"/>
    </row>
    <row r="1219" spans="15:15" x14ac:dyDescent="0.2">
      <c r="O1219" s="3"/>
    </row>
    <row r="1220" spans="15:15" x14ac:dyDescent="0.2">
      <c r="O1220" s="3"/>
    </row>
    <row r="1221" spans="15:15" x14ac:dyDescent="0.2">
      <c r="O1221" s="3"/>
    </row>
    <row r="1222" spans="15:15" x14ac:dyDescent="0.2">
      <c r="O1222" s="3"/>
    </row>
    <row r="1223" spans="15:15" x14ac:dyDescent="0.2">
      <c r="O1223" s="3"/>
    </row>
    <row r="1224" spans="15:15" x14ac:dyDescent="0.2">
      <c r="O1224" s="3"/>
    </row>
    <row r="1225" spans="15:15" x14ac:dyDescent="0.2">
      <c r="O1225" s="3"/>
    </row>
    <row r="1226" spans="15:15" x14ac:dyDescent="0.2">
      <c r="O1226" s="3"/>
    </row>
    <row r="1227" spans="15:15" x14ac:dyDescent="0.2">
      <c r="O1227" s="3"/>
    </row>
    <row r="1228" spans="15:15" x14ac:dyDescent="0.2">
      <c r="O1228" s="3"/>
    </row>
    <row r="1229" spans="15:15" x14ac:dyDescent="0.2">
      <c r="O1229" s="3"/>
    </row>
    <row r="1230" spans="15:15" x14ac:dyDescent="0.2">
      <c r="O1230" s="3"/>
    </row>
    <row r="1231" spans="15:15" x14ac:dyDescent="0.2">
      <c r="O1231" s="3"/>
    </row>
    <row r="1232" spans="15:15" x14ac:dyDescent="0.2">
      <c r="O1232" s="3"/>
    </row>
    <row r="1233" spans="15:15" x14ac:dyDescent="0.2">
      <c r="O1233" s="3"/>
    </row>
    <row r="1234" spans="15:15" x14ac:dyDescent="0.2">
      <c r="O1234" s="3"/>
    </row>
    <row r="1235" spans="15:15" x14ac:dyDescent="0.2">
      <c r="O1235" s="3"/>
    </row>
    <row r="1236" spans="15:15" x14ac:dyDescent="0.2">
      <c r="O1236" s="3"/>
    </row>
    <row r="1237" spans="15:15" x14ac:dyDescent="0.2">
      <c r="O1237" s="3"/>
    </row>
    <row r="1238" spans="15:15" x14ac:dyDescent="0.2">
      <c r="O1238" s="3"/>
    </row>
    <row r="1239" spans="15:15" x14ac:dyDescent="0.2">
      <c r="O1239" s="3"/>
    </row>
    <row r="1240" spans="15:15" x14ac:dyDescent="0.2">
      <c r="O1240" s="3"/>
    </row>
    <row r="1241" spans="15:15" x14ac:dyDescent="0.2">
      <c r="O1241" s="3"/>
    </row>
    <row r="1242" spans="15:15" x14ac:dyDescent="0.2">
      <c r="O1242" s="3"/>
    </row>
    <row r="1243" spans="15:15" x14ac:dyDescent="0.2">
      <c r="O1243" s="3"/>
    </row>
    <row r="1244" spans="15:15" x14ac:dyDescent="0.2">
      <c r="O1244" s="3"/>
    </row>
    <row r="1245" spans="15:15" x14ac:dyDescent="0.2">
      <c r="O1245" s="3"/>
    </row>
    <row r="1246" spans="15:15" x14ac:dyDescent="0.2">
      <c r="O1246" s="3"/>
    </row>
    <row r="1247" spans="15:15" x14ac:dyDescent="0.2">
      <c r="O1247" s="3"/>
    </row>
    <row r="1248" spans="15:15" x14ac:dyDescent="0.2">
      <c r="O1248" s="3"/>
    </row>
    <row r="1249" spans="15:15" x14ac:dyDescent="0.2">
      <c r="O1249" s="3"/>
    </row>
    <row r="1250" spans="15:15" x14ac:dyDescent="0.2">
      <c r="O1250" s="3"/>
    </row>
    <row r="1251" spans="15:15" x14ac:dyDescent="0.2">
      <c r="O1251" s="3"/>
    </row>
    <row r="1252" spans="15:15" x14ac:dyDescent="0.2">
      <c r="O1252" s="3"/>
    </row>
    <row r="1253" spans="15:15" x14ac:dyDescent="0.2">
      <c r="O1253" s="3"/>
    </row>
    <row r="1254" spans="15:15" x14ac:dyDescent="0.2">
      <c r="O1254" s="3"/>
    </row>
    <row r="1255" spans="15:15" x14ac:dyDescent="0.2">
      <c r="O1255" s="3"/>
    </row>
    <row r="1256" spans="15:15" x14ac:dyDescent="0.2">
      <c r="O1256" s="3"/>
    </row>
    <row r="1257" spans="15:15" x14ac:dyDescent="0.2">
      <c r="O1257" s="3"/>
    </row>
    <row r="1258" spans="15:15" x14ac:dyDescent="0.2">
      <c r="O1258" s="3"/>
    </row>
    <row r="1259" spans="15:15" x14ac:dyDescent="0.2">
      <c r="O1259" s="3"/>
    </row>
    <row r="1260" spans="15:15" x14ac:dyDescent="0.2">
      <c r="O1260" s="3"/>
    </row>
    <row r="1261" spans="15:15" x14ac:dyDescent="0.2">
      <c r="O1261" s="3"/>
    </row>
    <row r="1262" spans="15:15" x14ac:dyDescent="0.2">
      <c r="O1262" s="3"/>
    </row>
    <row r="1263" spans="15:15" x14ac:dyDescent="0.2">
      <c r="O1263" s="3"/>
    </row>
    <row r="1264" spans="15:15" x14ac:dyDescent="0.2">
      <c r="O1264" s="3"/>
    </row>
    <row r="1265" spans="15:15" x14ac:dyDescent="0.2">
      <c r="O1265" s="3"/>
    </row>
    <row r="1266" spans="15:15" x14ac:dyDescent="0.2">
      <c r="O1266" s="3"/>
    </row>
    <row r="1267" spans="15:15" x14ac:dyDescent="0.2">
      <c r="O1267" s="3"/>
    </row>
    <row r="1268" spans="15:15" x14ac:dyDescent="0.2">
      <c r="O1268" s="3"/>
    </row>
    <row r="1269" spans="15:15" x14ac:dyDescent="0.2">
      <c r="O1269" s="3"/>
    </row>
    <row r="1270" spans="15:15" x14ac:dyDescent="0.2">
      <c r="O1270" s="3"/>
    </row>
    <row r="1271" spans="15:15" x14ac:dyDescent="0.2">
      <c r="O1271" s="3"/>
    </row>
    <row r="1272" spans="15:15" x14ac:dyDescent="0.2">
      <c r="O1272" s="3"/>
    </row>
    <row r="1273" spans="15:15" x14ac:dyDescent="0.2">
      <c r="O1273" s="3"/>
    </row>
    <row r="1274" spans="15:15" x14ac:dyDescent="0.2">
      <c r="O1274" s="3"/>
    </row>
    <row r="1275" spans="15:15" x14ac:dyDescent="0.2">
      <c r="O1275" s="3"/>
    </row>
    <row r="1276" spans="15:15" x14ac:dyDescent="0.2">
      <c r="O1276" s="3"/>
    </row>
    <row r="1277" spans="15:15" x14ac:dyDescent="0.2">
      <c r="O1277" s="3"/>
    </row>
    <row r="1278" spans="15:15" x14ac:dyDescent="0.2">
      <c r="O1278" s="3"/>
    </row>
    <row r="1279" spans="15:15" x14ac:dyDescent="0.2">
      <c r="O1279" s="3"/>
    </row>
    <row r="1280" spans="15:15" x14ac:dyDescent="0.2">
      <c r="O1280" s="3"/>
    </row>
    <row r="1281" spans="15:15" x14ac:dyDescent="0.2">
      <c r="O1281" s="3"/>
    </row>
    <row r="1282" spans="15:15" x14ac:dyDescent="0.2">
      <c r="O1282" s="3"/>
    </row>
    <row r="1283" spans="15:15" x14ac:dyDescent="0.2">
      <c r="O1283" s="3"/>
    </row>
    <row r="1284" spans="15:15" x14ac:dyDescent="0.2">
      <c r="O1284" s="3"/>
    </row>
    <row r="1285" spans="15:15" x14ac:dyDescent="0.2">
      <c r="O1285" s="3"/>
    </row>
    <row r="1286" spans="15:15" x14ac:dyDescent="0.2">
      <c r="O1286" s="3"/>
    </row>
    <row r="1287" spans="15:15" x14ac:dyDescent="0.2">
      <c r="O1287" s="3"/>
    </row>
    <row r="1288" spans="15:15" x14ac:dyDescent="0.2">
      <c r="O1288" s="3"/>
    </row>
    <row r="1289" spans="15:15" x14ac:dyDescent="0.2">
      <c r="O1289" s="3"/>
    </row>
    <row r="1290" spans="15:15" x14ac:dyDescent="0.2">
      <c r="O1290" s="3"/>
    </row>
    <row r="1291" spans="15:15" x14ac:dyDescent="0.2">
      <c r="O1291" s="3"/>
    </row>
    <row r="1292" spans="15:15" x14ac:dyDescent="0.2">
      <c r="O1292" s="3"/>
    </row>
    <row r="1293" spans="15:15" x14ac:dyDescent="0.2">
      <c r="O1293" s="3"/>
    </row>
    <row r="1294" spans="15:15" x14ac:dyDescent="0.2">
      <c r="O1294" s="3"/>
    </row>
    <row r="1295" spans="15:15" x14ac:dyDescent="0.2">
      <c r="O1295" s="3"/>
    </row>
    <row r="1296" spans="15:15" x14ac:dyDescent="0.2">
      <c r="O1296" s="3"/>
    </row>
    <row r="1297" spans="15:15" x14ac:dyDescent="0.2">
      <c r="O1297" s="3"/>
    </row>
    <row r="1298" spans="15:15" x14ac:dyDescent="0.2">
      <c r="O1298" s="3"/>
    </row>
    <row r="1299" spans="15:15" x14ac:dyDescent="0.2">
      <c r="O1299" s="3"/>
    </row>
    <row r="1300" spans="15:15" x14ac:dyDescent="0.2">
      <c r="O1300" s="3"/>
    </row>
    <row r="1301" spans="15:15" x14ac:dyDescent="0.2">
      <c r="O1301" s="3"/>
    </row>
    <row r="1302" spans="15:15" x14ac:dyDescent="0.2">
      <c r="O1302" s="3"/>
    </row>
    <row r="1303" spans="15:15" x14ac:dyDescent="0.2">
      <c r="O1303" s="3"/>
    </row>
    <row r="1304" spans="15:15" x14ac:dyDescent="0.2">
      <c r="O1304" s="3"/>
    </row>
    <row r="1305" spans="15:15" x14ac:dyDescent="0.2">
      <c r="O1305" s="3"/>
    </row>
    <row r="1306" spans="15:15" x14ac:dyDescent="0.2">
      <c r="O1306" s="3"/>
    </row>
    <row r="1307" spans="15:15" x14ac:dyDescent="0.2">
      <c r="O1307" s="3"/>
    </row>
    <row r="1308" spans="15:15" x14ac:dyDescent="0.2">
      <c r="O1308" s="3"/>
    </row>
    <row r="1309" spans="15:15" x14ac:dyDescent="0.2">
      <c r="O1309" s="3"/>
    </row>
    <row r="1310" spans="15:15" x14ac:dyDescent="0.2">
      <c r="O1310" s="3"/>
    </row>
    <row r="1311" spans="15:15" x14ac:dyDescent="0.2">
      <c r="O1311" s="3"/>
    </row>
    <row r="1312" spans="15:15" x14ac:dyDescent="0.2">
      <c r="O1312" s="3"/>
    </row>
    <row r="1313" spans="15:15" x14ac:dyDescent="0.2">
      <c r="O1313" s="3"/>
    </row>
    <row r="1314" spans="15:15" x14ac:dyDescent="0.2">
      <c r="O1314" s="3"/>
    </row>
    <row r="1315" spans="15:15" x14ac:dyDescent="0.2">
      <c r="O1315" s="3"/>
    </row>
    <row r="1316" spans="15:15" x14ac:dyDescent="0.2">
      <c r="O1316" s="3"/>
    </row>
    <row r="1317" spans="15:15" x14ac:dyDescent="0.2">
      <c r="O1317" s="3"/>
    </row>
    <row r="1318" spans="15:15" x14ac:dyDescent="0.2">
      <c r="O1318" s="3"/>
    </row>
    <row r="1319" spans="15:15" x14ac:dyDescent="0.2">
      <c r="O1319" s="3"/>
    </row>
    <row r="1320" spans="15:15" x14ac:dyDescent="0.2">
      <c r="O1320" s="3"/>
    </row>
    <row r="1321" spans="15:15" x14ac:dyDescent="0.2">
      <c r="O1321" s="3"/>
    </row>
    <row r="1322" spans="15:15" x14ac:dyDescent="0.2">
      <c r="O1322" s="3"/>
    </row>
    <row r="1323" spans="15:15" x14ac:dyDescent="0.2">
      <c r="O1323" s="3"/>
    </row>
    <row r="1324" spans="15:15" x14ac:dyDescent="0.2">
      <c r="O1324" s="3"/>
    </row>
    <row r="1325" spans="15:15" x14ac:dyDescent="0.2">
      <c r="O1325" s="3"/>
    </row>
    <row r="1326" spans="15:15" x14ac:dyDescent="0.2">
      <c r="O1326" s="3"/>
    </row>
    <row r="1327" spans="15:15" x14ac:dyDescent="0.2">
      <c r="O1327" s="3"/>
    </row>
    <row r="1328" spans="15:15" x14ac:dyDescent="0.2">
      <c r="O1328" s="3"/>
    </row>
    <row r="1329" spans="15:15" x14ac:dyDescent="0.2">
      <c r="O1329" s="3"/>
    </row>
    <row r="1330" spans="15:15" x14ac:dyDescent="0.2">
      <c r="O1330" s="3"/>
    </row>
    <row r="1331" spans="15:15" x14ac:dyDescent="0.2">
      <c r="O1331" s="3"/>
    </row>
    <row r="1332" spans="15:15" x14ac:dyDescent="0.2">
      <c r="O1332" s="3"/>
    </row>
    <row r="1333" spans="15:15" x14ac:dyDescent="0.2">
      <c r="O1333" s="3"/>
    </row>
    <row r="1334" spans="15:15" x14ac:dyDescent="0.2">
      <c r="O1334" s="3"/>
    </row>
    <row r="1335" spans="15:15" x14ac:dyDescent="0.2">
      <c r="O1335" s="3"/>
    </row>
    <row r="1336" spans="15:15" x14ac:dyDescent="0.2">
      <c r="O1336" s="3"/>
    </row>
    <row r="1337" spans="15:15" x14ac:dyDescent="0.2">
      <c r="O1337" s="3"/>
    </row>
    <row r="1338" spans="15:15" x14ac:dyDescent="0.2">
      <c r="O1338" s="3"/>
    </row>
    <row r="1339" spans="15:15" x14ac:dyDescent="0.2">
      <c r="O1339" s="3"/>
    </row>
    <row r="1340" spans="15:15" x14ac:dyDescent="0.2">
      <c r="O1340" s="3"/>
    </row>
    <row r="1341" spans="15:15" x14ac:dyDescent="0.2">
      <c r="O1341" s="3"/>
    </row>
    <row r="1342" spans="15:15" x14ac:dyDescent="0.2">
      <c r="O1342" s="3"/>
    </row>
    <row r="1343" spans="15:15" x14ac:dyDescent="0.2">
      <c r="O1343" s="3"/>
    </row>
    <row r="1344" spans="15:15" x14ac:dyDescent="0.2">
      <c r="O1344" s="3"/>
    </row>
    <row r="1345" spans="15:15" x14ac:dyDescent="0.2">
      <c r="O1345" s="3"/>
    </row>
    <row r="1346" spans="15:15" x14ac:dyDescent="0.2">
      <c r="O1346" s="3"/>
    </row>
    <row r="1347" spans="15:15" x14ac:dyDescent="0.2">
      <c r="O1347" s="3"/>
    </row>
    <row r="1348" spans="15:15" x14ac:dyDescent="0.2">
      <c r="O1348" s="3"/>
    </row>
    <row r="1349" spans="15:15" x14ac:dyDescent="0.2">
      <c r="O1349" s="3"/>
    </row>
    <row r="1350" spans="15:15" x14ac:dyDescent="0.2">
      <c r="O1350" s="3"/>
    </row>
    <row r="1351" spans="15:15" x14ac:dyDescent="0.2">
      <c r="O1351" s="3"/>
    </row>
    <row r="1352" spans="15:15" x14ac:dyDescent="0.2">
      <c r="O1352" s="3"/>
    </row>
    <row r="1353" spans="15:15" x14ac:dyDescent="0.2">
      <c r="O1353" s="3"/>
    </row>
    <row r="1354" spans="15:15" x14ac:dyDescent="0.2">
      <c r="O1354" s="3"/>
    </row>
    <row r="1355" spans="15:15" x14ac:dyDescent="0.2">
      <c r="O1355" s="3"/>
    </row>
    <row r="1356" spans="15:15" x14ac:dyDescent="0.2">
      <c r="O1356" s="3"/>
    </row>
    <row r="1357" spans="15:15" x14ac:dyDescent="0.2">
      <c r="O1357" s="3"/>
    </row>
    <row r="1358" spans="15:15" x14ac:dyDescent="0.2">
      <c r="O1358" s="3"/>
    </row>
    <row r="1359" spans="15:15" x14ac:dyDescent="0.2">
      <c r="O1359" s="3"/>
    </row>
    <row r="1360" spans="15:15" x14ac:dyDescent="0.2">
      <c r="O1360" s="3"/>
    </row>
    <row r="1361" spans="15:15" x14ac:dyDescent="0.2">
      <c r="O1361" s="3"/>
    </row>
    <row r="1362" spans="15:15" x14ac:dyDescent="0.2">
      <c r="O1362" s="3"/>
    </row>
    <row r="1363" spans="15:15" x14ac:dyDescent="0.2">
      <c r="O1363" s="3"/>
    </row>
    <row r="1364" spans="15:15" x14ac:dyDescent="0.2">
      <c r="O1364" s="3"/>
    </row>
    <row r="1365" spans="15:15" x14ac:dyDescent="0.2">
      <c r="O1365" s="3"/>
    </row>
    <row r="1366" spans="15:15" x14ac:dyDescent="0.2">
      <c r="O1366" s="3"/>
    </row>
    <row r="1367" spans="15:15" x14ac:dyDescent="0.2">
      <c r="O1367" s="3"/>
    </row>
    <row r="1368" spans="15:15" x14ac:dyDescent="0.2">
      <c r="O1368" s="3"/>
    </row>
    <row r="1369" spans="15:15" x14ac:dyDescent="0.2">
      <c r="O1369" s="3"/>
    </row>
    <row r="1370" spans="15:15" x14ac:dyDescent="0.2">
      <c r="O1370" s="3"/>
    </row>
    <row r="1371" spans="15:15" x14ac:dyDescent="0.2">
      <c r="O1371" s="3"/>
    </row>
    <row r="1372" spans="15:15" x14ac:dyDescent="0.2">
      <c r="O1372" s="3"/>
    </row>
    <row r="1373" spans="15:15" x14ac:dyDescent="0.2">
      <c r="O1373" s="3"/>
    </row>
    <row r="1374" spans="15:15" x14ac:dyDescent="0.2">
      <c r="O1374" s="3"/>
    </row>
    <row r="1375" spans="15:15" x14ac:dyDescent="0.2">
      <c r="O1375" s="3"/>
    </row>
    <row r="1376" spans="15:15" x14ac:dyDescent="0.2">
      <c r="O1376" s="3"/>
    </row>
    <row r="1377" spans="15:15" x14ac:dyDescent="0.2">
      <c r="O1377" s="3"/>
    </row>
    <row r="1378" spans="15:15" x14ac:dyDescent="0.2">
      <c r="O1378" s="3"/>
    </row>
    <row r="1379" spans="15:15" x14ac:dyDescent="0.2">
      <c r="O1379" s="3"/>
    </row>
    <row r="1380" spans="15:15" x14ac:dyDescent="0.2">
      <c r="O1380" s="3"/>
    </row>
    <row r="1381" spans="15:15" x14ac:dyDescent="0.2">
      <c r="O1381" s="3"/>
    </row>
    <row r="1382" spans="15:15" x14ac:dyDescent="0.2">
      <c r="O1382" s="3"/>
    </row>
    <row r="1383" spans="15:15" x14ac:dyDescent="0.2">
      <c r="O1383" s="3"/>
    </row>
    <row r="1384" spans="15:15" x14ac:dyDescent="0.2">
      <c r="O1384" s="3"/>
    </row>
    <row r="1385" spans="15:15" x14ac:dyDescent="0.2">
      <c r="O1385" s="3"/>
    </row>
    <row r="1386" spans="15:15" x14ac:dyDescent="0.2">
      <c r="O1386" s="3"/>
    </row>
    <row r="1387" spans="15:15" x14ac:dyDescent="0.2">
      <c r="O1387" s="3"/>
    </row>
    <row r="1388" spans="15:15" x14ac:dyDescent="0.2">
      <c r="O1388" s="3"/>
    </row>
    <row r="1389" spans="15:15" x14ac:dyDescent="0.2">
      <c r="O1389" s="3"/>
    </row>
    <row r="1390" spans="15:15" x14ac:dyDescent="0.2">
      <c r="O1390" s="3"/>
    </row>
    <row r="1391" spans="15:15" x14ac:dyDescent="0.2">
      <c r="O1391" s="3"/>
    </row>
    <row r="1392" spans="15:15" x14ac:dyDescent="0.2">
      <c r="O1392" s="3"/>
    </row>
    <row r="1393" spans="15:15" x14ac:dyDescent="0.2">
      <c r="O1393" s="3"/>
    </row>
    <row r="1394" spans="15:15" x14ac:dyDescent="0.2">
      <c r="O1394" s="3"/>
    </row>
    <row r="1395" spans="15:15" x14ac:dyDescent="0.2">
      <c r="O1395" s="3"/>
    </row>
    <row r="1396" spans="15:15" x14ac:dyDescent="0.2">
      <c r="O1396" s="3"/>
    </row>
    <row r="1397" spans="15:15" x14ac:dyDescent="0.2">
      <c r="O1397" s="3"/>
    </row>
    <row r="1398" spans="15:15" x14ac:dyDescent="0.2">
      <c r="O1398" s="3"/>
    </row>
    <row r="1399" spans="15:15" x14ac:dyDescent="0.2">
      <c r="O1399" s="3"/>
    </row>
    <row r="1400" spans="15:15" x14ac:dyDescent="0.2">
      <c r="O1400" s="3"/>
    </row>
    <row r="1401" spans="15:15" x14ac:dyDescent="0.2">
      <c r="O1401" s="3"/>
    </row>
    <row r="1402" spans="15:15" x14ac:dyDescent="0.2">
      <c r="O1402" s="3"/>
    </row>
    <row r="1403" spans="15:15" x14ac:dyDescent="0.2">
      <c r="O1403" s="3"/>
    </row>
    <row r="1404" spans="15:15" x14ac:dyDescent="0.2">
      <c r="O1404" s="3"/>
    </row>
    <row r="1405" spans="15:15" x14ac:dyDescent="0.2">
      <c r="O1405" s="3"/>
    </row>
    <row r="1406" spans="15:15" x14ac:dyDescent="0.2">
      <c r="O1406" s="3"/>
    </row>
    <row r="1407" spans="15:15" x14ac:dyDescent="0.2">
      <c r="O1407" s="3"/>
    </row>
    <row r="1408" spans="15:15" x14ac:dyDescent="0.2">
      <c r="O1408" s="3"/>
    </row>
    <row r="1409" spans="15:15" x14ac:dyDescent="0.2">
      <c r="O1409" s="3"/>
    </row>
    <row r="1410" spans="15:15" x14ac:dyDescent="0.2">
      <c r="O1410" s="3"/>
    </row>
    <row r="1411" spans="15:15" x14ac:dyDescent="0.2">
      <c r="O1411" s="3"/>
    </row>
    <row r="1412" spans="15:15" x14ac:dyDescent="0.2">
      <c r="O1412" s="3"/>
    </row>
    <row r="1413" spans="15:15" x14ac:dyDescent="0.2">
      <c r="O1413" s="3"/>
    </row>
    <row r="1414" spans="15:15" x14ac:dyDescent="0.2">
      <c r="O1414" s="3"/>
    </row>
    <row r="1415" spans="15:15" x14ac:dyDescent="0.2">
      <c r="O1415" s="3"/>
    </row>
    <row r="1416" spans="15:15" x14ac:dyDescent="0.2">
      <c r="O1416" s="3"/>
    </row>
    <row r="1417" spans="15:15" x14ac:dyDescent="0.2">
      <c r="O1417" s="3"/>
    </row>
    <row r="1418" spans="15:15" x14ac:dyDescent="0.2">
      <c r="O1418" s="3"/>
    </row>
    <row r="1419" spans="15:15" x14ac:dyDescent="0.2">
      <c r="O1419" s="3"/>
    </row>
    <row r="1420" spans="15:15" x14ac:dyDescent="0.2">
      <c r="O1420" s="3"/>
    </row>
    <row r="1421" spans="15:15" x14ac:dyDescent="0.2">
      <c r="O1421" s="3"/>
    </row>
    <row r="1422" spans="15:15" x14ac:dyDescent="0.2">
      <c r="O1422" s="3"/>
    </row>
    <row r="1423" spans="15:15" x14ac:dyDescent="0.2">
      <c r="O1423" s="3"/>
    </row>
    <row r="1424" spans="15:15" x14ac:dyDescent="0.2">
      <c r="O1424" s="3"/>
    </row>
    <row r="1425" spans="15:15" x14ac:dyDescent="0.2">
      <c r="O1425" s="3"/>
    </row>
    <row r="1426" spans="15:15" x14ac:dyDescent="0.2">
      <c r="O1426" s="3"/>
    </row>
    <row r="1427" spans="15:15" x14ac:dyDescent="0.2">
      <c r="O1427" s="3"/>
    </row>
    <row r="1428" spans="15:15" x14ac:dyDescent="0.2">
      <c r="O1428" s="3"/>
    </row>
    <row r="1429" spans="15:15" x14ac:dyDescent="0.2">
      <c r="O1429" s="3"/>
    </row>
    <row r="1430" spans="15:15" x14ac:dyDescent="0.2">
      <c r="O1430" s="3"/>
    </row>
    <row r="1431" spans="15:15" x14ac:dyDescent="0.2">
      <c r="O1431" s="3"/>
    </row>
    <row r="1432" spans="15:15" x14ac:dyDescent="0.2">
      <c r="O1432" s="3"/>
    </row>
    <row r="1433" spans="15:15" x14ac:dyDescent="0.2">
      <c r="O1433" s="3"/>
    </row>
    <row r="1434" spans="15:15" x14ac:dyDescent="0.2">
      <c r="O1434" s="3"/>
    </row>
    <row r="1435" spans="15:15" x14ac:dyDescent="0.2">
      <c r="O1435" s="3"/>
    </row>
    <row r="1436" spans="15:15" x14ac:dyDescent="0.2">
      <c r="O1436" s="3"/>
    </row>
    <row r="1437" spans="15:15" x14ac:dyDescent="0.2">
      <c r="O1437" s="3"/>
    </row>
    <row r="1438" spans="15:15" x14ac:dyDescent="0.2">
      <c r="O1438" s="3"/>
    </row>
    <row r="1439" spans="15:15" x14ac:dyDescent="0.2">
      <c r="O1439" s="3"/>
    </row>
    <row r="1440" spans="15:15" x14ac:dyDescent="0.2">
      <c r="O1440" s="3"/>
    </row>
    <row r="1441" spans="15:15" x14ac:dyDescent="0.2">
      <c r="O1441" s="3"/>
    </row>
    <row r="1442" spans="15:15" x14ac:dyDescent="0.2">
      <c r="O1442" s="3"/>
    </row>
    <row r="1443" spans="15:15" x14ac:dyDescent="0.2">
      <c r="O1443" s="3"/>
    </row>
    <row r="1444" spans="15:15" x14ac:dyDescent="0.2">
      <c r="O1444" s="3"/>
    </row>
    <row r="1445" spans="15:15" x14ac:dyDescent="0.2">
      <c r="O1445" s="3"/>
    </row>
    <row r="1446" spans="15:15" x14ac:dyDescent="0.2">
      <c r="O1446" s="3"/>
    </row>
    <row r="1447" spans="15:15" x14ac:dyDescent="0.2">
      <c r="O1447" s="3"/>
    </row>
    <row r="1448" spans="15:15" x14ac:dyDescent="0.2">
      <c r="O1448" s="3"/>
    </row>
    <row r="1449" spans="15:15" x14ac:dyDescent="0.2">
      <c r="O1449" s="3"/>
    </row>
    <row r="1450" spans="15:15" x14ac:dyDescent="0.2">
      <c r="O1450" s="3"/>
    </row>
    <row r="1451" spans="15:15" x14ac:dyDescent="0.2">
      <c r="O1451" s="3"/>
    </row>
    <row r="1452" spans="15:15" x14ac:dyDescent="0.2">
      <c r="O1452" s="3"/>
    </row>
    <row r="1453" spans="15:15" x14ac:dyDescent="0.2">
      <c r="O1453" s="3"/>
    </row>
    <row r="1454" spans="15:15" x14ac:dyDescent="0.2">
      <c r="O1454" s="3"/>
    </row>
    <row r="1455" spans="15:15" x14ac:dyDescent="0.2">
      <c r="O1455" s="3"/>
    </row>
    <row r="1456" spans="15:15" x14ac:dyDescent="0.2">
      <c r="O1456" s="3"/>
    </row>
    <row r="1457" spans="15:15" x14ac:dyDescent="0.2">
      <c r="O1457" s="3"/>
    </row>
    <row r="1458" spans="15:15" x14ac:dyDescent="0.2">
      <c r="O1458" s="3"/>
    </row>
    <row r="1459" spans="15:15" x14ac:dyDescent="0.2">
      <c r="O1459" s="3"/>
    </row>
    <row r="1460" spans="15:15" x14ac:dyDescent="0.2">
      <c r="O1460" s="3"/>
    </row>
    <row r="1461" spans="15:15" x14ac:dyDescent="0.2">
      <c r="O1461" s="3"/>
    </row>
    <row r="1462" spans="15:15" x14ac:dyDescent="0.2">
      <c r="O1462" s="3"/>
    </row>
    <row r="1463" spans="15:15" x14ac:dyDescent="0.2">
      <c r="O1463" s="3"/>
    </row>
    <row r="1464" spans="15:15" x14ac:dyDescent="0.2">
      <c r="O1464" s="3"/>
    </row>
    <row r="1465" spans="15:15" x14ac:dyDescent="0.2">
      <c r="O1465" s="3"/>
    </row>
    <row r="1466" spans="15:15" x14ac:dyDescent="0.2">
      <c r="O1466" s="3"/>
    </row>
    <row r="1467" spans="15:15" x14ac:dyDescent="0.2">
      <c r="O1467" s="3"/>
    </row>
    <row r="1468" spans="15:15" x14ac:dyDescent="0.2">
      <c r="O1468" s="3"/>
    </row>
    <row r="1469" spans="15:15" x14ac:dyDescent="0.2">
      <c r="O1469" s="3"/>
    </row>
    <row r="1470" spans="15:15" x14ac:dyDescent="0.2">
      <c r="O1470" s="3"/>
    </row>
    <row r="1471" spans="15:15" x14ac:dyDescent="0.2">
      <c r="O1471" s="3"/>
    </row>
    <row r="1472" spans="15:15" x14ac:dyDescent="0.2">
      <c r="O1472" s="3"/>
    </row>
    <row r="1473" spans="15:15" x14ac:dyDescent="0.2">
      <c r="O1473" s="3"/>
    </row>
    <row r="1474" spans="15:15" x14ac:dyDescent="0.2">
      <c r="O1474" s="3"/>
    </row>
    <row r="1475" spans="15:15" x14ac:dyDescent="0.2">
      <c r="O1475" s="3"/>
    </row>
    <row r="1476" spans="15:15" x14ac:dyDescent="0.2">
      <c r="O1476" s="3"/>
    </row>
    <row r="1477" spans="15:15" x14ac:dyDescent="0.2">
      <c r="O1477" s="3"/>
    </row>
    <row r="1478" spans="15:15" x14ac:dyDescent="0.2">
      <c r="O1478" s="3"/>
    </row>
    <row r="1479" spans="15:15" x14ac:dyDescent="0.2">
      <c r="O1479" s="3"/>
    </row>
    <row r="1480" spans="15:15" x14ac:dyDescent="0.2">
      <c r="O1480" s="3"/>
    </row>
    <row r="1481" spans="15:15" x14ac:dyDescent="0.2">
      <c r="O1481" s="3"/>
    </row>
    <row r="1482" spans="15:15" x14ac:dyDescent="0.2">
      <c r="O1482" s="3"/>
    </row>
    <row r="1483" spans="15:15" x14ac:dyDescent="0.2">
      <c r="O1483" s="3"/>
    </row>
    <row r="1484" spans="15:15" x14ac:dyDescent="0.2">
      <c r="O1484" s="3"/>
    </row>
    <row r="1485" spans="15:15" x14ac:dyDescent="0.2">
      <c r="O1485" s="3"/>
    </row>
    <row r="1486" spans="15:15" x14ac:dyDescent="0.2">
      <c r="O1486" s="3"/>
    </row>
    <row r="1487" spans="15:15" x14ac:dyDescent="0.2">
      <c r="O1487" s="3"/>
    </row>
    <row r="1488" spans="15:15" x14ac:dyDescent="0.2">
      <c r="O1488" s="3"/>
    </row>
    <row r="1489" spans="15:15" x14ac:dyDescent="0.2">
      <c r="O1489" s="3"/>
    </row>
    <row r="1490" spans="15:15" x14ac:dyDescent="0.2">
      <c r="O1490" s="3"/>
    </row>
    <row r="1491" spans="15:15" x14ac:dyDescent="0.2">
      <c r="O1491" s="3"/>
    </row>
    <row r="1492" spans="15:15" x14ac:dyDescent="0.2">
      <c r="O1492" s="3"/>
    </row>
    <row r="1493" spans="15:15" x14ac:dyDescent="0.2">
      <c r="O1493" s="3"/>
    </row>
    <row r="1494" spans="15:15" x14ac:dyDescent="0.2">
      <c r="O1494" s="3"/>
    </row>
    <row r="1495" spans="15:15" x14ac:dyDescent="0.2">
      <c r="O1495" s="3"/>
    </row>
    <row r="1496" spans="15:15" x14ac:dyDescent="0.2">
      <c r="O1496" s="3"/>
    </row>
    <row r="1497" spans="15:15" x14ac:dyDescent="0.2">
      <c r="O1497" s="3"/>
    </row>
    <row r="1498" spans="15:15" x14ac:dyDescent="0.2">
      <c r="O1498" s="3"/>
    </row>
    <row r="1499" spans="15:15" x14ac:dyDescent="0.2">
      <c r="O1499" s="3"/>
    </row>
    <row r="1500" spans="15:15" x14ac:dyDescent="0.2">
      <c r="O1500" s="3"/>
    </row>
    <row r="1501" spans="15:15" x14ac:dyDescent="0.2">
      <c r="O1501" s="3"/>
    </row>
    <row r="1502" spans="15:15" x14ac:dyDescent="0.2">
      <c r="O1502" s="3"/>
    </row>
    <row r="1503" spans="15:15" x14ac:dyDescent="0.2">
      <c r="O1503" s="3"/>
    </row>
    <row r="1504" spans="15:15" x14ac:dyDescent="0.2">
      <c r="O1504" s="3"/>
    </row>
    <row r="1505" spans="15:15" x14ac:dyDescent="0.2">
      <c r="O1505" s="3"/>
    </row>
    <row r="1506" spans="15:15" x14ac:dyDescent="0.2">
      <c r="O1506" s="3"/>
    </row>
    <row r="1507" spans="15:15" x14ac:dyDescent="0.2">
      <c r="O1507" s="3"/>
    </row>
    <row r="1508" spans="15:15" x14ac:dyDescent="0.2">
      <c r="O1508" s="3"/>
    </row>
    <row r="1509" spans="15:15" x14ac:dyDescent="0.2">
      <c r="O1509" s="3"/>
    </row>
    <row r="1510" spans="15:15" x14ac:dyDescent="0.2">
      <c r="O1510" s="3"/>
    </row>
    <row r="1511" spans="15:15" x14ac:dyDescent="0.2">
      <c r="O1511" s="3"/>
    </row>
    <row r="1512" spans="15:15" x14ac:dyDescent="0.2">
      <c r="O1512" s="3"/>
    </row>
    <row r="1513" spans="15:15" x14ac:dyDescent="0.2">
      <c r="O1513" s="3"/>
    </row>
    <row r="1514" spans="15:15" x14ac:dyDescent="0.2">
      <c r="O1514" s="3"/>
    </row>
    <row r="1515" spans="15:15" x14ac:dyDescent="0.2">
      <c r="O1515" s="3"/>
    </row>
    <row r="1516" spans="15:15" x14ac:dyDescent="0.2">
      <c r="O1516" s="3"/>
    </row>
    <row r="1517" spans="15:15" x14ac:dyDescent="0.2">
      <c r="O1517" s="3"/>
    </row>
    <row r="1518" spans="15:15" x14ac:dyDescent="0.2">
      <c r="O1518" s="3"/>
    </row>
    <row r="1519" spans="15:15" x14ac:dyDescent="0.2">
      <c r="O1519" s="3"/>
    </row>
    <row r="1520" spans="15:15" x14ac:dyDescent="0.2">
      <c r="O1520" s="3"/>
    </row>
    <row r="1521" spans="15:15" x14ac:dyDescent="0.2">
      <c r="O1521" s="3"/>
    </row>
    <row r="1522" spans="15:15" x14ac:dyDescent="0.2">
      <c r="O1522" s="3"/>
    </row>
    <row r="1523" spans="15:15" x14ac:dyDescent="0.2">
      <c r="O1523" s="3"/>
    </row>
    <row r="1524" spans="15:15" x14ac:dyDescent="0.2">
      <c r="O1524" s="3"/>
    </row>
    <row r="1525" spans="15:15" x14ac:dyDescent="0.2">
      <c r="O1525" s="3"/>
    </row>
    <row r="1526" spans="15:15" x14ac:dyDescent="0.2">
      <c r="O1526" s="3"/>
    </row>
    <row r="1527" spans="15:15" x14ac:dyDescent="0.2">
      <c r="O1527" s="3"/>
    </row>
    <row r="1528" spans="15:15" x14ac:dyDescent="0.2">
      <c r="O1528" s="3"/>
    </row>
    <row r="1529" spans="15:15" x14ac:dyDescent="0.2">
      <c r="O1529" s="3"/>
    </row>
    <row r="1530" spans="15:15" x14ac:dyDescent="0.2">
      <c r="O1530" s="3"/>
    </row>
    <row r="1531" spans="15:15" x14ac:dyDescent="0.2">
      <c r="O1531" s="3"/>
    </row>
    <row r="1532" spans="15:15" x14ac:dyDescent="0.2">
      <c r="O1532" s="3"/>
    </row>
    <row r="1533" spans="15:15" x14ac:dyDescent="0.2">
      <c r="O1533" s="3"/>
    </row>
    <row r="1534" spans="15:15" x14ac:dyDescent="0.2">
      <c r="O1534" s="3"/>
    </row>
    <row r="1535" spans="15:15" x14ac:dyDescent="0.2">
      <c r="O1535" s="3"/>
    </row>
    <row r="1536" spans="15:15" x14ac:dyDescent="0.2">
      <c r="O1536" s="3"/>
    </row>
    <row r="1537" spans="15:15" x14ac:dyDescent="0.2">
      <c r="O1537" s="3"/>
    </row>
    <row r="1538" spans="15:15" x14ac:dyDescent="0.2">
      <c r="O1538" s="3"/>
    </row>
    <row r="1539" spans="15:15" x14ac:dyDescent="0.2">
      <c r="O1539" s="3"/>
    </row>
    <row r="1540" spans="15:15" x14ac:dyDescent="0.2">
      <c r="O1540" s="3"/>
    </row>
    <row r="1541" spans="15:15" x14ac:dyDescent="0.2">
      <c r="O1541" s="3"/>
    </row>
    <row r="1542" spans="15:15" x14ac:dyDescent="0.2">
      <c r="O1542" s="3"/>
    </row>
    <row r="1543" spans="15:15" x14ac:dyDescent="0.2">
      <c r="O1543" s="3"/>
    </row>
    <row r="1544" spans="15:15" x14ac:dyDescent="0.2">
      <c r="O1544" s="3"/>
    </row>
    <row r="1545" spans="15:15" x14ac:dyDescent="0.2">
      <c r="O1545" s="3"/>
    </row>
    <row r="1546" spans="15:15" x14ac:dyDescent="0.2">
      <c r="O1546" s="3"/>
    </row>
    <row r="1547" spans="15:15" x14ac:dyDescent="0.2">
      <c r="O1547" s="3"/>
    </row>
    <row r="1548" spans="15:15" x14ac:dyDescent="0.2">
      <c r="O1548" s="3"/>
    </row>
    <row r="1549" spans="15:15" x14ac:dyDescent="0.2">
      <c r="O1549" s="3"/>
    </row>
    <row r="1550" spans="15:15" x14ac:dyDescent="0.2">
      <c r="O1550" s="3"/>
    </row>
    <row r="1551" spans="15:15" x14ac:dyDescent="0.2">
      <c r="O1551" s="3"/>
    </row>
    <row r="1552" spans="15:15" x14ac:dyDescent="0.2">
      <c r="O1552" s="3"/>
    </row>
    <row r="1553" spans="15:15" x14ac:dyDescent="0.2">
      <c r="O1553" s="3"/>
    </row>
    <row r="1554" spans="15:15" x14ac:dyDescent="0.2">
      <c r="O1554" s="3"/>
    </row>
    <row r="1555" spans="15:15" x14ac:dyDescent="0.2">
      <c r="O1555" s="3"/>
    </row>
    <row r="1556" spans="15:15" x14ac:dyDescent="0.2">
      <c r="O1556" s="3"/>
    </row>
    <row r="1557" spans="15:15" x14ac:dyDescent="0.2">
      <c r="O1557" s="3"/>
    </row>
    <row r="1558" spans="15:15" x14ac:dyDescent="0.2">
      <c r="O1558" s="3"/>
    </row>
    <row r="1559" spans="15:15" x14ac:dyDescent="0.2">
      <c r="O1559" s="3"/>
    </row>
    <row r="1560" spans="15:15" x14ac:dyDescent="0.2">
      <c r="O1560" s="3"/>
    </row>
    <row r="1561" spans="15:15" x14ac:dyDescent="0.2">
      <c r="O1561" s="3"/>
    </row>
    <row r="1562" spans="15:15" x14ac:dyDescent="0.2">
      <c r="O1562" s="3"/>
    </row>
    <row r="1563" spans="15:15" x14ac:dyDescent="0.2">
      <c r="O1563" s="3"/>
    </row>
    <row r="1564" spans="15:15" x14ac:dyDescent="0.2">
      <c r="O1564" s="3"/>
    </row>
    <row r="1565" spans="15:15" x14ac:dyDescent="0.2">
      <c r="O1565" s="3"/>
    </row>
    <row r="1566" spans="15:15" x14ac:dyDescent="0.2">
      <c r="O1566" s="3"/>
    </row>
    <row r="1567" spans="15:15" x14ac:dyDescent="0.2">
      <c r="O1567" s="3"/>
    </row>
    <row r="1568" spans="15:15" x14ac:dyDescent="0.2">
      <c r="O1568" s="3"/>
    </row>
    <row r="1569" spans="15:15" x14ac:dyDescent="0.2">
      <c r="O1569" s="3"/>
    </row>
    <row r="1570" spans="15:15" x14ac:dyDescent="0.2">
      <c r="O1570" s="3"/>
    </row>
    <row r="1571" spans="15:15" x14ac:dyDescent="0.2">
      <c r="O1571" s="3"/>
    </row>
    <row r="1572" spans="15:15" x14ac:dyDescent="0.2">
      <c r="O1572" s="3"/>
    </row>
    <row r="1573" spans="15:15" x14ac:dyDescent="0.2">
      <c r="O1573" s="3"/>
    </row>
    <row r="1574" spans="15:15" x14ac:dyDescent="0.2">
      <c r="O1574" s="3"/>
    </row>
    <row r="1575" spans="15:15" x14ac:dyDescent="0.2">
      <c r="O1575" s="3"/>
    </row>
    <row r="1576" spans="15:15" x14ac:dyDescent="0.2">
      <c r="O1576" s="3"/>
    </row>
    <row r="1577" spans="15:15" x14ac:dyDescent="0.2">
      <c r="O1577" s="3"/>
    </row>
    <row r="1578" spans="15:15" x14ac:dyDescent="0.2">
      <c r="O1578" s="3"/>
    </row>
    <row r="1579" spans="15:15" x14ac:dyDescent="0.2">
      <c r="O1579" s="3"/>
    </row>
    <row r="1580" spans="15:15" x14ac:dyDescent="0.2">
      <c r="O1580" s="3"/>
    </row>
    <row r="1581" spans="15:15" x14ac:dyDescent="0.2">
      <c r="O1581" s="3"/>
    </row>
    <row r="1582" spans="15:15" x14ac:dyDescent="0.2">
      <c r="O1582" s="3"/>
    </row>
    <row r="1583" spans="15:15" x14ac:dyDescent="0.2">
      <c r="O1583" s="3"/>
    </row>
    <row r="1584" spans="15:15" x14ac:dyDescent="0.2">
      <c r="O1584" s="3"/>
    </row>
    <row r="1585" spans="15:15" x14ac:dyDescent="0.2">
      <c r="O1585" s="3"/>
    </row>
    <row r="1586" spans="15:15" x14ac:dyDescent="0.2">
      <c r="O1586" s="3"/>
    </row>
    <row r="1587" spans="15:15" x14ac:dyDescent="0.2">
      <c r="O1587" s="3"/>
    </row>
    <row r="1588" spans="15:15" x14ac:dyDescent="0.2">
      <c r="O1588" s="3"/>
    </row>
    <row r="1589" spans="15:15" x14ac:dyDescent="0.2">
      <c r="O1589" s="3"/>
    </row>
    <row r="1590" spans="15:15" x14ac:dyDescent="0.2">
      <c r="O1590" s="3"/>
    </row>
    <row r="1591" spans="15:15" x14ac:dyDescent="0.2">
      <c r="O1591" s="3"/>
    </row>
    <row r="1592" spans="15:15" x14ac:dyDescent="0.2">
      <c r="O1592" s="3"/>
    </row>
    <row r="1593" spans="15:15" x14ac:dyDescent="0.2">
      <c r="O1593" s="3"/>
    </row>
    <row r="1594" spans="15:15" x14ac:dyDescent="0.2">
      <c r="O1594" s="3"/>
    </row>
    <row r="1595" spans="15:15" x14ac:dyDescent="0.2">
      <c r="O1595" s="3"/>
    </row>
    <row r="1596" spans="15:15" x14ac:dyDescent="0.2">
      <c r="O1596" s="3"/>
    </row>
    <row r="1597" spans="15:15" x14ac:dyDescent="0.2">
      <c r="O1597" s="3"/>
    </row>
    <row r="1598" spans="15:15" x14ac:dyDescent="0.2">
      <c r="O1598" s="3"/>
    </row>
    <row r="1599" spans="15:15" x14ac:dyDescent="0.2">
      <c r="O1599" s="3"/>
    </row>
    <row r="1600" spans="15:15" x14ac:dyDescent="0.2">
      <c r="O1600" s="3"/>
    </row>
    <row r="1601" spans="15:15" x14ac:dyDescent="0.2">
      <c r="O1601" s="3"/>
    </row>
    <row r="1602" spans="15:15" x14ac:dyDescent="0.2">
      <c r="O1602" s="3"/>
    </row>
    <row r="1603" spans="15:15" x14ac:dyDescent="0.2">
      <c r="O1603" s="3"/>
    </row>
    <row r="1604" spans="15:15" x14ac:dyDescent="0.2">
      <c r="O1604" s="3"/>
    </row>
    <row r="1605" spans="15:15" x14ac:dyDescent="0.2">
      <c r="O1605" s="3"/>
    </row>
    <row r="1606" spans="15:15" x14ac:dyDescent="0.2">
      <c r="O1606" s="3"/>
    </row>
    <row r="1607" spans="15:15" x14ac:dyDescent="0.2">
      <c r="O1607" s="3"/>
    </row>
    <row r="1608" spans="15:15" x14ac:dyDescent="0.2">
      <c r="O1608" s="3"/>
    </row>
    <row r="1609" spans="15:15" x14ac:dyDescent="0.2">
      <c r="O1609" s="3"/>
    </row>
    <row r="1610" spans="15:15" x14ac:dyDescent="0.2">
      <c r="O1610" s="3"/>
    </row>
    <row r="1611" spans="15:15" x14ac:dyDescent="0.2">
      <c r="O1611" s="3"/>
    </row>
    <row r="1612" spans="15:15" x14ac:dyDescent="0.2">
      <c r="O1612" s="3"/>
    </row>
    <row r="1613" spans="15:15" x14ac:dyDescent="0.2">
      <c r="O1613" s="3"/>
    </row>
    <row r="1614" spans="15:15" x14ac:dyDescent="0.2">
      <c r="O1614" s="3"/>
    </row>
    <row r="1615" spans="15:15" x14ac:dyDescent="0.2">
      <c r="O1615" s="3"/>
    </row>
    <row r="1616" spans="15:15" x14ac:dyDescent="0.2">
      <c r="O1616" s="3"/>
    </row>
    <row r="1617" spans="15:15" x14ac:dyDescent="0.2">
      <c r="O1617" s="3"/>
    </row>
    <row r="1618" spans="15:15" x14ac:dyDescent="0.2">
      <c r="O1618" s="3"/>
    </row>
    <row r="1619" spans="15:15" x14ac:dyDescent="0.2">
      <c r="O1619" s="3"/>
    </row>
    <row r="1620" spans="15:15" x14ac:dyDescent="0.2">
      <c r="O1620" s="3"/>
    </row>
    <row r="1621" spans="15:15" x14ac:dyDescent="0.2">
      <c r="O1621" s="3"/>
    </row>
    <row r="1622" spans="15:15" x14ac:dyDescent="0.2">
      <c r="O1622" s="3"/>
    </row>
    <row r="1623" spans="15:15" x14ac:dyDescent="0.2">
      <c r="O1623" s="3"/>
    </row>
    <row r="1624" spans="15:15" x14ac:dyDescent="0.2">
      <c r="O1624" s="3"/>
    </row>
    <row r="1625" spans="15:15" x14ac:dyDescent="0.2">
      <c r="O1625" s="3"/>
    </row>
    <row r="1626" spans="15:15" x14ac:dyDescent="0.2">
      <c r="O1626" s="3"/>
    </row>
    <row r="1627" spans="15:15" x14ac:dyDescent="0.2">
      <c r="O1627" s="3"/>
    </row>
    <row r="1628" spans="15:15" x14ac:dyDescent="0.2">
      <c r="O1628" s="3"/>
    </row>
    <row r="1629" spans="15:15" x14ac:dyDescent="0.2">
      <c r="O1629" s="3"/>
    </row>
    <row r="1630" spans="15:15" x14ac:dyDescent="0.2">
      <c r="O1630" s="3"/>
    </row>
    <row r="1631" spans="15:15" x14ac:dyDescent="0.2">
      <c r="O1631" s="3"/>
    </row>
    <row r="1632" spans="15:15" x14ac:dyDescent="0.2">
      <c r="O1632" s="3"/>
    </row>
    <row r="1633" spans="15:15" x14ac:dyDescent="0.2">
      <c r="O1633" s="3"/>
    </row>
    <row r="1634" spans="15:15" x14ac:dyDescent="0.2">
      <c r="O1634" s="3"/>
    </row>
    <row r="1635" spans="15:15" x14ac:dyDescent="0.2">
      <c r="O1635" s="3"/>
    </row>
    <row r="1636" spans="15:15" x14ac:dyDescent="0.2">
      <c r="O1636" s="3"/>
    </row>
    <row r="1637" spans="15:15" x14ac:dyDescent="0.2">
      <c r="O1637" s="3"/>
    </row>
    <row r="1638" spans="15:15" x14ac:dyDescent="0.2">
      <c r="O1638" s="3"/>
    </row>
    <row r="1639" spans="15:15" x14ac:dyDescent="0.2">
      <c r="O1639" s="3"/>
    </row>
    <row r="1640" spans="15:15" x14ac:dyDescent="0.2">
      <c r="O1640" s="3"/>
    </row>
    <row r="1641" spans="15:15" x14ac:dyDescent="0.2">
      <c r="O1641" s="3"/>
    </row>
    <row r="1642" spans="15:15" x14ac:dyDescent="0.2">
      <c r="O1642" s="3"/>
    </row>
    <row r="1643" spans="15:15" x14ac:dyDescent="0.2">
      <c r="O1643" s="3"/>
    </row>
    <row r="1644" spans="15:15" x14ac:dyDescent="0.2">
      <c r="O1644" s="3"/>
    </row>
    <row r="1645" spans="15:15" x14ac:dyDescent="0.2">
      <c r="O1645" s="3"/>
    </row>
    <row r="1646" spans="15:15" x14ac:dyDescent="0.2">
      <c r="O1646" s="3"/>
    </row>
    <row r="1647" spans="15:15" x14ac:dyDescent="0.2">
      <c r="O1647" s="3"/>
    </row>
    <row r="1648" spans="15:15" x14ac:dyDescent="0.2">
      <c r="O1648" s="3"/>
    </row>
    <row r="1649" spans="15:15" x14ac:dyDescent="0.2">
      <c r="O1649" s="3"/>
    </row>
    <row r="1650" spans="15:15" x14ac:dyDescent="0.2">
      <c r="O1650" s="3"/>
    </row>
    <row r="1651" spans="15:15" x14ac:dyDescent="0.2">
      <c r="O1651" s="3"/>
    </row>
    <row r="1652" spans="15:15" x14ac:dyDescent="0.2">
      <c r="O1652" s="3"/>
    </row>
    <row r="1653" spans="15:15" x14ac:dyDescent="0.2">
      <c r="O1653" s="3"/>
    </row>
    <row r="1654" spans="15:15" x14ac:dyDescent="0.2">
      <c r="O1654" s="3"/>
    </row>
    <row r="1655" spans="15:15" x14ac:dyDescent="0.2">
      <c r="O1655" s="3"/>
    </row>
    <row r="1656" spans="15:15" x14ac:dyDescent="0.2">
      <c r="O1656" s="3"/>
    </row>
    <row r="1657" spans="15:15" x14ac:dyDescent="0.2">
      <c r="O1657" s="3"/>
    </row>
    <row r="1658" spans="15:15" x14ac:dyDescent="0.2">
      <c r="O1658" s="3"/>
    </row>
    <row r="1659" spans="15:15" x14ac:dyDescent="0.2">
      <c r="O1659" s="3"/>
    </row>
    <row r="1660" spans="15:15" x14ac:dyDescent="0.2">
      <c r="O1660" s="3"/>
    </row>
    <row r="1661" spans="15:15" x14ac:dyDescent="0.2">
      <c r="O1661" s="3"/>
    </row>
    <row r="1662" spans="15:15" x14ac:dyDescent="0.2">
      <c r="O1662" s="3"/>
    </row>
    <row r="1663" spans="15:15" x14ac:dyDescent="0.2">
      <c r="O1663" s="3"/>
    </row>
    <row r="1664" spans="15:15" x14ac:dyDescent="0.2">
      <c r="O1664" s="3"/>
    </row>
    <row r="1665" spans="15:15" x14ac:dyDescent="0.2">
      <c r="O1665" s="3"/>
    </row>
    <row r="1666" spans="15:15" x14ac:dyDescent="0.2">
      <c r="O1666" s="3"/>
    </row>
    <row r="1667" spans="15:15" x14ac:dyDescent="0.2">
      <c r="O1667" s="3"/>
    </row>
    <row r="1668" spans="15:15" x14ac:dyDescent="0.2">
      <c r="O1668" s="3"/>
    </row>
    <row r="1669" spans="15:15" x14ac:dyDescent="0.2">
      <c r="O1669" s="3"/>
    </row>
    <row r="1670" spans="15:15" x14ac:dyDescent="0.2">
      <c r="O1670" s="3"/>
    </row>
    <row r="1671" spans="15:15" x14ac:dyDescent="0.2">
      <c r="O1671" s="3"/>
    </row>
    <row r="1672" spans="15:15" x14ac:dyDescent="0.2">
      <c r="O1672" s="3"/>
    </row>
    <row r="1673" spans="15:15" x14ac:dyDescent="0.2">
      <c r="O1673" s="3"/>
    </row>
    <row r="1674" spans="15:15" x14ac:dyDescent="0.2">
      <c r="O1674" s="3"/>
    </row>
    <row r="1675" spans="15:15" x14ac:dyDescent="0.2">
      <c r="O1675" s="3"/>
    </row>
    <row r="1676" spans="15:15" x14ac:dyDescent="0.2">
      <c r="O1676" s="3"/>
    </row>
    <row r="1677" spans="15:15" x14ac:dyDescent="0.2">
      <c r="O1677" s="3"/>
    </row>
    <row r="1678" spans="15:15" x14ac:dyDescent="0.2">
      <c r="O1678" s="3"/>
    </row>
    <row r="1679" spans="15:15" x14ac:dyDescent="0.2">
      <c r="O1679" s="3"/>
    </row>
    <row r="1680" spans="15:15" x14ac:dyDescent="0.2">
      <c r="O1680" s="3"/>
    </row>
    <row r="1681" spans="15:15" x14ac:dyDescent="0.2">
      <c r="O1681" s="3"/>
    </row>
    <row r="1682" spans="15:15" x14ac:dyDescent="0.2">
      <c r="O1682" s="3"/>
    </row>
    <row r="1683" spans="15:15" x14ac:dyDescent="0.2">
      <c r="O1683" s="3"/>
    </row>
    <row r="1684" spans="15:15" x14ac:dyDescent="0.2">
      <c r="O1684" s="3"/>
    </row>
    <row r="1685" spans="15:15" x14ac:dyDescent="0.2">
      <c r="O1685" s="3"/>
    </row>
    <row r="1686" spans="15:15" x14ac:dyDescent="0.2">
      <c r="O1686" s="3"/>
    </row>
    <row r="1687" spans="15:15" x14ac:dyDescent="0.2">
      <c r="O1687" s="3"/>
    </row>
    <row r="1688" spans="15:15" x14ac:dyDescent="0.2">
      <c r="O1688" s="3"/>
    </row>
    <row r="1689" spans="15:15" x14ac:dyDescent="0.2">
      <c r="O1689" s="3"/>
    </row>
    <row r="1690" spans="15:15" x14ac:dyDescent="0.2">
      <c r="O1690" s="3"/>
    </row>
    <row r="1691" spans="15:15" x14ac:dyDescent="0.2">
      <c r="O1691" s="3"/>
    </row>
    <row r="1692" spans="15:15" x14ac:dyDescent="0.2">
      <c r="O1692" s="3"/>
    </row>
    <row r="1693" spans="15:15" x14ac:dyDescent="0.2">
      <c r="O1693" s="3"/>
    </row>
    <row r="1694" spans="15:15" x14ac:dyDescent="0.2">
      <c r="O1694" s="3"/>
    </row>
    <row r="1695" spans="15:15" x14ac:dyDescent="0.2">
      <c r="O1695" s="3"/>
    </row>
    <row r="1696" spans="15:15" x14ac:dyDescent="0.2">
      <c r="O1696" s="3"/>
    </row>
    <row r="1697" spans="15:15" x14ac:dyDescent="0.2">
      <c r="O1697" s="3"/>
    </row>
    <row r="1698" spans="15:15" x14ac:dyDescent="0.2">
      <c r="O1698" s="3"/>
    </row>
    <row r="1699" spans="15:15" x14ac:dyDescent="0.2">
      <c r="O1699" s="3"/>
    </row>
    <row r="1700" spans="15:15" x14ac:dyDescent="0.2">
      <c r="O1700" s="3"/>
    </row>
    <row r="1701" spans="15:15" x14ac:dyDescent="0.2">
      <c r="O1701" s="3"/>
    </row>
    <row r="1702" spans="15:15" x14ac:dyDescent="0.2">
      <c r="O1702" s="3"/>
    </row>
    <row r="1703" spans="15:15" x14ac:dyDescent="0.2">
      <c r="O1703" s="3"/>
    </row>
    <row r="1704" spans="15:15" x14ac:dyDescent="0.2">
      <c r="O1704" s="3"/>
    </row>
    <row r="1705" spans="15:15" x14ac:dyDescent="0.2">
      <c r="O1705" s="3"/>
    </row>
    <row r="1706" spans="15:15" x14ac:dyDescent="0.2">
      <c r="O1706" s="3"/>
    </row>
    <row r="1707" spans="15:15" x14ac:dyDescent="0.2">
      <c r="O1707" s="3"/>
    </row>
    <row r="1708" spans="15:15" x14ac:dyDescent="0.2">
      <c r="O1708" s="3"/>
    </row>
    <row r="1709" spans="15:15" x14ac:dyDescent="0.2">
      <c r="O1709" s="3"/>
    </row>
    <row r="1710" spans="15:15" x14ac:dyDescent="0.2">
      <c r="O1710" s="3"/>
    </row>
    <row r="1711" spans="15:15" x14ac:dyDescent="0.2">
      <c r="O1711" s="3"/>
    </row>
    <row r="1712" spans="15:15" x14ac:dyDescent="0.2">
      <c r="O1712" s="3"/>
    </row>
    <row r="1713" spans="15:15" x14ac:dyDescent="0.2">
      <c r="O1713" s="3"/>
    </row>
    <row r="1714" spans="15:15" x14ac:dyDescent="0.2">
      <c r="O1714" s="3"/>
    </row>
    <row r="1715" spans="15:15" x14ac:dyDescent="0.2">
      <c r="O1715" s="3"/>
    </row>
    <row r="1716" spans="15:15" x14ac:dyDescent="0.2">
      <c r="O1716" s="3"/>
    </row>
    <row r="1717" spans="15:15" x14ac:dyDescent="0.2">
      <c r="O1717" s="3"/>
    </row>
    <row r="1718" spans="15:15" x14ac:dyDescent="0.2">
      <c r="O1718" s="3"/>
    </row>
    <row r="1719" spans="15:15" x14ac:dyDescent="0.2">
      <c r="O1719" s="3"/>
    </row>
    <row r="1720" spans="15:15" x14ac:dyDescent="0.2">
      <c r="O1720" s="3"/>
    </row>
    <row r="1721" spans="15:15" x14ac:dyDescent="0.2">
      <c r="O1721" s="3"/>
    </row>
    <row r="1722" spans="15:15" x14ac:dyDescent="0.2">
      <c r="O1722" s="3"/>
    </row>
    <row r="1723" spans="15:15" x14ac:dyDescent="0.2">
      <c r="O1723" s="3"/>
    </row>
    <row r="1724" spans="15:15" x14ac:dyDescent="0.2">
      <c r="O1724" s="3"/>
    </row>
    <row r="1725" spans="15:15" x14ac:dyDescent="0.2">
      <c r="O1725" s="3"/>
    </row>
    <row r="1726" spans="15:15" x14ac:dyDescent="0.2">
      <c r="O1726" s="3"/>
    </row>
    <row r="1727" spans="15:15" x14ac:dyDescent="0.2">
      <c r="O1727" s="3"/>
    </row>
    <row r="1728" spans="15:15" x14ac:dyDescent="0.2">
      <c r="O1728" s="3"/>
    </row>
    <row r="1729" spans="15:15" x14ac:dyDescent="0.2">
      <c r="O1729" s="3"/>
    </row>
    <row r="1730" spans="15:15" x14ac:dyDescent="0.2">
      <c r="O1730" s="3"/>
    </row>
    <row r="1731" spans="15:15" x14ac:dyDescent="0.2">
      <c r="O1731" s="3"/>
    </row>
    <row r="1732" spans="15:15" x14ac:dyDescent="0.2">
      <c r="O1732" s="3"/>
    </row>
    <row r="1733" spans="15:15" x14ac:dyDescent="0.2">
      <c r="O1733" s="3"/>
    </row>
    <row r="1734" spans="15:15" x14ac:dyDescent="0.2">
      <c r="O1734" s="3"/>
    </row>
    <row r="1735" spans="15:15" x14ac:dyDescent="0.2">
      <c r="O1735" s="3"/>
    </row>
    <row r="1736" spans="15:15" x14ac:dyDescent="0.2">
      <c r="O1736" s="3"/>
    </row>
    <row r="1737" spans="15:15" x14ac:dyDescent="0.2">
      <c r="O1737" s="3"/>
    </row>
    <row r="1738" spans="15:15" x14ac:dyDescent="0.2">
      <c r="O1738" s="3"/>
    </row>
    <row r="1739" spans="15:15" x14ac:dyDescent="0.2">
      <c r="O1739" s="3"/>
    </row>
    <row r="1740" spans="15:15" x14ac:dyDescent="0.2">
      <c r="O1740" s="3"/>
    </row>
    <row r="1741" spans="15:15" x14ac:dyDescent="0.2">
      <c r="O1741" s="3"/>
    </row>
    <row r="1742" spans="15:15" x14ac:dyDescent="0.2">
      <c r="O1742" s="3"/>
    </row>
    <row r="1743" spans="15:15" x14ac:dyDescent="0.2">
      <c r="O1743" s="3"/>
    </row>
    <row r="1744" spans="15:15" x14ac:dyDescent="0.2">
      <c r="O1744" s="3"/>
    </row>
    <row r="1745" spans="15:15" x14ac:dyDescent="0.2">
      <c r="O1745" s="3"/>
    </row>
    <row r="1746" spans="15:15" x14ac:dyDescent="0.2">
      <c r="O1746" s="3"/>
    </row>
    <row r="1747" spans="15:15" x14ac:dyDescent="0.2">
      <c r="O1747" s="3"/>
    </row>
    <row r="1748" spans="15:15" x14ac:dyDescent="0.2">
      <c r="O1748" s="3"/>
    </row>
    <row r="1749" spans="15:15" x14ac:dyDescent="0.2">
      <c r="O1749" s="3"/>
    </row>
    <row r="1750" spans="15:15" x14ac:dyDescent="0.2">
      <c r="O1750" s="3"/>
    </row>
    <row r="1751" spans="15:15" x14ac:dyDescent="0.2">
      <c r="O1751" s="3"/>
    </row>
    <row r="1752" spans="15:15" x14ac:dyDescent="0.2">
      <c r="O1752" s="3"/>
    </row>
    <row r="1753" spans="15:15" x14ac:dyDescent="0.2">
      <c r="O1753" s="3"/>
    </row>
    <row r="1754" spans="15:15" x14ac:dyDescent="0.2">
      <c r="O1754" s="3"/>
    </row>
    <row r="1755" spans="15:15" x14ac:dyDescent="0.2">
      <c r="O1755" s="3"/>
    </row>
    <row r="1756" spans="15:15" x14ac:dyDescent="0.2">
      <c r="O1756" s="3"/>
    </row>
    <row r="1757" spans="15:15" x14ac:dyDescent="0.2">
      <c r="O1757" s="3"/>
    </row>
    <row r="1758" spans="15:15" x14ac:dyDescent="0.2">
      <c r="O1758" s="3"/>
    </row>
    <row r="1759" spans="15:15" x14ac:dyDescent="0.2">
      <c r="O1759" s="3"/>
    </row>
    <row r="1760" spans="15:15" x14ac:dyDescent="0.2">
      <c r="O1760" s="3"/>
    </row>
    <row r="1761" spans="15:15" x14ac:dyDescent="0.2">
      <c r="O1761" s="3"/>
    </row>
    <row r="1762" spans="15:15" x14ac:dyDescent="0.2">
      <c r="O1762" s="3"/>
    </row>
    <row r="1763" spans="15:15" x14ac:dyDescent="0.2">
      <c r="O1763" s="3"/>
    </row>
    <row r="1764" spans="15:15" x14ac:dyDescent="0.2">
      <c r="O1764" s="3"/>
    </row>
    <row r="1765" spans="15:15" x14ac:dyDescent="0.2">
      <c r="O1765" s="3"/>
    </row>
    <row r="1766" spans="15:15" x14ac:dyDescent="0.2">
      <c r="O1766" s="3"/>
    </row>
    <row r="1767" spans="15:15" x14ac:dyDescent="0.2">
      <c r="O1767" s="3"/>
    </row>
    <row r="1768" spans="15:15" x14ac:dyDescent="0.2">
      <c r="O1768" s="3"/>
    </row>
    <row r="1769" spans="15:15" x14ac:dyDescent="0.2">
      <c r="O1769" s="3"/>
    </row>
    <row r="1770" spans="15:15" x14ac:dyDescent="0.2">
      <c r="O1770" s="3"/>
    </row>
    <row r="1771" spans="15:15" x14ac:dyDescent="0.2">
      <c r="O1771" s="3"/>
    </row>
    <row r="1772" spans="15:15" x14ac:dyDescent="0.2">
      <c r="O1772" s="3"/>
    </row>
    <row r="1773" spans="15:15" x14ac:dyDescent="0.2">
      <c r="O1773" s="3"/>
    </row>
    <row r="1774" spans="15:15" x14ac:dyDescent="0.2">
      <c r="O1774" s="3"/>
    </row>
    <row r="1775" spans="15:15" x14ac:dyDescent="0.2">
      <c r="O1775" s="3"/>
    </row>
    <row r="1776" spans="15:15" x14ac:dyDescent="0.2">
      <c r="O1776" s="3"/>
    </row>
    <row r="1777" spans="15:15" x14ac:dyDescent="0.2">
      <c r="O1777" s="3"/>
    </row>
    <row r="1778" spans="15:15" x14ac:dyDescent="0.2">
      <c r="O1778" s="3"/>
    </row>
    <row r="1779" spans="15:15" x14ac:dyDescent="0.2">
      <c r="O1779" s="3"/>
    </row>
    <row r="1780" spans="15:15" x14ac:dyDescent="0.2">
      <c r="O1780" s="3"/>
    </row>
    <row r="1781" spans="15:15" x14ac:dyDescent="0.2">
      <c r="O1781" s="3"/>
    </row>
    <row r="1782" spans="15:15" x14ac:dyDescent="0.2">
      <c r="O1782" s="3"/>
    </row>
    <row r="1783" spans="15:15" x14ac:dyDescent="0.2">
      <c r="O1783" s="3"/>
    </row>
    <row r="1784" spans="15:15" x14ac:dyDescent="0.2">
      <c r="O1784" s="3"/>
    </row>
    <row r="1785" spans="15:15" x14ac:dyDescent="0.2">
      <c r="O1785" s="3"/>
    </row>
    <row r="1786" spans="15:15" x14ac:dyDescent="0.2">
      <c r="O1786" s="3"/>
    </row>
    <row r="1787" spans="15:15" x14ac:dyDescent="0.2">
      <c r="O1787" s="3"/>
    </row>
    <row r="1788" spans="15:15" x14ac:dyDescent="0.2">
      <c r="O1788" s="3"/>
    </row>
    <row r="1789" spans="15:15" x14ac:dyDescent="0.2">
      <c r="O1789" s="3"/>
    </row>
    <row r="1790" spans="15:15" x14ac:dyDescent="0.2">
      <c r="O1790" s="3"/>
    </row>
    <row r="1791" spans="15:15" x14ac:dyDescent="0.2">
      <c r="O1791" s="3"/>
    </row>
    <row r="1792" spans="15:15" x14ac:dyDescent="0.2">
      <c r="O1792" s="3"/>
    </row>
    <row r="1793" spans="15:15" x14ac:dyDescent="0.2">
      <c r="O1793" s="3"/>
    </row>
    <row r="1794" spans="15:15" x14ac:dyDescent="0.2">
      <c r="O1794" s="3"/>
    </row>
    <row r="1795" spans="15:15" x14ac:dyDescent="0.2">
      <c r="O1795" s="3"/>
    </row>
    <row r="1796" spans="15:15" x14ac:dyDescent="0.2">
      <c r="O1796" s="3"/>
    </row>
    <row r="1797" spans="15:15" x14ac:dyDescent="0.2">
      <c r="O1797" s="3"/>
    </row>
    <row r="1798" spans="15:15" x14ac:dyDescent="0.2">
      <c r="O1798" s="3"/>
    </row>
    <row r="1799" spans="15:15" x14ac:dyDescent="0.2">
      <c r="O1799" s="3"/>
    </row>
    <row r="1800" spans="15:15" x14ac:dyDescent="0.2">
      <c r="O1800" s="3"/>
    </row>
    <row r="1801" spans="15:15" x14ac:dyDescent="0.2">
      <c r="O1801" s="3"/>
    </row>
    <row r="1802" spans="15:15" x14ac:dyDescent="0.2">
      <c r="O1802" s="3"/>
    </row>
    <row r="1803" spans="15:15" x14ac:dyDescent="0.2">
      <c r="O1803" s="3"/>
    </row>
    <row r="1804" spans="15:15" x14ac:dyDescent="0.2">
      <c r="O1804" s="3"/>
    </row>
    <row r="1805" spans="15:15" x14ac:dyDescent="0.2">
      <c r="O1805" s="3"/>
    </row>
    <row r="1806" spans="15:15" x14ac:dyDescent="0.2">
      <c r="O1806" s="3"/>
    </row>
    <row r="1807" spans="15:15" x14ac:dyDescent="0.2">
      <c r="O1807" s="3"/>
    </row>
    <row r="1808" spans="15:15" x14ac:dyDescent="0.2">
      <c r="O1808" s="3"/>
    </row>
    <row r="1809" spans="15:15" x14ac:dyDescent="0.2">
      <c r="O1809" s="3"/>
    </row>
    <row r="1810" spans="15:15" x14ac:dyDescent="0.2">
      <c r="O1810" s="3"/>
    </row>
    <row r="1811" spans="15:15" x14ac:dyDescent="0.2">
      <c r="O1811" s="3"/>
    </row>
    <row r="1812" spans="15:15" x14ac:dyDescent="0.2">
      <c r="O1812" s="3"/>
    </row>
    <row r="1813" spans="15:15" x14ac:dyDescent="0.2">
      <c r="O1813" s="3"/>
    </row>
    <row r="1814" spans="15:15" x14ac:dyDescent="0.2">
      <c r="O1814" s="3"/>
    </row>
    <row r="1815" spans="15:15" x14ac:dyDescent="0.2">
      <c r="O1815" s="3"/>
    </row>
    <row r="1816" spans="15:15" x14ac:dyDescent="0.2">
      <c r="O1816" s="3"/>
    </row>
    <row r="1817" spans="15:15" x14ac:dyDescent="0.2">
      <c r="O1817" s="3"/>
    </row>
    <row r="1818" spans="15:15" x14ac:dyDescent="0.2">
      <c r="O1818" s="3"/>
    </row>
    <row r="1819" spans="15:15" x14ac:dyDescent="0.2">
      <c r="O1819" s="3"/>
    </row>
    <row r="1820" spans="15:15" x14ac:dyDescent="0.2">
      <c r="O1820" s="3"/>
    </row>
    <row r="1821" spans="15:15" x14ac:dyDescent="0.2">
      <c r="O1821" s="3"/>
    </row>
    <row r="1822" spans="15:15" x14ac:dyDescent="0.2">
      <c r="O1822" s="3"/>
    </row>
    <row r="1823" spans="15:15" x14ac:dyDescent="0.2">
      <c r="O1823" s="3"/>
    </row>
    <row r="1824" spans="15:15" x14ac:dyDescent="0.2">
      <c r="O1824" s="3"/>
    </row>
    <row r="1825" spans="15:15" x14ac:dyDescent="0.2">
      <c r="O1825" s="3"/>
    </row>
    <row r="1826" spans="15:15" x14ac:dyDescent="0.2">
      <c r="O1826" s="3"/>
    </row>
    <row r="1827" spans="15:15" x14ac:dyDescent="0.2">
      <c r="O1827" s="3"/>
    </row>
    <row r="1828" spans="15:15" x14ac:dyDescent="0.2">
      <c r="O1828" s="3"/>
    </row>
    <row r="1829" spans="15:15" x14ac:dyDescent="0.2">
      <c r="O1829" s="3"/>
    </row>
    <row r="1830" spans="15:15" x14ac:dyDescent="0.2">
      <c r="O1830" s="3"/>
    </row>
    <row r="1831" spans="15:15" x14ac:dyDescent="0.2">
      <c r="O1831" s="3"/>
    </row>
    <row r="1832" spans="15:15" x14ac:dyDescent="0.2">
      <c r="O1832" s="3"/>
    </row>
    <row r="1833" spans="15:15" x14ac:dyDescent="0.2">
      <c r="O1833" s="3"/>
    </row>
    <row r="1834" spans="15:15" x14ac:dyDescent="0.2">
      <c r="O1834" s="3"/>
    </row>
    <row r="1835" spans="15:15" x14ac:dyDescent="0.2">
      <c r="O1835" s="3"/>
    </row>
    <row r="1836" spans="15:15" x14ac:dyDescent="0.2">
      <c r="O1836" s="3"/>
    </row>
    <row r="1837" spans="15:15" x14ac:dyDescent="0.2">
      <c r="O1837" s="3"/>
    </row>
    <row r="1838" spans="15:15" x14ac:dyDescent="0.2">
      <c r="O1838" s="3"/>
    </row>
    <row r="1839" spans="15:15" x14ac:dyDescent="0.2">
      <c r="O1839" s="3"/>
    </row>
    <row r="1840" spans="15:15" x14ac:dyDescent="0.2">
      <c r="O1840" s="3"/>
    </row>
    <row r="1841" spans="15:15" x14ac:dyDescent="0.2">
      <c r="O1841" s="3"/>
    </row>
    <row r="1842" spans="15:15" x14ac:dyDescent="0.2">
      <c r="O1842" s="3"/>
    </row>
    <row r="1843" spans="15:15" x14ac:dyDescent="0.2">
      <c r="O1843" s="3"/>
    </row>
    <row r="1844" spans="15:15" x14ac:dyDescent="0.2">
      <c r="O1844" s="3"/>
    </row>
    <row r="1845" spans="15:15" x14ac:dyDescent="0.2">
      <c r="O1845" s="3"/>
    </row>
    <row r="1846" spans="15:15" x14ac:dyDescent="0.2">
      <c r="O1846" s="3"/>
    </row>
    <row r="1847" spans="15:15" x14ac:dyDescent="0.2">
      <c r="O1847" s="3"/>
    </row>
    <row r="1848" spans="15:15" x14ac:dyDescent="0.2">
      <c r="O1848" s="3"/>
    </row>
    <row r="1849" spans="15:15" x14ac:dyDescent="0.2">
      <c r="O1849" s="3"/>
    </row>
    <row r="1850" spans="15:15" x14ac:dyDescent="0.2">
      <c r="O1850" s="3"/>
    </row>
    <row r="1851" spans="15:15" x14ac:dyDescent="0.2">
      <c r="O1851" s="3"/>
    </row>
    <row r="1852" spans="15:15" x14ac:dyDescent="0.2">
      <c r="O1852" s="3"/>
    </row>
    <row r="1853" spans="15:15" x14ac:dyDescent="0.2">
      <c r="O1853" s="3"/>
    </row>
    <row r="1854" spans="15:15" x14ac:dyDescent="0.2">
      <c r="O1854" s="3"/>
    </row>
    <row r="1855" spans="15:15" x14ac:dyDescent="0.2">
      <c r="O1855" s="3"/>
    </row>
    <row r="1856" spans="15:15" x14ac:dyDescent="0.2">
      <c r="O1856" s="3"/>
    </row>
    <row r="1857" spans="15:15" x14ac:dyDescent="0.2">
      <c r="O1857" s="3"/>
    </row>
    <row r="1858" spans="15:15" x14ac:dyDescent="0.2">
      <c r="O1858" s="3"/>
    </row>
    <row r="1859" spans="15:15" x14ac:dyDescent="0.2">
      <c r="O1859" s="3"/>
    </row>
    <row r="1860" spans="15:15" x14ac:dyDescent="0.2">
      <c r="O1860" s="3"/>
    </row>
    <row r="1861" spans="15:15" x14ac:dyDescent="0.2">
      <c r="O1861" s="3"/>
    </row>
    <row r="1862" spans="15:15" x14ac:dyDescent="0.2">
      <c r="O1862" s="3"/>
    </row>
    <row r="1863" spans="15:15" x14ac:dyDescent="0.2">
      <c r="O1863" s="3"/>
    </row>
    <row r="1864" spans="15:15" x14ac:dyDescent="0.2">
      <c r="O1864" s="3"/>
    </row>
    <row r="1865" spans="15:15" x14ac:dyDescent="0.2">
      <c r="O1865" s="3"/>
    </row>
    <row r="1866" spans="15:15" x14ac:dyDescent="0.2">
      <c r="O1866" s="3"/>
    </row>
    <row r="1867" spans="15:15" x14ac:dyDescent="0.2">
      <c r="O1867" s="3"/>
    </row>
    <row r="1868" spans="15:15" x14ac:dyDescent="0.2">
      <c r="O1868" s="3"/>
    </row>
    <row r="1869" spans="15:15" x14ac:dyDescent="0.2">
      <c r="O1869" s="3"/>
    </row>
    <row r="1870" spans="15:15" x14ac:dyDescent="0.2">
      <c r="O1870" s="3"/>
    </row>
    <row r="1871" spans="15:15" x14ac:dyDescent="0.2">
      <c r="O1871" s="3"/>
    </row>
    <row r="1872" spans="15:15" x14ac:dyDescent="0.2">
      <c r="O1872" s="3"/>
    </row>
    <row r="1873" spans="15:15" x14ac:dyDescent="0.2">
      <c r="O1873" s="3"/>
    </row>
    <row r="1874" spans="15:15" x14ac:dyDescent="0.2">
      <c r="O1874" s="3"/>
    </row>
    <row r="1875" spans="15:15" x14ac:dyDescent="0.2">
      <c r="O1875" s="3"/>
    </row>
    <row r="1876" spans="15:15" x14ac:dyDescent="0.2">
      <c r="O1876" s="3"/>
    </row>
    <row r="1877" spans="15:15" x14ac:dyDescent="0.2">
      <c r="O1877" s="3"/>
    </row>
    <row r="1878" spans="15:15" x14ac:dyDescent="0.2">
      <c r="O1878" s="3"/>
    </row>
    <row r="1879" spans="15:15" x14ac:dyDescent="0.2">
      <c r="O1879" s="3"/>
    </row>
    <row r="1880" spans="15:15" x14ac:dyDescent="0.2">
      <c r="O1880" s="3"/>
    </row>
    <row r="1881" spans="15:15" x14ac:dyDescent="0.2">
      <c r="O1881" s="3"/>
    </row>
    <row r="1882" spans="15:15" x14ac:dyDescent="0.2">
      <c r="O1882" s="3"/>
    </row>
    <row r="1883" spans="15:15" x14ac:dyDescent="0.2">
      <c r="O1883" s="3"/>
    </row>
    <row r="1884" spans="15:15" x14ac:dyDescent="0.2">
      <c r="O1884" s="3"/>
    </row>
    <row r="1885" spans="15:15" x14ac:dyDescent="0.2">
      <c r="O1885" s="3"/>
    </row>
    <row r="1886" spans="15:15" x14ac:dyDescent="0.2">
      <c r="O1886" s="3"/>
    </row>
    <row r="1887" spans="15:15" x14ac:dyDescent="0.2">
      <c r="O1887" s="3"/>
    </row>
    <row r="1888" spans="15:15" x14ac:dyDescent="0.2">
      <c r="O1888" s="3"/>
    </row>
    <row r="1889" spans="15:15" x14ac:dyDescent="0.2">
      <c r="O1889" s="3"/>
    </row>
    <row r="1890" spans="15:15" x14ac:dyDescent="0.2">
      <c r="O1890" s="3"/>
    </row>
    <row r="1891" spans="15:15" x14ac:dyDescent="0.2">
      <c r="O1891" s="3"/>
    </row>
    <row r="1892" spans="15:15" x14ac:dyDescent="0.2">
      <c r="O1892" s="3"/>
    </row>
    <row r="1893" spans="15:15" x14ac:dyDescent="0.2">
      <c r="O1893" s="3"/>
    </row>
    <row r="1894" spans="15:15" x14ac:dyDescent="0.2">
      <c r="O1894" s="3"/>
    </row>
    <row r="1895" spans="15:15" x14ac:dyDescent="0.2">
      <c r="O1895" s="3"/>
    </row>
    <row r="1896" spans="15:15" x14ac:dyDescent="0.2">
      <c r="O1896" s="3"/>
    </row>
    <row r="1897" spans="15:15" x14ac:dyDescent="0.2">
      <c r="O1897" s="3"/>
    </row>
    <row r="1898" spans="15:15" x14ac:dyDescent="0.2">
      <c r="O1898" s="3"/>
    </row>
    <row r="1899" spans="15:15" x14ac:dyDescent="0.2">
      <c r="O1899" s="3"/>
    </row>
    <row r="1900" spans="15:15" x14ac:dyDescent="0.2">
      <c r="O1900" s="3"/>
    </row>
    <row r="1901" spans="15:15" x14ac:dyDescent="0.2">
      <c r="O1901" s="3"/>
    </row>
    <row r="1902" spans="15:15" x14ac:dyDescent="0.2">
      <c r="O1902" s="3"/>
    </row>
    <row r="1903" spans="15:15" x14ac:dyDescent="0.2">
      <c r="O1903" s="3"/>
    </row>
    <row r="1904" spans="15:15" x14ac:dyDescent="0.2">
      <c r="O1904" s="3"/>
    </row>
    <row r="1905" spans="15:15" x14ac:dyDescent="0.2">
      <c r="O1905" s="3"/>
    </row>
    <row r="1906" spans="15:15" x14ac:dyDescent="0.2">
      <c r="O1906" s="3"/>
    </row>
    <row r="1907" spans="15:15" x14ac:dyDescent="0.2">
      <c r="O1907" s="3"/>
    </row>
    <row r="1908" spans="15:15" x14ac:dyDescent="0.2">
      <c r="O1908" s="3"/>
    </row>
    <row r="1909" spans="15:15" x14ac:dyDescent="0.2">
      <c r="O1909" s="3"/>
    </row>
    <row r="1910" spans="15:15" x14ac:dyDescent="0.2">
      <c r="O1910" s="3"/>
    </row>
    <row r="1911" spans="15:15" x14ac:dyDescent="0.2">
      <c r="O1911" s="3"/>
    </row>
    <row r="1912" spans="15:15" x14ac:dyDescent="0.2">
      <c r="O1912" s="3"/>
    </row>
    <row r="1913" spans="15:15" x14ac:dyDescent="0.2">
      <c r="O1913" s="3"/>
    </row>
    <row r="1914" spans="15:15" x14ac:dyDescent="0.2">
      <c r="O1914" s="3"/>
    </row>
    <row r="1915" spans="15:15" x14ac:dyDescent="0.2">
      <c r="O1915" s="3"/>
    </row>
    <row r="1916" spans="15:15" x14ac:dyDescent="0.2">
      <c r="O1916" s="3"/>
    </row>
    <row r="1917" spans="15:15" x14ac:dyDescent="0.2">
      <c r="O1917" s="3"/>
    </row>
    <row r="1918" spans="15:15" x14ac:dyDescent="0.2">
      <c r="O1918" s="3"/>
    </row>
    <row r="1919" spans="15:15" x14ac:dyDescent="0.2">
      <c r="O1919" s="3"/>
    </row>
    <row r="1920" spans="15:15" x14ac:dyDescent="0.2">
      <c r="O1920" s="3"/>
    </row>
    <row r="1921" spans="15:15" x14ac:dyDescent="0.2">
      <c r="O1921" s="3"/>
    </row>
    <row r="1922" spans="15:15" x14ac:dyDescent="0.2">
      <c r="O1922" s="3"/>
    </row>
    <row r="1923" spans="15:15" x14ac:dyDescent="0.2">
      <c r="O1923" s="3"/>
    </row>
    <row r="1924" spans="15:15" x14ac:dyDescent="0.2">
      <c r="O1924" s="3"/>
    </row>
    <row r="1925" spans="15:15" x14ac:dyDescent="0.2">
      <c r="O1925" s="3"/>
    </row>
    <row r="1926" spans="15:15" x14ac:dyDescent="0.2">
      <c r="O1926" s="3"/>
    </row>
    <row r="1927" spans="15:15" x14ac:dyDescent="0.2">
      <c r="O1927" s="3"/>
    </row>
    <row r="1928" spans="15:15" x14ac:dyDescent="0.2">
      <c r="O1928" s="3"/>
    </row>
    <row r="1929" spans="15:15" x14ac:dyDescent="0.2">
      <c r="O1929" s="3"/>
    </row>
    <row r="1930" spans="15:15" x14ac:dyDescent="0.2">
      <c r="O1930" s="3"/>
    </row>
    <row r="1931" spans="15:15" x14ac:dyDescent="0.2">
      <c r="O1931" s="3"/>
    </row>
    <row r="1932" spans="15:15" x14ac:dyDescent="0.2">
      <c r="O1932" s="3"/>
    </row>
    <row r="1933" spans="15:15" x14ac:dyDescent="0.2">
      <c r="O1933" s="3"/>
    </row>
    <row r="1934" spans="15:15" x14ac:dyDescent="0.2">
      <c r="O1934" s="3"/>
    </row>
    <row r="1935" spans="15:15" x14ac:dyDescent="0.2">
      <c r="O1935" s="3"/>
    </row>
    <row r="1936" spans="15:15" x14ac:dyDescent="0.2">
      <c r="O1936" s="3"/>
    </row>
    <row r="1937" spans="15:15" x14ac:dyDescent="0.2">
      <c r="O1937" s="3"/>
    </row>
    <row r="1938" spans="15:15" x14ac:dyDescent="0.2">
      <c r="O1938" s="3"/>
    </row>
    <row r="1939" spans="15:15" x14ac:dyDescent="0.2">
      <c r="O1939" s="3"/>
    </row>
    <row r="1940" spans="15:15" x14ac:dyDescent="0.2">
      <c r="O1940" s="3"/>
    </row>
    <row r="1941" spans="15:15" x14ac:dyDescent="0.2">
      <c r="O1941" s="3"/>
    </row>
    <row r="1942" spans="15:15" x14ac:dyDescent="0.2">
      <c r="O1942" s="3"/>
    </row>
    <row r="1943" spans="15:15" x14ac:dyDescent="0.2">
      <c r="O1943" s="3"/>
    </row>
    <row r="1944" spans="15:15" x14ac:dyDescent="0.2">
      <c r="O1944" s="3"/>
    </row>
    <row r="1945" spans="15:15" x14ac:dyDescent="0.2">
      <c r="O1945" s="3"/>
    </row>
    <row r="1946" spans="15:15" x14ac:dyDescent="0.2">
      <c r="O1946" s="3"/>
    </row>
    <row r="1947" spans="15:15" x14ac:dyDescent="0.2">
      <c r="O1947" s="3"/>
    </row>
    <row r="1948" spans="15:15" x14ac:dyDescent="0.2">
      <c r="O1948" s="3"/>
    </row>
    <row r="1949" spans="15:15" x14ac:dyDescent="0.2">
      <c r="O1949" s="3"/>
    </row>
    <row r="1950" spans="15:15" x14ac:dyDescent="0.2">
      <c r="O1950" s="3"/>
    </row>
    <row r="1951" spans="15:15" x14ac:dyDescent="0.2">
      <c r="O1951" s="3"/>
    </row>
    <row r="1952" spans="15:15" x14ac:dyDescent="0.2">
      <c r="O1952" s="3"/>
    </row>
    <row r="1953" spans="15:15" x14ac:dyDescent="0.2">
      <c r="O1953" s="3"/>
    </row>
    <row r="1954" spans="15:15" x14ac:dyDescent="0.2">
      <c r="O1954" s="3"/>
    </row>
    <row r="1955" spans="15:15" x14ac:dyDescent="0.2">
      <c r="O1955" s="3"/>
    </row>
    <row r="1956" spans="15:15" x14ac:dyDescent="0.2">
      <c r="O1956" s="3"/>
    </row>
    <row r="1957" spans="15:15" x14ac:dyDescent="0.2">
      <c r="O1957" s="3"/>
    </row>
    <row r="1958" spans="15:15" x14ac:dyDescent="0.2">
      <c r="O1958" s="3"/>
    </row>
    <row r="1959" spans="15:15" x14ac:dyDescent="0.2">
      <c r="O1959" s="3"/>
    </row>
    <row r="1960" spans="15:15" x14ac:dyDescent="0.2">
      <c r="O1960" s="3"/>
    </row>
    <row r="1961" spans="15:15" x14ac:dyDescent="0.2">
      <c r="O1961" s="3"/>
    </row>
    <row r="1962" spans="15:15" x14ac:dyDescent="0.2">
      <c r="O1962" s="3"/>
    </row>
    <row r="1963" spans="15:15" x14ac:dyDescent="0.2">
      <c r="O1963" s="3"/>
    </row>
    <row r="1964" spans="15:15" x14ac:dyDescent="0.2">
      <c r="O1964" s="3"/>
    </row>
    <row r="1965" spans="15:15" x14ac:dyDescent="0.2">
      <c r="O1965" s="3"/>
    </row>
    <row r="1966" spans="15:15" x14ac:dyDescent="0.2">
      <c r="O1966" s="3"/>
    </row>
    <row r="1967" spans="15:15" x14ac:dyDescent="0.2">
      <c r="O1967" s="3"/>
    </row>
    <row r="1968" spans="15:15" x14ac:dyDescent="0.2">
      <c r="O1968" s="3"/>
    </row>
    <row r="1969" spans="15:15" x14ac:dyDescent="0.2">
      <c r="O1969" s="3"/>
    </row>
    <row r="1970" spans="15:15" x14ac:dyDescent="0.2">
      <c r="O1970" s="3"/>
    </row>
    <row r="1971" spans="15:15" x14ac:dyDescent="0.2">
      <c r="O1971" s="3"/>
    </row>
    <row r="1972" spans="15:15" x14ac:dyDescent="0.2">
      <c r="O1972" s="3"/>
    </row>
    <row r="1973" spans="15:15" x14ac:dyDescent="0.2">
      <c r="O1973" s="3"/>
    </row>
    <row r="1974" spans="15:15" x14ac:dyDescent="0.2">
      <c r="O1974" s="3"/>
    </row>
    <row r="1975" spans="15:15" x14ac:dyDescent="0.2">
      <c r="O1975" s="3"/>
    </row>
    <row r="1976" spans="15:15" x14ac:dyDescent="0.2">
      <c r="O1976" s="3"/>
    </row>
    <row r="1977" spans="15:15" x14ac:dyDescent="0.2">
      <c r="O1977" s="3"/>
    </row>
    <row r="1978" spans="15:15" x14ac:dyDescent="0.2">
      <c r="O1978" s="3"/>
    </row>
    <row r="1979" spans="15:15" x14ac:dyDescent="0.2">
      <c r="O1979" s="3"/>
    </row>
    <row r="1980" spans="15:15" x14ac:dyDescent="0.2">
      <c r="O1980" s="3"/>
    </row>
    <row r="1981" spans="15:15" x14ac:dyDescent="0.2">
      <c r="O1981" s="3"/>
    </row>
    <row r="1982" spans="15:15" x14ac:dyDescent="0.2">
      <c r="O1982" s="3"/>
    </row>
    <row r="1983" spans="15:15" x14ac:dyDescent="0.2">
      <c r="O1983" s="3"/>
    </row>
    <row r="1984" spans="15:15" x14ac:dyDescent="0.2">
      <c r="O1984" s="3"/>
    </row>
    <row r="1985" spans="15:15" x14ac:dyDescent="0.2">
      <c r="O1985" s="3"/>
    </row>
    <row r="1986" spans="15:15" x14ac:dyDescent="0.2">
      <c r="O1986" s="3"/>
    </row>
    <row r="1987" spans="15:15" x14ac:dyDescent="0.2">
      <c r="O1987" s="3"/>
    </row>
    <row r="1988" spans="15:15" x14ac:dyDescent="0.2">
      <c r="O1988" s="3"/>
    </row>
    <row r="1989" spans="15:15" x14ac:dyDescent="0.2">
      <c r="O1989" s="3"/>
    </row>
    <row r="1990" spans="15:15" x14ac:dyDescent="0.2">
      <c r="O1990" s="3"/>
    </row>
    <row r="1991" spans="15:15" x14ac:dyDescent="0.2">
      <c r="O1991" s="3"/>
    </row>
    <row r="1992" spans="15:15" x14ac:dyDescent="0.2">
      <c r="O1992" s="3"/>
    </row>
    <row r="1993" spans="15:15" x14ac:dyDescent="0.2">
      <c r="O1993" s="3"/>
    </row>
    <row r="1994" spans="15:15" x14ac:dyDescent="0.2">
      <c r="O1994" s="3"/>
    </row>
    <row r="1995" spans="15:15" x14ac:dyDescent="0.2">
      <c r="O1995" s="3"/>
    </row>
    <row r="1996" spans="15:15" x14ac:dyDescent="0.2">
      <c r="O1996" s="3"/>
    </row>
    <row r="1997" spans="15:15" x14ac:dyDescent="0.2">
      <c r="O1997" s="3"/>
    </row>
    <row r="1998" spans="15:15" x14ac:dyDescent="0.2">
      <c r="O1998" s="3"/>
    </row>
    <row r="1999" spans="15:15" x14ac:dyDescent="0.2">
      <c r="O1999" s="3"/>
    </row>
    <row r="2000" spans="15:15" x14ac:dyDescent="0.2">
      <c r="O2000" s="3"/>
    </row>
    <row r="2001" spans="15:15" x14ac:dyDescent="0.2">
      <c r="O2001" s="3"/>
    </row>
    <row r="2002" spans="15:15" x14ac:dyDescent="0.2">
      <c r="O2002" s="3"/>
    </row>
    <row r="2003" spans="15:15" x14ac:dyDescent="0.2">
      <c r="O2003" s="3"/>
    </row>
    <row r="2004" spans="15:15" x14ac:dyDescent="0.2">
      <c r="O2004" s="3"/>
    </row>
    <row r="2005" spans="15:15" x14ac:dyDescent="0.2">
      <c r="O2005" s="3"/>
    </row>
    <row r="2006" spans="15:15" x14ac:dyDescent="0.2">
      <c r="O2006" s="3"/>
    </row>
    <row r="2007" spans="15:15" x14ac:dyDescent="0.2">
      <c r="O2007" s="3"/>
    </row>
    <row r="2008" spans="15:15" x14ac:dyDescent="0.2">
      <c r="O2008" s="3"/>
    </row>
    <row r="2009" spans="15:15" x14ac:dyDescent="0.2">
      <c r="O2009" s="3"/>
    </row>
    <row r="2010" spans="15:15" x14ac:dyDescent="0.2">
      <c r="O2010" s="3"/>
    </row>
    <row r="2011" spans="15:15" x14ac:dyDescent="0.2">
      <c r="O2011" s="3"/>
    </row>
    <row r="2012" spans="15:15" x14ac:dyDescent="0.2">
      <c r="O2012" s="3"/>
    </row>
    <row r="2013" spans="15:15" x14ac:dyDescent="0.2">
      <c r="O2013" s="3"/>
    </row>
    <row r="2014" spans="15:15" x14ac:dyDescent="0.2">
      <c r="O2014" s="3"/>
    </row>
    <row r="2015" spans="15:15" x14ac:dyDescent="0.2">
      <c r="O2015" s="3"/>
    </row>
    <row r="2016" spans="15:15" x14ac:dyDescent="0.2">
      <c r="O2016" s="3"/>
    </row>
    <row r="2017" spans="15:15" x14ac:dyDescent="0.2">
      <c r="O2017" s="3"/>
    </row>
    <row r="2018" spans="15:15" x14ac:dyDescent="0.2">
      <c r="O2018" s="3"/>
    </row>
    <row r="2019" spans="15:15" x14ac:dyDescent="0.2">
      <c r="O2019" s="3"/>
    </row>
    <row r="2020" spans="15:15" x14ac:dyDescent="0.2">
      <c r="O2020" s="3"/>
    </row>
    <row r="2021" spans="15:15" x14ac:dyDescent="0.2">
      <c r="O2021" s="3"/>
    </row>
    <row r="2022" spans="15:15" x14ac:dyDescent="0.2">
      <c r="O2022" s="3"/>
    </row>
    <row r="2023" spans="15:15" x14ac:dyDescent="0.2">
      <c r="O2023" s="3"/>
    </row>
    <row r="2024" spans="15:15" x14ac:dyDescent="0.2">
      <c r="O2024" s="3"/>
    </row>
    <row r="2025" spans="15:15" x14ac:dyDescent="0.2">
      <c r="O2025" s="3"/>
    </row>
    <row r="2026" spans="15:15" x14ac:dyDescent="0.2">
      <c r="O2026" s="3"/>
    </row>
    <row r="2027" spans="15:15" x14ac:dyDescent="0.2">
      <c r="O2027" s="3"/>
    </row>
    <row r="2028" spans="15:15" x14ac:dyDescent="0.2">
      <c r="O2028" s="3"/>
    </row>
    <row r="2029" spans="15:15" x14ac:dyDescent="0.2">
      <c r="O2029" s="3"/>
    </row>
    <row r="2030" spans="15:15" x14ac:dyDescent="0.2">
      <c r="O2030" s="3"/>
    </row>
    <row r="2031" spans="15:15" x14ac:dyDescent="0.2">
      <c r="O2031" s="3"/>
    </row>
    <row r="2032" spans="15:15" x14ac:dyDescent="0.2">
      <c r="O2032" s="3"/>
    </row>
    <row r="2033" spans="15:15" x14ac:dyDescent="0.2">
      <c r="O2033" s="3"/>
    </row>
    <row r="2034" spans="15:15" x14ac:dyDescent="0.2">
      <c r="O2034" s="3"/>
    </row>
    <row r="2035" spans="15:15" x14ac:dyDescent="0.2">
      <c r="O2035" s="3"/>
    </row>
    <row r="2036" spans="15:15" x14ac:dyDescent="0.2">
      <c r="O2036" s="3"/>
    </row>
    <row r="2037" spans="15:15" x14ac:dyDescent="0.2">
      <c r="O2037" s="3"/>
    </row>
    <row r="2038" spans="15:15" x14ac:dyDescent="0.2">
      <c r="O2038" s="3"/>
    </row>
    <row r="2039" spans="15:15" x14ac:dyDescent="0.2">
      <c r="O2039" s="3"/>
    </row>
    <row r="2040" spans="15:15" x14ac:dyDescent="0.2">
      <c r="O2040" s="3"/>
    </row>
    <row r="2041" spans="15:15" x14ac:dyDescent="0.2">
      <c r="O2041" s="3"/>
    </row>
    <row r="2042" spans="15:15" x14ac:dyDescent="0.2">
      <c r="O2042" s="3"/>
    </row>
    <row r="2043" spans="15:15" x14ac:dyDescent="0.2">
      <c r="O2043" s="3"/>
    </row>
    <row r="2044" spans="15:15" x14ac:dyDescent="0.2">
      <c r="O2044" s="3"/>
    </row>
    <row r="2045" spans="15:15" x14ac:dyDescent="0.2">
      <c r="O2045" s="3"/>
    </row>
    <row r="2046" spans="15:15" x14ac:dyDescent="0.2">
      <c r="O2046" s="3"/>
    </row>
    <row r="2047" spans="15:15" x14ac:dyDescent="0.2">
      <c r="O2047" s="3"/>
    </row>
    <row r="2048" spans="15:15" x14ac:dyDescent="0.2">
      <c r="O2048" s="3"/>
    </row>
    <row r="2049" spans="15:15" x14ac:dyDescent="0.2">
      <c r="O2049" s="3"/>
    </row>
    <row r="2050" spans="15:15" x14ac:dyDescent="0.2">
      <c r="O2050" s="3"/>
    </row>
    <row r="2051" spans="15:15" x14ac:dyDescent="0.2">
      <c r="O2051" s="3"/>
    </row>
    <row r="2052" spans="15:15" x14ac:dyDescent="0.2">
      <c r="O2052" s="3"/>
    </row>
    <row r="2053" spans="15:15" x14ac:dyDescent="0.2">
      <c r="O2053" s="3"/>
    </row>
    <row r="2054" spans="15:15" x14ac:dyDescent="0.2">
      <c r="O2054" s="3"/>
    </row>
    <row r="2055" spans="15:15" x14ac:dyDescent="0.2">
      <c r="O2055" s="3"/>
    </row>
    <row r="2056" spans="15:15" x14ac:dyDescent="0.2">
      <c r="O2056" s="3"/>
    </row>
    <row r="2057" spans="15:15" x14ac:dyDescent="0.2">
      <c r="O2057" s="3"/>
    </row>
    <row r="2058" spans="15:15" x14ac:dyDescent="0.2">
      <c r="O2058" s="3"/>
    </row>
    <row r="2059" spans="15:15" x14ac:dyDescent="0.2">
      <c r="O2059" s="3"/>
    </row>
    <row r="2060" spans="15:15" x14ac:dyDescent="0.2">
      <c r="O2060" s="3"/>
    </row>
    <row r="2061" spans="15:15" x14ac:dyDescent="0.2">
      <c r="O2061" s="3"/>
    </row>
    <row r="2062" spans="15:15" x14ac:dyDescent="0.2">
      <c r="O2062" s="3"/>
    </row>
    <row r="2063" spans="15:15" x14ac:dyDescent="0.2">
      <c r="O2063" s="3"/>
    </row>
    <row r="2064" spans="15:15" x14ac:dyDescent="0.2">
      <c r="O2064" s="3"/>
    </row>
    <row r="2065" spans="15:15" x14ac:dyDescent="0.2">
      <c r="O2065" s="3"/>
    </row>
    <row r="2066" spans="15:15" x14ac:dyDescent="0.2">
      <c r="O2066" s="3"/>
    </row>
    <row r="2067" spans="15:15" x14ac:dyDescent="0.2">
      <c r="O2067" s="3"/>
    </row>
    <row r="2068" spans="15:15" x14ac:dyDescent="0.2">
      <c r="O2068" s="3"/>
    </row>
    <row r="2069" spans="15:15" x14ac:dyDescent="0.2">
      <c r="O2069" s="3"/>
    </row>
    <row r="2070" spans="15:15" x14ac:dyDescent="0.2">
      <c r="O2070" s="3"/>
    </row>
    <row r="2071" spans="15:15" x14ac:dyDescent="0.2">
      <c r="O2071" s="3"/>
    </row>
    <row r="2072" spans="15:15" x14ac:dyDescent="0.2">
      <c r="O2072" s="3"/>
    </row>
    <row r="2073" spans="15:15" x14ac:dyDescent="0.2">
      <c r="O2073" s="3"/>
    </row>
    <row r="2074" spans="15:15" x14ac:dyDescent="0.2">
      <c r="O2074" s="3"/>
    </row>
    <row r="2075" spans="15:15" x14ac:dyDescent="0.2">
      <c r="O2075" s="3"/>
    </row>
    <row r="2076" spans="15:15" x14ac:dyDescent="0.2">
      <c r="O2076" s="3"/>
    </row>
    <row r="2077" spans="15:15" x14ac:dyDescent="0.2">
      <c r="O2077" s="3"/>
    </row>
    <row r="2078" spans="15:15" x14ac:dyDescent="0.2">
      <c r="O2078" s="3"/>
    </row>
    <row r="2079" spans="15:15" x14ac:dyDescent="0.2">
      <c r="O2079" s="3"/>
    </row>
    <row r="2080" spans="15:15" x14ac:dyDescent="0.2">
      <c r="O2080" s="3"/>
    </row>
    <row r="2081" spans="15:15" x14ac:dyDescent="0.2">
      <c r="O2081" s="3"/>
    </row>
    <row r="2082" spans="15:15" x14ac:dyDescent="0.2">
      <c r="O2082" s="3"/>
    </row>
    <row r="2083" spans="15:15" x14ac:dyDescent="0.2">
      <c r="O2083" s="3"/>
    </row>
    <row r="2084" spans="15:15" x14ac:dyDescent="0.2">
      <c r="O2084" s="3"/>
    </row>
    <row r="2085" spans="15:15" x14ac:dyDescent="0.2">
      <c r="O2085" s="3"/>
    </row>
    <row r="2086" spans="15:15" x14ac:dyDescent="0.2">
      <c r="O2086" s="3"/>
    </row>
    <row r="2087" spans="15:15" x14ac:dyDescent="0.2">
      <c r="O2087" s="3"/>
    </row>
    <row r="2088" spans="15:15" x14ac:dyDescent="0.2">
      <c r="O2088" s="3"/>
    </row>
    <row r="2089" spans="15:15" x14ac:dyDescent="0.2">
      <c r="O2089" s="3"/>
    </row>
    <row r="2090" spans="15:15" x14ac:dyDescent="0.2">
      <c r="O2090" s="3"/>
    </row>
    <row r="2091" spans="15:15" x14ac:dyDescent="0.2">
      <c r="O2091" s="3"/>
    </row>
    <row r="2092" spans="15:15" x14ac:dyDescent="0.2">
      <c r="O2092" s="3"/>
    </row>
    <row r="2093" spans="15:15" x14ac:dyDescent="0.2">
      <c r="O2093" s="3"/>
    </row>
    <row r="2094" spans="15:15" x14ac:dyDescent="0.2">
      <c r="O2094" s="3"/>
    </row>
    <row r="2095" spans="15:15" x14ac:dyDescent="0.2">
      <c r="O2095" s="3"/>
    </row>
    <row r="2096" spans="15:15" x14ac:dyDescent="0.2">
      <c r="O2096" s="3"/>
    </row>
    <row r="2097" spans="15:15" x14ac:dyDescent="0.2">
      <c r="O2097" s="3"/>
    </row>
    <row r="2098" spans="15:15" x14ac:dyDescent="0.2">
      <c r="O2098" s="3"/>
    </row>
    <row r="2099" spans="15:15" x14ac:dyDescent="0.2">
      <c r="O2099" s="3"/>
    </row>
    <row r="2100" spans="15:15" x14ac:dyDescent="0.2">
      <c r="O2100" s="3"/>
    </row>
    <row r="2101" spans="15:15" x14ac:dyDescent="0.2">
      <c r="O2101" s="3"/>
    </row>
    <row r="2102" spans="15:15" x14ac:dyDescent="0.2">
      <c r="O2102" s="3"/>
    </row>
    <row r="2103" spans="15:15" x14ac:dyDescent="0.2">
      <c r="O2103" s="3"/>
    </row>
    <row r="2104" spans="15:15" x14ac:dyDescent="0.2">
      <c r="O2104" s="3"/>
    </row>
    <row r="2105" spans="15:15" x14ac:dyDescent="0.2">
      <c r="O2105" s="3"/>
    </row>
    <row r="2106" spans="15:15" x14ac:dyDescent="0.2">
      <c r="O2106" s="3"/>
    </row>
    <row r="2107" spans="15:15" x14ac:dyDescent="0.2">
      <c r="O2107" s="3"/>
    </row>
    <row r="2108" spans="15:15" x14ac:dyDescent="0.2">
      <c r="O2108" s="3"/>
    </row>
    <row r="2109" spans="15:15" x14ac:dyDescent="0.2">
      <c r="O2109" s="3"/>
    </row>
    <row r="2110" spans="15:15" x14ac:dyDescent="0.2">
      <c r="O2110" s="3"/>
    </row>
    <row r="2111" spans="15:15" x14ac:dyDescent="0.2">
      <c r="O2111" s="3"/>
    </row>
    <row r="2112" spans="15:15" x14ac:dyDescent="0.2">
      <c r="O2112" s="3"/>
    </row>
    <row r="2113" spans="15:15" x14ac:dyDescent="0.2">
      <c r="O2113" s="3"/>
    </row>
    <row r="2114" spans="15:15" x14ac:dyDescent="0.2">
      <c r="O2114" s="3"/>
    </row>
    <row r="2115" spans="15:15" x14ac:dyDescent="0.2">
      <c r="O2115" s="3"/>
    </row>
    <row r="2116" spans="15:15" x14ac:dyDescent="0.2">
      <c r="O2116" s="3"/>
    </row>
    <row r="2117" spans="15:15" x14ac:dyDescent="0.2">
      <c r="O2117" s="3"/>
    </row>
    <row r="2118" spans="15:15" x14ac:dyDescent="0.2">
      <c r="O2118" s="3"/>
    </row>
    <row r="2119" spans="15:15" x14ac:dyDescent="0.2">
      <c r="O2119" s="3"/>
    </row>
    <row r="2120" spans="15:15" x14ac:dyDescent="0.2">
      <c r="O2120" s="3"/>
    </row>
    <row r="2121" spans="15:15" x14ac:dyDescent="0.2">
      <c r="O2121" s="3"/>
    </row>
    <row r="2122" spans="15:15" x14ac:dyDescent="0.2">
      <c r="O2122" s="3"/>
    </row>
    <row r="2123" spans="15:15" x14ac:dyDescent="0.2">
      <c r="O2123" s="3"/>
    </row>
    <row r="2124" spans="15:15" x14ac:dyDescent="0.2">
      <c r="O2124" s="3"/>
    </row>
    <row r="2125" spans="15:15" x14ac:dyDescent="0.2">
      <c r="O2125" s="3"/>
    </row>
    <row r="2126" spans="15:15" x14ac:dyDescent="0.2">
      <c r="O2126" s="3"/>
    </row>
    <row r="2127" spans="15:15" x14ac:dyDescent="0.2">
      <c r="O2127" s="3"/>
    </row>
    <row r="2128" spans="15:15" x14ac:dyDescent="0.2">
      <c r="O2128" s="3"/>
    </row>
    <row r="2129" spans="15:15" x14ac:dyDescent="0.2">
      <c r="O2129" s="3"/>
    </row>
    <row r="2130" spans="15:15" x14ac:dyDescent="0.2">
      <c r="O2130" s="3"/>
    </row>
    <row r="2131" spans="15:15" x14ac:dyDescent="0.2">
      <c r="O2131" s="3"/>
    </row>
    <row r="2132" spans="15:15" x14ac:dyDescent="0.2">
      <c r="O2132" s="3"/>
    </row>
    <row r="2133" spans="15:15" x14ac:dyDescent="0.2">
      <c r="O2133" s="3"/>
    </row>
    <row r="2134" spans="15:15" x14ac:dyDescent="0.2">
      <c r="O2134" s="3"/>
    </row>
    <row r="2135" spans="15:15" x14ac:dyDescent="0.2">
      <c r="O2135" s="3"/>
    </row>
    <row r="2136" spans="15:15" x14ac:dyDescent="0.2">
      <c r="O2136" s="3"/>
    </row>
    <row r="2137" spans="15:15" x14ac:dyDescent="0.2">
      <c r="O2137" s="3"/>
    </row>
    <row r="2138" spans="15:15" x14ac:dyDescent="0.2">
      <c r="O2138" s="3"/>
    </row>
    <row r="2139" spans="15:15" x14ac:dyDescent="0.2">
      <c r="O2139" s="3"/>
    </row>
    <row r="2140" spans="15:15" x14ac:dyDescent="0.2">
      <c r="O2140" s="3"/>
    </row>
    <row r="2141" spans="15:15" x14ac:dyDescent="0.2">
      <c r="O2141" s="3"/>
    </row>
    <row r="2142" spans="15:15" x14ac:dyDescent="0.2">
      <c r="O2142" s="3"/>
    </row>
    <row r="2143" spans="15:15" x14ac:dyDescent="0.2">
      <c r="O2143" s="3"/>
    </row>
    <row r="2144" spans="15:15" x14ac:dyDescent="0.2">
      <c r="O2144" s="3"/>
    </row>
    <row r="2145" spans="15:15" x14ac:dyDescent="0.2">
      <c r="O2145" s="3"/>
    </row>
    <row r="2146" spans="15:15" x14ac:dyDescent="0.2">
      <c r="O2146" s="3"/>
    </row>
    <row r="2147" spans="15:15" x14ac:dyDescent="0.2">
      <c r="O2147" s="3"/>
    </row>
    <row r="2148" spans="15:15" x14ac:dyDescent="0.2">
      <c r="O2148" s="3"/>
    </row>
    <row r="2149" spans="15:15" x14ac:dyDescent="0.2">
      <c r="O2149" s="3"/>
    </row>
    <row r="2150" spans="15:15" x14ac:dyDescent="0.2">
      <c r="O2150" s="3"/>
    </row>
    <row r="2151" spans="15:15" x14ac:dyDescent="0.2">
      <c r="O2151" s="3"/>
    </row>
    <row r="2152" spans="15:15" x14ac:dyDescent="0.2">
      <c r="O2152" s="3"/>
    </row>
    <row r="2153" spans="15:15" x14ac:dyDescent="0.2">
      <c r="O2153" s="3"/>
    </row>
    <row r="2154" spans="15:15" x14ac:dyDescent="0.2">
      <c r="O2154" s="3"/>
    </row>
    <row r="2155" spans="15:15" x14ac:dyDescent="0.2">
      <c r="O2155" s="3"/>
    </row>
    <row r="2156" spans="15:15" x14ac:dyDescent="0.2">
      <c r="O2156" s="3"/>
    </row>
    <row r="2157" spans="15:15" x14ac:dyDescent="0.2">
      <c r="O2157" s="3"/>
    </row>
    <row r="2158" spans="15:15" x14ac:dyDescent="0.2">
      <c r="O2158" s="3"/>
    </row>
    <row r="2159" spans="15:15" x14ac:dyDescent="0.2">
      <c r="O2159" s="3"/>
    </row>
    <row r="2160" spans="15:15" x14ac:dyDescent="0.2">
      <c r="O2160" s="3"/>
    </row>
    <row r="2161" spans="15:15" x14ac:dyDescent="0.2">
      <c r="O2161" s="3"/>
    </row>
    <row r="2162" spans="15:15" x14ac:dyDescent="0.2">
      <c r="O2162" s="3"/>
    </row>
    <row r="2163" spans="15:15" x14ac:dyDescent="0.2">
      <c r="O2163" s="3"/>
    </row>
    <row r="2164" spans="15:15" x14ac:dyDescent="0.2">
      <c r="O2164" s="3"/>
    </row>
    <row r="2165" spans="15:15" x14ac:dyDescent="0.2">
      <c r="O2165" s="3"/>
    </row>
    <row r="2166" spans="15:15" x14ac:dyDescent="0.2">
      <c r="O2166" s="3"/>
    </row>
    <row r="2167" spans="15:15" x14ac:dyDescent="0.2">
      <c r="O2167" s="3"/>
    </row>
    <row r="2168" spans="15:15" x14ac:dyDescent="0.2">
      <c r="O2168" s="3"/>
    </row>
    <row r="2169" spans="15:15" x14ac:dyDescent="0.2">
      <c r="O2169" s="3"/>
    </row>
    <row r="2170" spans="15:15" x14ac:dyDescent="0.2">
      <c r="O2170" s="3"/>
    </row>
    <row r="2171" spans="15:15" x14ac:dyDescent="0.2">
      <c r="O2171" s="3"/>
    </row>
    <row r="2172" spans="15:15" x14ac:dyDescent="0.2">
      <c r="O2172" s="3"/>
    </row>
    <row r="2173" spans="15:15" x14ac:dyDescent="0.2">
      <c r="O2173" s="3"/>
    </row>
    <row r="2174" spans="15:15" x14ac:dyDescent="0.2">
      <c r="O2174" s="3"/>
    </row>
    <row r="2175" spans="15:15" x14ac:dyDescent="0.2">
      <c r="O2175" s="3"/>
    </row>
    <row r="2176" spans="15:15" x14ac:dyDescent="0.2">
      <c r="O2176" s="3"/>
    </row>
    <row r="2177" spans="15:15" x14ac:dyDescent="0.2">
      <c r="O2177" s="3"/>
    </row>
    <row r="2178" spans="15:15" x14ac:dyDescent="0.2">
      <c r="O2178" s="3"/>
    </row>
    <row r="2179" spans="15:15" x14ac:dyDescent="0.2">
      <c r="O2179" s="3"/>
    </row>
    <row r="2180" spans="15:15" x14ac:dyDescent="0.2">
      <c r="O2180" s="3"/>
    </row>
    <row r="2181" spans="15:15" x14ac:dyDescent="0.2">
      <c r="O2181" s="3"/>
    </row>
    <row r="2182" spans="15:15" x14ac:dyDescent="0.2">
      <c r="O2182" s="3"/>
    </row>
    <row r="2183" spans="15:15" x14ac:dyDescent="0.2">
      <c r="O2183" s="3"/>
    </row>
    <row r="2184" spans="15:15" x14ac:dyDescent="0.2">
      <c r="O2184" s="3"/>
    </row>
    <row r="2185" spans="15:15" x14ac:dyDescent="0.2">
      <c r="O2185" s="3"/>
    </row>
    <row r="2186" spans="15:15" x14ac:dyDescent="0.2">
      <c r="O2186" s="3"/>
    </row>
    <row r="2187" spans="15:15" x14ac:dyDescent="0.2">
      <c r="O2187" s="3"/>
    </row>
    <row r="2188" spans="15:15" x14ac:dyDescent="0.2">
      <c r="O2188" s="3"/>
    </row>
    <row r="2189" spans="15:15" x14ac:dyDescent="0.2">
      <c r="O2189" s="3"/>
    </row>
    <row r="2190" spans="15:15" x14ac:dyDescent="0.2">
      <c r="O2190" s="3"/>
    </row>
    <row r="2191" spans="15:15" x14ac:dyDescent="0.2">
      <c r="O2191" s="3"/>
    </row>
    <row r="2192" spans="15:15" x14ac:dyDescent="0.2">
      <c r="O2192" s="3"/>
    </row>
    <row r="2193" spans="15:15" x14ac:dyDescent="0.2">
      <c r="O2193" s="3"/>
    </row>
    <row r="2194" spans="15:15" x14ac:dyDescent="0.2">
      <c r="O2194" s="3"/>
    </row>
    <row r="2195" spans="15:15" x14ac:dyDescent="0.2">
      <c r="O2195" s="3"/>
    </row>
    <row r="2196" spans="15:15" x14ac:dyDescent="0.2">
      <c r="O2196" s="3"/>
    </row>
    <row r="2197" spans="15:15" x14ac:dyDescent="0.2">
      <c r="O2197" s="3"/>
    </row>
    <row r="2198" spans="15:15" x14ac:dyDescent="0.2">
      <c r="O2198" s="3"/>
    </row>
    <row r="2199" spans="15:15" x14ac:dyDescent="0.2">
      <c r="O2199" s="3"/>
    </row>
    <row r="2200" spans="15:15" x14ac:dyDescent="0.2">
      <c r="O2200" s="3"/>
    </row>
    <row r="2201" spans="15:15" x14ac:dyDescent="0.2">
      <c r="O2201" s="3"/>
    </row>
    <row r="2202" spans="15:15" x14ac:dyDescent="0.2">
      <c r="O2202" s="3"/>
    </row>
    <row r="2203" spans="15:15" x14ac:dyDescent="0.2">
      <c r="O2203" s="3"/>
    </row>
    <row r="2204" spans="15:15" x14ac:dyDescent="0.2">
      <c r="O2204" s="3"/>
    </row>
    <row r="2205" spans="15:15" x14ac:dyDescent="0.2">
      <c r="O2205" s="3"/>
    </row>
    <row r="2206" spans="15:15" x14ac:dyDescent="0.2">
      <c r="O2206" s="3"/>
    </row>
    <row r="2207" spans="15:15" x14ac:dyDescent="0.2">
      <c r="O2207" s="3"/>
    </row>
    <row r="2208" spans="15:15" x14ac:dyDescent="0.2">
      <c r="O2208" s="3"/>
    </row>
    <row r="2209" spans="15:15" x14ac:dyDescent="0.2">
      <c r="O2209" s="3"/>
    </row>
    <row r="2210" spans="15:15" x14ac:dyDescent="0.2">
      <c r="O2210" s="3"/>
    </row>
    <row r="2211" spans="15:15" x14ac:dyDescent="0.2">
      <c r="O2211" s="3"/>
    </row>
    <row r="2212" spans="15:15" x14ac:dyDescent="0.2">
      <c r="O2212" s="3"/>
    </row>
    <row r="2213" spans="15:15" x14ac:dyDescent="0.2">
      <c r="O2213" s="3"/>
    </row>
    <row r="2214" spans="15:15" x14ac:dyDescent="0.2">
      <c r="O2214" s="3"/>
    </row>
    <row r="2215" spans="15:15" x14ac:dyDescent="0.2">
      <c r="O2215" s="3"/>
    </row>
    <row r="2216" spans="15:15" x14ac:dyDescent="0.2">
      <c r="O2216" s="3"/>
    </row>
    <row r="2217" spans="15:15" x14ac:dyDescent="0.2">
      <c r="O2217" s="3"/>
    </row>
    <row r="2218" spans="15:15" x14ac:dyDescent="0.2">
      <c r="O2218" s="3"/>
    </row>
    <row r="2219" spans="15:15" x14ac:dyDescent="0.2">
      <c r="O2219" s="3"/>
    </row>
    <row r="2220" spans="15:15" x14ac:dyDescent="0.2">
      <c r="O2220" s="3"/>
    </row>
    <row r="2221" spans="15:15" x14ac:dyDescent="0.2">
      <c r="O2221" s="3"/>
    </row>
    <row r="2222" spans="15:15" x14ac:dyDescent="0.2">
      <c r="O2222" s="3"/>
    </row>
    <row r="2223" spans="15:15" x14ac:dyDescent="0.2">
      <c r="O2223" s="3"/>
    </row>
    <row r="2224" spans="15:15" x14ac:dyDescent="0.2">
      <c r="O2224" s="3"/>
    </row>
    <row r="2225" spans="15:15" x14ac:dyDescent="0.2">
      <c r="O2225" s="3"/>
    </row>
    <row r="2226" spans="15:15" x14ac:dyDescent="0.2">
      <c r="O2226" s="3"/>
    </row>
    <row r="2227" spans="15:15" x14ac:dyDescent="0.2">
      <c r="O2227" s="3"/>
    </row>
    <row r="2228" spans="15:15" x14ac:dyDescent="0.2">
      <c r="O2228" s="3"/>
    </row>
    <row r="2229" spans="15:15" x14ac:dyDescent="0.2">
      <c r="O2229" s="3"/>
    </row>
    <row r="2230" spans="15:15" x14ac:dyDescent="0.2">
      <c r="O2230" s="3"/>
    </row>
    <row r="2231" spans="15:15" x14ac:dyDescent="0.2">
      <c r="O2231" s="3"/>
    </row>
    <row r="2232" spans="15:15" x14ac:dyDescent="0.2">
      <c r="O2232" s="3"/>
    </row>
    <row r="2233" spans="15:15" x14ac:dyDescent="0.2">
      <c r="O2233" s="3"/>
    </row>
    <row r="2234" spans="15:15" x14ac:dyDescent="0.2">
      <c r="O2234" s="3"/>
    </row>
    <row r="2235" spans="15:15" x14ac:dyDescent="0.2">
      <c r="O2235" s="3"/>
    </row>
    <row r="2236" spans="15:15" x14ac:dyDescent="0.2">
      <c r="O2236" s="3"/>
    </row>
    <row r="2237" spans="15:15" x14ac:dyDescent="0.2">
      <c r="O2237" s="3"/>
    </row>
    <row r="2238" spans="15:15" x14ac:dyDescent="0.2">
      <c r="O2238" s="3"/>
    </row>
    <row r="2239" spans="15:15" x14ac:dyDescent="0.2">
      <c r="O2239" s="3"/>
    </row>
    <row r="2240" spans="15:15" x14ac:dyDescent="0.2">
      <c r="O2240" s="3"/>
    </row>
    <row r="2241" spans="15:15" x14ac:dyDescent="0.2">
      <c r="O2241" s="3"/>
    </row>
    <row r="2242" spans="15:15" x14ac:dyDescent="0.2">
      <c r="O2242" s="3"/>
    </row>
    <row r="2243" spans="15:15" x14ac:dyDescent="0.2">
      <c r="O2243" s="3"/>
    </row>
    <row r="2244" spans="15:15" x14ac:dyDescent="0.2">
      <c r="O2244" s="3"/>
    </row>
    <row r="2245" spans="15:15" x14ac:dyDescent="0.2">
      <c r="O2245" s="3"/>
    </row>
    <row r="2246" spans="15:15" x14ac:dyDescent="0.2">
      <c r="O2246" s="3"/>
    </row>
    <row r="2247" spans="15:15" x14ac:dyDescent="0.2">
      <c r="O2247" s="3"/>
    </row>
    <row r="2248" spans="15:15" x14ac:dyDescent="0.2">
      <c r="O2248" s="3"/>
    </row>
    <row r="2249" spans="15:15" x14ac:dyDescent="0.2">
      <c r="O2249" s="3"/>
    </row>
    <row r="2250" spans="15:15" x14ac:dyDescent="0.2">
      <c r="O2250" s="3"/>
    </row>
    <row r="2251" spans="15:15" x14ac:dyDescent="0.2">
      <c r="O2251" s="3"/>
    </row>
    <row r="2252" spans="15:15" x14ac:dyDescent="0.2">
      <c r="O2252" s="3"/>
    </row>
    <row r="2253" spans="15:15" x14ac:dyDescent="0.2">
      <c r="O2253" s="3"/>
    </row>
    <row r="2254" spans="15:15" x14ac:dyDescent="0.2">
      <c r="O2254" s="3"/>
    </row>
    <row r="2255" spans="15:15" x14ac:dyDescent="0.2">
      <c r="O2255" s="3"/>
    </row>
    <row r="2256" spans="15:15" x14ac:dyDescent="0.2">
      <c r="O2256" s="3"/>
    </row>
    <row r="2257" spans="15:15" x14ac:dyDescent="0.2">
      <c r="O2257" s="3"/>
    </row>
    <row r="2258" spans="15:15" x14ac:dyDescent="0.2">
      <c r="O2258" s="3"/>
    </row>
    <row r="2259" spans="15:15" x14ac:dyDescent="0.2">
      <c r="O2259" s="3"/>
    </row>
    <row r="2260" spans="15:15" x14ac:dyDescent="0.2">
      <c r="O2260" s="3"/>
    </row>
    <row r="2261" spans="15:15" x14ac:dyDescent="0.2">
      <c r="O2261" s="3"/>
    </row>
    <row r="2262" spans="15:15" x14ac:dyDescent="0.2">
      <c r="O2262" s="3"/>
    </row>
    <row r="2263" spans="15:15" x14ac:dyDescent="0.2">
      <c r="O2263" s="3"/>
    </row>
    <row r="2264" spans="15:15" x14ac:dyDescent="0.2">
      <c r="O2264" s="3"/>
    </row>
    <row r="2265" spans="15:15" x14ac:dyDescent="0.2">
      <c r="O2265" s="3"/>
    </row>
    <row r="2266" spans="15:15" x14ac:dyDescent="0.2">
      <c r="O2266" s="3"/>
    </row>
    <row r="2267" spans="15:15" x14ac:dyDescent="0.2">
      <c r="O2267" s="3"/>
    </row>
    <row r="2268" spans="15:15" x14ac:dyDescent="0.2">
      <c r="O2268" s="3"/>
    </row>
    <row r="2269" spans="15:15" x14ac:dyDescent="0.2">
      <c r="O2269" s="3"/>
    </row>
    <row r="2270" spans="15:15" x14ac:dyDescent="0.2">
      <c r="O2270" s="3"/>
    </row>
    <row r="2271" spans="15:15" x14ac:dyDescent="0.2">
      <c r="O2271" s="3"/>
    </row>
    <row r="2272" spans="15:15" x14ac:dyDescent="0.2">
      <c r="O2272" s="3"/>
    </row>
    <row r="2273" spans="15:15" x14ac:dyDescent="0.2">
      <c r="O2273" s="3"/>
    </row>
    <row r="2274" spans="15:15" x14ac:dyDescent="0.2">
      <c r="O2274" s="3"/>
    </row>
    <row r="2275" spans="15:15" x14ac:dyDescent="0.2">
      <c r="O2275" s="3"/>
    </row>
    <row r="2276" spans="15:15" x14ac:dyDescent="0.2">
      <c r="O2276" s="3"/>
    </row>
    <row r="2277" spans="15:15" x14ac:dyDescent="0.2">
      <c r="O2277" s="3"/>
    </row>
    <row r="2278" spans="15:15" x14ac:dyDescent="0.2">
      <c r="O2278" s="3"/>
    </row>
    <row r="2279" spans="15:15" x14ac:dyDescent="0.2">
      <c r="O2279" s="3"/>
    </row>
    <row r="2280" spans="15:15" x14ac:dyDescent="0.2">
      <c r="O2280" s="3"/>
    </row>
    <row r="2281" spans="15:15" x14ac:dyDescent="0.2">
      <c r="O2281" s="3"/>
    </row>
    <row r="2282" spans="15:15" x14ac:dyDescent="0.2">
      <c r="O2282" s="3"/>
    </row>
    <row r="2283" spans="15:15" x14ac:dyDescent="0.2">
      <c r="O2283" s="3"/>
    </row>
    <row r="2284" spans="15:15" x14ac:dyDescent="0.2">
      <c r="O2284" s="3"/>
    </row>
    <row r="2285" spans="15:15" x14ac:dyDescent="0.2">
      <c r="O2285" s="3"/>
    </row>
    <row r="2286" spans="15:15" x14ac:dyDescent="0.2">
      <c r="O2286" s="3"/>
    </row>
    <row r="2287" spans="15:15" x14ac:dyDescent="0.2">
      <c r="O2287" s="3"/>
    </row>
    <row r="2288" spans="15:15" x14ac:dyDescent="0.2">
      <c r="O2288" s="3"/>
    </row>
    <row r="2289" spans="15:15" x14ac:dyDescent="0.2">
      <c r="O2289" s="3"/>
    </row>
    <row r="2290" spans="15:15" x14ac:dyDescent="0.2">
      <c r="O2290" s="3"/>
    </row>
    <row r="2291" spans="15:15" x14ac:dyDescent="0.2">
      <c r="O2291" s="3"/>
    </row>
    <row r="2292" spans="15:15" x14ac:dyDescent="0.2">
      <c r="O2292" s="3"/>
    </row>
    <row r="2293" spans="15:15" x14ac:dyDescent="0.2">
      <c r="O2293" s="3"/>
    </row>
    <row r="2294" spans="15:15" x14ac:dyDescent="0.2">
      <c r="O2294" s="3"/>
    </row>
    <row r="2295" spans="15:15" x14ac:dyDescent="0.2">
      <c r="O2295" s="3"/>
    </row>
    <row r="2296" spans="15:15" x14ac:dyDescent="0.2">
      <c r="O2296" s="3"/>
    </row>
    <row r="2297" spans="15:15" x14ac:dyDescent="0.2">
      <c r="O2297" s="3"/>
    </row>
    <row r="2298" spans="15:15" x14ac:dyDescent="0.2">
      <c r="O2298" s="3"/>
    </row>
    <row r="2299" spans="15:15" x14ac:dyDescent="0.2">
      <c r="O2299" s="3"/>
    </row>
    <row r="2300" spans="15:15" x14ac:dyDescent="0.2">
      <c r="O2300" s="3"/>
    </row>
    <row r="2301" spans="15:15" x14ac:dyDescent="0.2">
      <c r="O2301" s="3"/>
    </row>
    <row r="2302" spans="15:15" x14ac:dyDescent="0.2">
      <c r="O2302" s="3"/>
    </row>
    <row r="2303" spans="15:15" x14ac:dyDescent="0.2">
      <c r="O2303" s="3"/>
    </row>
    <row r="2304" spans="15:15" x14ac:dyDescent="0.2">
      <c r="O2304" s="3"/>
    </row>
    <row r="2305" spans="15:15" x14ac:dyDescent="0.2">
      <c r="O2305" s="3"/>
    </row>
    <row r="2306" spans="15:15" x14ac:dyDescent="0.2">
      <c r="O2306" s="3"/>
    </row>
    <row r="2307" spans="15:15" x14ac:dyDescent="0.2">
      <c r="O2307" s="3"/>
    </row>
    <row r="2308" spans="15:15" x14ac:dyDescent="0.2">
      <c r="O2308" s="3"/>
    </row>
    <row r="2309" spans="15:15" x14ac:dyDescent="0.2">
      <c r="O2309" s="3"/>
    </row>
    <row r="2310" spans="15:15" x14ac:dyDescent="0.2">
      <c r="O2310" s="3"/>
    </row>
    <row r="2311" spans="15:15" x14ac:dyDescent="0.2">
      <c r="O2311" s="3"/>
    </row>
    <row r="2312" spans="15:15" x14ac:dyDescent="0.2">
      <c r="O2312" s="3"/>
    </row>
    <row r="2313" spans="15:15" x14ac:dyDescent="0.2">
      <c r="O2313" s="3"/>
    </row>
    <row r="2314" spans="15:15" x14ac:dyDescent="0.2">
      <c r="O2314" s="3"/>
    </row>
    <row r="2315" spans="15:15" x14ac:dyDescent="0.2">
      <c r="O2315" s="3"/>
    </row>
    <row r="2316" spans="15:15" x14ac:dyDescent="0.2">
      <c r="O2316" s="3"/>
    </row>
    <row r="2317" spans="15:15" x14ac:dyDescent="0.2">
      <c r="O2317" s="3"/>
    </row>
    <row r="2318" spans="15:15" x14ac:dyDescent="0.2">
      <c r="O2318" s="3"/>
    </row>
    <row r="2319" spans="15:15" x14ac:dyDescent="0.2">
      <c r="O2319" s="3"/>
    </row>
    <row r="2320" spans="15:15" x14ac:dyDescent="0.2">
      <c r="O2320" s="3"/>
    </row>
    <row r="2321" spans="15:15" x14ac:dyDescent="0.2">
      <c r="O2321" s="3"/>
    </row>
    <row r="2322" spans="15:15" x14ac:dyDescent="0.2">
      <c r="O2322" s="3"/>
    </row>
    <row r="2323" spans="15:15" x14ac:dyDescent="0.2">
      <c r="O2323" s="3"/>
    </row>
    <row r="2324" spans="15:15" x14ac:dyDescent="0.2">
      <c r="O2324" s="3"/>
    </row>
    <row r="2325" spans="15:15" x14ac:dyDescent="0.2">
      <c r="O2325" s="3"/>
    </row>
    <row r="2326" spans="15:15" x14ac:dyDescent="0.2">
      <c r="O2326" s="3"/>
    </row>
    <row r="2327" spans="15:15" x14ac:dyDescent="0.2">
      <c r="O2327" s="3"/>
    </row>
    <row r="2328" spans="15:15" x14ac:dyDescent="0.2">
      <c r="O2328" s="3"/>
    </row>
    <row r="2329" spans="15:15" x14ac:dyDescent="0.2">
      <c r="O2329" s="3"/>
    </row>
    <row r="2330" spans="15:15" x14ac:dyDescent="0.2">
      <c r="O2330" s="3"/>
    </row>
    <row r="2331" spans="15:15" x14ac:dyDescent="0.2">
      <c r="O2331" s="3"/>
    </row>
    <row r="2332" spans="15:15" x14ac:dyDescent="0.2">
      <c r="O2332" s="3"/>
    </row>
    <row r="2333" spans="15:15" x14ac:dyDescent="0.2">
      <c r="O2333" s="3"/>
    </row>
    <row r="2334" spans="15:15" x14ac:dyDescent="0.2">
      <c r="O2334" s="3"/>
    </row>
    <row r="2335" spans="15:15" x14ac:dyDescent="0.2">
      <c r="O2335" s="3"/>
    </row>
    <row r="2336" spans="15:15" x14ac:dyDescent="0.2">
      <c r="O2336" s="3"/>
    </row>
    <row r="2337" spans="15:15" x14ac:dyDescent="0.2">
      <c r="O2337" s="3"/>
    </row>
    <row r="2338" spans="15:15" x14ac:dyDescent="0.2">
      <c r="O2338" s="3"/>
    </row>
    <row r="2339" spans="15:15" x14ac:dyDescent="0.2">
      <c r="O2339" s="3"/>
    </row>
    <row r="2340" spans="15:15" x14ac:dyDescent="0.2">
      <c r="O2340" s="3"/>
    </row>
    <row r="2341" spans="15:15" x14ac:dyDescent="0.2">
      <c r="O2341" s="3"/>
    </row>
    <row r="2342" spans="15:15" x14ac:dyDescent="0.2">
      <c r="O2342" s="3"/>
    </row>
    <row r="2343" spans="15:15" x14ac:dyDescent="0.2">
      <c r="O2343" s="3"/>
    </row>
    <row r="2344" spans="15:15" x14ac:dyDescent="0.2">
      <c r="O2344" s="3"/>
    </row>
    <row r="2345" spans="15:15" x14ac:dyDescent="0.2">
      <c r="O2345" s="3"/>
    </row>
    <row r="2346" spans="15:15" x14ac:dyDescent="0.2">
      <c r="O2346" s="3"/>
    </row>
    <row r="2347" spans="15:15" x14ac:dyDescent="0.2">
      <c r="O2347" s="3"/>
    </row>
    <row r="2348" spans="15:15" x14ac:dyDescent="0.2">
      <c r="O2348" s="3"/>
    </row>
    <row r="2349" spans="15:15" x14ac:dyDescent="0.2">
      <c r="O2349" s="3"/>
    </row>
    <row r="2350" spans="15:15" x14ac:dyDescent="0.2">
      <c r="O2350" s="3"/>
    </row>
    <row r="2351" spans="15:15" x14ac:dyDescent="0.2">
      <c r="O2351" s="3"/>
    </row>
    <row r="2352" spans="15:15" x14ac:dyDescent="0.2">
      <c r="O2352" s="3"/>
    </row>
    <row r="2353" spans="15:15" x14ac:dyDescent="0.2">
      <c r="O2353" s="3"/>
    </row>
    <row r="2354" spans="15:15" x14ac:dyDescent="0.2">
      <c r="O2354" s="3"/>
    </row>
    <row r="2355" spans="15:15" x14ac:dyDescent="0.2">
      <c r="O2355" s="3"/>
    </row>
    <row r="2356" spans="15:15" x14ac:dyDescent="0.2">
      <c r="O2356" s="3"/>
    </row>
    <row r="2357" spans="15:15" x14ac:dyDescent="0.2">
      <c r="O2357" s="3"/>
    </row>
    <row r="2358" spans="15:15" x14ac:dyDescent="0.2">
      <c r="O2358" s="3"/>
    </row>
    <row r="2359" spans="15:15" x14ac:dyDescent="0.2">
      <c r="O2359" s="3"/>
    </row>
    <row r="2360" spans="15:15" x14ac:dyDescent="0.2">
      <c r="O2360" s="3"/>
    </row>
    <row r="2361" spans="15:15" x14ac:dyDescent="0.2">
      <c r="O2361" s="3"/>
    </row>
    <row r="2362" spans="15:15" x14ac:dyDescent="0.2">
      <c r="O2362" s="3"/>
    </row>
    <row r="2363" spans="15:15" x14ac:dyDescent="0.2">
      <c r="O2363" s="3"/>
    </row>
    <row r="2364" spans="15:15" x14ac:dyDescent="0.2">
      <c r="O2364" s="3"/>
    </row>
    <row r="2365" spans="15:15" x14ac:dyDescent="0.2">
      <c r="O2365" s="3"/>
    </row>
    <row r="2366" spans="15:15" x14ac:dyDescent="0.2">
      <c r="O2366" s="3"/>
    </row>
    <row r="2367" spans="15:15" x14ac:dyDescent="0.2">
      <c r="O2367" s="3"/>
    </row>
    <row r="2368" spans="15:15" x14ac:dyDescent="0.2">
      <c r="O2368" s="3"/>
    </row>
    <row r="2369" spans="15:15" x14ac:dyDescent="0.2">
      <c r="O2369" s="3"/>
    </row>
    <row r="2370" spans="15:15" x14ac:dyDescent="0.2">
      <c r="O2370" s="3"/>
    </row>
    <row r="2371" spans="15:15" x14ac:dyDescent="0.2">
      <c r="O2371" s="3"/>
    </row>
    <row r="2372" spans="15:15" x14ac:dyDescent="0.2">
      <c r="O2372" s="3"/>
    </row>
    <row r="2373" spans="15:15" x14ac:dyDescent="0.2">
      <c r="O2373" s="3"/>
    </row>
    <row r="2374" spans="15:15" x14ac:dyDescent="0.2">
      <c r="O2374" s="3"/>
    </row>
    <row r="2375" spans="15:15" x14ac:dyDescent="0.2">
      <c r="O2375" s="3"/>
    </row>
    <row r="2376" spans="15:15" x14ac:dyDescent="0.2">
      <c r="O2376" s="3"/>
    </row>
    <row r="2377" spans="15:15" x14ac:dyDescent="0.2">
      <c r="O2377" s="3"/>
    </row>
    <row r="2378" spans="15:15" x14ac:dyDescent="0.2">
      <c r="O2378" s="3"/>
    </row>
    <row r="2379" spans="15:15" x14ac:dyDescent="0.2">
      <c r="O2379" s="3"/>
    </row>
    <row r="2380" spans="15:15" x14ac:dyDescent="0.2">
      <c r="O2380" s="3"/>
    </row>
    <row r="2381" spans="15:15" x14ac:dyDescent="0.2">
      <c r="O2381" s="3"/>
    </row>
    <row r="2382" spans="15:15" x14ac:dyDescent="0.2">
      <c r="O2382" s="3"/>
    </row>
    <row r="2383" spans="15:15" x14ac:dyDescent="0.2">
      <c r="O2383" s="3"/>
    </row>
    <row r="2384" spans="15:15" x14ac:dyDescent="0.2">
      <c r="O2384" s="3"/>
    </row>
    <row r="2385" spans="15:15" x14ac:dyDescent="0.2">
      <c r="O2385" s="3"/>
    </row>
    <row r="2386" spans="15:15" x14ac:dyDescent="0.2">
      <c r="O2386" s="3"/>
    </row>
    <row r="2387" spans="15:15" x14ac:dyDescent="0.2">
      <c r="O2387" s="3"/>
    </row>
    <row r="2388" spans="15:15" x14ac:dyDescent="0.2">
      <c r="O2388" s="3"/>
    </row>
    <row r="2389" spans="15:15" x14ac:dyDescent="0.2">
      <c r="O2389" s="3"/>
    </row>
    <row r="2390" spans="15:15" x14ac:dyDescent="0.2">
      <c r="O2390" s="3"/>
    </row>
    <row r="2391" spans="15:15" x14ac:dyDescent="0.2">
      <c r="O2391" s="3"/>
    </row>
    <row r="2392" spans="15:15" x14ac:dyDescent="0.2">
      <c r="O2392" s="3"/>
    </row>
    <row r="2393" spans="15:15" x14ac:dyDescent="0.2">
      <c r="O2393" s="3"/>
    </row>
    <row r="2394" spans="15:15" x14ac:dyDescent="0.2">
      <c r="O2394" s="3"/>
    </row>
    <row r="2395" spans="15:15" x14ac:dyDescent="0.2">
      <c r="O2395" s="3"/>
    </row>
    <row r="2396" spans="15:15" x14ac:dyDescent="0.2">
      <c r="O2396" s="3"/>
    </row>
    <row r="2397" spans="15:15" x14ac:dyDescent="0.2">
      <c r="O2397" s="3"/>
    </row>
    <row r="2398" spans="15:15" x14ac:dyDescent="0.2">
      <c r="O2398" s="3"/>
    </row>
    <row r="2399" spans="15:15" x14ac:dyDescent="0.2">
      <c r="O2399" s="3"/>
    </row>
    <row r="2400" spans="15:15" x14ac:dyDescent="0.2">
      <c r="O2400" s="3"/>
    </row>
    <row r="2401" spans="15:15" x14ac:dyDescent="0.2">
      <c r="O2401" s="3"/>
    </row>
    <row r="2402" spans="15:15" x14ac:dyDescent="0.2">
      <c r="O2402" s="3"/>
    </row>
    <row r="2403" spans="15:15" x14ac:dyDescent="0.2">
      <c r="O2403" s="3"/>
    </row>
    <row r="2404" spans="15:15" x14ac:dyDescent="0.2">
      <c r="O2404" s="3"/>
    </row>
    <row r="2405" spans="15:15" x14ac:dyDescent="0.2">
      <c r="O2405" s="3"/>
    </row>
    <row r="2406" spans="15:15" x14ac:dyDescent="0.2">
      <c r="O2406" s="3"/>
    </row>
    <row r="2407" spans="15:15" x14ac:dyDescent="0.2">
      <c r="O2407" s="3"/>
    </row>
    <row r="2408" spans="15:15" x14ac:dyDescent="0.2">
      <c r="O2408" s="3"/>
    </row>
    <row r="2409" spans="15:15" x14ac:dyDescent="0.2">
      <c r="O2409" s="3"/>
    </row>
    <row r="2410" spans="15:15" x14ac:dyDescent="0.2">
      <c r="O2410" s="3"/>
    </row>
    <row r="2411" spans="15:15" x14ac:dyDescent="0.2">
      <c r="O2411" s="3"/>
    </row>
    <row r="2412" spans="15:15" x14ac:dyDescent="0.2">
      <c r="O2412" s="3"/>
    </row>
    <row r="2413" spans="15:15" x14ac:dyDescent="0.2">
      <c r="O2413" s="3"/>
    </row>
    <row r="2414" spans="15:15" x14ac:dyDescent="0.2">
      <c r="O2414" s="3"/>
    </row>
    <row r="2415" spans="15:15" x14ac:dyDescent="0.2">
      <c r="O2415" s="3"/>
    </row>
    <row r="2416" spans="15:15" x14ac:dyDescent="0.2">
      <c r="O2416" s="3"/>
    </row>
    <row r="2417" spans="15:15" x14ac:dyDescent="0.2">
      <c r="O2417" s="3"/>
    </row>
    <row r="2418" spans="15:15" x14ac:dyDescent="0.2">
      <c r="O2418" s="3"/>
    </row>
    <row r="2419" spans="15:15" x14ac:dyDescent="0.2">
      <c r="O2419" s="3"/>
    </row>
    <row r="2420" spans="15:15" x14ac:dyDescent="0.2">
      <c r="O2420" s="3"/>
    </row>
    <row r="2421" spans="15:15" x14ac:dyDescent="0.2">
      <c r="O2421" s="3"/>
    </row>
    <row r="2422" spans="15:15" x14ac:dyDescent="0.2">
      <c r="O2422" s="3"/>
    </row>
    <row r="2423" spans="15:15" x14ac:dyDescent="0.2">
      <c r="O2423" s="3"/>
    </row>
    <row r="2424" spans="15:15" x14ac:dyDescent="0.2">
      <c r="O2424" s="3"/>
    </row>
    <row r="2425" spans="15:15" x14ac:dyDescent="0.2">
      <c r="O2425" s="3"/>
    </row>
    <row r="2426" spans="15:15" x14ac:dyDescent="0.2">
      <c r="O2426" s="3"/>
    </row>
    <row r="2427" spans="15:15" x14ac:dyDescent="0.2">
      <c r="O2427" s="3"/>
    </row>
    <row r="2428" spans="15:15" x14ac:dyDescent="0.2">
      <c r="O2428" s="3"/>
    </row>
    <row r="2429" spans="15:15" x14ac:dyDescent="0.2">
      <c r="O2429" s="3"/>
    </row>
    <row r="2430" spans="15:15" x14ac:dyDescent="0.2">
      <c r="O2430" s="3"/>
    </row>
    <row r="2431" spans="15:15" x14ac:dyDescent="0.2">
      <c r="O2431" s="3"/>
    </row>
    <row r="2432" spans="15:15" x14ac:dyDescent="0.2">
      <c r="O2432" s="3"/>
    </row>
    <row r="2433" spans="15:15" x14ac:dyDescent="0.2">
      <c r="O2433" s="3"/>
    </row>
    <row r="2434" spans="15:15" x14ac:dyDescent="0.2">
      <c r="O2434" s="3"/>
    </row>
    <row r="2435" spans="15:15" x14ac:dyDescent="0.2">
      <c r="O2435" s="3"/>
    </row>
    <row r="2436" spans="15:15" x14ac:dyDescent="0.2">
      <c r="O2436" s="3"/>
    </row>
    <row r="2437" spans="15:15" x14ac:dyDescent="0.2">
      <c r="O2437" s="3"/>
    </row>
    <row r="2438" spans="15:15" x14ac:dyDescent="0.2">
      <c r="O2438" s="3"/>
    </row>
    <row r="2439" spans="15:15" x14ac:dyDescent="0.2">
      <c r="O2439" s="3"/>
    </row>
    <row r="2440" spans="15:15" x14ac:dyDescent="0.2">
      <c r="O2440" s="3"/>
    </row>
    <row r="2441" spans="15:15" x14ac:dyDescent="0.2">
      <c r="O2441" s="3"/>
    </row>
    <row r="2442" spans="15:15" x14ac:dyDescent="0.2">
      <c r="O2442" s="3"/>
    </row>
    <row r="2443" spans="15:15" x14ac:dyDescent="0.2">
      <c r="O2443" s="3"/>
    </row>
    <row r="2444" spans="15:15" x14ac:dyDescent="0.2">
      <c r="O2444" s="3"/>
    </row>
    <row r="2445" spans="15:15" x14ac:dyDescent="0.2">
      <c r="O2445" s="3"/>
    </row>
    <row r="2446" spans="15:15" x14ac:dyDescent="0.2">
      <c r="O2446" s="3"/>
    </row>
    <row r="2447" spans="15:15" x14ac:dyDescent="0.2">
      <c r="O2447" s="3"/>
    </row>
    <row r="2448" spans="15:15" x14ac:dyDescent="0.2">
      <c r="O2448" s="3"/>
    </row>
    <row r="2449" spans="15:15" x14ac:dyDescent="0.2">
      <c r="O2449" s="3"/>
    </row>
    <row r="2450" spans="15:15" x14ac:dyDescent="0.2">
      <c r="O2450" s="3"/>
    </row>
    <row r="2451" spans="15:15" x14ac:dyDescent="0.2">
      <c r="O2451" s="3"/>
    </row>
    <row r="2452" spans="15:15" x14ac:dyDescent="0.2">
      <c r="O2452" s="3"/>
    </row>
    <row r="2453" spans="15:15" x14ac:dyDescent="0.2">
      <c r="O2453" s="3"/>
    </row>
    <row r="2454" spans="15:15" x14ac:dyDescent="0.2">
      <c r="O2454" s="3"/>
    </row>
    <row r="2455" spans="15:15" x14ac:dyDescent="0.2">
      <c r="O2455" s="3"/>
    </row>
    <row r="2456" spans="15:15" x14ac:dyDescent="0.2">
      <c r="O2456" s="3"/>
    </row>
    <row r="2457" spans="15:15" x14ac:dyDescent="0.2">
      <c r="O2457" s="3"/>
    </row>
    <row r="2458" spans="15:15" x14ac:dyDescent="0.2">
      <c r="O2458" s="3"/>
    </row>
    <row r="2459" spans="15:15" x14ac:dyDescent="0.2">
      <c r="O2459" s="3"/>
    </row>
    <row r="2460" spans="15:15" x14ac:dyDescent="0.2">
      <c r="O2460" s="3"/>
    </row>
    <row r="2461" spans="15:15" x14ac:dyDescent="0.2">
      <c r="O2461" s="3"/>
    </row>
    <row r="2462" spans="15:15" x14ac:dyDescent="0.2">
      <c r="O2462" s="3"/>
    </row>
    <row r="2463" spans="15:15" x14ac:dyDescent="0.2">
      <c r="O2463" s="3"/>
    </row>
    <row r="2464" spans="15:15" x14ac:dyDescent="0.2">
      <c r="O2464" s="3"/>
    </row>
    <row r="2465" spans="15:15" x14ac:dyDescent="0.2">
      <c r="O2465" s="3"/>
    </row>
    <row r="2466" spans="15:15" x14ac:dyDescent="0.2">
      <c r="O2466" s="3"/>
    </row>
    <row r="2467" spans="15:15" x14ac:dyDescent="0.2">
      <c r="O2467" s="3"/>
    </row>
    <row r="2468" spans="15:15" x14ac:dyDescent="0.2">
      <c r="O2468" s="3"/>
    </row>
    <row r="2469" spans="15:15" x14ac:dyDescent="0.2">
      <c r="O2469" s="3"/>
    </row>
    <row r="2470" spans="15:15" x14ac:dyDescent="0.2">
      <c r="O2470" s="3"/>
    </row>
    <row r="2471" spans="15:15" x14ac:dyDescent="0.2">
      <c r="O2471" s="3"/>
    </row>
    <row r="2472" spans="15:15" x14ac:dyDescent="0.2">
      <c r="O2472" s="3"/>
    </row>
    <row r="2473" spans="15:15" x14ac:dyDescent="0.2">
      <c r="O2473" s="3"/>
    </row>
    <row r="2474" spans="15:15" x14ac:dyDescent="0.2">
      <c r="O2474" s="3"/>
    </row>
    <row r="2475" spans="15:15" x14ac:dyDescent="0.2">
      <c r="O2475" s="3"/>
    </row>
    <row r="2476" spans="15:15" x14ac:dyDescent="0.2">
      <c r="O2476" s="3"/>
    </row>
    <row r="2477" spans="15:15" x14ac:dyDescent="0.2">
      <c r="O2477" s="3"/>
    </row>
    <row r="2478" spans="15:15" x14ac:dyDescent="0.2">
      <c r="O2478" s="3"/>
    </row>
    <row r="2479" spans="15:15" x14ac:dyDescent="0.2">
      <c r="O2479" s="3"/>
    </row>
    <row r="2480" spans="15:15" x14ac:dyDescent="0.2">
      <c r="O2480" s="3"/>
    </row>
    <row r="2481" spans="15:15" x14ac:dyDescent="0.2">
      <c r="O2481" s="3"/>
    </row>
    <row r="2482" spans="15:15" x14ac:dyDescent="0.2">
      <c r="O2482" s="3"/>
    </row>
    <row r="2483" spans="15:15" x14ac:dyDescent="0.2">
      <c r="O2483" s="3"/>
    </row>
    <row r="2484" spans="15:15" x14ac:dyDescent="0.2">
      <c r="O2484" s="3"/>
    </row>
    <row r="2485" spans="15:15" x14ac:dyDescent="0.2">
      <c r="O2485" s="3"/>
    </row>
    <row r="2486" spans="15:15" x14ac:dyDescent="0.2">
      <c r="O2486" s="3"/>
    </row>
    <row r="2487" spans="15:15" x14ac:dyDescent="0.2">
      <c r="O2487" s="3"/>
    </row>
    <row r="2488" spans="15:15" x14ac:dyDescent="0.2">
      <c r="O2488" s="3"/>
    </row>
    <row r="2489" spans="15:15" x14ac:dyDescent="0.2">
      <c r="O2489" s="3"/>
    </row>
    <row r="2490" spans="15:15" x14ac:dyDescent="0.2">
      <c r="O2490" s="3"/>
    </row>
    <row r="2491" spans="15:15" x14ac:dyDescent="0.2">
      <c r="O2491" s="3"/>
    </row>
    <row r="2492" spans="15:15" x14ac:dyDescent="0.2">
      <c r="O2492" s="3"/>
    </row>
    <row r="2493" spans="15:15" x14ac:dyDescent="0.2">
      <c r="O2493" s="3"/>
    </row>
    <row r="2494" spans="15:15" x14ac:dyDescent="0.2">
      <c r="O2494" s="3"/>
    </row>
    <row r="2495" spans="15:15" x14ac:dyDescent="0.2">
      <c r="O2495" s="3"/>
    </row>
    <row r="2496" spans="15:15" x14ac:dyDescent="0.2">
      <c r="O2496" s="3"/>
    </row>
    <row r="2497" spans="15:15" x14ac:dyDescent="0.2">
      <c r="O2497" s="3"/>
    </row>
    <row r="2498" spans="15:15" x14ac:dyDescent="0.2">
      <c r="O2498" s="3"/>
    </row>
    <row r="2499" spans="15:15" x14ac:dyDescent="0.2">
      <c r="O2499" s="3"/>
    </row>
    <row r="2500" spans="15:15" x14ac:dyDescent="0.2">
      <c r="O2500" s="3"/>
    </row>
    <row r="2501" spans="15:15" x14ac:dyDescent="0.2">
      <c r="O2501" s="3"/>
    </row>
    <row r="2502" spans="15:15" x14ac:dyDescent="0.2">
      <c r="O2502" s="3"/>
    </row>
    <row r="2503" spans="15:15" x14ac:dyDescent="0.2">
      <c r="O2503" s="3"/>
    </row>
    <row r="2504" spans="15:15" x14ac:dyDescent="0.2">
      <c r="O2504" s="3"/>
    </row>
    <row r="2505" spans="15:15" x14ac:dyDescent="0.2">
      <c r="O2505" s="3"/>
    </row>
    <row r="2506" spans="15:15" x14ac:dyDescent="0.2">
      <c r="O2506" s="3"/>
    </row>
    <row r="2507" spans="15:15" x14ac:dyDescent="0.2">
      <c r="O2507" s="3"/>
    </row>
    <row r="2508" spans="15:15" x14ac:dyDescent="0.2">
      <c r="O2508" s="3"/>
    </row>
    <row r="2509" spans="15:15" x14ac:dyDescent="0.2">
      <c r="O2509" s="3"/>
    </row>
    <row r="2510" spans="15:15" x14ac:dyDescent="0.2">
      <c r="O2510" s="3"/>
    </row>
    <row r="2511" spans="15:15" x14ac:dyDescent="0.2">
      <c r="O2511" s="3"/>
    </row>
    <row r="2512" spans="15:15" x14ac:dyDescent="0.2">
      <c r="O2512" s="3"/>
    </row>
    <row r="2513" spans="15:15" x14ac:dyDescent="0.2">
      <c r="O2513" s="3"/>
    </row>
    <row r="2514" spans="15:15" x14ac:dyDescent="0.2">
      <c r="O2514" s="3"/>
    </row>
    <row r="2515" spans="15:15" x14ac:dyDescent="0.2">
      <c r="O2515" s="3"/>
    </row>
    <row r="2516" spans="15:15" x14ac:dyDescent="0.2">
      <c r="O2516" s="3"/>
    </row>
    <row r="2517" spans="15:15" x14ac:dyDescent="0.2">
      <c r="O2517" s="3"/>
    </row>
    <row r="2518" spans="15:15" x14ac:dyDescent="0.2">
      <c r="O2518" s="3"/>
    </row>
    <row r="2519" spans="15:15" x14ac:dyDescent="0.2">
      <c r="O2519" s="3"/>
    </row>
    <row r="2520" spans="15:15" x14ac:dyDescent="0.2">
      <c r="O2520" s="3"/>
    </row>
    <row r="2521" spans="15:15" x14ac:dyDescent="0.2">
      <c r="O2521" s="3"/>
    </row>
    <row r="2522" spans="15:15" x14ac:dyDescent="0.2">
      <c r="O2522" s="3"/>
    </row>
    <row r="2523" spans="15:15" x14ac:dyDescent="0.2">
      <c r="O2523" s="3"/>
    </row>
    <row r="2524" spans="15:15" x14ac:dyDescent="0.2">
      <c r="O2524" s="3"/>
    </row>
    <row r="2525" spans="15:15" x14ac:dyDescent="0.2">
      <c r="O2525" s="3"/>
    </row>
    <row r="2526" spans="15:15" x14ac:dyDescent="0.2">
      <c r="O2526" s="3"/>
    </row>
    <row r="2527" spans="15:15" x14ac:dyDescent="0.2">
      <c r="O2527" s="3"/>
    </row>
    <row r="2528" spans="15:15" x14ac:dyDescent="0.2">
      <c r="O2528" s="3"/>
    </row>
    <row r="2529" spans="15:15" x14ac:dyDescent="0.2">
      <c r="O2529" s="3"/>
    </row>
    <row r="2530" spans="15:15" x14ac:dyDescent="0.2">
      <c r="O2530" s="3"/>
    </row>
    <row r="2531" spans="15:15" x14ac:dyDescent="0.2">
      <c r="O2531" s="3"/>
    </row>
    <row r="2532" spans="15:15" x14ac:dyDescent="0.2">
      <c r="O2532" s="3"/>
    </row>
    <row r="2533" spans="15:15" x14ac:dyDescent="0.2">
      <c r="O2533" s="3"/>
    </row>
    <row r="2534" spans="15:15" x14ac:dyDescent="0.2">
      <c r="O2534" s="3"/>
    </row>
    <row r="2535" spans="15:15" x14ac:dyDescent="0.2">
      <c r="O2535" s="3"/>
    </row>
    <row r="2536" spans="15:15" x14ac:dyDescent="0.2">
      <c r="O2536" s="3"/>
    </row>
    <row r="2537" spans="15:15" x14ac:dyDescent="0.2">
      <c r="O2537" s="3"/>
    </row>
    <row r="2538" spans="15:15" x14ac:dyDescent="0.2">
      <c r="O2538" s="3"/>
    </row>
    <row r="2539" spans="15:15" x14ac:dyDescent="0.2">
      <c r="O2539" s="3"/>
    </row>
    <row r="2540" spans="15:15" x14ac:dyDescent="0.2">
      <c r="O2540" s="3"/>
    </row>
    <row r="2541" spans="15:15" x14ac:dyDescent="0.2">
      <c r="O2541" s="3"/>
    </row>
    <row r="2542" spans="15:15" x14ac:dyDescent="0.2">
      <c r="O2542" s="3"/>
    </row>
    <row r="2543" spans="15:15" x14ac:dyDescent="0.2">
      <c r="O2543" s="3"/>
    </row>
    <row r="2544" spans="15:15" x14ac:dyDescent="0.2">
      <c r="O2544" s="3"/>
    </row>
    <row r="2545" spans="15:15" x14ac:dyDescent="0.2">
      <c r="O2545" s="3"/>
    </row>
    <row r="2546" spans="15:15" x14ac:dyDescent="0.2">
      <c r="O2546" s="3"/>
    </row>
    <row r="2547" spans="15:15" x14ac:dyDescent="0.2">
      <c r="O2547" s="3"/>
    </row>
    <row r="2548" spans="15:15" x14ac:dyDescent="0.2">
      <c r="O2548" s="3"/>
    </row>
    <row r="2549" spans="15:15" x14ac:dyDescent="0.2">
      <c r="O2549" s="3"/>
    </row>
    <row r="2550" spans="15:15" x14ac:dyDescent="0.2">
      <c r="O2550" s="3"/>
    </row>
    <row r="2551" spans="15:15" x14ac:dyDescent="0.2">
      <c r="O2551" s="3"/>
    </row>
    <row r="2552" spans="15:15" x14ac:dyDescent="0.2">
      <c r="O2552" s="3"/>
    </row>
    <row r="2553" spans="15:15" x14ac:dyDescent="0.2">
      <c r="O2553" s="3"/>
    </row>
    <row r="2554" spans="15:15" x14ac:dyDescent="0.2">
      <c r="O2554" s="3"/>
    </row>
    <row r="2555" spans="15:15" x14ac:dyDescent="0.2">
      <c r="O2555" s="3"/>
    </row>
    <row r="2556" spans="15:15" x14ac:dyDescent="0.2">
      <c r="O2556" s="3"/>
    </row>
    <row r="2557" spans="15:15" x14ac:dyDescent="0.2">
      <c r="O2557" s="3"/>
    </row>
    <row r="2558" spans="15:15" x14ac:dyDescent="0.2">
      <c r="O2558" s="3"/>
    </row>
    <row r="2559" spans="15:15" x14ac:dyDescent="0.2">
      <c r="O2559" s="3"/>
    </row>
    <row r="2560" spans="15:15" x14ac:dyDescent="0.2">
      <c r="O2560" s="3"/>
    </row>
    <row r="2561" spans="15:15" x14ac:dyDescent="0.2">
      <c r="O2561" s="3"/>
    </row>
    <row r="2562" spans="15:15" x14ac:dyDescent="0.2">
      <c r="O2562" s="3"/>
    </row>
    <row r="2563" spans="15:15" x14ac:dyDescent="0.2">
      <c r="O2563" s="3"/>
    </row>
    <row r="2564" spans="15:15" x14ac:dyDescent="0.2">
      <c r="O2564" s="3"/>
    </row>
    <row r="2565" spans="15:15" x14ac:dyDescent="0.2">
      <c r="O2565" s="3"/>
    </row>
    <row r="2566" spans="15:15" x14ac:dyDescent="0.2">
      <c r="O2566" s="3"/>
    </row>
    <row r="2567" spans="15:15" x14ac:dyDescent="0.2">
      <c r="O2567" s="3"/>
    </row>
    <row r="2568" spans="15:15" x14ac:dyDescent="0.2">
      <c r="O2568" s="3"/>
    </row>
    <row r="2569" spans="15:15" x14ac:dyDescent="0.2">
      <c r="O2569" s="3"/>
    </row>
    <row r="2570" spans="15:15" x14ac:dyDescent="0.2">
      <c r="O2570" s="3"/>
    </row>
    <row r="2571" spans="15:15" x14ac:dyDescent="0.2">
      <c r="O2571" s="3"/>
    </row>
    <row r="2572" spans="15:15" x14ac:dyDescent="0.2">
      <c r="O2572" s="3"/>
    </row>
    <row r="2573" spans="15:15" x14ac:dyDescent="0.2">
      <c r="O2573" s="3"/>
    </row>
    <row r="2574" spans="15:15" x14ac:dyDescent="0.2">
      <c r="O2574" s="3"/>
    </row>
    <row r="2575" spans="15:15" x14ac:dyDescent="0.2">
      <c r="O2575" s="3"/>
    </row>
    <row r="2576" spans="15:15" x14ac:dyDescent="0.2">
      <c r="O2576" s="3"/>
    </row>
    <row r="2577" spans="15:15" x14ac:dyDescent="0.2">
      <c r="O2577" s="3"/>
    </row>
    <row r="2578" spans="15:15" x14ac:dyDescent="0.2">
      <c r="O2578" s="3"/>
    </row>
    <row r="2579" spans="15:15" x14ac:dyDescent="0.2">
      <c r="O2579" s="3"/>
    </row>
    <row r="2580" spans="15:15" x14ac:dyDescent="0.2">
      <c r="O2580" s="3"/>
    </row>
    <row r="2581" spans="15:15" x14ac:dyDescent="0.2">
      <c r="O2581" s="3"/>
    </row>
    <row r="2582" spans="15:15" x14ac:dyDescent="0.2">
      <c r="O2582" s="3"/>
    </row>
    <row r="2583" spans="15:15" x14ac:dyDescent="0.2">
      <c r="O2583" s="3"/>
    </row>
    <row r="2584" spans="15:15" x14ac:dyDescent="0.2">
      <c r="O2584" s="3"/>
    </row>
    <row r="2585" spans="15:15" x14ac:dyDescent="0.2">
      <c r="O2585" s="3"/>
    </row>
    <row r="2586" spans="15:15" x14ac:dyDescent="0.2">
      <c r="O2586" s="3"/>
    </row>
    <row r="2587" spans="15:15" x14ac:dyDescent="0.2">
      <c r="O2587" s="3"/>
    </row>
    <row r="2588" spans="15:15" x14ac:dyDescent="0.2">
      <c r="O2588" s="3"/>
    </row>
    <row r="2589" spans="15:15" x14ac:dyDescent="0.2">
      <c r="O2589" s="3"/>
    </row>
    <row r="2590" spans="15:15" x14ac:dyDescent="0.2">
      <c r="O2590" s="3"/>
    </row>
    <row r="2591" spans="15:15" x14ac:dyDescent="0.2">
      <c r="O2591" s="3"/>
    </row>
    <row r="2592" spans="15:15" x14ac:dyDescent="0.2">
      <c r="O2592" s="3"/>
    </row>
    <row r="2593" spans="15:15" x14ac:dyDescent="0.2">
      <c r="O2593" s="3"/>
    </row>
    <row r="2594" spans="15:15" x14ac:dyDescent="0.2">
      <c r="O2594" s="3"/>
    </row>
    <row r="2595" spans="15:15" x14ac:dyDescent="0.2">
      <c r="O2595" s="3"/>
    </row>
    <row r="2596" spans="15:15" x14ac:dyDescent="0.2">
      <c r="O2596" s="3"/>
    </row>
    <row r="2597" spans="15:15" x14ac:dyDescent="0.2">
      <c r="O2597" s="3"/>
    </row>
    <row r="2598" spans="15:15" x14ac:dyDescent="0.2">
      <c r="O2598" s="3"/>
    </row>
    <row r="2599" spans="15:15" x14ac:dyDescent="0.2">
      <c r="O2599" s="3"/>
    </row>
    <row r="2600" spans="15:15" x14ac:dyDescent="0.2">
      <c r="O2600" s="3"/>
    </row>
    <row r="2601" spans="15:15" x14ac:dyDescent="0.2">
      <c r="O2601" s="3"/>
    </row>
    <row r="2602" spans="15:15" x14ac:dyDescent="0.2">
      <c r="O2602" s="3"/>
    </row>
    <row r="2603" spans="15:15" x14ac:dyDescent="0.2">
      <c r="O2603" s="3"/>
    </row>
    <row r="2604" spans="15:15" x14ac:dyDescent="0.2">
      <c r="O2604" s="3"/>
    </row>
    <row r="2605" spans="15:15" x14ac:dyDescent="0.2">
      <c r="O2605" s="3"/>
    </row>
    <row r="2606" spans="15:15" x14ac:dyDescent="0.2">
      <c r="O2606" s="3"/>
    </row>
    <row r="2607" spans="15:15" x14ac:dyDescent="0.2">
      <c r="O2607" s="3"/>
    </row>
    <row r="2608" spans="15:15" x14ac:dyDescent="0.2">
      <c r="O2608" s="3"/>
    </row>
    <row r="2609" spans="15:15" x14ac:dyDescent="0.2">
      <c r="O2609" s="3"/>
    </row>
    <row r="2610" spans="15:15" x14ac:dyDescent="0.2">
      <c r="O2610" s="3"/>
    </row>
    <row r="2611" spans="15:15" x14ac:dyDescent="0.2">
      <c r="O2611" s="3"/>
    </row>
    <row r="2612" spans="15:15" x14ac:dyDescent="0.2">
      <c r="O2612" s="3"/>
    </row>
    <row r="2613" spans="15:15" x14ac:dyDescent="0.2">
      <c r="O2613" s="3"/>
    </row>
    <row r="2614" spans="15:15" x14ac:dyDescent="0.2">
      <c r="O2614" s="3"/>
    </row>
    <row r="2615" spans="15:15" x14ac:dyDescent="0.2">
      <c r="O2615" s="3"/>
    </row>
    <row r="2616" spans="15:15" x14ac:dyDescent="0.2">
      <c r="O2616" s="3"/>
    </row>
    <row r="2617" spans="15:15" x14ac:dyDescent="0.2">
      <c r="O2617" s="3"/>
    </row>
    <row r="2618" spans="15:15" x14ac:dyDescent="0.2">
      <c r="O2618" s="3"/>
    </row>
    <row r="2619" spans="15:15" x14ac:dyDescent="0.2">
      <c r="O2619" s="3"/>
    </row>
    <row r="2620" spans="15:15" x14ac:dyDescent="0.2">
      <c r="O2620" s="3"/>
    </row>
    <row r="2621" spans="15:15" x14ac:dyDescent="0.2">
      <c r="O2621" s="3"/>
    </row>
    <row r="2622" spans="15:15" x14ac:dyDescent="0.2">
      <c r="O2622" s="3"/>
    </row>
    <row r="2623" spans="15:15" x14ac:dyDescent="0.2">
      <c r="O2623" s="3"/>
    </row>
    <row r="2624" spans="15:15" x14ac:dyDescent="0.2">
      <c r="O2624" s="3"/>
    </row>
    <row r="2625" spans="15:15" x14ac:dyDescent="0.2">
      <c r="O2625" s="3"/>
    </row>
    <row r="2626" spans="15:15" x14ac:dyDescent="0.2">
      <c r="O2626" s="3"/>
    </row>
    <row r="2627" spans="15:15" x14ac:dyDescent="0.2">
      <c r="O2627" s="3"/>
    </row>
    <row r="2628" spans="15:15" x14ac:dyDescent="0.2">
      <c r="O2628" s="3"/>
    </row>
    <row r="2629" spans="15:15" x14ac:dyDescent="0.2">
      <c r="O2629" s="3"/>
    </row>
    <row r="2630" spans="15:15" x14ac:dyDescent="0.2">
      <c r="O2630" s="3"/>
    </row>
    <row r="2631" spans="15:15" x14ac:dyDescent="0.2">
      <c r="O2631" s="3"/>
    </row>
    <row r="2632" spans="15:15" x14ac:dyDescent="0.2">
      <c r="O2632" s="3"/>
    </row>
    <row r="2633" spans="15:15" x14ac:dyDescent="0.2">
      <c r="O2633" s="3"/>
    </row>
    <row r="2634" spans="15:15" x14ac:dyDescent="0.2">
      <c r="O2634" s="3"/>
    </row>
    <row r="2635" spans="15:15" x14ac:dyDescent="0.2">
      <c r="O2635" s="3"/>
    </row>
    <row r="2636" spans="15:15" x14ac:dyDescent="0.2">
      <c r="O2636" s="3"/>
    </row>
    <row r="2637" spans="15:15" x14ac:dyDescent="0.2">
      <c r="O2637" s="3"/>
    </row>
    <row r="2638" spans="15:15" x14ac:dyDescent="0.2">
      <c r="O2638" s="3"/>
    </row>
    <row r="2639" spans="15:15" x14ac:dyDescent="0.2">
      <c r="O2639" s="3"/>
    </row>
    <row r="2640" spans="15:15" x14ac:dyDescent="0.2">
      <c r="O2640" s="3"/>
    </row>
    <row r="2641" spans="15:15" x14ac:dyDescent="0.2">
      <c r="O2641" s="3"/>
    </row>
    <row r="2642" spans="15:15" x14ac:dyDescent="0.2">
      <c r="O2642" s="3"/>
    </row>
    <row r="2643" spans="15:15" x14ac:dyDescent="0.2">
      <c r="O2643" s="3"/>
    </row>
    <row r="2644" spans="15:15" x14ac:dyDescent="0.2">
      <c r="O2644" s="3"/>
    </row>
    <row r="2645" spans="15:15" x14ac:dyDescent="0.2">
      <c r="O2645" s="3"/>
    </row>
    <row r="2646" spans="15:15" x14ac:dyDescent="0.2">
      <c r="O2646" s="3"/>
    </row>
    <row r="2647" spans="15:15" x14ac:dyDescent="0.2">
      <c r="O2647" s="3"/>
    </row>
    <row r="2648" spans="15:15" x14ac:dyDescent="0.2">
      <c r="O2648" s="3"/>
    </row>
    <row r="2649" spans="15:15" x14ac:dyDescent="0.2">
      <c r="O2649" s="3"/>
    </row>
    <row r="2650" spans="15:15" x14ac:dyDescent="0.2">
      <c r="O2650" s="3"/>
    </row>
    <row r="2651" spans="15:15" x14ac:dyDescent="0.2">
      <c r="O2651" s="3"/>
    </row>
    <row r="2652" spans="15:15" x14ac:dyDescent="0.2">
      <c r="O2652" s="3"/>
    </row>
    <row r="2653" spans="15:15" x14ac:dyDescent="0.2">
      <c r="O2653" s="3"/>
    </row>
    <row r="2654" spans="15:15" x14ac:dyDescent="0.2">
      <c r="O2654" s="3"/>
    </row>
    <row r="2655" spans="15:15" x14ac:dyDescent="0.2">
      <c r="O2655" s="3"/>
    </row>
    <row r="2656" spans="15:15" x14ac:dyDescent="0.2">
      <c r="O2656" s="3"/>
    </row>
    <row r="2657" spans="15:15" x14ac:dyDescent="0.2">
      <c r="O2657" s="3"/>
    </row>
    <row r="2658" spans="15:15" x14ac:dyDescent="0.2">
      <c r="O2658" s="3"/>
    </row>
    <row r="2659" spans="15:15" x14ac:dyDescent="0.2">
      <c r="O2659" s="3"/>
    </row>
    <row r="2660" spans="15:15" x14ac:dyDescent="0.2">
      <c r="O2660" s="3"/>
    </row>
    <row r="2661" spans="15:15" x14ac:dyDescent="0.2">
      <c r="O2661" s="3"/>
    </row>
    <row r="2662" spans="15:15" x14ac:dyDescent="0.2">
      <c r="O2662" s="3"/>
    </row>
    <row r="2663" spans="15:15" x14ac:dyDescent="0.2">
      <c r="O2663" s="3"/>
    </row>
    <row r="2664" spans="15:15" x14ac:dyDescent="0.2">
      <c r="O2664" s="3"/>
    </row>
    <row r="2665" spans="15:15" x14ac:dyDescent="0.2">
      <c r="O2665" s="3"/>
    </row>
    <row r="2666" spans="15:15" x14ac:dyDescent="0.2">
      <c r="O2666" s="3"/>
    </row>
    <row r="2667" spans="15:15" x14ac:dyDescent="0.2">
      <c r="O2667" s="3"/>
    </row>
    <row r="2668" spans="15:15" x14ac:dyDescent="0.2">
      <c r="O2668" s="3"/>
    </row>
    <row r="2669" spans="15:15" x14ac:dyDescent="0.2">
      <c r="O2669" s="3"/>
    </row>
    <row r="2670" spans="15:15" x14ac:dyDescent="0.2">
      <c r="O2670" s="3"/>
    </row>
    <row r="2671" spans="15:15" x14ac:dyDescent="0.2">
      <c r="O2671" s="3"/>
    </row>
    <row r="2672" spans="15:15" x14ac:dyDescent="0.2">
      <c r="O2672" s="3"/>
    </row>
    <row r="2673" spans="15:15" x14ac:dyDescent="0.2">
      <c r="O2673" s="3"/>
    </row>
    <row r="2674" spans="15:15" x14ac:dyDescent="0.2">
      <c r="O2674" s="3"/>
    </row>
    <row r="2675" spans="15:15" x14ac:dyDescent="0.2">
      <c r="O2675" s="3"/>
    </row>
    <row r="2676" spans="15:15" x14ac:dyDescent="0.2">
      <c r="O2676" s="3"/>
    </row>
    <row r="2677" spans="15:15" x14ac:dyDescent="0.2">
      <c r="O2677" s="3"/>
    </row>
    <row r="2678" spans="15:15" x14ac:dyDescent="0.2">
      <c r="O2678" s="3"/>
    </row>
    <row r="2679" spans="15:15" x14ac:dyDescent="0.2">
      <c r="O2679" s="3"/>
    </row>
    <row r="2680" spans="15:15" x14ac:dyDescent="0.2">
      <c r="O2680" s="3"/>
    </row>
    <row r="2681" spans="15:15" x14ac:dyDescent="0.2">
      <c r="O2681" s="3"/>
    </row>
    <row r="2682" spans="15:15" x14ac:dyDescent="0.2">
      <c r="O2682" s="3"/>
    </row>
    <row r="2683" spans="15:15" x14ac:dyDescent="0.2">
      <c r="O2683" s="3"/>
    </row>
    <row r="2684" spans="15:15" x14ac:dyDescent="0.2">
      <c r="O2684" s="3"/>
    </row>
    <row r="2685" spans="15:15" x14ac:dyDescent="0.2">
      <c r="O2685" s="3"/>
    </row>
    <row r="2686" spans="15:15" x14ac:dyDescent="0.2">
      <c r="O2686" s="3"/>
    </row>
    <row r="2687" spans="15:15" x14ac:dyDescent="0.2">
      <c r="O2687" s="3"/>
    </row>
    <row r="2688" spans="15:15" x14ac:dyDescent="0.2">
      <c r="O2688" s="3"/>
    </row>
    <row r="2689" spans="15:15" x14ac:dyDescent="0.2">
      <c r="O2689" s="3"/>
    </row>
    <row r="2690" spans="15:15" x14ac:dyDescent="0.2">
      <c r="O2690" s="3"/>
    </row>
    <row r="2691" spans="15:15" x14ac:dyDescent="0.2">
      <c r="O2691" s="3"/>
    </row>
    <row r="2692" spans="15:15" x14ac:dyDescent="0.2">
      <c r="O2692" s="3"/>
    </row>
    <row r="2693" spans="15:15" x14ac:dyDescent="0.2">
      <c r="O2693" s="3"/>
    </row>
    <row r="2694" spans="15:15" x14ac:dyDescent="0.2">
      <c r="O2694" s="3"/>
    </row>
    <row r="2695" spans="15:15" x14ac:dyDescent="0.2">
      <c r="O2695" s="3"/>
    </row>
    <row r="2696" spans="15:15" x14ac:dyDescent="0.2">
      <c r="O2696" s="3"/>
    </row>
    <row r="2697" spans="15:15" x14ac:dyDescent="0.2">
      <c r="O2697" s="3"/>
    </row>
    <row r="2698" spans="15:15" x14ac:dyDescent="0.2">
      <c r="O2698" s="3"/>
    </row>
    <row r="2699" spans="15:15" x14ac:dyDescent="0.2">
      <c r="O2699" s="3"/>
    </row>
    <row r="2700" spans="15:15" x14ac:dyDescent="0.2">
      <c r="O2700" s="3"/>
    </row>
    <row r="2701" spans="15:15" x14ac:dyDescent="0.2">
      <c r="O2701" s="3"/>
    </row>
    <row r="2702" spans="15:15" x14ac:dyDescent="0.2">
      <c r="O2702" s="3"/>
    </row>
    <row r="2703" spans="15:15" x14ac:dyDescent="0.2">
      <c r="O2703" s="3"/>
    </row>
    <row r="2704" spans="15:15" x14ac:dyDescent="0.2">
      <c r="O2704" s="3"/>
    </row>
    <row r="2705" spans="15:15" x14ac:dyDescent="0.2">
      <c r="O2705" s="3"/>
    </row>
    <row r="2706" spans="15:15" x14ac:dyDescent="0.2">
      <c r="O2706" s="3"/>
    </row>
    <row r="2707" spans="15:15" x14ac:dyDescent="0.2">
      <c r="O2707" s="3"/>
    </row>
    <row r="2708" spans="15:15" x14ac:dyDescent="0.2">
      <c r="O2708" s="3"/>
    </row>
    <row r="2709" spans="15:15" x14ac:dyDescent="0.2">
      <c r="O2709" s="3"/>
    </row>
    <row r="2710" spans="15:15" x14ac:dyDescent="0.2">
      <c r="O2710" s="3"/>
    </row>
    <row r="2711" spans="15:15" x14ac:dyDescent="0.2">
      <c r="O2711" s="3"/>
    </row>
    <row r="2712" spans="15:15" x14ac:dyDescent="0.2">
      <c r="O2712" s="3"/>
    </row>
    <row r="2713" spans="15:15" x14ac:dyDescent="0.2">
      <c r="O2713" s="3"/>
    </row>
    <row r="2714" spans="15:15" x14ac:dyDescent="0.2">
      <c r="O2714" s="3"/>
    </row>
    <row r="2715" spans="15:15" x14ac:dyDescent="0.2">
      <c r="O2715" s="3"/>
    </row>
    <row r="2716" spans="15:15" x14ac:dyDescent="0.2">
      <c r="O2716" s="3"/>
    </row>
    <row r="2717" spans="15:15" x14ac:dyDescent="0.2">
      <c r="O2717" s="3"/>
    </row>
    <row r="2718" spans="15:15" x14ac:dyDescent="0.2">
      <c r="O2718" s="3"/>
    </row>
    <row r="2719" spans="15:15" x14ac:dyDescent="0.2">
      <c r="O2719" s="3"/>
    </row>
    <row r="2720" spans="15:15" x14ac:dyDescent="0.2">
      <c r="O2720" s="3"/>
    </row>
    <row r="2721" spans="15:15" x14ac:dyDescent="0.2">
      <c r="O2721" s="3"/>
    </row>
    <row r="2722" spans="15:15" x14ac:dyDescent="0.2">
      <c r="O2722" s="3"/>
    </row>
    <row r="2723" spans="15:15" x14ac:dyDescent="0.2">
      <c r="O2723" s="3"/>
    </row>
    <row r="2724" spans="15:15" x14ac:dyDescent="0.2">
      <c r="O2724" s="3"/>
    </row>
    <row r="2725" spans="15:15" x14ac:dyDescent="0.2">
      <c r="O2725" s="3"/>
    </row>
    <row r="2726" spans="15:15" x14ac:dyDescent="0.2">
      <c r="O2726" s="3"/>
    </row>
    <row r="2727" spans="15:15" x14ac:dyDescent="0.2">
      <c r="O2727" s="3"/>
    </row>
    <row r="2728" spans="15:15" x14ac:dyDescent="0.2">
      <c r="O2728" s="3"/>
    </row>
    <row r="2729" spans="15:15" x14ac:dyDescent="0.2">
      <c r="O2729" s="3"/>
    </row>
    <row r="2730" spans="15:15" x14ac:dyDescent="0.2">
      <c r="O2730" s="3"/>
    </row>
    <row r="2731" spans="15:15" x14ac:dyDescent="0.2">
      <c r="O2731" s="3"/>
    </row>
    <row r="2732" spans="15:15" x14ac:dyDescent="0.2">
      <c r="O2732" s="3"/>
    </row>
    <row r="2733" spans="15:15" x14ac:dyDescent="0.2">
      <c r="O2733" s="3"/>
    </row>
    <row r="2734" spans="15:15" x14ac:dyDescent="0.2">
      <c r="O2734" s="3"/>
    </row>
    <row r="2735" spans="15:15" x14ac:dyDescent="0.2">
      <c r="O2735" s="3"/>
    </row>
    <row r="2736" spans="15:15" x14ac:dyDescent="0.2">
      <c r="O2736" s="3"/>
    </row>
    <row r="2737" spans="15:15" x14ac:dyDescent="0.2">
      <c r="O2737" s="3"/>
    </row>
    <row r="2738" spans="15:15" x14ac:dyDescent="0.2">
      <c r="O2738" s="3"/>
    </row>
    <row r="2739" spans="15:15" x14ac:dyDescent="0.2">
      <c r="O2739" s="3"/>
    </row>
    <row r="2740" spans="15:15" x14ac:dyDescent="0.2">
      <c r="O2740" s="3"/>
    </row>
    <row r="2741" spans="15:15" x14ac:dyDescent="0.2">
      <c r="O2741" s="3"/>
    </row>
    <row r="2742" spans="15:15" x14ac:dyDescent="0.2">
      <c r="O2742" s="3"/>
    </row>
    <row r="2743" spans="15:15" x14ac:dyDescent="0.2">
      <c r="O2743" s="3"/>
    </row>
    <row r="2744" spans="15:15" x14ac:dyDescent="0.2">
      <c r="O2744" s="3"/>
    </row>
    <row r="2745" spans="15:15" x14ac:dyDescent="0.2">
      <c r="O2745" s="3"/>
    </row>
    <row r="2746" spans="15:15" x14ac:dyDescent="0.2">
      <c r="O2746" s="3"/>
    </row>
    <row r="2747" spans="15:15" x14ac:dyDescent="0.2">
      <c r="O2747" s="3"/>
    </row>
    <row r="2748" spans="15:15" x14ac:dyDescent="0.2">
      <c r="O2748" s="3"/>
    </row>
    <row r="2749" spans="15:15" x14ac:dyDescent="0.2">
      <c r="O2749" s="3"/>
    </row>
    <row r="2750" spans="15:15" x14ac:dyDescent="0.2">
      <c r="O2750" s="3"/>
    </row>
    <row r="2751" spans="15:15" x14ac:dyDescent="0.2">
      <c r="O2751" s="3"/>
    </row>
    <row r="2752" spans="15:15" x14ac:dyDescent="0.2">
      <c r="O2752" s="3"/>
    </row>
    <row r="2753" spans="15:15" x14ac:dyDescent="0.2">
      <c r="O2753" s="3"/>
    </row>
    <row r="2754" spans="15:15" x14ac:dyDescent="0.2">
      <c r="O2754" s="3"/>
    </row>
    <row r="2755" spans="15:15" x14ac:dyDescent="0.2">
      <c r="O2755" s="3"/>
    </row>
    <row r="2756" spans="15:15" x14ac:dyDescent="0.2">
      <c r="O2756" s="3"/>
    </row>
    <row r="2757" spans="15:15" x14ac:dyDescent="0.2">
      <c r="O2757" s="3"/>
    </row>
    <row r="2758" spans="15:15" x14ac:dyDescent="0.2">
      <c r="O2758" s="3"/>
    </row>
    <row r="2759" spans="15:15" x14ac:dyDescent="0.2">
      <c r="O2759" s="3"/>
    </row>
    <row r="2760" spans="15:15" x14ac:dyDescent="0.2">
      <c r="O2760" s="3"/>
    </row>
    <row r="2761" spans="15:15" x14ac:dyDescent="0.2">
      <c r="O2761" s="3"/>
    </row>
    <row r="2762" spans="15:15" x14ac:dyDescent="0.2">
      <c r="O2762" s="3"/>
    </row>
    <row r="2763" spans="15:15" x14ac:dyDescent="0.2">
      <c r="O2763" s="3"/>
    </row>
    <row r="2764" spans="15:15" x14ac:dyDescent="0.2">
      <c r="O2764" s="3"/>
    </row>
    <row r="2765" spans="15:15" x14ac:dyDescent="0.2">
      <c r="O2765" s="3"/>
    </row>
    <row r="2766" spans="15:15" x14ac:dyDescent="0.2">
      <c r="O2766" s="3"/>
    </row>
    <row r="2767" spans="15:15" x14ac:dyDescent="0.2">
      <c r="O2767" s="3"/>
    </row>
    <row r="2768" spans="15:15" x14ac:dyDescent="0.2">
      <c r="O2768" s="3"/>
    </row>
    <row r="2769" spans="15:15" x14ac:dyDescent="0.2">
      <c r="O2769" s="3"/>
    </row>
    <row r="2770" spans="15:15" x14ac:dyDescent="0.2">
      <c r="O2770" s="3"/>
    </row>
    <row r="2771" spans="15:15" x14ac:dyDescent="0.2">
      <c r="O2771" s="3"/>
    </row>
    <row r="2772" spans="15:15" x14ac:dyDescent="0.2">
      <c r="O2772" s="3"/>
    </row>
    <row r="2773" spans="15:15" x14ac:dyDescent="0.2">
      <c r="O2773" s="3"/>
    </row>
    <row r="2774" spans="15:15" x14ac:dyDescent="0.2">
      <c r="O2774" s="3"/>
    </row>
    <row r="2775" spans="15:15" x14ac:dyDescent="0.2">
      <c r="O2775" s="3"/>
    </row>
    <row r="2776" spans="15:15" x14ac:dyDescent="0.2">
      <c r="O2776" s="3"/>
    </row>
    <row r="2777" spans="15:15" x14ac:dyDescent="0.2">
      <c r="O2777" s="3"/>
    </row>
    <row r="2778" spans="15:15" x14ac:dyDescent="0.2">
      <c r="O2778" s="3"/>
    </row>
    <row r="2779" spans="15:15" x14ac:dyDescent="0.2">
      <c r="O2779" s="3"/>
    </row>
    <row r="2780" spans="15:15" x14ac:dyDescent="0.2">
      <c r="O2780" s="3"/>
    </row>
    <row r="2781" spans="15:15" x14ac:dyDescent="0.2">
      <c r="O2781" s="3"/>
    </row>
    <row r="2782" spans="15:15" x14ac:dyDescent="0.2">
      <c r="O2782" s="3"/>
    </row>
    <row r="2783" spans="15:15" x14ac:dyDescent="0.2">
      <c r="O2783" s="3"/>
    </row>
    <row r="2784" spans="15:15" x14ac:dyDescent="0.2">
      <c r="O2784" s="3"/>
    </row>
    <row r="2785" spans="15:15" x14ac:dyDescent="0.2">
      <c r="O2785" s="3"/>
    </row>
    <row r="2786" spans="15:15" x14ac:dyDescent="0.2">
      <c r="O2786" s="3"/>
    </row>
    <row r="2787" spans="15:15" x14ac:dyDescent="0.2">
      <c r="O2787" s="3"/>
    </row>
    <row r="2788" spans="15:15" x14ac:dyDescent="0.2">
      <c r="O2788" s="3"/>
    </row>
    <row r="2789" spans="15:15" x14ac:dyDescent="0.2">
      <c r="O2789" s="3"/>
    </row>
    <row r="2790" spans="15:15" x14ac:dyDescent="0.2">
      <c r="O2790" s="3"/>
    </row>
    <row r="2791" spans="15:15" x14ac:dyDescent="0.2">
      <c r="O2791" s="3"/>
    </row>
    <row r="2792" spans="15:15" x14ac:dyDescent="0.2">
      <c r="O2792" s="3"/>
    </row>
    <row r="2793" spans="15:15" x14ac:dyDescent="0.2">
      <c r="O2793" s="3"/>
    </row>
    <row r="2794" spans="15:15" x14ac:dyDescent="0.2">
      <c r="O2794" s="3"/>
    </row>
    <row r="2795" spans="15:15" x14ac:dyDescent="0.2">
      <c r="O2795" s="3"/>
    </row>
    <row r="2796" spans="15:15" x14ac:dyDescent="0.2">
      <c r="O2796" s="3"/>
    </row>
    <row r="2797" spans="15:15" x14ac:dyDescent="0.2">
      <c r="O2797" s="3"/>
    </row>
    <row r="2798" spans="15:15" x14ac:dyDescent="0.2">
      <c r="O2798" s="3"/>
    </row>
    <row r="2799" spans="15:15" x14ac:dyDescent="0.2">
      <c r="O2799" s="3"/>
    </row>
    <row r="2800" spans="15:15" x14ac:dyDescent="0.2">
      <c r="O2800" s="3"/>
    </row>
    <row r="2801" spans="15:15" x14ac:dyDescent="0.2">
      <c r="O2801" s="3"/>
    </row>
    <row r="2802" spans="15:15" x14ac:dyDescent="0.2">
      <c r="O2802" s="3"/>
    </row>
    <row r="2803" spans="15:15" x14ac:dyDescent="0.2">
      <c r="O2803" s="3"/>
    </row>
    <row r="2804" spans="15:15" x14ac:dyDescent="0.2">
      <c r="O2804" s="3"/>
    </row>
    <row r="2805" spans="15:15" x14ac:dyDescent="0.2">
      <c r="O2805" s="3"/>
    </row>
    <row r="2806" spans="15:15" x14ac:dyDescent="0.2">
      <c r="O2806" s="3"/>
    </row>
    <row r="2807" spans="15:15" x14ac:dyDescent="0.2">
      <c r="O2807" s="3"/>
    </row>
    <row r="2808" spans="15:15" x14ac:dyDescent="0.2">
      <c r="O2808" s="3"/>
    </row>
    <row r="2809" spans="15:15" x14ac:dyDescent="0.2">
      <c r="O2809" s="3"/>
    </row>
    <row r="2810" spans="15:15" x14ac:dyDescent="0.2">
      <c r="O2810" s="3"/>
    </row>
    <row r="2811" spans="15:15" x14ac:dyDescent="0.2">
      <c r="O2811" s="3"/>
    </row>
    <row r="2812" spans="15:15" x14ac:dyDescent="0.2">
      <c r="O2812" s="3"/>
    </row>
    <row r="2813" spans="15:15" x14ac:dyDescent="0.2">
      <c r="O2813" s="3"/>
    </row>
    <row r="2814" spans="15:15" x14ac:dyDescent="0.2">
      <c r="O2814" s="3"/>
    </row>
    <row r="2815" spans="15:15" x14ac:dyDescent="0.2">
      <c r="O2815" s="3"/>
    </row>
    <row r="2816" spans="15:15" x14ac:dyDescent="0.2">
      <c r="O2816" s="3"/>
    </row>
    <row r="2817" spans="15:15" x14ac:dyDescent="0.2">
      <c r="O2817" s="3"/>
    </row>
    <row r="2818" spans="15:15" x14ac:dyDescent="0.2">
      <c r="O2818" s="3"/>
    </row>
    <row r="2819" spans="15:15" x14ac:dyDescent="0.2">
      <c r="O2819" s="3"/>
    </row>
    <row r="2820" spans="15:15" x14ac:dyDescent="0.2">
      <c r="O2820" s="3"/>
    </row>
    <row r="2821" spans="15:15" x14ac:dyDescent="0.2">
      <c r="O2821" s="3"/>
    </row>
    <row r="2822" spans="15:15" x14ac:dyDescent="0.2">
      <c r="O2822" s="3"/>
    </row>
    <row r="2823" spans="15:15" x14ac:dyDescent="0.2">
      <c r="O2823" s="3"/>
    </row>
    <row r="2824" spans="15:15" x14ac:dyDescent="0.2">
      <c r="O2824" s="3"/>
    </row>
    <row r="2825" spans="15:15" x14ac:dyDescent="0.2">
      <c r="O2825" s="3"/>
    </row>
    <row r="2826" spans="15:15" x14ac:dyDescent="0.2">
      <c r="O2826" s="3"/>
    </row>
    <row r="2827" spans="15:15" x14ac:dyDescent="0.2">
      <c r="O2827" s="3"/>
    </row>
    <row r="2828" spans="15:15" x14ac:dyDescent="0.2">
      <c r="O2828" s="3"/>
    </row>
    <row r="2829" spans="15:15" x14ac:dyDescent="0.2">
      <c r="O2829" s="3"/>
    </row>
    <row r="2830" spans="15:15" x14ac:dyDescent="0.2">
      <c r="O2830" s="3"/>
    </row>
    <row r="2831" spans="15:15" x14ac:dyDescent="0.2">
      <c r="O2831" s="3"/>
    </row>
    <row r="2832" spans="15:15" x14ac:dyDescent="0.2">
      <c r="O2832" s="3"/>
    </row>
    <row r="2833" spans="15:15" x14ac:dyDescent="0.2">
      <c r="O2833" s="3"/>
    </row>
    <row r="2834" spans="15:15" x14ac:dyDescent="0.2">
      <c r="O2834" s="3"/>
    </row>
    <row r="2835" spans="15:15" x14ac:dyDescent="0.2">
      <c r="O2835" s="3"/>
    </row>
    <row r="2836" spans="15:15" x14ac:dyDescent="0.2">
      <c r="O2836" s="3"/>
    </row>
    <row r="2837" spans="15:15" x14ac:dyDescent="0.2">
      <c r="O2837" s="3"/>
    </row>
    <row r="2838" spans="15:15" x14ac:dyDescent="0.2">
      <c r="O2838" s="3"/>
    </row>
    <row r="2839" spans="15:15" x14ac:dyDescent="0.2">
      <c r="O2839" s="3"/>
    </row>
    <row r="2840" spans="15:15" x14ac:dyDescent="0.2">
      <c r="O2840" s="3"/>
    </row>
    <row r="2841" spans="15:15" x14ac:dyDescent="0.2">
      <c r="O2841" s="3"/>
    </row>
    <row r="2842" spans="15:15" x14ac:dyDescent="0.2">
      <c r="O2842" s="3"/>
    </row>
    <row r="2843" spans="15:15" x14ac:dyDescent="0.2">
      <c r="O2843" s="3"/>
    </row>
    <row r="2844" spans="15:15" x14ac:dyDescent="0.2">
      <c r="O2844" s="3"/>
    </row>
    <row r="2845" spans="15:15" x14ac:dyDescent="0.2">
      <c r="O2845" s="3"/>
    </row>
    <row r="2846" spans="15:15" x14ac:dyDescent="0.2">
      <c r="O2846" s="3"/>
    </row>
    <row r="2847" spans="15:15" x14ac:dyDescent="0.2">
      <c r="O2847" s="3"/>
    </row>
    <row r="2848" spans="15:15" x14ac:dyDescent="0.2">
      <c r="O2848" s="3"/>
    </row>
    <row r="2849" spans="15:15" x14ac:dyDescent="0.2">
      <c r="O2849" s="3"/>
    </row>
    <row r="2850" spans="15:15" x14ac:dyDescent="0.2">
      <c r="O2850" s="3"/>
    </row>
    <row r="2851" spans="15:15" x14ac:dyDescent="0.2">
      <c r="O2851" s="3"/>
    </row>
    <row r="2852" spans="15:15" x14ac:dyDescent="0.2">
      <c r="O2852" s="3"/>
    </row>
    <row r="2853" spans="15:15" x14ac:dyDescent="0.2">
      <c r="O2853" s="3"/>
    </row>
    <row r="2854" spans="15:15" x14ac:dyDescent="0.2">
      <c r="O2854" s="3"/>
    </row>
    <row r="2855" spans="15:15" x14ac:dyDescent="0.2">
      <c r="O2855" s="3"/>
    </row>
    <row r="2856" spans="15:15" x14ac:dyDescent="0.2">
      <c r="O2856" s="3"/>
    </row>
    <row r="2857" spans="15:15" x14ac:dyDescent="0.2">
      <c r="O2857" s="3"/>
    </row>
    <row r="2858" spans="15:15" x14ac:dyDescent="0.2">
      <c r="O2858" s="3"/>
    </row>
    <row r="2859" spans="15:15" x14ac:dyDescent="0.2">
      <c r="O2859" s="3"/>
    </row>
    <row r="2860" spans="15:15" x14ac:dyDescent="0.2">
      <c r="O2860" s="3"/>
    </row>
    <row r="2861" spans="15:15" x14ac:dyDescent="0.2">
      <c r="O2861" s="3"/>
    </row>
    <row r="2862" spans="15:15" x14ac:dyDescent="0.2">
      <c r="O2862" s="3"/>
    </row>
    <row r="2863" spans="15:15" x14ac:dyDescent="0.2">
      <c r="O2863" s="3"/>
    </row>
    <row r="2864" spans="15:15" x14ac:dyDescent="0.2">
      <c r="O2864" s="3"/>
    </row>
    <row r="2865" spans="15:15" x14ac:dyDescent="0.2">
      <c r="O2865" s="3"/>
    </row>
    <row r="2866" spans="15:15" x14ac:dyDescent="0.2">
      <c r="O2866" s="3"/>
    </row>
    <row r="2867" spans="15:15" x14ac:dyDescent="0.2">
      <c r="O2867" s="3"/>
    </row>
    <row r="2868" spans="15:15" x14ac:dyDescent="0.2">
      <c r="O2868" s="3"/>
    </row>
    <row r="2869" spans="15:15" x14ac:dyDescent="0.2">
      <c r="O2869" s="3"/>
    </row>
    <row r="2870" spans="15:15" x14ac:dyDescent="0.2">
      <c r="O2870" s="3"/>
    </row>
    <row r="2871" spans="15:15" x14ac:dyDescent="0.2">
      <c r="O2871" s="3"/>
    </row>
    <row r="2872" spans="15:15" x14ac:dyDescent="0.2">
      <c r="O2872" s="3"/>
    </row>
    <row r="2873" spans="15:15" x14ac:dyDescent="0.2">
      <c r="O2873" s="3"/>
    </row>
    <row r="2874" spans="15:15" x14ac:dyDescent="0.2">
      <c r="O2874" s="3"/>
    </row>
    <row r="2875" spans="15:15" x14ac:dyDescent="0.2">
      <c r="O2875" s="3"/>
    </row>
    <row r="2876" spans="15:15" x14ac:dyDescent="0.2">
      <c r="O2876" s="3"/>
    </row>
    <row r="2877" spans="15:15" x14ac:dyDescent="0.2">
      <c r="O2877" s="3"/>
    </row>
    <row r="2878" spans="15:15" x14ac:dyDescent="0.2">
      <c r="O2878" s="3"/>
    </row>
    <row r="2879" spans="15:15" x14ac:dyDescent="0.2">
      <c r="O2879" s="3"/>
    </row>
    <row r="2880" spans="15:15" x14ac:dyDescent="0.2">
      <c r="O2880" s="3"/>
    </row>
    <row r="2881" spans="15:15" x14ac:dyDescent="0.2">
      <c r="O2881" s="3"/>
    </row>
    <row r="2882" spans="15:15" x14ac:dyDescent="0.2">
      <c r="O2882" s="3"/>
    </row>
    <row r="2883" spans="15:15" x14ac:dyDescent="0.2">
      <c r="O2883" s="3"/>
    </row>
    <row r="2884" spans="15:15" x14ac:dyDescent="0.2">
      <c r="O2884" s="3"/>
    </row>
    <row r="2885" spans="15:15" x14ac:dyDescent="0.2">
      <c r="O2885" s="3"/>
    </row>
    <row r="2886" spans="15:15" x14ac:dyDescent="0.2">
      <c r="O2886" s="3"/>
    </row>
    <row r="2887" spans="15:15" x14ac:dyDescent="0.2">
      <c r="O2887" s="3"/>
    </row>
    <row r="2888" spans="15:15" x14ac:dyDescent="0.2">
      <c r="O2888" s="3"/>
    </row>
    <row r="2889" spans="15:15" x14ac:dyDescent="0.2">
      <c r="O2889" s="3"/>
    </row>
    <row r="2890" spans="15:15" x14ac:dyDescent="0.2">
      <c r="O2890" s="3"/>
    </row>
    <row r="2891" spans="15:15" x14ac:dyDescent="0.2">
      <c r="O2891" s="3"/>
    </row>
    <row r="2892" spans="15:15" x14ac:dyDescent="0.2">
      <c r="O2892" s="3"/>
    </row>
    <row r="2893" spans="15:15" x14ac:dyDescent="0.2">
      <c r="O2893" s="3"/>
    </row>
    <row r="2894" spans="15:15" x14ac:dyDescent="0.2">
      <c r="O2894" s="3"/>
    </row>
    <row r="2895" spans="15:15" x14ac:dyDescent="0.2">
      <c r="O2895" s="3"/>
    </row>
    <row r="2896" spans="15:15" x14ac:dyDescent="0.2">
      <c r="O2896" s="3"/>
    </row>
    <row r="2897" spans="15:15" x14ac:dyDescent="0.2">
      <c r="O2897" s="3"/>
    </row>
    <row r="2898" spans="15:15" x14ac:dyDescent="0.2">
      <c r="O2898" s="3"/>
    </row>
    <row r="2899" spans="15:15" x14ac:dyDescent="0.2">
      <c r="O2899" s="3"/>
    </row>
    <row r="2900" spans="15:15" x14ac:dyDescent="0.2">
      <c r="O2900" s="3"/>
    </row>
    <row r="2901" spans="15:15" x14ac:dyDescent="0.2">
      <c r="O2901" s="3"/>
    </row>
    <row r="2902" spans="15:15" x14ac:dyDescent="0.2">
      <c r="O2902" s="3"/>
    </row>
    <row r="2903" spans="15:15" x14ac:dyDescent="0.2">
      <c r="O2903" s="3"/>
    </row>
    <row r="2904" spans="15:15" x14ac:dyDescent="0.2">
      <c r="O2904" s="3"/>
    </row>
    <row r="2905" spans="15:15" x14ac:dyDescent="0.2">
      <c r="O2905" s="3"/>
    </row>
    <row r="2906" spans="15:15" x14ac:dyDescent="0.2">
      <c r="O2906" s="3"/>
    </row>
    <row r="2907" spans="15:15" x14ac:dyDescent="0.2">
      <c r="O2907" s="3"/>
    </row>
    <row r="2908" spans="15:15" x14ac:dyDescent="0.2">
      <c r="O2908" s="3"/>
    </row>
    <row r="2909" spans="15:15" x14ac:dyDescent="0.2">
      <c r="O2909" s="3"/>
    </row>
    <row r="2910" spans="15:15" x14ac:dyDescent="0.2">
      <c r="O2910" s="3"/>
    </row>
    <row r="2911" spans="15:15" x14ac:dyDescent="0.2">
      <c r="O2911" s="3"/>
    </row>
    <row r="2912" spans="15:15" x14ac:dyDescent="0.2">
      <c r="O2912" s="3"/>
    </row>
    <row r="2913" spans="15:15" x14ac:dyDescent="0.2">
      <c r="O2913" s="3"/>
    </row>
    <row r="2914" spans="15:15" x14ac:dyDescent="0.2">
      <c r="O2914" s="3"/>
    </row>
    <row r="2915" spans="15:15" x14ac:dyDescent="0.2">
      <c r="O2915" s="3"/>
    </row>
    <row r="2916" spans="15:15" x14ac:dyDescent="0.2">
      <c r="O2916" s="3"/>
    </row>
    <row r="2917" spans="15:15" x14ac:dyDescent="0.2">
      <c r="O2917" s="3"/>
    </row>
    <row r="2918" spans="15:15" x14ac:dyDescent="0.2">
      <c r="O2918" s="3"/>
    </row>
    <row r="2919" spans="15:15" x14ac:dyDescent="0.2">
      <c r="O2919" s="3"/>
    </row>
    <row r="2920" spans="15:15" x14ac:dyDescent="0.2">
      <c r="O2920" s="3"/>
    </row>
    <row r="2921" spans="15:15" x14ac:dyDescent="0.2">
      <c r="O2921" s="3"/>
    </row>
    <row r="2922" spans="15:15" x14ac:dyDescent="0.2">
      <c r="O2922" s="3"/>
    </row>
    <row r="2923" spans="15:15" x14ac:dyDescent="0.2">
      <c r="O2923" s="3"/>
    </row>
    <row r="2924" spans="15:15" x14ac:dyDescent="0.2">
      <c r="O2924" s="3"/>
    </row>
    <row r="2925" spans="15:15" x14ac:dyDescent="0.2">
      <c r="O2925" s="3"/>
    </row>
    <row r="2926" spans="15:15" x14ac:dyDescent="0.2">
      <c r="O2926" s="3"/>
    </row>
    <row r="2927" spans="15:15" x14ac:dyDescent="0.2">
      <c r="O2927" s="3"/>
    </row>
    <row r="2928" spans="15:15" x14ac:dyDescent="0.2">
      <c r="O2928" s="3"/>
    </row>
    <row r="2929" spans="15:15" x14ac:dyDescent="0.2">
      <c r="O2929" s="3"/>
    </row>
    <row r="2930" spans="15:15" x14ac:dyDescent="0.2">
      <c r="O2930" s="3"/>
    </row>
    <row r="2931" spans="15:15" x14ac:dyDescent="0.2">
      <c r="O2931" s="3"/>
    </row>
    <row r="2932" spans="15:15" x14ac:dyDescent="0.2">
      <c r="O2932" s="3"/>
    </row>
    <row r="2933" spans="15:15" x14ac:dyDescent="0.2">
      <c r="O2933" s="3"/>
    </row>
    <row r="2934" spans="15:15" x14ac:dyDescent="0.2">
      <c r="O2934" s="3"/>
    </row>
    <row r="2935" spans="15:15" x14ac:dyDescent="0.2">
      <c r="O2935" s="3"/>
    </row>
    <row r="2936" spans="15:15" x14ac:dyDescent="0.2">
      <c r="O2936" s="3"/>
    </row>
    <row r="2937" spans="15:15" x14ac:dyDescent="0.2">
      <c r="O2937" s="3"/>
    </row>
    <row r="2938" spans="15:15" x14ac:dyDescent="0.2">
      <c r="O2938" s="3"/>
    </row>
    <row r="2939" spans="15:15" x14ac:dyDescent="0.2">
      <c r="O2939" s="3"/>
    </row>
    <row r="2940" spans="15:15" x14ac:dyDescent="0.2">
      <c r="O2940" s="3"/>
    </row>
    <row r="2941" spans="15:15" x14ac:dyDescent="0.2">
      <c r="O2941" s="3"/>
    </row>
    <row r="2942" spans="15:15" x14ac:dyDescent="0.2">
      <c r="O2942" s="3"/>
    </row>
    <row r="2943" spans="15:15" x14ac:dyDescent="0.2">
      <c r="O2943" s="3"/>
    </row>
    <row r="2944" spans="15:15" x14ac:dyDescent="0.2">
      <c r="O2944" s="3"/>
    </row>
    <row r="2945" spans="15:15" x14ac:dyDescent="0.2">
      <c r="O2945" s="3"/>
    </row>
    <row r="2946" spans="15:15" x14ac:dyDescent="0.2">
      <c r="O2946" s="3"/>
    </row>
    <row r="2947" spans="15:15" x14ac:dyDescent="0.2">
      <c r="O2947" s="3"/>
    </row>
    <row r="2948" spans="15:15" x14ac:dyDescent="0.2">
      <c r="O2948" s="3"/>
    </row>
    <row r="2949" spans="15:15" x14ac:dyDescent="0.2">
      <c r="O2949" s="3"/>
    </row>
    <row r="2950" spans="15:15" x14ac:dyDescent="0.2">
      <c r="O2950" s="3"/>
    </row>
    <row r="2951" spans="15:15" x14ac:dyDescent="0.2">
      <c r="O2951" s="3"/>
    </row>
    <row r="2952" spans="15:15" x14ac:dyDescent="0.2">
      <c r="O2952" s="3"/>
    </row>
    <row r="2953" spans="15:15" x14ac:dyDescent="0.2">
      <c r="O2953" s="3"/>
    </row>
    <row r="2954" spans="15:15" x14ac:dyDescent="0.2">
      <c r="O2954" s="3"/>
    </row>
    <row r="2955" spans="15:15" x14ac:dyDescent="0.2">
      <c r="O2955" s="3"/>
    </row>
    <row r="2956" spans="15:15" x14ac:dyDescent="0.2">
      <c r="O2956" s="3"/>
    </row>
    <row r="2957" spans="15:15" x14ac:dyDescent="0.2">
      <c r="O2957" s="3"/>
    </row>
    <row r="2958" spans="15:15" x14ac:dyDescent="0.2">
      <c r="O2958" s="3"/>
    </row>
    <row r="2959" spans="15:15" x14ac:dyDescent="0.2">
      <c r="O2959" s="3"/>
    </row>
    <row r="2960" spans="15:15" x14ac:dyDescent="0.2">
      <c r="O2960" s="3"/>
    </row>
    <row r="2961" spans="15:15" x14ac:dyDescent="0.2">
      <c r="O2961" s="3"/>
    </row>
    <row r="2962" spans="15:15" x14ac:dyDescent="0.2">
      <c r="O2962" s="3"/>
    </row>
    <row r="2963" spans="15:15" x14ac:dyDescent="0.2">
      <c r="O2963" s="3"/>
    </row>
    <row r="2964" spans="15:15" x14ac:dyDescent="0.2">
      <c r="O2964" s="3"/>
    </row>
    <row r="2965" spans="15:15" x14ac:dyDescent="0.2">
      <c r="O2965" s="3"/>
    </row>
    <row r="2966" spans="15:15" x14ac:dyDescent="0.2">
      <c r="O2966" s="3"/>
    </row>
    <row r="2967" spans="15:15" x14ac:dyDescent="0.2">
      <c r="O2967" s="3"/>
    </row>
    <row r="2968" spans="15:15" x14ac:dyDescent="0.2">
      <c r="O2968" s="3"/>
    </row>
    <row r="2969" spans="15:15" x14ac:dyDescent="0.2">
      <c r="O2969" s="3"/>
    </row>
    <row r="2970" spans="15:15" x14ac:dyDescent="0.2">
      <c r="O2970" s="3"/>
    </row>
    <row r="2971" spans="15:15" x14ac:dyDescent="0.2">
      <c r="O2971" s="3"/>
    </row>
    <row r="2972" spans="15:15" x14ac:dyDescent="0.2">
      <c r="O2972" s="3"/>
    </row>
    <row r="2973" spans="15:15" x14ac:dyDescent="0.2">
      <c r="O2973" s="3"/>
    </row>
    <row r="2974" spans="15:15" x14ac:dyDescent="0.2">
      <c r="O2974" s="3"/>
    </row>
    <row r="2975" spans="15:15" x14ac:dyDescent="0.2">
      <c r="O2975" s="3"/>
    </row>
    <row r="2976" spans="15:15" x14ac:dyDescent="0.2">
      <c r="O2976" s="3"/>
    </row>
    <row r="2977" spans="15:15" x14ac:dyDescent="0.2">
      <c r="O2977" s="3"/>
    </row>
    <row r="2978" spans="15:15" x14ac:dyDescent="0.2">
      <c r="O2978" s="3"/>
    </row>
    <row r="2979" spans="15:15" x14ac:dyDescent="0.2">
      <c r="O2979" s="3"/>
    </row>
    <row r="2980" spans="15:15" x14ac:dyDescent="0.2">
      <c r="O2980" s="3"/>
    </row>
    <row r="2981" spans="15:15" x14ac:dyDescent="0.2">
      <c r="O2981" s="3"/>
    </row>
    <row r="2982" spans="15:15" x14ac:dyDescent="0.2">
      <c r="O2982" s="3"/>
    </row>
    <row r="2983" spans="15:15" x14ac:dyDescent="0.2">
      <c r="O2983" s="3"/>
    </row>
    <row r="2984" spans="15:15" x14ac:dyDescent="0.2">
      <c r="O2984" s="3"/>
    </row>
    <row r="2985" spans="15:15" x14ac:dyDescent="0.2">
      <c r="O2985" s="3"/>
    </row>
    <row r="2986" spans="15:15" x14ac:dyDescent="0.2">
      <c r="O2986" s="3"/>
    </row>
    <row r="2987" spans="15:15" x14ac:dyDescent="0.2">
      <c r="O2987" s="3"/>
    </row>
    <row r="2988" spans="15:15" x14ac:dyDescent="0.2">
      <c r="O2988" s="3"/>
    </row>
    <row r="2989" spans="15:15" x14ac:dyDescent="0.2">
      <c r="O2989" s="3"/>
    </row>
    <row r="2990" spans="15:15" x14ac:dyDescent="0.2">
      <c r="O2990" s="3"/>
    </row>
    <row r="2991" spans="15:15" x14ac:dyDescent="0.2">
      <c r="O2991" s="3"/>
    </row>
    <row r="2992" spans="15:15" x14ac:dyDescent="0.2">
      <c r="O2992" s="3"/>
    </row>
    <row r="2993" spans="15:15" x14ac:dyDescent="0.2">
      <c r="O2993" s="3"/>
    </row>
    <row r="2994" spans="15:15" x14ac:dyDescent="0.2">
      <c r="O2994" s="3"/>
    </row>
    <row r="2995" spans="15:15" x14ac:dyDescent="0.2">
      <c r="O2995" s="3"/>
    </row>
    <row r="2996" spans="15:15" x14ac:dyDescent="0.2">
      <c r="O2996" s="3"/>
    </row>
    <row r="2997" spans="15:15" x14ac:dyDescent="0.2">
      <c r="O2997" s="3"/>
    </row>
    <row r="2998" spans="15:15" x14ac:dyDescent="0.2">
      <c r="O2998" s="3"/>
    </row>
    <row r="2999" spans="15:15" x14ac:dyDescent="0.2">
      <c r="O2999" s="3"/>
    </row>
    <row r="3000" spans="15:15" x14ac:dyDescent="0.2">
      <c r="O3000" s="3"/>
    </row>
    <row r="3001" spans="15:15" x14ac:dyDescent="0.2">
      <c r="O3001" s="3"/>
    </row>
    <row r="3002" spans="15:15" x14ac:dyDescent="0.2">
      <c r="O3002" s="3"/>
    </row>
    <row r="3003" spans="15:15" x14ac:dyDescent="0.2">
      <c r="O3003" s="3"/>
    </row>
    <row r="3004" spans="15:15" x14ac:dyDescent="0.2">
      <c r="O3004" s="3"/>
    </row>
    <row r="3005" spans="15:15" x14ac:dyDescent="0.2">
      <c r="O3005" s="3"/>
    </row>
    <row r="3006" spans="15:15" x14ac:dyDescent="0.2">
      <c r="O3006" s="3"/>
    </row>
    <row r="3007" spans="15:15" x14ac:dyDescent="0.2">
      <c r="O3007" s="3"/>
    </row>
    <row r="3008" spans="15:15" x14ac:dyDescent="0.2">
      <c r="O3008" s="3"/>
    </row>
    <row r="3009" spans="15:15" x14ac:dyDescent="0.2">
      <c r="O3009" s="3"/>
    </row>
    <row r="3010" spans="15:15" x14ac:dyDescent="0.2">
      <c r="O3010" s="3"/>
    </row>
    <row r="3011" spans="15:15" x14ac:dyDescent="0.2">
      <c r="O3011" s="3"/>
    </row>
    <row r="3012" spans="15:15" x14ac:dyDescent="0.2">
      <c r="O3012" s="3"/>
    </row>
    <row r="3013" spans="15:15" x14ac:dyDescent="0.2">
      <c r="O3013" s="3"/>
    </row>
    <row r="3014" spans="15:15" x14ac:dyDescent="0.2">
      <c r="O3014" s="3"/>
    </row>
    <row r="3015" spans="15:15" x14ac:dyDescent="0.2">
      <c r="O3015" s="3"/>
    </row>
    <row r="3016" spans="15:15" x14ac:dyDescent="0.2">
      <c r="O3016" s="3"/>
    </row>
    <row r="3017" spans="15:15" x14ac:dyDescent="0.2">
      <c r="O3017" s="3"/>
    </row>
    <row r="3018" spans="15:15" x14ac:dyDescent="0.2">
      <c r="O3018" s="3"/>
    </row>
    <row r="3019" spans="15:15" x14ac:dyDescent="0.2">
      <c r="O3019" s="3"/>
    </row>
    <row r="3020" spans="15:15" x14ac:dyDescent="0.2">
      <c r="O3020" s="3"/>
    </row>
    <row r="3021" spans="15:15" x14ac:dyDescent="0.2">
      <c r="O3021" s="3"/>
    </row>
    <row r="3022" spans="15:15" x14ac:dyDescent="0.2">
      <c r="O3022" s="3"/>
    </row>
    <row r="3023" spans="15:15" x14ac:dyDescent="0.2">
      <c r="O3023" s="3"/>
    </row>
    <row r="3024" spans="15:15" x14ac:dyDescent="0.2">
      <c r="O3024" s="3"/>
    </row>
    <row r="3025" spans="15:15" x14ac:dyDescent="0.2">
      <c r="O3025" s="3"/>
    </row>
    <row r="3026" spans="15:15" x14ac:dyDescent="0.2">
      <c r="O3026" s="3"/>
    </row>
    <row r="3027" spans="15:15" x14ac:dyDescent="0.2">
      <c r="O3027" s="3"/>
    </row>
    <row r="3028" spans="15:15" x14ac:dyDescent="0.2">
      <c r="O3028" s="3"/>
    </row>
    <row r="3029" spans="15:15" x14ac:dyDescent="0.2">
      <c r="O3029" s="3"/>
    </row>
    <row r="3030" spans="15:15" x14ac:dyDescent="0.2">
      <c r="O3030" s="3"/>
    </row>
    <row r="3031" spans="15:15" x14ac:dyDescent="0.2">
      <c r="O3031" s="3"/>
    </row>
    <row r="3032" spans="15:15" x14ac:dyDescent="0.2">
      <c r="O3032" s="3"/>
    </row>
    <row r="3033" spans="15:15" x14ac:dyDescent="0.2">
      <c r="O3033" s="3"/>
    </row>
    <row r="3034" spans="15:15" x14ac:dyDescent="0.2">
      <c r="O3034" s="3"/>
    </row>
    <row r="3035" spans="15:15" x14ac:dyDescent="0.2">
      <c r="O3035" s="3"/>
    </row>
    <row r="3036" spans="15:15" x14ac:dyDescent="0.2">
      <c r="O3036" s="3"/>
    </row>
    <row r="3037" spans="15:15" x14ac:dyDescent="0.2">
      <c r="O3037" s="3"/>
    </row>
    <row r="3038" spans="15:15" x14ac:dyDescent="0.2">
      <c r="O3038" s="3"/>
    </row>
    <row r="3039" spans="15:15" x14ac:dyDescent="0.2">
      <c r="O3039" s="3"/>
    </row>
    <row r="3040" spans="15:15" x14ac:dyDescent="0.2">
      <c r="O3040" s="3"/>
    </row>
    <row r="3041" spans="15:15" x14ac:dyDescent="0.2">
      <c r="O3041" s="3"/>
    </row>
    <row r="3042" spans="15:15" x14ac:dyDescent="0.2">
      <c r="O3042" s="3"/>
    </row>
    <row r="3043" spans="15:15" x14ac:dyDescent="0.2">
      <c r="O3043" s="3"/>
    </row>
    <row r="3044" spans="15:15" x14ac:dyDescent="0.2">
      <c r="O3044" s="3"/>
    </row>
    <row r="3045" spans="15:15" x14ac:dyDescent="0.2">
      <c r="O3045" s="3"/>
    </row>
    <row r="3046" spans="15:15" x14ac:dyDescent="0.2">
      <c r="O3046" s="3"/>
    </row>
    <row r="3047" spans="15:15" x14ac:dyDescent="0.2">
      <c r="O3047" s="3"/>
    </row>
    <row r="3048" spans="15:15" x14ac:dyDescent="0.2">
      <c r="O3048" s="3"/>
    </row>
    <row r="3049" spans="15:15" x14ac:dyDescent="0.2">
      <c r="O3049" s="3"/>
    </row>
    <row r="3050" spans="15:15" x14ac:dyDescent="0.2">
      <c r="O3050" s="3"/>
    </row>
    <row r="3051" spans="15:15" x14ac:dyDescent="0.2">
      <c r="O3051" s="3"/>
    </row>
    <row r="3052" spans="15:15" x14ac:dyDescent="0.2">
      <c r="O3052" s="3"/>
    </row>
    <row r="3053" spans="15:15" x14ac:dyDescent="0.2">
      <c r="O3053" s="3"/>
    </row>
    <row r="3054" spans="15:15" x14ac:dyDescent="0.2">
      <c r="O3054" s="3"/>
    </row>
    <row r="3055" spans="15:15" x14ac:dyDescent="0.2">
      <c r="O3055" s="3"/>
    </row>
    <row r="3056" spans="15:15" x14ac:dyDescent="0.2">
      <c r="O3056" s="3"/>
    </row>
    <row r="3057" spans="15:15" x14ac:dyDescent="0.2">
      <c r="O3057" s="3"/>
    </row>
    <row r="3058" spans="15:15" x14ac:dyDescent="0.2">
      <c r="O3058" s="3"/>
    </row>
    <row r="3059" spans="15:15" x14ac:dyDescent="0.2">
      <c r="O3059" s="3"/>
    </row>
    <row r="3060" spans="15:15" x14ac:dyDescent="0.2">
      <c r="O3060" s="3"/>
    </row>
    <row r="3061" spans="15:15" x14ac:dyDescent="0.2">
      <c r="O3061" s="3"/>
    </row>
    <row r="3062" spans="15:15" x14ac:dyDescent="0.2">
      <c r="O3062" s="3"/>
    </row>
    <row r="3063" spans="15:15" x14ac:dyDescent="0.2">
      <c r="O3063" s="3"/>
    </row>
    <row r="3064" spans="15:15" x14ac:dyDescent="0.2">
      <c r="O3064" s="3"/>
    </row>
    <row r="3065" spans="15:15" x14ac:dyDescent="0.2">
      <c r="O3065" s="3"/>
    </row>
    <row r="3066" spans="15:15" x14ac:dyDescent="0.2">
      <c r="O3066" s="3"/>
    </row>
    <row r="3067" spans="15:15" x14ac:dyDescent="0.2">
      <c r="O3067" s="3"/>
    </row>
    <row r="3068" spans="15:15" x14ac:dyDescent="0.2">
      <c r="O3068" s="3"/>
    </row>
    <row r="3069" spans="15:15" x14ac:dyDescent="0.2">
      <c r="O3069" s="3"/>
    </row>
    <row r="3070" spans="15:15" x14ac:dyDescent="0.2">
      <c r="O3070" s="3"/>
    </row>
    <row r="3071" spans="15:15" x14ac:dyDescent="0.2">
      <c r="O3071" s="3"/>
    </row>
    <row r="3072" spans="15:15" x14ac:dyDescent="0.2">
      <c r="O3072" s="3"/>
    </row>
    <row r="3073" spans="15:15" x14ac:dyDescent="0.2">
      <c r="O3073" s="3"/>
    </row>
    <row r="3074" spans="15:15" x14ac:dyDescent="0.2">
      <c r="O3074" s="3"/>
    </row>
    <row r="3075" spans="15:15" x14ac:dyDescent="0.2">
      <c r="O3075" s="3"/>
    </row>
    <row r="3076" spans="15:15" x14ac:dyDescent="0.2">
      <c r="O3076" s="3"/>
    </row>
    <row r="3077" spans="15:15" x14ac:dyDescent="0.2">
      <c r="O3077" s="3"/>
    </row>
    <row r="3078" spans="15:15" x14ac:dyDescent="0.2">
      <c r="O3078" s="3"/>
    </row>
    <row r="3079" spans="15:15" x14ac:dyDescent="0.2">
      <c r="O3079" s="3"/>
    </row>
    <row r="3080" spans="15:15" x14ac:dyDescent="0.2">
      <c r="O3080" s="3"/>
    </row>
    <row r="3081" spans="15:15" x14ac:dyDescent="0.2">
      <c r="O3081" s="3"/>
    </row>
    <row r="3082" spans="15:15" x14ac:dyDescent="0.2">
      <c r="O3082" s="3"/>
    </row>
    <row r="3083" spans="15:15" x14ac:dyDescent="0.2">
      <c r="O3083" s="3"/>
    </row>
    <row r="3084" spans="15:15" x14ac:dyDescent="0.2">
      <c r="O3084" s="3"/>
    </row>
    <row r="3085" spans="15:15" x14ac:dyDescent="0.2">
      <c r="O3085" s="3"/>
    </row>
    <row r="3086" spans="15:15" x14ac:dyDescent="0.2">
      <c r="O3086" s="3"/>
    </row>
    <row r="3087" spans="15:15" x14ac:dyDescent="0.2">
      <c r="O3087" s="3"/>
    </row>
    <row r="3088" spans="15:15" x14ac:dyDescent="0.2">
      <c r="O3088" s="3"/>
    </row>
    <row r="3089" spans="15:15" x14ac:dyDescent="0.2">
      <c r="O3089" s="3"/>
    </row>
    <row r="3090" spans="15:15" x14ac:dyDescent="0.2">
      <c r="O3090" s="3"/>
    </row>
    <row r="3091" spans="15:15" x14ac:dyDescent="0.2">
      <c r="O3091" s="3"/>
    </row>
    <row r="3092" spans="15:15" x14ac:dyDescent="0.2">
      <c r="O3092" s="3"/>
    </row>
    <row r="3093" spans="15:15" x14ac:dyDescent="0.2">
      <c r="O3093" s="3"/>
    </row>
    <row r="3094" spans="15:15" x14ac:dyDescent="0.2">
      <c r="O3094" s="3"/>
    </row>
    <row r="3095" spans="15:15" x14ac:dyDescent="0.2">
      <c r="O3095" s="3"/>
    </row>
    <row r="3096" spans="15:15" x14ac:dyDescent="0.2">
      <c r="O3096" s="3"/>
    </row>
    <row r="3097" spans="15:15" x14ac:dyDescent="0.2">
      <c r="O3097" s="3"/>
    </row>
    <row r="3098" spans="15:15" x14ac:dyDescent="0.2">
      <c r="O3098" s="3"/>
    </row>
    <row r="3099" spans="15:15" x14ac:dyDescent="0.2">
      <c r="O3099" s="3"/>
    </row>
    <row r="3100" spans="15:15" x14ac:dyDescent="0.2">
      <c r="O3100" s="3"/>
    </row>
    <row r="3101" spans="15:15" x14ac:dyDescent="0.2">
      <c r="O3101" s="3"/>
    </row>
    <row r="3102" spans="15:15" x14ac:dyDescent="0.2">
      <c r="O3102" s="3"/>
    </row>
    <row r="3103" spans="15:15" x14ac:dyDescent="0.2">
      <c r="O3103" s="3"/>
    </row>
    <row r="3104" spans="15:15" x14ac:dyDescent="0.2">
      <c r="O3104" s="3"/>
    </row>
    <row r="3105" spans="15:15" x14ac:dyDescent="0.2">
      <c r="O3105" s="3"/>
    </row>
    <row r="3106" spans="15:15" x14ac:dyDescent="0.2">
      <c r="O3106" s="3"/>
    </row>
    <row r="3107" spans="15:15" x14ac:dyDescent="0.2">
      <c r="O3107" s="3"/>
    </row>
    <row r="3108" spans="15:15" x14ac:dyDescent="0.2">
      <c r="O3108" s="3"/>
    </row>
    <row r="3109" spans="15:15" x14ac:dyDescent="0.2">
      <c r="O3109" s="3"/>
    </row>
    <row r="3110" spans="15:15" x14ac:dyDescent="0.2">
      <c r="O3110" s="3"/>
    </row>
    <row r="3111" spans="15:15" x14ac:dyDescent="0.2">
      <c r="O3111" s="3"/>
    </row>
    <row r="3112" spans="15:15" x14ac:dyDescent="0.2">
      <c r="O3112" s="3"/>
    </row>
    <row r="3113" spans="15:15" x14ac:dyDescent="0.2">
      <c r="O3113" s="3"/>
    </row>
    <row r="3114" spans="15:15" x14ac:dyDescent="0.2">
      <c r="O3114" s="3"/>
    </row>
    <row r="3115" spans="15:15" x14ac:dyDescent="0.2">
      <c r="O3115" s="3"/>
    </row>
    <row r="3116" spans="15:15" x14ac:dyDescent="0.2">
      <c r="O3116" s="3"/>
    </row>
    <row r="3117" spans="15:15" x14ac:dyDescent="0.2">
      <c r="O3117" s="3"/>
    </row>
    <row r="3118" spans="15:15" x14ac:dyDescent="0.2">
      <c r="O3118" s="3"/>
    </row>
    <row r="3119" spans="15:15" x14ac:dyDescent="0.2">
      <c r="O3119" s="3"/>
    </row>
    <row r="3120" spans="15:15" x14ac:dyDescent="0.2">
      <c r="O3120" s="3"/>
    </row>
    <row r="3121" spans="15:15" x14ac:dyDescent="0.2">
      <c r="O3121" s="3"/>
    </row>
    <row r="3122" spans="15:15" x14ac:dyDescent="0.2">
      <c r="O3122" s="3"/>
    </row>
    <row r="3123" spans="15:15" x14ac:dyDescent="0.2">
      <c r="O3123" s="3"/>
    </row>
    <row r="3124" spans="15:15" x14ac:dyDescent="0.2">
      <c r="O3124" s="3"/>
    </row>
    <row r="3125" spans="15:15" x14ac:dyDescent="0.2">
      <c r="O3125" s="3"/>
    </row>
    <row r="3126" spans="15:15" x14ac:dyDescent="0.2">
      <c r="O3126" s="3"/>
    </row>
    <row r="3127" spans="15:15" x14ac:dyDescent="0.2">
      <c r="O3127" s="3"/>
    </row>
    <row r="3128" spans="15:15" x14ac:dyDescent="0.2">
      <c r="O3128" s="3"/>
    </row>
    <row r="3129" spans="15:15" x14ac:dyDescent="0.2">
      <c r="O3129" s="3"/>
    </row>
    <row r="3130" spans="15:15" x14ac:dyDescent="0.2">
      <c r="O3130" s="3"/>
    </row>
    <row r="3131" spans="15:15" x14ac:dyDescent="0.2">
      <c r="O3131" s="3"/>
    </row>
    <row r="3132" spans="15:15" x14ac:dyDescent="0.2">
      <c r="O3132" s="3"/>
    </row>
    <row r="3133" spans="15:15" x14ac:dyDescent="0.2">
      <c r="O3133" s="3"/>
    </row>
    <row r="3134" spans="15:15" x14ac:dyDescent="0.2">
      <c r="O3134" s="3"/>
    </row>
    <row r="3135" spans="15:15" x14ac:dyDescent="0.2">
      <c r="O3135" s="3"/>
    </row>
    <row r="3136" spans="15:15" x14ac:dyDescent="0.2">
      <c r="O3136" s="3"/>
    </row>
    <row r="3137" spans="15:15" x14ac:dyDescent="0.2">
      <c r="O3137" s="3"/>
    </row>
    <row r="3138" spans="15:15" x14ac:dyDescent="0.2">
      <c r="O3138" s="3"/>
    </row>
    <row r="3139" spans="15:15" x14ac:dyDescent="0.2">
      <c r="O3139" s="3"/>
    </row>
    <row r="3140" spans="15:15" x14ac:dyDescent="0.2">
      <c r="O3140" s="3"/>
    </row>
    <row r="3141" spans="15:15" x14ac:dyDescent="0.2">
      <c r="O3141" s="3"/>
    </row>
    <row r="3142" spans="15:15" x14ac:dyDescent="0.2">
      <c r="O3142" s="3"/>
    </row>
    <row r="3143" spans="15:15" x14ac:dyDescent="0.2">
      <c r="O3143" s="3"/>
    </row>
    <row r="3144" spans="15:15" x14ac:dyDescent="0.2">
      <c r="O3144" s="3"/>
    </row>
    <row r="3145" spans="15:15" x14ac:dyDescent="0.2">
      <c r="O3145" s="3"/>
    </row>
    <row r="3146" spans="15:15" x14ac:dyDescent="0.2">
      <c r="O3146" s="3"/>
    </row>
    <row r="3147" spans="15:15" x14ac:dyDescent="0.2">
      <c r="O3147" s="3"/>
    </row>
    <row r="3148" spans="15:15" x14ac:dyDescent="0.2">
      <c r="O3148" s="3"/>
    </row>
    <row r="3149" spans="15:15" x14ac:dyDescent="0.2">
      <c r="O3149" s="3"/>
    </row>
    <row r="3150" spans="15:15" x14ac:dyDescent="0.2">
      <c r="O3150" s="3"/>
    </row>
    <row r="3151" spans="15:15" x14ac:dyDescent="0.2">
      <c r="O3151" s="3"/>
    </row>
    <row r="3152" spans="15:15" x14ac:dyDescent="0.2">
      <c r="O3152" s="3"/>
    </row>
    <row r="3153" spans="15:15" x14ac:dyDescent="0.2">
      <c r="O3153" s="3"/>
    </row>
    <row r="3154" spans="15:15" x14ac:dyDescent="0.2">
      <c r="O3154" s="3"/>
    </row>
    <row r="3155" spans="15:15" x14ac:dyDescent="0.2">
      <c r="O3155" s="3"/>
    </row>
    <row r="3156" spans="15:15" x14ac:dyDescent="0.2">
      <c r="O3156" s="3"/>
    </row>
    <row r="3157" spans="15:15" x14ac:dyDescent="0.2">
      <c r="O3157" s="3"/>
    </row>
    <row r="3158" spans="15:15" x14ac:dyDescent="0.2">
      <c r="O3158" s="3"/>
    </row>
    <row r="3159" spans="15:15" x14ac:dyDescent="0.2">
      <c r="O3159" s="3"/>
    </row>
    <row r="3160" spans="15:15" x14ac:dyDescent="0.2">
      <c r="O3160" s="3"/>
    </row>
    <row r="3161" spans="15:15" x14ac:dyDescent="0.2">
      <c r="O3161" s="3"/>
    </row>
    <row r="3162" spans="15:15" x14ac:dyDescent="0.2">
      <c r="O3162" s="3"/>
    </row>
    <row r="3163" spans="15:15" x14ac:dyDescent="0.2">
      <c r="O3163" s="3"/>
    </row>
    <row r="3164" spans="15:15" x14ac:dyDescent="0.2">
      <c r="O3164" s="3"/>
    </row>
    <row r="3165" spans="15:15" x14ac:dyDescent="0.2">
      <c r="O3165" s="3"/>
    </row>
    <row r="3166" spans="15:15" x14ac:dyDescent="0.2">
      <c r="O3166" s="3"/>
    </row>
    <row r="3167" spans="15:15" x14ac:dyDescent="0.2">
      <c r="O3167" s="3"/>
    </row>
    <row r="3168" spans="15:15" x14ac:dyDescent="0.2">
      <c r="O3168" s="3"/>
    </row>
    <row r="3169" spans="15:15" x14ac:dyDescent="0.2">
      <c r="O3169" s="3"/>
    </row>
    <row r="3170" spans="15:15" x14ac:dyDescent="0.2">
      <c r="O3170" s="3"/>
    </row>
    <row r="3171" spans="15:15" x14ac:dyDescent="0.2">
      <c r="O3171" s="3"/>
    </row>
    <row r="3172" spans="15:15" x14ac:dyDescent="0.2">
      <c r="O3172" s="3"/>
    </row>
    <row r="3173" spans="15:15" x14ac:dyDescent="0.2">
      <c r="O3173" s="3"/>
    </row>
    <row r="3174" spans="15:15" x14ac:dyDescent="0.2">
      <c r="O3174" s="3"/>
    </row>
    <row r="3175" spans="15:15" x14ac:dyDescent="0.2">
      <c r="O3175" s="3"/>
    </row>
    <row r="3176" spans="15:15" x14ac:dyDescent="0.2">
      <c r="O3176" s="3"/>
    </row>
    <row r="3177" spans="15:15" x14ac:dyDescent="0.2">
      <c r="O3177" s="3"/>
    </row>
    <row r="3178" spans="15:15" x14ac:dyDescent="0.2">
      <c r="O3178" s="3"/>
    </row>
    <row r="3179" spans="15:15" x14ac:dyDescent="0.2">
      <c r="O3179" s="3"/>
    </row>
    <row r="3180" spans="15:15" x14ac:dyDescent="0.2">
      <c r="O3180" s="3"/>
    </row>
    <row r="3181" spans="15:15" x14ac:dyDescent="0.2">
      <c r="O3181" s="3"/>
    </row>
    <row r="3182" spans="15:15" x14ac:dyDescent="0.2">
      <c r="O3182" s="3"/>
    </row>
    <row r="3183" spans="15:15" x14ac:dyDescent="0.2">
      <c r="O3183" s="3"/>
    </row>
    <row r="3184" spans="15:15" x14ac:dyDescent="0.2">
      <c r="O3184" s="3"/>
    </row>
    <row r="3185" spans="15:15" x14ac:dyDescent="0.2">
      <c r="O3185" s="3"/>
    </row>
    <row r="3186" spans="15:15" x14ac:dyDescent="0.2">
      <c r="O3186" s="3"/>
    </row>
    <row r="3187" spans="15:15" x14ac:dyDescent="0.2">
      <c r="O3187" s="3"/>
    </row>
    <row r="3188" spans="15:15" x14ac:dyDescent="0.2">
      <c r="O3188" s="3"/>
    </row>
    <row r="3189" spans="15:15" x14ac:dyDescent="0.2">
      <c r="O3189" s="3"/>
    </row>
    <row r="3190" spans="15:15" x14ac:dyDescent="0.2">
      <c r="O3190" s="3"/>
    </row>
    <row r="3191" spans="15:15" x14ac:dyDescent="0.2">
      <c r="O3191" s="3"/>
    </row>
    <row r="3192" spans="15:15" x14ac:dyDescent="0.2">
      <c r="O3192" s="3"/>
    </row>
    <row r="3193" spans="15:15" x14ac:dyDescent="0.2">
      <c r="O3193" s="3"/>
    </row>
    <row r="3194" spans="15:15" x14ac:dyDescent="0.2">
      <c r="O3194" s="3"/>
    </row>
    <row r="3195" spans="15:15" x14ac:dyDescent="0.2">
      <c r="O3195" s="3"/>
    </row>
    <row r="3196" spans="15:15" x14ac:dyDescent="0.2">
      <c r="O3196" s="3"/>
    </row>
    <row r="3197" spans="15:15" x14ac:dyDescent="0.2">
      <c r="O3197" s="3"/>
    </row>
    <row r="3198" spans="15:15" x14ac:dyDescent="0.2">
      <c r="O3198" s="3"/>
    </row>
    <row r="3199" spans="15:15" x14ac:dyDescent="0.2">
      <c r="O3199" s="3"/>
    </row>
    <row r="3200" spans="15:15" x14ac:dyDescent="0.2">
      <c r="O3200" s="3"/>
    </row>
    <row r="3201" spans="15:15" x14ac:dyDescent="0.2">
      <c r="O3201" s="3"/>
    </row>
    <row r="3202" spans="15:15" x14ac:dyDescent="0.2">
      <c r="O3202" s="3"/>
    </row>
    <row r="3203" spans="15:15" x14ac:dyDescent="0.2">
      <c r="O3203" s="3"/>
    </row>
    <row r="3204" spans="15:15" x14ac:dyDescent="0.2">
      <c r="O3204" s="3"/>
    </row>
    <row r="3205" spans="15:15" x14ac:dyDescent="0.2">
      <c r="O3205" s="3"/>
    </row>
    <row r="3206" spans="15:15" x14ac:dyDescent="0.2">
      <c r="O3206" s="3"/>
    </row>
    <row r="3207" spans="15:15" x14ac:dyDescent="0.2">
      <c r="O3207" s="3"/>
    </row>
    <row r="3208" spans="15:15" x14ac:dyDescent="0.2">
      <c r="O3208" s="3"/>
    </row>
    <row r="3209" spans="15:15" x14ac:dyDescent="0.2">
      <c r="O3209" s="3"/>
    </row>
    <row r="3210" spans="15:15" x14ac:dyDescent="0.2">
      <c r="O3210" s="3"/>
    </row>
    <row r="3211" spans="15:15" x14ac:dyDescent="0.2">
      <c r="O3211" s="3"/>
    </row>
    <row r="3212" spans="15:15" x14ac:dyDescent="0.2">
      <c r="O3212" s="3"/>
    </row>
    <row r="3213" spans="15:15" x14ac:dyDescent="0.2">
      <c r="O3213" s="3"/>
    </row>
    <row r="3214" spans="15:15" x14ac:dyDescent="0.2">
      <c r="O3214" s="3"/>
    </row>
    <row r="3215" spans="15:15" x14ac:dyDescent="0.2">
      <c r="O3215" s="3"/>
    </row>
    <row r="3216" spans="15:15" x14ac:dyDescent="0.2">
      <c r="O3216" s="3"/>
    </row>
    <row r="3217" spans="15:15" x14ac:dyDescent="0.2">
      <c r="O3217" s="3"/>
    </row>
    <row r="3218" spans="15:15" x14ac:dyDescent="0.2">
      <c r="O3218" s="3"/>
    </row>
    <row r="3219" spans="15:15" x14ac:dyDescent="0.2">
      <c r="O3219" s="3"/>
    </row>
    <row r="3220" spans="15:15" x14ac:dyDescent="0.2">
      <c r="O3220" s="3"/>
    </row>
    <row r="3221" spans="15:15" x14ac:dyDescent="0.2">
      <c r="O3221" s="3"/>
    </row>
    <row r="3222" spans="15:15" x14ac:dyDescent="0.2">
      <c r="O3222" s="3"/>
    </row>
    <row r="3223" spans="15:15" x14ac:dyDescent="0.2">
      <c r="O3223" s="3"/>
    </row>
    <row r="3224" spans="15:15" x14ac:dyDescent="0.2">
      <c r="O3224" s="3"/>
    </row>
    <row r="3225" spans="15:15" x14ac:dyDescent="0.2">
      <c r="O3225" s="3"/>
    </row>
    <row r="3226" spans="15:15" x14ac:dyDescent="0.2">
      <c r="O3226" s="3"/>
    </row>
    <row r="3227" spans="15:15" x14ac:dyDescent="0.2">
      <c r="O3227" s="3"/>
    </row>
    <row r="3228" spans="15:15" x14ac:dyDescent="0.2">
      <c r="O3228" s="3"/>
    </row>
    <row r="3229" spans="15:15" x14ac:dyDescent="0.2">
      <c r="O3229" s="3"/>
    </row>
    <row r="3230" spans="15:15" x14ac:dyDescent="0.2">
      <c r="O3230" s="3"/>
    </row>
    <row r="3231" spans="15:15" x14ac:dyDescent="0.2">
      <c r="O3231" s="3"/>
    </row>
    <row r="3232" spans="15:15" x14ac:dyDescent="0.2">
      <c r="O3232" s="3"/>
    </row>
    <row r="3233" spans="15:15" x14ac:dyDescent="0.2">
      <c r="O3233" s="3"/>
    </row>
    <row r="3234" spans="15:15" x14ac:dyDescent="0.2">
      <c r="O3234" s="3"/>
    </row>
    <row r="3235" spans="15:15" x14ac:dyDescent="0.2">
      <c r="O3235" s="3"/>
    </row>
    <row r="3236" spans="15:15" x14ac:dyDescent="0.2">
      <c r="O3236" s="3"/>
    </row>
    <row r="3237" spans="15:15" x14ac:dyDescent="0.2">
      <c r="O3237" s="3"/>
    </row>
    <row r="3238" spans="15:15" x14ac:dyDescent="0.2">
      <c r="O3238" s="3"/>
    </row>
    <row r="3239" spans="15:15" x14ac:dyDescent="0.2">
      <c r="O3239" s="3"/>
    </row>
    <row r="3240" spans="15:15" x14ac:dyDescent="0.2">
      <c r="O3240" s="3"/>
    </row>
    <row r="3241" spans="15:15" x14ac:dyDescent="0.2">
      <c r="O3241" s="3"/>
    </row>
    <row r="3242" spans="15:15" x14ac:dyDescent="0.2">
      <c r="O3242" s="3"/>
    </row>
    <row r="3243" spans="15:15" x14ac:dyDescent="0.2">
      <c r="O3243" s="3"/>
    </row>
    <row r="3244" spans="15:15" x14ac:dyDescent="0.2">
      <c r="O3244" s="3"/>
    </row>
    <row r="3245" spans="15:15" x14ac:dyDescent="0.2">
      <c r="O3245" s="3"/>
    </row>
    <row r="3246" spans="15:15" x14ac:dyDescent="0.2">
      <c r="O3246" s="3"/>
    </row>
    <row r="3247" spans="15:15" x14ac:dyDescent="0.2">
      <c r="O3247" s="3"/>
    </row>
    <row r="3248" spans="15:15" x14ac:dyDescent="0.2">
      <c r="O3248" s="3"/>
    </row>
    <row r="3249" spans="15:15" x14ac:dyDescent="0.2">
      <c r="O3249" s="3"/>
    </row>
    <row r="3250" spans="15:15" x14ac:dyDescent="0.2">
      <c r="O3250" s="3"/>
    </row>
    <row r="3251" spans="15:15" x14ac:dyDescent="0.2">
      <c r="O3251" s="3"/>
    </row>
    <row r="3252" spans="15:15" x14ac:dyDescent="0.2">
      <c r="O3252" s="3"/>
    </row>
    <row r="3253" spans="15:15" x14ac:dyDescent="0.2">
      <c r="O3253" s="3"/>
    </row>
    <row r="3254" spans="15:15" x14ac:dyDescent="0.2">
      <c r="O3254" s="3"/>
    </row>
    <row r="3255" spans="15:15" x14ac:dyDescent="0.2">
      <c r="O3255" s="3"/>
    </row>
    <row r="3256" spans="15:15" x14ac:dyDescent="0.2">
      <c r="O3256" s="3"/>
    </row>
    <row r="3257" spans="15:15" x14ac:dyDescent="0.2">
      <c r="O3257" s="3"/>
    </row>
    <row r="3258" spans="15:15" x14ac:dyDescent="0.2">
      <c r="O3258" s="3"/>
    </row>
    <row r="3259" spans="15:15" x14ac:dyDescent="0.2">
      <c r="O3259" s="3"/>
    </row>
    <row r="3260" spans="15:15" x14ac:dyDescent="0.2">
      <c r="O3260" s="3"/>
    </row>
    <row r="3261" spans="15:15" x14ac:dyDescent="0.2">
      <c r="O3261" s="3"/>
    </row>
    <row r="3262" spans="15:15" x14ac:dyDescent="0.2">
      <c r="O3262" s="3"/>
    </row>
    <row r="3263" spans="15:15" x14ac:dyDescent="0.2">
      <c r="O3263" s="3"/>
    </row>
    <row r="3264" spans="15:15" x14ac:dyDescent="0.2">
      <c r="O3264" s="3"/>
    </row>
    <row r="3265" spans="15:15" x14ac:dyDescent="0.2">
      <c r="O3265" s="3"/>
    </row>
    <row r="3266" spans="15:15" x14ac:dyDescent="0.2">
      <c r="O3266" s="3"/>
    </row>
    <row r="3267" spans="15:15" x14ac:dyDescent="0.2">
      <c r="O3267" s="3"/>
    </row>
    <row r="3268" spans="15:15" x14ac:dyDescent="0.2">
      <c r="O3268" s="3"/>
    </row>
    <row r="3269" spans="15:15" x14ac:dyDescent="0.2">
      <c r="O3269" s="3"/>
    </row>
    <row r="3270" spans="15:15" x14ac:dyDescent="0.2">
      <c r="O3270" s="3"/>
    </row>
    <row r="3271" spans="15:15" x14ac:dyDescent="0.2">
      <c r="O3271" s="3"/>
    </row>
    <row r="3272" spans="15:15" x14ac:dyDescent="0.2">
      <c r="O3272" s="3"/>
    </row>
    <row r="3273" spans="15:15" x14ac:dyDescent="0.2">
      <c r="O3273" s="3"/>
    </row>
    <row r="3274" spans="15:15" x14ac:dyDescent="0.2">
      <c r="O3274" s="3"/>
    </row>
    <row r="3275" spans="15:15" x14ac:dyDescent="0.2">
      <c r="O3275" s="3"/>
    </row>
    <row r="3276" spans="15:15" x14ac:dyDescent="0.2">
      <c r="O3276" s="3"/>
    </row>
    <row r="3277" spans="15:15" x14ac:dyDescent="0.2">
      <c r="O3277" s="3"/>
    </row>
    <row r="3278" spans="15:15" x14ac:dyDescent="0.2">
      <c r="O3278" s="3"/>
    </row>
    <row r="3279" spans="15:15" x14ac:dyDescent="0.2">
      <c r="O3279" s="3"/>
    </row>
    <row r="3280" spans="15:15" x14ac:dyDescent="0.2">
      <c r="O3280" s="3"/>
    </row>
    <row r="3281" spans="15:15" x14ac:dyDescent="0.2">
      <c r="O3281" s="3"/>
    </row>
    <row r="3282" spans="15:15" x14ac:dyDescent="0.2">
      <c r="O3282" s="3"/>
    </row>
    <row r="3283" spans="15:15" x14ac:dyDescent="0.2">
      <c r="O3283" s="3"/>
    </row>
    <row r="3284" spans="15:15" x14ac:dyDescent="0.2">
      <c r="O3284" s="3"/>
    </row>
    <row r="3285" spans="15:15" x14ac:dyDescent="0.2">
      <c r="O3285" s="3"/>
    </row>
    <row r="3286" spans="15:15" x14ac:dyDescent="0.2">
      <c r="O3286" s="3"/>
    </row>
    <row r="3287" spans="15:15" x14ac:dyDescent="0.2">
      <c r="O3287" s="3"/>
    </row>
    <row r="3288" spans="15:15" x14ac:dyDescent="0.2">
      <c r="O3288" s="3"/>
    </row>
    <row r="3289" spans="15:15" x14ac:dyDescent="0.2">
      <c r="O3289" s="3"/>
    </row>
    <row r="3290" spans="15:15" x14ac:dyDescent="0.2">
      <c r="O3290" s="3"/>
    </row>
    <row r="3291" spans="15:15" x14ac:dyDescent="0.2">
      <c r="O3291" s="3"/>
    </row>
    <row r="3292" spans="15:15" x14ac:dyDescent="0.2">
      <c r="O3292" s="3"/>
    </row>
    <row r="3293" spans="15:15" x14ac:dyDescent="0.2">
      <c r="O3293" s="3"/>
    </row>
    <row r="3294" spans="15:15" x14ac:dyDescent="0.2">
      <c r="O3294" s="3"/>
    </row>
    <row r="3295" spans="15:15" x14ac:dyDescent="0.2">
      <c r="O3295" s="3"/>
    </row>
    <row r="3296" spans="15:15" x14ac:dyDescent="0.2">
      <c r="O3296" s="3"/>
    </row>
    <row r="3297" spans="15:15" x14ac:dyDescent="0.2">
      <c r="O3297" s="3"/>
    </row>
    <row r="3298" spans="15:15" x14ac:dyDescent="0.2">
      <c r="O3298" s="3"/>
    </row>
    <row r="3299" spans="15:15" x14ac:dyDescent="0.2">
      <c r="O3299" s="3"/>
    </row>
    <row r="3300" spans="15:15" x14ac:dyDescent="0.2">
      <c r="O3300" s="3"/>
    </row>
    <row r="3301" spans="15:15" x14ac:dyDescent="0.2">
      <c r="O3301" s="3"/>
    </row>
    <row r="3302" spans="15:15" x14ac:dyDescent="0.2">
      <c r="O3302" s="3"/>
    </row>
    <row r="3303" spans="15:15" x14ac:dyDescent="0.2">
      <c r="O3303" s="3"/>
    </row>
    <row r="3304" spans="15:15" x14ac:dyDescent="0.2">
      <c r="O3304" s="3"/>
    </row>
    <row r="3305" spans="15:15" x14ac:dyDescent="0.2">
      <c r="O3305" s="3"/>
    </row>
    <row r="3306" spans="15:15" x14ac:dyDescent="0.2">
      <c r="O3306" s="3"/>
    </row>
    <row r="3307" spans="15:15" x14ac:dyDescent="0.2">
      <c r="O3307" s="3"/>
    </row>
    <row r="3308" spans="15:15" x14ac:dyDescent="0.2">
      <c r="O3308" s="3"/>
    </row>
    <row r="3309" spans="15:15" x14ac:dyDescent="0.2">
      <c r="O3309" s="3"/>
    </row>
    <row r="3310" spans="15:15" x14ac:dyDescent="0.2">
      <c r="O3310" s="3"/>
    </row>
    <row r="3311" spans="15:15" x14ac:dyDescent="0.2">
      <c r="O3311" s="3"/>
    </row>
    <row r="3312" spans="15:15" x14ac:dyDescent="0.2">
      <c r="O3312" s="3"/>
    </row>
    <row r="3313" spans="15:15" x14ac:dyDescent="0.2">
      <c r="O3313" s="3"/>
    </row>
    <row r="3314" spans="15:15" x14ac:dyDescent="0.2">
      <c r="O3314" s="3"/>
    </row>
    <row r="3315" spans="15:15" x14ac:dyDescent="0.2">
      <c r="O3315" s="3"/>
    </row>
    <row r="3316" spans="15:15" x14ac:dyDescent="0.2">
      <c r="O3316" s="3"/>
    </row>
    <row r="3317" spans="15:15" x14ac:dyDescent="0.2">
      <c r="O3317" s="3"/>
    </row>
    <row r="3318" spans="15:15" x14ac:dyDescent="0.2">
      <c r="O3318" s="3"/>
    </row>
    <row r="3319" spans="15:15" x14ac:dyDescent="0.2">
      <c r="O3319" s="3"/>
    </row>
    <row r="3320" spans="15:15" x14ac:dyDescent="0.2">
      <c r="O3320" s="3"/>
    </row>
    <row r="3321" spans="15:15" x14ac:dyDescent="0.2">
      <c r="O3321" s="3"/>
    </row>
    <row r="3322" spans="15:15" x14ac:dyDescent="0.2">
      <c r="O3322" s="3"/>
    </row>
    <row r="3323" spans="15:15" x14ac:dyDescent="0.2">
      <c r="O3323" s="3"/>
    </row>
    <row r="3324" spans="15:15" x14ac:dyDescent="0.2">
      <c r="O3324" s="3"/>
    </row>
    <row r="3325" spans="15:15" x14ac:dyDescent="0.2">
      <c r="O3325" s="3"/>
    </row>
    <row r="3326" spans="15:15" x14ac:dyDescent="0.2">
      <c r="O3326" s="3"/>
    </row>
    <row r="3327" spans="15:15" x14ac:dyDescent="0.2">
      <c r="O3327" s="3"/>
    </row>
    <row r="3328" spans="15:15" x14ac:dyDescent="0.2">
      <c r="O3328" s="3"/>
    </row>
    <row r="3329" spans="15:15" x14ac:dyDescent="0.2">
      <c r="O3329" s="3"/>
    </row>
    <row r="3330" spans="15:15" x14ac:dyDescent="0.2">
      <c r="O3330" s="3"/>
    </row>
    <row r="3331" spans="15:15" x14ac:dyDescent="0.2">
      <c r="O3331" s="3"/>
    </row>
    <row r="3332" spans="15:15" x14ac:dyDescent="0.2">
      <c r="O3332" s="3"/>
    </row>
    <row r="3333" spans="15:15" x14ac:dyDescent="0.2">
      <c r="O3333" s="3"/>
    </row>
    <row r="3334" spans="15:15" x14ac:dyDescent="0.2">
      <c r="O3334" s="3"/>
    </row>
    <row r="3335" spans="15:15" x14ac:dyDescent="0.2">
      <c r="O3335" s="3"/>
    </row>
    <row r="3336" spans="15:15" x14ac:dyDescent="0.2">
      <c r="O3336" s="3"/>
    </row>
    <row r="3337" spans="15:15" x14ac:dyDescent="0.2">
      <c r="O3337" s="3"/>
    </row>
    <row r="3338" spans="15:15" x14ac:dyDescent="0.2">
      <c r="O3338" s="3"/>
    </row>
    <row r="3339" spans="15:15" x14ac:dyDescent="0.2">
      <c r="O3339" s="3"/>
    </row>
    <row r="3340" spans="15:15" x14ac:dyDescent="0.2">
      <c r="O3340" s="3"/>
    </row>
    <row r="3341" spans="15:15" x14ac:dyDescent="0.2">
      <c r="O3341" s="3"/>
    </row>
    <row r="3342" spans="15:15" x14ac:dyDescent="0.2">
      <c r="O3342" s="3"/>
    </row>
    <row r="3343" spans="15:15" x14ac:dyDescent="0.2">
      <c r="O3343" s="3"/>
    </row>
    <row r="3344" spans="15:15" x14ac:dyDescent="0.2">
      <c r="O3344" s="3"/>
    </row>
    <row r="3345" spans="15:15" x14ac:dyDescent="0.2">
      <c r="O3345" s="3"/>
    </row>
    <row r="3346" spans="15:15" x14ac:dyDescent="0.2">
      <c r="O3346" s="3"/>
    </row>
    <row r="3347" spans="15:15" x14ac:dyDescent="0.2">
      <c r="O3347" s="3"/>
    </row>
    <row r="3348" spans="15:15" x14ac:dyDescent="0.2">
      <c r="O3348" s="3"/>
    </row>
    <row r="3349" spans="15:15" x14ac:dyDescent="0.2">
      <c r="O3349" s="3"/>
    </row>
    <row r="3350" spans="15:15" x14ac:dyDescent="0.2">
      <c r="O3350" s="3"/>
    </row>
    <row r="3351" spans="15:15" x14ac:dyDescent="0.2">
      <c r="O3351" s="3"/>
    </row>
    <row r="3352" spans="15:15" x14ac:dyDescent="0.2">
      <c r="O3352" s="3"/>
    </row>
    <row r="3353" spans="15:15" x14ac:dyDescent="0.2">
      <c r="O3353" s="3"/>
    </row>
    <row r="3354" spans="15:15" x14ac:dyDescent="0.2">
      <c r="O3354" s="3"/>
    </row>
    <row r="3355" spans="15:15" x14ac:dyDescent="0.2">
      <c r="O3355" s="3"/>
    </row>
    <row r="3356" spans="15:15" x14ac:dyDescent="0.2">
      <c r="O3356" s="3"/>
    </row>
    <row r="3357" spans="15:15" x14ac:dyDescent="0.2">
      <c r="O3357" s="3"/>
    </row>
    <row r="3358" spans="15:15" x14ac:dyDescent="0.2">
      <c r="O3358" s="3"/>
    </row>
    <row r="3359" spans="15:15" x14ac:dyDescent="0.2">
      <c r="O3359" s="3"/>
    </row>
    <row r="3360" spans="15:15" x14ac:dyDescent="0.2">
      <c r="O3360" s="3"/>
    </row>
    <row r="3361" spans="15:15" x14ac:dyDescent="0.2">
      <c r="O3361" s="3"/>
    </row>
    <row r="3362" spans="15:15" x14ac:dyDescent="0.2">
      <c r="O3362" s="3"/>
    </row>
    <row r="3363" spans="15:15" x14ac:dyDescent="0.2">
      <c r="O3363" s="3"/>
    </row>
    <row r="3364" spans="15:15" x14ac:dyDescent="0.2">
      <c r="O3364" s="3"/>
    </row>
    <row r="3365" spans="15:15" x14ac:dyDescent="0.2">
      <c r="O3365" s="3"/>
    </row>
    <row r="3366" spans="15:15" x14ac:dyDescent="0.2">
      <c r="O3366" s="3"/>
    </row>
    <row r="3367" spans="15:15" x14ac:dyDescent="0.2">
      <c r="O3367" s="3"/>
    </row>
    <row r="3368" spans="15:15" x14ac:dyDescent="0.2">
      <c r="O3368" s="3"/>
    </row>
    <row r="3369" spans="15:15" x14ac:dyDescent="0.2">
      <c r="O3369" s="3"/>
    </row>
    <row r="3370" spans="15:15" x14ac:dyDescent="0.2">
      <c r="O3370" s="3"/>
    </row>
    <row r="3371" spans="15:15" x14ac:dyDescent="0.2">
      <c r="O3371" s="3"/>
    </row>
    <row r="3372" spans="15:15" x14ac:dyDescent="0.2">
      <c r="O3372" s="3"/>
    </row>
    <row r="3373" spans="15:15" x14ac:dyDescent="0.2">
      <c r="O3373" s="3"/>
    </row>
    <row r="3374" spans="15:15" x14ac:dyDescent="0.2">
      <c r="O3374" s="3"/>
    </row>
    <row r="3375" spans="15:15" x14ac:dyDescent="0.2">
      <c r="O3375" s="3"/>
    </row>
    <row r="3376" spans="15:15" x14ac:dyDescent="0.2">
      <c r="O3376" s="3"/>
    </row>
    <row r="3377" spans="15:15" x14ac:dyDescent="0.2">
      <c r="O3377" s="3"/>
    </row>
    <row r="3378" spans="15:15" x14ac:dyDescent="0.2">
      <c r="O3378" s="3"/>
    </row>
    <row r="3379" spans="15:15" x14ac:dyDescent="0.2">
      <c r="O3379" s="3"/>
    </row>
    <row r="3380" spans="15:15" x14ac:dyDescent="0.2">
      <c r="O3380" s="3"/>
    </row>
    <row r="3381" spans="15:15" x14ac:dyDescent="0.2">
      <c r="O3381" s="3"/>
    </row>
    <row r="3382" spans="15:15" x14ac:dyDescent="0.2">
      <c r="O3382" s="3"/>
    </row>
    <row r="3383" spans="15:15" x14ac:dyDescent="0.2">
      <c r="O3383" s="3"/>
    </row>
    <row r="3384" spans="15:15" x14ac:dyDescent="0.2">
      <c r="O3384" s="3"/>
    </row>
    <row r="3385" spans="15:15" x14ac:dyDescent="0.2">
      <c r="O3385" s="3"/>
    </row>
    <row r="3386" spans="15:15" x14ac:dyDescent="0.2">
      <c r="O3386" s="3"/>
    </row>
    <row r="3387" spans="15:15" x14ac:dyDescent="0.2">
      <c r="O3387" s="3"/>
    </row>
    <row r="3388" spans="15:15" x14ac:dyDescent="0.2">
      <c r="O3388" s="3"/>
    </row>
    <row r="3389" spans="15:15" x14ac:dyDescent="0.2">
      <c r="O3389" s="3"/>
    </row>
    <row r="3390" spans="15:15" x14ac:dyDescent="0.2">
      <c r="O3390" s="3"/>
    </row>
    <row r="3391" spans="15:15" x14ac:dyDescent="0.2">
      <c r="O3391" s="3"/>
    </row>
    <row r="3392" spans="15:15" x14ac:dyDescent="0.2">
      <c r="O3392" s="3"/>
    </row>
    <row r="3393" spans="15:15" x14ac:dyDescent="0.2">
      <c r="O3393" s="3"/>
    </row>
    <row r="3394" spans="15:15" x14ac:dyDescent="0.2">
      <c r="O3394" s="3"/>
    </row>
    <row r="3395" spans="15:15" x14ac:dyDescent="0.2">
      <c r="O3395" s="3"/>
    </row>
    <row r="3396" spans="15:15" x14ac:dyDescent="0.2">
      <c r="O3396" s="3"/>
    </row>
    <row r="3397" spans="15:15" x14ac:dyDescent="0.2">
      <c r="O3397" s="3"/>
    </row>
    <row r="3398" spans="15:15" x14ac:dyDescent="0.2">
      <c r="O3398" s="3"/>
    </row>
    <row r="3399" spans="15:15" x14ac:dyDescent="0.2">
      <c r="O3399" s="3"/>
    </row>
    <row r="3400" spans="15:15" x14ac:dyDescent="0.2">
      <c r="O3400" s="3"/>
    </row>
    <row r="3401" spans="15:15" x14ac:dyDescent="0.2">
      <c r="O3401" s="3"/>
    </row>
    <row r="3402" spans="15:15" x14ac:dyDescent="0.2">
      <c r="O3402" s="3"/>
    </row>
    <row r="3403" spans="15:15" x14ac:dyDescent="0.2">
      <c r="O3403" s="3"/>
    </row>
    <row r="3404" spans="15:15" x14ac:dyDescent="0.2">
      <c r="O3404" s="3"/>
    </row>
    <row r="3405" spans="15:15" x14ac:dyDescent="0.2">
      <c r="O3405" s="3"/>
    </row>
    <row r="3406" spans="15:15" x14ac:dyDescent="0.2">
      <c r="O3406" s="3"/>
    </row>
    <row r="3407" spans="15:15" x14ac:dyDescent="0.2">
      <c r="O3407" s="3"/>
    </row>
    <row r="3408" spans="15:15" x14ac:dyDescent="0.2">
      <c r="O3408" s="3"/>
    </row>
    <row r="3409" spans="15:15" x14ac:dyDescent="0.2">
      <c r="O3409" s="3"/>
    </row>
    <row r="3410" spans="15:15" x14ac:dyDescent="0.2">
      <c r="O3410" s="3"/>
    </row>
    <row r="3411" spans="15:15" x14ac:dyDescent="0.2">
      <c r="O3411" s="3"/>
    </row>
    <row r="3412" spans="15:15" x14ac:dyDescent="0.2">
      <c r="O3412" s="3"/>
    </row>
    <row r="3413" spans="15:15" x14ac:dyDescent="0.2">
      <c r="O3413" s="3"/>
    </row>
    <row r="3414" spans="15:15" x14ac:dyDescent="0.2">
      <c r="O3414" s="3"/>
    </row>
    <row r="3415" spans="15:15" x14ac:dyDescent="0.2">
      <c r="O3415" s="3"/>
    </row>
    <row r="3416" spans="15:15" x14ac:dyDescent="0.2">
      <c r="O3416" s="3"/>
    </row>
    <row r="3417" spans="15:15" x14ac:dyDescent="0.2">
      <c r="O3417" s="3"/>
    </row>
    <row r="3418" spans="15:15" x14ac:dyDescent="0.2">
      <c r="O3418" s="3"/>
    </row>
    <row r="3419" spans="15:15" x14ac:dyDescent="0.2">
      <c r="O3419" s="3"/>
    </row>
    <row r="3420" spans="15:15" x14ac:dyDescent="0.2">
      <c r="O3420" s="3"/>
    </row>
    <row r="3421" spans="15:15" x14ac:dyDescent="0.2">
      <c r="O3421" s="3"/>
    </row>
    <row r="3422" spans="15:15" x14ac:dyDescent="0.2">
      <c r="O3422" s="3"/>
    </row>
    <row r="3423" spans="15:15" x14ac:dyDescent="0.2">
      <c r="O3423" s="3"/>
    </row>
    <row r="3424" spans="15:15" x14ac:dyDescent="0.2">
      <c r="O3424" s="3"/>
    </row>
    <row r="3425" spans="15:15" x14ac:dyDescent="0.2">
      <c r="O3425" s="3"/>
    </row>
    <row r="3426" spans="15:15" x14ac:dyDescent="0.2">
      <c r="O3426" s="3"/>
    </row>
    <row r="3427" spans="15:15" x14ac:dyDescent="0.2">
      <c r="O3427" s="3"/>
    </row>
    <row r="3428" spans="15:15" x14ac:dyDescent="0.2">
      <c r="O3428" s="3"/>
    </row>
    <row r="3429" spans="15:15" x14ac:dyDescent="0.2">
      <c r="O3429" s="3"/>
    </row>
    <row r="3430" spans="15:15" x14ac:dyDescent="0.2">
      <c r="O3430" s="3"/>
    </row>
    <row r="3431" spans="15:15" x14ac:dyDescent="0.2">
      <c r="O3431" s="3"/>
    </row>
    <row r="3432" spans="15:15" x14ac:dyDescent="0.2">
      <c r="O3432" s="3"/>
    </row>
    <row r="3433" spans="15:15" x14ac:dyDescent="0.2">
      <c r="O3433" s="3"/>
    </row>
    <row r="3434" spans="15:15" x14ac:dyDescent="0.2">
      <c r="O3434" s="3"/>
    </row>
    <row r="3435" spans="15:15" x14ac:dyDescent="0.2">
      <c r="O3435" s="3"/>
    </row>
    <row r="3436" spans="15:15" x14ac:dyDescent="0.2">
      <c r="O3436" s="3"/>
    </row>
    <row r="3437" spans="15:15" x14ac:dyDescent="0.2">
      <c r="O3437" s="3"/>
    </row>
    <row r="3438" spans="15:15" x14ac:dyDescent="0.2">
      <c r="O3438" s="3"/>
    </row>
    <row r="3439" spans="15:15" x14ac:dyDescent="0.2">
      <c r="O3439" s="3"/>
    </row>
    <row r="3440" spans="15:15" x14ac:dyDescent="0.2">
      <c r="O3440" s="3"/>
    </row>
    <row r="3441" spans="15:15" x14ac:dyDescent="0.2">
      <c r="O3441" s="3"/>
    </row>
    <row r="3442" spans="15:15" x14ac:dyDescent="0.2">
      <c r="O3442" s="3"/>
    </row>
    <row r="3443" spans="15:15" x14ac:dyDescent="0.2">
      <c r="O3443" s="3"/>
    </row>
    <row r="3444" spans="15:15" x14ac:dyDescent="0.2">
      <c r="O3444" s="3"/>
    </row>
    <row r="3445" spans="15:15" x14ac:dyDescent="0.2">
      <c r="O3445" s="3"/>
    </row>
    <row r="3446" spans="15:15" x14ac:dyDescent="0.2">
      <c r="O3446" s="3"/>
    </row>
    <row r="3447" spans="15:15" x14ac:dyDescent="0.2">
      <c r="O3447" s="3"/>
    </row>
    <row r="3448" spans="15:15" x14ac:dyDescent="0.2">
      <c r="O3448" s="3"/>
    </row>
    <row r="3449" spans="15:15" x14ac:dyDescent="0.2">
      <c r="O3449" s="3"/>
    </row>
    <row r="3450" spans="15:15" x14ac:dyDescent="0.2">
      <c r="O3450" s="3"/>
    </row>
    <row r="3451" spans="15:15" x14ac:dyDescent="0.2">
      <c r="O3451" s="3"/>
    </row>
    <row r="3452" spans="15:15" x14ac:dyDescent="0.2">
      <c r="O3452" s="3"/>
    </row>
    <row r="3453" spans="15:15" x14ac:dyDescent="0.2">
      <c r="O3453" s="3"/>
    </row>
    <row r="3454" spans="15:15" x14ac:dyDescent="0.2">
      <c r="O3454" s="3"/>
    </row>
    <row r="3455" spans="15:15" x14ac:dyDescent="0.2">
      <c r="O3455" s="3"/>
    </row>
    <row r="3456" spans="15:15" x14ac:dyDescent="0.2">
      <c r="O3456" s="3"/>
    </row>
    <row r="3457" spans="15:15" x14ac:dyDescent="0.2">
      <c r="O3457" s="3"/>
    </row>
    <row r="3458" spans="15:15" x14ac:dyDescent="0.2">
      <c r="O3458" s="3"/>
    </row>
    <row r="3459" spans="15:15" x14ac:dyDescent="0.2">
      <c r="O3459" s="3"/>
    </row>
    <row r="3460" spans="15:15" x14ac:dyDescent="0.2">
      <c r="O3460" s="3"/>
    </row>
    <row r="3461" spans="15:15" x14ac:dyDescent="0.2">
      <c r="O3461" s="3"/>
    </row>
    <row r="3462" spans="15:15" x14ac:dyDescent="0.2">
      <c r="O3462" s="3"/>
    </row>
    <row r="3463" spans="15:15" x14ac:dyDescent="0.2">
      <c r="O3463" s="3"/>
    </row>
    <row r="3464" spans="15:15" x14ac:dyDescent="0.2">
      <c r="O3464" s="3"/>
    </row>
    <row r="3465" spans="15:15" x14ac:dyDescent="0.2">
      <c r="O3465" s="3"/>
    </row>
    <row r="3466" spans="15:15" x14ac:dyDescent="0.2">
      <c r="O3466" s="3"/>
    </row>
    <row r="3467" spans="15:15" x14ac:dyDescent="0.2">
      <c r="O3467" s="3"/>
    </row>
    <row r="3468" spans="15:15" x14ac:dyDescent="0.2">
      <c r="O3468" s="3"/>
    </row>
    <row r="3469" spans="15:15" x14ac:dyDescent="0.2">
      <c r="O3469" s="3"/>
    </row>
    <row r="3470" spans="15:15" x14ac:dyDescent="0.2">
      <c r="O3470" s="3"/>
    </row>
    <row r="3471" spans="15:15" x14ac:dyDescent="0.2">
      <c r="O3471" s="3"/>
    </row>
    <row r="3472" spans="15:15" x14ac:dyDescent="0.2">
      <c r="O3472" s="3"/>
    </row>
    <row r="3473" spans="15:15" x14ac:dyDescent="0.2">
      <c r="O3473" s="3"/>
    </row>
    <row r="3474" spans="15:15" x14ac:dyDescent="0.2">
      <c r="O3474" s="3"/>
    </row>
    <row r="3475" spans="15:15" x14ac:dyDescent="0.2">
      <c r="O3475" s="3"/>
    </row>
    <row r="3476" spans="15:15" x14ac:dyDescent="0.2">
      <c r="O3476" s="3"/>
    </row>
    <row r="3477" spans="15:15" x14ac:dyDescent="0.2">
      <c r="O3477" s="3"/>
    </row>
    <row r="3478" spans="15:15" x14ac:dyDescent="0.2">
      <c r="O3478" s="3"/>
    </row>
    <row r="3479" spans="15:15" x14ac:dyDescent="0.2">
      <c r="O3479" s="3"/>
    </row>
    <row r="3480" spans="15:15" x14ac:dyDescent="0.2">
      <c r="O3480" s="3"/>
    </row>
    <row r="3481" spans="15:15" x14ac:dyDescent="0.2">
      <c r="O3481" s="3"/>
    </row>
    <row r="3482" spans="15:15" x14ac:dyDescent="0.2">
      <c r="O3482" s="3"/>
    </row>
    <row r="3483" spans="15:15" x14ac:dyDescent="0.2">
      <c r="O3483" s="3"/>
    </row>
    <row r="3484" spans="15:15" x14ac:dyDescent="0.2">
      <c r="O3484" s="3"/>
    </row>
    <row r="3485" spans="15:15" x14ac:dyDescent="0.2">
      <c r="O3485" s="3"/>
    </row>
    <row r="3486" spans="15:15" x14ac:dyDescent="0.2">
      <c r="O3486" s="3"/>
    </row>
    <row r="3487" spans="15:15" x14ac:dyDescent="0.2">
      <c r="O3487" s="3"/>
    </row>
    <row r="3488" spans="15:15" x14ac:dyDescent="0.2">
      <c r="O3488" s="3"/>
    </row>
    <row r="3489" spans="15:15" x14ac:dyDescent="0.2">
      <c r="O3489" s="3"/>
    </row>
    <row r="3490" spans="15:15" x14ac:dyDescent="0.2">
      <c r="O3490" s="3"/>
    </row>
    <row r="3491" spans="15:15" x14ac:dyDescent="0.2">
      <c r="O3491" s="3"/>
    </row>
    <row r="3492" spans="15:15" x14ac:dyDescent="0.2">
      <c r="O3492" s="3"/>
    </row>
    <row r="3493" spans="15:15" x14ac:dyDescent="0.2">
      <c r="O3493" s="3"/>
    </row>
    <row r="3494" spans="15:15" x14ac:dyDescent="0.2">
      <c r="O3494" s="3"/>
    </row>
    <row r="3495" spans="15:15" x14ac:dyDescent="0.2">
      <c r="O3495" s="3"/>
    </row>
    <row r="3496" spans="15:15" x14ac:dyDescent="0.2">
      <c r="O3496" s="3"/>
    </row>
    <row r="3497" spans="15:15" x14ac:dyDescent="0.2">
      <c r="O3497" s="3"/>
    </row>
    <row r="3498" spans="15:15" x14ac:dyDescent="0.2">
      <c r="O3498" s="3"/>
    </row>
    <row r="3499" spans="15:15" x14ac:dyDescent="0.2">
      <c r="O3499" s="3"/>
    </row>
    <row r="3500" spans="15:15" x14ac:dyDescent="0.2">
      <c r="O3500" s="3"/>
    </row>
    <row r="3501" spans="15:15" x14ac:dyDescent="0.2">
      <c r="O3501" s="3"/>
    </row>
    <row r="3502" spans="15:15" x14ac:dyDescent="0.2">
      <c r="O3502" s="3"/>
    </row>
    <row r="3503" spans="15:15" x14ac:dyDescent="0.2">
      <c r="O3503" s="3"/>
    </row>
    <row r="3504" spans="15:15" x14ac:dyDescent="0.2">
      <c r="O3504" s="3"/>
    </row>
    <row r="3505" spans="15:15" x14ac:dyDescent="0.2">
      <c r="O3505" s="3"/>
    </row>
    <row r="3506" spans="15:15" x14ac:dyDescent="0.2">
      <c r="O3506" s="3"/>
    </row>
    <row r="3507" spans="15:15" x14ac:dyDescent="0.2">
      <c r="O3507" s="3"/>
    </row>
    <row r="3508" spans="15:15" x14ac:dyDescent="0.2">
      <c r="O3508" s="3"/>
    </row>
    <row r="3509" spans="15:15" x14ac:dyDescent="0.2">
      <c r="O3509" s="3"/>
    </row>
    <row r="3510" spans="15:15" x14ac:dyDescent="0.2">
      <c r="O3510" s="3"/>
    </row>
    <row r="3511" spans="15:15" x14ac:dyDescent="0.2">
      <c r="O3511" s="3"/>
    </row>
    <row r="3512" spans="15:15" x14ac:dyDescent="0.2">
      <c r="O3512" s="3"/>
    </row>
    <row r="3513" spans="15:15" x14ac:dyDescent="0.2">
      <c r="O3513" s="3"/>
    </row>
    <row r="3514" spans="15:15" x14ac:dyDescent="0.2">
      <c r="O3514" s="3"/>
    </row>
    <row r="3515" spans="15:15" x14ac:dyDescent="0.2">
      <c r="O3515" s="3"/>
    </row>
    <row r="3516" spans="15:15" x14ac:dyDescent="0.2">
      <c r="O3516" s="3"/>
    </row>
    <row r="3517" spans="15:15" x14ac:dyDescent="0.2">
      <c r="O3517" s="3"/>
    </row>
    <row r="3518" spans="15:15" x14ac:dyDescent="0.2">
      <c r="O3518" s="3"/>
    </row>
    <row r="3519" spans="15:15" x14ac:dyDescent="0.2">
      <c r="O3519" s="3"/>
    </row>
    <row r="3520" spans="15:15" x14ac:dyDescent="0.2">
      <c r="O3520" s="3"/>
    </row>
    <row r="3521" spans="15:15" x14ac:dyDescent="0.2">
      <c r="O3521" s="3"/>
    </row>
    <row r="3522" spans="15:15" x14ac:dyDescent="0.2">
      <c r="O3522" s="3"/>
    </row>
    <row r="3523" spans="15:15" x14ac:dyDescent="0.2">
      <c r="O3523" s="3"/>
    </row>
    <row r="3524" spans="15:15" x14ac:dyDescent="0.2">
      <c r="O3524" s="3"/>
    </row>
    <row r="3525" spans="15:15" x14ac:dyDescent="0.2">
      <c r="O3525" s="3"/>
    </row>
    <row r="3526" spans="15:15" x14ac:dyDescent="0.2">
      <c r="O3526" s="3"/>
    </row>
    <row r="3527" spans="15:15" x14ac:dyDescent="0.2">
      <c r="O3527" s="3"/>
    </row>
    <row r="3528" spans="15:15" x14ac:dyDescent="0.2">
      <c r="O3528" s="3"/>
    </row>
    <row r="3529" spans="15:15" x14ac:dyDescent="0.2">
      <c r="O3529" s="3"/>
    </row>
    <row r="3530" spans="15:15" x14ac:dyDescent="0.2">
      <c r="O3530" s="3"/>
    </row>
    <row r="3531" spans="15:15" x14ac:dyDescent="0.2">
      <c r="O3531" s="3"/>
    </row>
    <row r="3532" spans="15:15" x14ac:dyDescent="0.2">
      <c r="O3532" s="3"/>
    </row>
    <row r="3533" spans="15:15" x14ac:dyDescent="0.2">
      <c r="O3533" s="3"/>
    </row>
    <row r="3534" spans="15:15" x14ac:dyDescent="0.2">
      <c r="O3534" s="3"/>
    </row>
    <row r="3535" spans="15:15" x14ac:dyDescent="0.2">
      <c r="O3535" s="3"/>
    </row>
    <row r="3536" spans="15:15" x14ac:dyDescent="0.2">
      <c r="O3536" s="3"/>
    </row>
    <row r="3537" spans="15:15" x14ac:dyDescent="0.2">
      <c r="O3537" s="3"/>
    </row>
    <row r="3538" spans="15:15" x14ac:dyDescent="0.2">
      <c r="O3538" s="3"/>
    </row>
    <row r="3539" spans="15:15" x14ac:dyDescent="0.2">
      <c r="O3539" s="3"/>
    </row>
    <row r="3540" spans="15:15" x14ac:dyDescent="0.2">
      <c r="O3540" s="3"/>
    </row>
    <row r="3541" spans="15:15" x14ac:dyDescent="0.2">
      <c r="O3541" s="3"/>
    </row>
    <row r="3542" spans="15:15" x14ac:dyDescent="0.2">
      <c r="O3542" s="3"/>
    </row>
    <row r="3543" spans="15:15" x14ac:dyDescent="0.2">
      <c r="O3543" s="3"/>
    </row>
    <row r="3544" spans="15:15" x14ac:dyDescent="0.2">
      <c r="O3544" s="3"/>
    </row>
    <row r="3545" spans="15:15" x14ac:dyDescent="0.2">
      <c r="O3545" s="3"/>
    </row>
    <row r="3546" spans="15:15" x14ac:dyDescent="0.2">
      <c r="O3546" s="3"/>
    </row>
    <row r="3547" spans="15:15" x14ac:dyDescent="0.2">
      <c r="O3547" s="3"/>
    </row>
    <row r="3548" spans="15:15" x14ac:dyDescent="0.2">
      <c r="O3548" s="3"/>
    </row>
    <row r="3549" spans="15:15" x14ac:dyDescent="0.2">
      <c r="O3549" s="3"/>
    </row>
    <row r="3550" spans="15:15" x14ac:dyDescent="0.2">
      <c r="O3550" s="3"/>
    </row>
    <row r="3551" spans="15:15" x14ac:dyDescent="0.2">
      <c r="O3551" s="3"/>
    </row>
    <row r="3552" spans="15:15" x14ac:dyDescent="0.2">
      <c r="O3552" s="3"/>
    </row>
    <row r="3553" spans="15:15" x14ac:dyDescent="0.2">
      <c r="O3553" s="3"/>
    </row>
    <row r="3554" spans="15:15" x14ac:dyDescent="0.2">
      <c r="O3554" s="3"/>
    </row>
    <row r="3555" spans="15:15" x14ac:dyDescent="0.2">
      <c r="O3555" s="3"/>
    </row>
    <row r="3556" spans="15:15" x14ac:dyDescent="0.2">
      <c r="O3556" s="3"/>
    </row>
    <row r="3557" spans="15:15" x14ac:dyDescent="0.2">
      <c r="O3557" s="3"/>
    </row>
    <row r="3558" spans="15:15" x14ac:dyDescent="0.2">
      <c r="O3558" s="3"/>
    </row>
    <row r="3559" spans="15:15" x14ac:dyDescent="0.2">
      <c r="O3559" s="3"/>
    </row>
    <row r="3560" spans="15:15" x14ac:dyDescent="0.2">
      <c r="O3560" s="3"/>
    </row>
    <row r="3561" spans="15:15" x14ac:dyDescent="0.2">
      <c r="O3561" s="3"/>
    </row>
    <row r="3562" spans="15:15" x14ac:dyDescent="0.2">
      <c r="O3562" s="3"/>
    </row>
    <row r="3563" spans="15:15" x14ac:dyDescent="0.2">
      <c r="O3563" s="3"/>
    </row>
    <row r="3564" spans="15:15" x14ac:dyDescent="0.2">
      <c r="O3564" s="3"/>
    </row>
    <row r="3565" spans="15:15" x14ac:dyDescent="0.2">
      <c r="O3565" s="3"/>
    </row>
    <row r="3566" spans="15:15" x14ac:dyDescent="0.2">
      <c r="O3566" s="3"/>
    </row>
    <row r="3567" spans="15:15" x14ac:dyDescent="0.2">
      <c r="O3567" s="3"/>
    </row>
    <row r="3568" spans="15:15" x14ac:dyDescent="0.2">
      <c r="O3568" s="3"/>
    </row>
    <row r="3569" spans="15:15" x14ac:dyDescent="0.2">
      <c r="O3569" s="3"/>
    </row>
    <row r="3570" spans="15:15" x14ac:dyDescent="0.2">
      <c r="O3570" s="3"/>
    </row>
    <row r="3571" spans="15:15" x14ac:dyDescent="0.2">
      <c r="O3571" s="3"/>
    </row>
    <row r="3572" spans="15:15" x14ac:dyDescent="0.2">
      <c r="O3572" s="3"/>
    </row>
    <row r="3573" spans="15:15" x14ac:dyDescent="0.2">
      <c r="O3573" s="3"/>
    </row>
    <row r="3574" spans="15:15" x14ac:dyDescent="0.2">
      <c r="O3574" s="3"/>
    </row>
    <row r="3575" spans="15:15" x14ac:dyDescent="0.2">
      <c r="O3575" s="3"/>
    </row>
    <row r="3576" spans="15:15" x14ac:dyDescent="0.2">
      <c r="O3576" s="3"/>
    </row>
    <row r="3577" spans="15:15" x14ac:dyDescent="0.2">
      <c r="O3577" s="3"/>
    </row>
    <row r="3578" spans="15:15" x14ac:dyDescent="0.2">
      <c r="O3578" s="3"/>
    </row>
    <row r="3579" spans="15:15" x14ac:dyDescent="0.2">
      <c r="O3579" s="3"/>
    </row>
    <row r="3580" spans="15:15" x14ac:dyDescent="0.2">
      <c r="O3580" s="3"/>
    </row>
    <row r="3581" spans="15:15" x14ac:dyDescent="0.2">
      <c r="O3581" s="3"/>
    </row>
    <row r="3582" spans="15:15" x14ac:dyDescent="0.2">
      <c r="O3582" s="3"/>
    </row>
    <row r="3583" spans="15:15" x14ac:dyDescent="0.2">
      <c r="O3583" s="3"/>
    </row>
    <row r="3584" spans="15:15" x14ac:dyDescent="0.2">
      <c r="O3584" s="3"/>
    </row>
    <row r="3585" spans="15:15" x14ac:dyDescent="0.2">
      <c r="O3585" s="3"/>
    </row>
    <row r="3586" spans="15:15" x14ac:dyDescent="0.2">
      <c r="O3586" s="3"/>
    </row>
    <row r="3587" spans="15:15" x14ac:dyDescent="0.2">
      <c r="O3587" s="3"/>
    </row>
    <row r="3588" spans="15:15" x14ac:dyDescent="0.2">
      <c r="O3588" s="3"/>
    </row>
    <row r="3589" spans="15:15" x14ac:dyDescent="0.2">
      <c r="O3589" s="3"/>
    </row>
    <row r="3590" spans="15:15" x14ac:dyDescent="0.2">
      <c r="O3590" s="3"/>
    </row>
    <row r="3591" spans="15:15" x14ac:dyDescent="0.2">
      <c r="O3591" s="3"/>
    </row>
    <row r="3592" spans="15:15" x14ac:dyDescent="0.2">
      <c r="O3592" s="3"/>
    </row>
    <row r="3593" spans="15:15" x14ac:dyDescent="0.2">
      <c r="O3593" s="3"/>
    </row>
    <row r="3594" spans="15:15" x14ac:dyDescent="0.2">
      <c r="O3594" s="3"/>
    </row>
    <row r="3595" spans="15:15" x14ac:dyDescent="0.2">
      <c r="O3595" s="3"/>
    </row>
    <row r="3596" spans="15:15" x14ac:dyDescent="0.2">
      <c r="O3596" s="3"/>
    </row>
    <row r="3597" spans="15:15" x14ac:dyDescent="0.2">
      <c r="O3597" s="3"/>
    </row>
    <row r="3598" spans="15:15" x14ac:dyDescent="0.2">
      <c r="O3598" s="3"/>
    </row>
    <row r="3599" spans="15:15" x14ac:dyDescent="0.2">
      <c r="O3599" s="3"/>
    </row>
    <row r="3600" spans="15:15" x14ac:dyDescent="0.2">
      <c r="O3600" s="3"/>
    </row>
    <row r="3601" spans="15:15" x14ac:dyDescent="0.2">
      <c r="O3601" s="3"/>
    </row>
    <row r="3602" spans="15:15" x14ac:dyDescent="0.2">
      <c r="O3602" s="3"/>
    </row>
    <row r="3603" spans="15:15" x14ac:dyDescent="0.2">
      <c r="O3603" s="3"/>
    </row>
    <row r="3604" spans="15:15" x14ac:dyDescent="0.2">
      <c r="O3604" s="3"/>
    </row>
    <row r="3605" spans="15:15" x14ac:dyDescent="0.2">
      <c r="O3605" s="3"/>
    </row>
    <row r="3606" spans="15:15" x14ac:dyDescent="0.2">
      <c r="O3606" s="3"/>
    </row>
    <row r="3607" spans="15:15" x14ac:dyDescent="0.2">
      <c r="O3607" s="3"/>
    </row>
    <row r="3608" spans="15:15" x14ac:dyDescent="0.2">
      <c r="O3608" s="3"/>
    </row>
    <row r="3609" spans="15:15" x14ac:dyDescent="0.2">
      <c r="O3609" s="3"/>
    </row>
    <row r="3610" spans="15:15" x14ac:dyDescent="0.2">
      <c r="O3610" s="3"/>
    </row>
    <row r="3611" spans="15:15" x14ac:dyDescent="0.2">
      <c r="O3611" s="3"/>
    </row>
    <row r="3612" spans="15:15" x14ac:dyDescent="0.2">
      <c r="O3612" s="3"/>
    </row>
    <row r="3613" spans="15:15" x14ac:dyDescent="0.2">
      <c r="O3613" s="3"/>
    </row>
    <row r="3614" spans="15:15" x14ac:dyDescent="0.2">
      <c r="O3614" s="3"/>
    </row>
    <row r="3615" spans="15:15" x14ac:dyDescent="0.2">
      <c r="O3615" s="3"/>
    </row>
    <row r="3616" spans="15:15" x14ac:dyDescent="0.2">
      <c r="O3616" s="3"/>
    </row>
    <row r="3617" spans="15:15" x14ac:dyDescent="0.2">
      <c r="O3617" s="3"/>
    </row>
    <row r="3618" spans="15:15" x14ac:dyDescent="0.2">
      <c r="O3618" s="3"/>
    </row>
    <row r="3619" spans="15:15" x14ac:dyDescent="0.2">
      <c r="O3619" s="3"/>
    </row>
    <row r="3620" spans="15:15" x14ac:dyDescent="0.2">
      <c r="O3620" s="3"/>
    </row>
    <row r="3621" spans="15:15" x14ac:dyDescent="0.2">
      <c r="O3621" s="3"/>
    </row>
    <row r="3622" spans="15:15" x14ac:dyDescent="0.2">
      <c r="O3622" s="3"/>
    </row>
    <row r="3623" spans="15:15" x14ac:dyDescent="0.2">
      <c r="O3623" s="3"/>
    </row>
    <row r="3624" spans="15:15" x14ac:dyDescent="0.2">
      <c r="O3624" s="3"/>
    </row>
    <row r="3625" spans="15:15" x14ac:dyDescent="0.2">
      <c r="O3625" s="3"/>
    </row>
    <row r="3626" spans="15:15" x14ac:dyDescent="0.2">
      <c r="O3626" s="3"/>
    </row>
    <row r="3627" spans="15:15" x14ac:dyDescent="0.2">
      <c r="O3627" s="3"/>
    </row>
    <row r="3628" spans="15:15" x14ac:dyDescent="0.2">
      <c r="O3628" s="3"/>
    </row>
    <row r="3629" spans="15:15" x14ac:dyDescent="0.2">
      <c r="O3629" s="3"/>
    </row>
    <row r="3630" spans="15:15" x14ac:dyDescent="0.2">
      <c r="O3630" s="3"/>
    </row>
    <row r="3631" spans="15:15" x14ac:dyDescent="0.2">
      <c r="O3631" s="3"/>
    </row>
    <row r="3632" spans="15:15" x14ac:dyDescent="0.2">
      <c r="O3632" s="3"/>
    </row>
    <row r="3633" spans="15:15" x14ac:dyDescent="0.2">
      <c r="O3633" s="3"/>
    </row>
    <row r="3634" spans="15:15" x14ac:dyDescent="0.2">
      <c r="O3634" s="3"/>
    </row>
    <row r="3635" spans="15:15" x14ac:dyDescent="0.2">
      <c r="O3635" s="3"/>
    </row>
    <row r="3636" spans="15:15" x14ac:dyDescent="0.2">
      <c r="O3636" s="3"/>
    </row>
    <row r="3637" spans="15:15" x14ac:dyDescent="0.2">
      <c r="O3637" s="3"/>
    </row>
    <row r="3638" spans="15:15" x14ac:dyDescent="0.2">
      <c r="O3638" s="3"/>
    </row>
    <row r="3639" spans="15:15" x14ac:dyDescent="0.2">
      <c r="O3639" s="3"/>
    </row>
    <row r="3640" spans="15:15" x14ac:dyDescent="0.2">
      <c r="O3640" s="3"/>
    </row>
    <row r="3641" spans="15:15" x14ac:dyDescent="0.2">
      <c r="O3641" s="3"/>
    </row>
    <row r="3642" spans="15:15" x14ac:dyDescent="0.2">
      <c r="O3642" s="3"/>
    </row>
    <row r="3643" spans="15:15" x14ac:dyDescent="0.2">
      <c r="O3643" s="3"/>
    </row>
    <row r="3644" spans="15:15" x14ac:dyDescent="0.2">
      <c r="O3644" s="3"/>
    </row>
    <row r="3645" spans="15:15" x14ac:dyDescent="0.2">
      <c r="O3645" s="3"/>
    </row>
    <row r="3646" spans="15:15" x14ac:dyDescent="0.2">
      <c r="O3646" s="3"/>
    </row>
    <row r="3647" spans="15:15" x14ac:dyDescent="0.2">
      <c r="O3647" s="3"/>
    </row>
    <row r="3648" spans="15:15" x14ac:dyDescent="0.2">
      <c r="O3648" s="3"/>
    </row>
    <row r="3649" spans="15:15" x14ac:dyDescent="0.2">
      <c r="O3649" s="3"/>
    </row>
    <row r="3650" spans="15:15" x14ac:dyDescent="0.2">
      <c r="O3650" s="3"/>
    </row>
    <row r="3651" spans="15:15" x14ac:dyDescent="0.2">
      <c r="O3651" s="3"/>
    </row>
    <row r="3652" spans="15:15" x14ac:dyDescent="0.2">
      <c r="O3652" s="3"/>
    </row>
    <row r="3653" spans="15:15" x14ac:dyDescent="0.2">
      <c r="O3653" s="3"/>
    </row>
    <row r="3654" spans="15:15" x14ac:dyDescent="0.2">
      <c r="O3654" s="3"/>
    </row>
    <row r="3655" spans="15:15" x14ac:dyDescent="0.2">
      <c r="O3655" s="3"/>
    </row>
    <row r="3656" spans="15:15" x14ac:dyDescent="0.2">
      <c r="O3656" s="3"/>
    </row>
    <row r="3657" spans="15:15" x14ac:dyDescent="0.2">
      <c r="O3657" s="3"/>
    </row>
    <row r="3658" spans="15:15" x14ac:dyDescent="0.2">
      <c r="O3658" s="3"/>
    </row>
    <row r="3659" spans="15:15" x14ac:dyDescent="0.2">
      <c r="O3659" s="3"/>
    </row>
    <row r="3660" spans="15:15" x14ac:dyDescent="0.2">
      <c r="O3660" s="3"/>
    </row>
    <row r="3661" spans="15:15" x14ac:dyDescent="0.2">
      <c r="O3661" s="3"/>
    </row>
    <row r="3662" spans="15:15" x14ac:dyDescent="0.2">
      <c r="O3662" s="3"/>
    </row>
    <row r="3663" spans="15:15" x14ac:dyDescent="0.2">
      <c r="O3663" s="3"/>
    </row>
    <row r="3664" spans="15:15" x14ac:dyDescent="0.2">
      <c r="O3664" s="3"/>
    </row>
    <row r="3665" spans="15:15" x14ac:dyDescent="0.2">
      <c r="O3665" s="3"/>
    </row>
    <row r="3666" spans="15:15" x14ac:dyDescent="0.2">
      <c r="O3666" s="3"/>
    </row>
    <row r="3667" spans="15:15" x14ac:dyDescent="0.2">
      <c r="O3667" s="3"/>
    </row>
    <row r="3668" spans="15:15" x14ac:dyDescent="0.2">
      <c r="O3668" s="3"/>
    </row>
    <row r="3669" spans="15:15" x14ac:dyDescent="0.2">
      <c r="O3669" s="3"/>
    </row>
    <row r="3670" spans="15:15" x14ac:dyDescent="0.2">
      <c r="O3670" s="3"/>
    </row>
    <row r="3671" spans="15:15" x14ac:dyDescent="0.2">
      <c r="O3671" s="3"/>
    </row>
    <row r="3672" spans="15:15" x14ac:dyDescent="0.2">
      <c r="O3672" s="3"/>
    </row>
    <row r="3673" spans="15:15" x14ac:dyDescent="0.2">
      <c r="O3673" s="3"/>
    </row>
    <row r="3674" spans="15:15" x14ac:dyDescent="0.2">
      <c r="O3674" s="3"/>
    </row>
    <row r="3675" spans="15:15" x14ac:dyDescent="0.2">
      <c r="O3675" s="3"/>
    </row>
    <row r="3676" spans="15:15" x14ac:dyDescent="0.2">
      <c r="O3676" s="3"/>
    </row>
    <row r="3677" spans="15:15" x14ac:dyDescent="0.2">
      <c r="O3677" s="3"/>
    </row>
    <row r="3678" spans="15:15" x14ac:dyDescent="0.2">
      <c r="O3678" s="3"/>
    </row>
    <row r="3679" spans="15:15" x14ac:dyDescent="0.2">
      <c r="O3679" s="3"/>
    </row>
    <row r="3680" spans="15:15" x14ac:dyDescent="0.2">
      <c r="O3680" s="3"/>
    </row>
    <row r="3681" spans="15:15" x14ac:dyDescent="0.2">
      <c r="O3681" s="3"/>
    </row>
    <row r="3682" spans="15:15" x14ac:dyDescent="0.2">
      <c r="O3682" s="3"/>
    </row>
    <row r="3683" spans="15:15" x14ac:dyDescent="0.2">
      <c r="O3683" s="3"/>
    </row>
    <row r="3684" spans="15:15" x14ac:dyDescent="0.2">
      <c r="O3684" s="3"/>
    </row>
    <row r="3685" spans="15:15" x14ac:dyDescent="0.2">
      <c r="O3685" s="3"/>
    </row>
    <row r="3686" spans="15:15" x14ac:dyDescent="0.2">
      <c r="O3686" s="3"/>
    </row>
    <row r="3687" spans="15:15" x14ac:dyDescent="0.2">
      <c r="O3687" s="3"/>
    </row>
    <row r="3688" spans="15:15" x14ac:dyDescent="0.2">
      <c r="O3688" s="3"/>
    </row>
    <row r="3689" spans="15:15" x14ac:dyDescent="0.2">
      <c r="O3689" s="3"/>
    </row>
    <row r="3690" spans="15:15" x14ac:dyDescent="0.2">
      <c r="O3690" s="3"/>
    </row>
    <row r="3691" spans="15:15" x14ac:dyDescent="0.2">
      <c r="O3691" s="3"/>
    </row>
    <row r="3692" spans="15:15" x14ac:dyDescent="0.2">
      <c r="O3692" s="3"/>
    </row>
    <row r="3693" spans="15:15" x14ac:dyDescent="0.2">
      <c r="O3693" s="3"/>
    </row>
    <row r="3694" spans="15:15" x14ac:dyDescent="0.2">
      <c r="O3694" s="3"/>
    </row>
    <row r="3695" spans="15:15" x14ac:dyDescent="0.2">
      <c r="O3695" s="3"/>
    </row>
    <row r="3696" spans="15:15" x14ac:dyDescent="0.2">
      <c r="O3696" s="3"/>
    </row>
    <row r="3697" spans="15:15" x14ac:dyDescent="0.2">
      <c r="O3697" s="3"/>
    </row>
    <row r="3698" spans="15:15" x14ac:dyDescent="0.2">
      <c r="O3698" s="3"/>
    </row>
    <row r="3699" spans="15:15" x14ac:dyDescent="0.2">
      <c r="O3699" s="3"/>
    </row>
    <row r="3700" spans="15:15" x14ac:dyDescent="0.2">
      <c r="O3700" s="3"/>
    </row>
    <row r="3701" spans="15:15" x14ac:dyDescent="0.2">
      <c r="O3701" s="3"/>
    </row>
    <row r="3702" spans="15:15" x14ac:dyDescent="0.2">
      <c r="O3702" s="3"/>
    </row>
    <row r="3703" spans="15:15" x14ac:dyDescent="0.2">
      <c r="O3703" s="3"/>
    </row>
    <row r="3704" spans="15:15" x14ac:dyDescent="0.2">
      <c r="O3704" s="3"/>
    </row>
    <row r="3705" spans="15:15" x14ac:dyDescent="0.2">
      <c r="O3705" s="3"/>
    </row>
    <row r="3706" spans="15:15" x14ac:dyDescent="0.2">
      <c r="O3706" s="3"/>
    </row>
    <row r="3707" spans="15:15" x14ac:dyDescent="0.2">
      <c r="O3707" s="3"/>
    </row>
    <row r="3708" spans="15:15" x14ac:dyDescent="0.2">
      <c r="O3708" s="3"/>
    </row>
    <row r="3709" spans="15:15" x14ac:dyDescent="0.2">
      <c r="O3709" s="3"/>
    </row>
    <row r="3710" spans="15:15" x14ac:dyDescent="0.2">
      <c r="O3710" s="3"/>
    </row>
    <row r="3711" spans="15:15" x14ac:dyDescent="0.2">
      <c r="O3711" s="3"/>
    </row>
    <row r="3712" spans="15:15" x14ac:dyDescent="0.2">
      <c r="O3712" s="3"/>
    </row>
    <row r="3713" spans="15:15" x14ac:dyDescent="0.2">
      <c r="O3713" s="3"/>
    </row>
    <row r="3714" spans="15:15" x14ac:dyDescent="0.2">
      <c r="O3714" s="3"/>
    </row>
    <row r="3715" spans="15:15" x14ac:dyDescent="0.2">
      <c r="O3715" s="3"/>
    </row>
    <row r="3716" spans="15:15" x14ac:dyDescent="0.2">
      <c r="O3716" s="3"/>
    </row>
    <row r="3717" spans="15:15" x14ac:dyDescent="0.2">
      <c r="O3717" s="3"/>
    </row>
    <row r="3718" spans="15:15" x14ac:dyDescent="0.2">
      <c r="O3718" s="3"/>
    </row>
    <row r="3719" spans="15:15" x14ac:dyDescent="0.2">
      <c r="O3719" s="3"/>
    </row>
    <row r="3720" spans="15:15" x14ac:dyDescent="0.2">
      <c r="O3720" s="3"/>
    </row>
    <row r="3721" spans="15:15" x14ac:dyDescent="0.2">
      <c r="O3721" s="3"/>
    </row>
    <row r="3722" spans="15:15" x14ac:dyDescent="0.2">
      <c r="O3722" s="3"/>
    </row>
    <row r="3723" spans="15:15" x14ac:dyDescent="0.2">
      <c r="O3723" s="3"/>
    </row>
    <row r="3724" spans="15:15" x14ac:dyDescent="0.2">
      <c r="O3724" s="3"/>
    </row>
    <row r="3725" spans="15:15" x14ac:dyDescent="0.2">
      <c r="O3725" s="3"/>
    </row>
    <row r="3726" spans="15:15" x14ac:dyDescent="0.2">
      <c r="O3726" s="3"/>
    </row>
    <row r="3727" spans="15:15" x14ac:dyDescent="0.2">
      <c r="O3727" s="3"/>
    </row>
    <row r="3728" spans="15:15" x14ac:dyDescent="0.2">
      <c r="O3728" s="3"/>
    </row>
    <row r="3729" spans="15:15" x14ac:dyDescent="0.2">
      <c r="O3729" s="3"/>
    </row>
    <row r="3730" spans="15:15" x14ac:dyDescent="0.2">
      <c r="O3730" s="3"/>
    </row>
    <row r="3731" spans="15:15" x14ac:dyDescent="0.2">
      <c r="O3731" s="3"/>
    </row>
    <row r="3732" spans="15:15" x14ac:dyDescent="0.2">
      <c r="O3732" s="3"/>
    </row>
    <row r="3733" spans="15:15" x14ac:dyDescent="0.2">
      <c r="O3733" s="3"/>
    </row>
    <row r="3734" spans="15:15" x14ac:dyDescent="0.2">
      <c r="O3734" s="3"/>
    </row>
    <row r="3735" spans="15:15" x14ac:dyDescent="0.2">
      <c r="O3735" s="3"/>
    </row>
    <row r="3736" spans="15:15" x14ac:dyDescent="0.2">
      <c r="O3736" s="3"/>
    </row>
    <row r="3737" spans="15:15" x14ac:dyDescent="0.2">
      <c r="O3737" s="3"/>
    </row>
    <row r="3738" spans="15:15" x14ac:dyDescent="0.2">
      <c r="O3738" s="3"/>
    </row>
    <row r="3739" spans="15:15" x14ac:dyDescent="0.2">
      <c r="O3739" s="3"/>
    </row>
    <row r="3740" spans="15:15" x14ac:dyDescent="0.2">
      <c r="O3740" s="3"/>
    </row>
    <row r="3741" spans="15:15" x14ac:dyDescent="0.2">
      <c r="O3741" s="3"/>
    </row>
    <row r="3742" spans="15:15" x14ac:dyDescent="0.2">
      <c r="O3742" s="3"/>
    </row>
    <row r="3743" spans="15:15" x14ac:dyDescent="0.2">
      <c r="O3743" s="3"/>
    </row>
    <row r="3744" spans="15:15" x14ac:dyDescent="0.2">
      <c r="O3744" s="3"/>
    </row>
    <row r="3745" spans="15:15" x14ac:dyDescent="0.2">
      <c r="O3745" s="3"/>
    </row>
    <row r="3746" spans="15:15" x14ac:dyDescent="0.2">
      <c r="O3746" s="3"/>
    </row>
    <row r="3747" spans="15:15" x14ac:dyDescent="0.2">
      <c r="O3747" s="3"/>
    </row>
    <row r="3748" spans="15:15" x14ac:dyDescent="0.2">
      <c r="O3748" s="3"/>
    </row>
    <row r="3749" spans="15:15" x14ac:dyDescent="0.2">
      <c r="O3749" s="3"/>
    </row>
    <row r="3750" spans="15:15" x14ac:dyDescent="0.2">
      <c r="O3750" s="3"/>
    </row>
    <row r="3751" spans="15:15" x14ac:dyDescent="0.2">
      <c r="O3751" s="3"/>
    </row>
    <row r="3752" spans="15:15" x14ac:dyDescent="0.2">
      <c r="O3752" s="3"/>
    </row>
    <row r="3753" spans="15:15" x14ac:dyDescent="0.2">
      <c r="O3753" s="3"/>
    </row>
    <row r="3754" spans="15:15" x14ac:dyDescent="0.2">
      <c r="O3754" s="3"/>
    </row>
    <row r="3755" spans="15:15" x14ac:dyDescent="0.2">
      <c r="O3755" s="3"/>
    </row>
    <row r="3756" spans="15:15" x14ac:dyDescent="0.2">
      <c r="O3756" s="3"/>
    </row>
    <row r="3757" spans="15:15" x14ac:dyDescent="0.2">
      <c r="O3757" s="3"/>
    </row>
    <row r="3758" spans="15:15" x14ac:dyDescent="0.2">
      <c r="O3758" s="3"/>
    </row>
    <row r="3759" spans="15:15" x14ac:dyDescent="0.2">
      <c r="O3759" s="3"/>
    </row>
    <row r="3760" spans="15:15" x14ac:dyDescent="0.2">
      <c r="O3760" s="3"/>
    </row>
    <row r="3761" spans="15:15" x14ac:dyDescent="0.2">
      <c r="O3761" s="3"/>
    </row>
    <row r="3762" spans="15:15" x14ac:dyDescent="0.2">
      <c r="O3762" s="3"/>
    </row>
    <row r="3763" spans="15:15" x14ac:dyDescent="0.2">
      <c r="O3763" s="3"/>
    </row>
    <row r="3764" spans="15:15" x14ac:dyDescent="0.2">
      <c r="O3764" s="3"/>
    </row>
    <row r="3765" spans="15:15" x14ac:dyDescent="0.2">
      <c r="O3765" s="3"/>
    </row>
    <row r="3766" spans="15:15" x14ac:dyDescent="0.2">
      <c r="O3766" s="3"/>
    </row>
    <row r="3767" spans="15:15" x14ac:dyDescent="0.2">
      <c r="O3767" s="3"/>
    </row>
    <row r="3768" spans="15:15" x14ac:dyDescent="0.2">
      <c r="O3768" s="3"/>
    </row>
    <row r="3769" spans="15:15" x14ac:dyDescent="0.2">
      <c r="O3769" s="3"/>
    </row>
    <row r="3770" spans="15:15" x14ac:dyDescent="0.2">
      <c r="O3770" s="3"/>
    </row>
    <row r="3771" spans="15:15" x14ac:dyDescent="0.2">
      <c r="O3771" s="3"/>
    </row>
    <row r="3772" spans="15:15" x14ac:dyDescent="0.2">
      <c r="O3772" s="3"/>
    </row>
    <row r="3773" spans="15:15" x14ac:dyDescent="0.2">
      <c r="O3773" s="3"/>
    </row>
    <row r="3774" spans="15:15" x14ac:dyDescent="0.2">
      <c r="O3774" s="3"/>
    </row>
    <row r="3775" spans="15:15" x14ac:dyDescent="0.2">
      <c r="O3775" s="3"/>
    </row>
    <row r="3776" spans="15:15" x14ac:dyDescent="0.2">
      <c r="O3776" s="3"/>
    </row>
    <row r="3777" spans="15:15" x14ac:dyDescent="0.2">
      <c r="O3777" s="3"/>
    </row>
    <row r="3778" spans="15:15" x14ac:dyDescent="0.2">
      <c r="O3778" s="3"/>
    </row>
    <row r="3779" spans="15:15" x14ac:dyDescent="0.2">
      <c r="O3779" s="3"/>
    </row>
    <row r="3780" spans="15:15" x14ac:dyDescent="0.2">
      <c r="O3780" s="3"/>
    </row>
    <row r="3781" spans="15:15" x14ac:dyDescent="0.2">
      <c r="O3781" s="3"/>
    </row>
    <row r="3782" spans="15:15" x14ac:dyDescent="0.2">
      <c r="O3782" s="3"/>
    </row>
    <row r="3783" spans="15:15" x14ac:dyDescent="0.2">
      <c r="O3783" s="3"/>
    </row>
    <row r="3784" spans="15:15" x14ac:dyDescent="0.2">
      <c r="O3784" s="3"/>
    </row>
    <row r="3785" spans="15:15" x14ac:dyDescent="0.2">
      <c r="O3785" s="3"/>
    </row>
    <row r="3786" spans="15:15" x14ac:dyDescent="0.2">
      <c r="O3786" s="3"/>
    </row>
    <row r="3787" spans="15:15" x14ac:dyDescent="0.2">
      <c r="O3787" s="3"/>
    </row>
    <row r="3788" spans="15:15" x14ac:dyDescent="0.2">
      <c r="O3788" s="3"/>
    </row>
    <row r="3789" spans="15:15" x14ac:dyDescent="0.2">
      <c r="O3789" s="3"/>
    </row>
    <row r="3790" spans="15:15" x14ac:dyDescent="0.2">
      <c r="O3790" s="3"/>
    </row>
    <row r="3791" spans="15:15" x14ac:dyDescent="0.2">
      <c r="O3791" s="3"/>
    </row>
    <row r="3792" spans="15:15" x14ac:dyDescent="0.2">
      <c r="O3792" s="3"/>
    </row>
    <row r="3793" spans="15:15" x14ac:dyDescent="0.2">
      <c r="O3793" s="3"/>
    </row>
    <row r="3794" spans="15:15" x14ac:dyDescent="0.2">
      <c r="O3794" s="3"/>
    </row>
    <row r="3795" spans="15:15" x14ac:dyDescent="0.2">
      <c r="O3795" s="3"/>
    </row>
    <row r="3796" spans="15:15" x14ac:dyDescent="0.2">
      <c r="O3796" s="3"/>
    </row>
    <row r="3797" spans="15:15" x14ac:dyDescent="0.2">
      <c r="O3797" s="3"/>
    </row>
    <row r="3798" spans="15:15" x14ac:dyDescent="0.2">
      <c r="O3798" s="3"/>
    </row>
    <row r="3799" spans="15:15" x14ac:dyDescent="0.2">
      <c r="O3799" s="3"/>
    </row>
    <row r="3800" spans="15:15" x14ac:dyDescent="0.2">
      <c r="O3800" s="3"/>
    </row>
    <row r="3801" spans="15:15" x14ac:dyDescent="0.2">
      <c r="O3801" s="3"/>
    </row>
    <row r="3802" spans="15:15" x14ac:dyDescent="0.2">
      <c r="O3802" s="3"/>
    </row>
    <row r="3803" spans="15:15" x14ac:dyDescent="0.2">
      <c r="O3803" s="3"/>
    </row>
    <row r="3804" spans="15:15" x14ac:dyDescent="0.2">
      <c r="O3804" s="3"/>
    </row>
    <row r="3805" spans="15:15" x14ac:dyDescent="0.2">
      <c r="O3805" s="3"/>
    </row>
    <row r="3806" spans="15:15" x14ac:dyDescent="0.2">
      <c r="O3806" s="3"/>
    </row>
    <row r="3807" spans="15:15" x14ac:dyDescent="0.2">
      <c r="O3807" s="3"/>
    </row>
    <row r="3808" spans="15:15" x14ac:dyDescent="0.2">
      <c r="O3808" s="3"/>
    </row>
    <row r="3809" spans="15:15" x14ac:dyDescent="0.2">
      <c r="O3809" s="3"/>
    </row>
    <row r="3810" spans="15:15" x14ac:dyDescent="0.2">
      <c r="O3810" s="3"/>
    </row>
    <row r="3811" spans="15:15" x14ac:dyDescent="0.2">
      <c r="O3811" s="3"/>
    </row>
    <row r="3812" spans="15:15" x14ac:dyDescent="0.2">
      <c r="O3812" s="3"/>
    </row>
    <row r="3813" spans="15:15" x14ac:dyDescent="0.2">
      <c r="O3813" s="3"/>
    </row>
    <row r="3814" spans="15:15" x14ac:dyDescent="0.2">
      <c r="O3814" s="3"/>
    </row>
    <row r="3815" spans="15:15" x14ac:dyDescent="0.2">
      <c r="O3815" s="3"/>
    </row>
    <row r="3816" spans="15:15" x14ac:dyDescent="0.2">
      <c r="O3816" s="3"/>
    </row>
    <row r="3817" spans="15:15" x14ac:dyDescent="0.2">
      <c r="O3817" s="3"/>
    </row>
    <row r="3818" spans="15:15" x14ac:dyDescent="0.2">
      <c r="O3818" s="3"/>
    </row>
    <row r="3819" spans="15:15" x14ac:dyDescent="0.2">
      <c r="O3819" s="3"/>
    </row>
    <row r="3820" spans="15:15" x14ac:dyDescent="0.2">
      <c r="O3820" s="3"/>
    </row>
    <row r="3821" spans="15:15" x14ac:dyDescent="0.2">
      <c r="O3821" s="3"/>
    </row>
    <row r="3822" spans="15:15" x14ac:dyDescent="0.2">
      <c r="O3822" s="3"/>
    </row>
    <row r="3823" spans="15:15" x14ac:dyDescent="0.2">
      <c r="O3823" s="3"/>
    </row>
    <row r="3824" spans="15:15" x14ac:dyDescent="0.2">
      <c r="O3824" s="3"/>
    </row>
    <row r="3825" spans="15:15" x14ac:dyDescent="0.2">
      <c r="O3825" s="3"/>
    </row>
    <row r="3826" spans="15:15" x14ac:dyDescent="0.2">
      <c r="O3826" s="3"/>
    </row>
    <row r="3827" spans="15:15" x14ac:dyDescent="0.2">
      <c r="O3827" s="3"/>
    </row>
    <row r="3828" spans="15:15" x14ac:dyDescent="0.2">
      <c r="O3828" s="3"/>
    </row>
    <row r="3829" spans="15:15" x14ac:dyDescent="0.2">
      <c r="O3829" s="3"/>
    </row>
    <row r="3830" spans="15:15" x14ac:dyDescent="0.2">
      <c r="O3830" s="3"/>
    </row>
    <row r="3831" spans="15:15" x14ac:dyDescent="0.2">
      <c r="O3831" s="3"/>
    </row>
    <row r="3832" spans="15:15" x14ac:dyDescent="0.2">
      <c r="O3832" s="3"/>
    </row>
    <row r="3833" spans="15:15" x14ac:dyDescent="0.2">
      <c r="O3833" s="3"/>
    </row>
    <row r="3834" spans="15:15" x14ac:dyDescent="0.2">
      <c r="O3834" s="3"/>
    </row>
    <row r="3835" spans="15:15" x14ac:dyDescent="0.2">
      <c r="O3835" s="3"/>
    </row>
    <row r="3836" spans="15:15" x14ac:dyDescent="0.2">
      <c r="O3836" s="3"/>
    </row>
    <row r="3837" spans="15:15" x14ac:dyDescent="0.2">
      <c r="O3837" s="3"/>
    </row>
    <row r="3838" spans="15:15" x14ac:dyDescent="0.2">
      <c r="O3838" s="3"/>
    </row>
    <row r="3839" spans="15:15" x14ac:dyDescent="0.2">
      <c r="O3839" s="3"/>
    </row>
    <row r="3840" spans="15:15" x14ac:dyDescent="0.2">
      <c r="O3840" s="3"/>
    </row>
    <row r="3841" spans="15:15" x14ac:dyDescent="0.2">
      <c r="O3841" s="3"/>
    </row>
    <row r="3842" spans="15:15" x14ac:dyDescent="0.2">
      <c r="O3842" s="3"/>
    </row>
    <row r="3843" spans="15:15" x14ac:dyDescent="0.2">
      <c r="O3843" s="3"/>
    </row>
    <row r="3844" spans="15:15" x14ac:dyDescent="0.2">
      <c r="O3844" s="3"/>
    </row>
    <row r="3845" spans="15:15" x14ac:dyDescent="0.2">
      <c r="O3845" s="3"/>
    </row>
    <row r="3846" spans="15:15" x14ac:dyDescent="0.2">
      <c r="O3846" s="3"/>
    </row>
    <row r="3847" spans="15:15" x14ac:dyDescent="0.2">
      <c r="O3847" s="3"/>
    </row>
    <row r="3848" spans="15:15" x14ac:dyDescent="0.2">
      <c r="O3848" s="3"/>
    </row>
    <row r="3849" spans="15:15" x14ac:dyDescent="0.2">
      <c r="O3849" s="3"/>
    </row>
    <row r="3850" spans="15:15" x14ac:dyDescent="0.2">
      <c r="O3850" s="3"/>
    </row>
    <row r="3851" spans="15:15" x14ac:dyDescent="0.2">
      <c r="O3851" s="3"/>
    </row>
    <row r="3852" spans="15:15" x14ac:dyDescent="0.2">
      <c r="O3852" s="3"/>
    </row>
    <row r="3853" spans="15:15" x14ac:dyDescent="0.2">
      <c r="O3853" s="3"/>
    </row>
    <row r="3854" spans="15:15" x14ac:dyDescent="0.2">
      <c r="O3854" s="3"/>
    </row>
    <row r="3855" spans="15:15" x14ac:dyDescent="0.2">
      <c r="O3855" s="3"/>
    </row>
    <row r="3856" spans="15:15" x14ac:dyDescent="0.2">
      <c r="O3856" s="3"/>
    </row>
    <row r="3857" spans="15:15" x14ac:dyDescent="0.2">
      <c r="O3857" s="3"/>
    </row>
    <row r="3858" spans="15:15" x14ac:dyDescent="0.2">
      <c r="O3858" s="3"/>
    </row>
    <row r="3859" spans="15:15" x14ac:dyDescent="0.2">
      <c r="O3859" s="3"/>
    </row>
    <row r="3860" spans="15:15" x14ac:dyDescent="0.2">
      <c r="O3860" s="3"/>
    </row>
    <row r="3861" spans="15:15" x14ac:dyDescent="0.2">
      <c r="O3861" s="3"/>
    </row>
    <row r="3862" spans="15:15" x14ac:dyDescent="0.2">
      <c r="O3862" s="3"/>
    </row>
    <row r="3863" spans="15:15" x14ac:dyDescent="0.2">
      <c r="O3863" s="3"/>
    </row>
    <row r="3864" spans="15:15" x14ac:dyDescent="0.2">
      <c r="O3864" s="3"/>
    </row>
    <row r="3865" spans="15:15" x14ac:dyDescent="0.2">
      <c r="O3865" s="3"/>
    </row>
    <row r="3866" spans="15:15" x14ac:dyDescent="0.2">
      <c r="O3866" s="3"/>
    </row>
    <row r="3867" spans="15:15" x14ac:dyDescent="0.2">
      <c r="O3867" s="3"/>
    </row>
    <row r="3868" spans="15:15" x14ac:dyDescent="0.2">
      <c r="O3868" s="3"/>
    </row>
    <row r="3869" spans="15:15" x14ac:dyDescent="0.2">
      <c r="O3869" s="3"/>
    </row>
    <row r="3870" spans="15:15" x14ac:dyDescent="0.2">
      <c r="O3870" s="3"/>
    </row>
    <row r="3871" spans="15:15" x14ac:dyDescent="0.2">
      <c r="O3871" s="3"/>
    </row>
    <row r="3872" spans="15:15" x14ac:dyDescent="0.2">
      <c r="O3872" s="3"/>
    </row>
    <row r="3873" spans="15:15" x14ac:dyDescent="0.2">
      <c r="O3873" s="3"/>
    </row>
    <row r="3874" spans="15:15" x14ac:dyDescent="0.2">
      <c r="O3874" s="3"/>
    </row>
    <row r="3875" spans="15:15" x14ac:dyDescent="0.2">
      <c r="O3875" s="3"/>
    </row>
    <row r="3876" spans="15:15" x14ac:dyDescent="0.2">
      <c r="O3876" s="3"/>
    </row>
    <row r="3877" spans="15:15" x14ac:dyDescent="0.2">
      <c r="O3877" s="3"/>
    </row>
    <row r="3878" spans="15:15" x14ac:dyDescent="0.2">
      <c r="O3878" s="3"/>
    </row>
    <row r="3879" spans="15:15" x14ac:dyDescent="0.2">
      <c r="O3879" s="3"/>
    </row>
    <row r="3880" spans="15:15" x14ac:dyDescent="0.2">
      <c r="O3880" s="3"/>
    </row>
    <row r="3881" spans="15:15" x14ac:dyDescent="0.2">
      <c r="O3881" s="3"/>
    </row>
    <row r="3882" spans="15:15" x14ac:dyDescent="0.2">
      <c r="O3882" s="3"/>
    </row>
    <row r="3883" spans="15:15" x14ac:dyDescent="0.2">
      <c r="O3883" s="3"/>
    </row>
    <row r="3884" spans="15:15" x14ac:dyDescent="0.2">
      <c r="O3884" s="3"/>
    </row>
    <row r="3885" spans="15:15" x14ac:dyDescent="0.2">
      <c r="O3885" s="3"/>
    </row>
    <row r="3886" spans="15:15" x14ac:dyDescent="0.2">
      <c r="O3886" s="3"/>
    </row>
    <row r="3887" spans="15:15" x14ac:dyDescent="0.2">
      <c r="O3887" s="3"/>
    </row>
    <row r="3888" spans="15:15" x14ac:dyDescent="0.2">
      <c r="O3888" s="3"/>
    </row>
    <row r="3889" spans="15:15" x14ac:dyDescent="0.2">
      <c r="O3889" s="3"/>
    </row>
    <row r="3890" spans="15:15" x14ac:dyDescent="0.2">
      <c r="O3890" s="3"/>
    </row>
    <row r="3891" spans="15:15" x14ac:dyDescent="0.2">
      <c r="O3891" s="3"/>
    </row>
    <row r="3892" spans="15:15" x14ac:dyDescent="0.2">
      <c r="O3892" s="3"/>
    </row>
    <row r="3893" spans="15:15" x14ac:dyDescent="0.2">
      <c r="O3893" s="3"/>
    </row>
    <row r="3894" spans="15:15" x14ac:dyDescent="0.2">
      <c r="O3894" s="3"/>
    </row>
    <row r="3895" spans="15:15" x14ac:dyDescent="0.2">
      <c r="O3895" s="3"/>
    </row>
    <row r="3896" spans="15:15" x14ac:dyDescent="0.2">
      <c r="O3896" s="3"/>
    </row>
    <row r="3897" spans="15:15" x14ac:dyDescent="0.2">
      <c r="O3897" s="3"/>
    </row>
    <row r="3898" spans="15:15" x14ac:dyDescent="0.2">
      <c r="O3898" s="3"/>
    </row>
    <row r="3899" spans="15:15" x14ac:dyDescent="0.2">
      <c r="O3899" s="3"/>
    </row>
    <row r="3900" spans="15:15" x14ac:dyDescent="0.2">
      <c r="O3900" s="3"/>
    </row>
    <row r="3901" spans="15:15" x14ac:dyDescent="0.2">
      <c r="O3901" s="3"/>
    </row>
    <row r="3902" spans="15:15" x14ac:dyDescent="0.2">
      <c r="O3902" s="3"/>
    </row>
    <row r="3903" spans="15:15" x14ac:dyDescent="0.2">
      <c r="O3903" s="3"/>
    </row>
    <row r="3904" spans="15:15" x14ac:dyDescent="0.2">
      <c r="O3904" s="3"/>
    </row>
    <row r="3905" spans="15:15" x14ac:dyDescent="0.2">
      <c r="O3905" s="3"/>
    </row>
    <row r="3906" spans="15:15" x14ac:dyDescent="0.2">
      <c r="O3906" s="3"/>
    </row>
    <row r="3907" spans="15:15" x14ac:dyDescent="0.2">
      <c r="O3907" s="3"/>
    </row>
    <row r="3908" spans="15:15" x14ac:dyDescent="0.2">
      <c r="O3908" s="3"/>
    </row>
    <row r="3909" spans="15:15" x14ac:dyDescent="0.2">
      <c r="O3909" s="3"/>
    </row>
    <row r="3910" spans="15:15" x14ac:dyDescent="0.2">
      <c r="O3910" s="3"/>
    </row>
    <row r="3911" spans="15:15" x14ac:dyDescent="0.2">
      <c r="O3911" s="3"/>
    </row>
    <row r="3912" spans="15:15" x14ac:dyDescent="0.2">
      <c r="O3912" s="3"/>
    </row>
    <row r="3913" spans="15:15" x14ac:dyDescent="0.2">
      <c r="O3913" s="3"/>
    </row>
    <row r="3914" spans="15:15" x14ac:dyDescent="0.2">
      <c r="O3914" s="3"/>
    </row>
    <row r="3915" spans="15:15" x14ac:dyDescent="0.2">
      <c r="O3915" s="3"/>
    </row>
    <row r="3916" spans="15:15" x14ac:dyDescent="0.2">
      <c r="O3916" s="3"/>
    </row>
    <row r="3917" spans="15:15" x14ac:dyDescent="0.2">
      <c r="O3917" s="3"/>
    </row>
    <row r="3918" spans="15:15" x14ac:dyDescent="0.2">
      <c r="O3918" s="3"/>
    </row>
    <row r="3919" spans="15:15" x14ac:dyDescent="0.2">
      <c r="O3919" s="3"/>
    </row>
    <row r="3920" spans="15:15" x14ac:dyDescent="0.2">
      <c r="O3920" s="3"/>
    </row>
    <row r="3921" spans="15:15" x14ac:dyDescent="0.2">
      <c r="O3921" s="3"/>
    </row>
    <row r="3922" spans="15:15" x14ac:dyDescent="0.2">
      <c r="O3922" s="3"/>
    </row>
    <row r="3923" spans="15:15" x14ac:dyDescent="0.2">
      <c r="O3923" s="3"/>
    </row>
    <row r="3924" spans="15:15" x14ac:dyDescent="0.2">
      <c r="O3924" s="3"/>
    </row>
    <row r="3925" spans="15:15" x14ac:dyDescent="0.2">
      <c r="O3925" s="3"/>
    </row>
    <row r="3926" spans="15:15" x14ac:dyDescent="0.2">
      <c r="O3926" s="3"/>
    </row>
    <row r="3927" spans="15:15" x14ac:dyDescent="0.2">
      <c r="O3927" s="3"/>
    </row>
    <row r="3928" spans="15:15" x14ac:dyDescent="0.2">
      <c r="O3928" s="3"/>
    </row>
    <row r="3929" spans="15:15" x14ac:dyDescent="0.2">
      <c r="O3929" s="3"/>
    </row>
    <row r="3930" spans="15:15" x14ac:dyDescent="0.2">
      <c r="O3930" s="3"/>
    </row>
    <row r="3931" spans="15:15" x14ac:dyDescent="0.2">
      <c r="O3931" s="3"/>
    </row>
    <row r="3932" spans="15:15" x14ac:dyDescent="0.2">
      <c r="O3932" s="3"/>
    </row>
    <row r="3933" spans="15:15" x14ac:dyDescent="0.2">
      <c r="O3933" s="3"/>
    </row>
    <row r="3934" spans="15:15" x14ac:dyDescent="0.2">
      <c r="O3934" s="3"/>
    </row>
    <row r="3935" spans="15:15" x14ac:dyDescent="0.2">
      <c r="O3935" s="3"/>
    </row>
    <row r="3936" spans="15:15" x14ac:dyDescent="0.2">
      <c r="O3936" s="3"/>
    </row>
    <row r="3937" spans="15:15" x14ac:dyDescent="0.2">
      <c r="O3937" s="3"/>
    </row>
    <row r="3938" spans="15:15" x14ac:dyDescent="0.2">
      <c r="O3938" s="3"/>
    </row>
    <row r="3939" spans="15:15" x14ac:dyDescent="0.2">
      <c r="O3939" s="3"/>
    </row>
    <row r="3940" spans="15:15" x14ac:dyDescent="0.2">
      <c r="O3940" s="3"/>
    </row>
    <row r="3941" spans="15:15" x14ac:dyDescent="0.2">
      <c r="O3941" s="3"/>
    </row>
    <row r="3942" spans="15:15" x14ac:dyDescent="0.2">
      <c r="O3942" s="3"/>
    </row>
    <row r="3943" spans="15:15" x14ac:dyDescent="0.2">
      <c r="O3943" s="3"/>
    </row>
    <row r="3944" spans="15:15" x14ac:dyDescent="0.2">
      <c r="O3944" s="3"/>
    </row>
    <row r="3945" spans="15:15" x14ac:dyDescent="0.2">
      <c r="O3945" s="3"/>
    </row>
    <row r="3946" spans="15:15" x14ac:dyDescent="0.2">
      <c r="O3946" s="3"/>
    </row>
    <row r="3947" spans="15:15" x14ac:dyDescent="0.2">
      <c r="O3947" s="3"/>
    </row>
    <row r="3948" spans="15:15" x14ac:dyDescent="0.2">
      <c r="O3948" s="3"/>
    </row>
    <row r="3949" spans="15:15" x14ac:dyDescent="0.2">
      <c r="O3949" s="3"/>
    </row>
    <row r="3950" spans="15:15" x14ac:dyDescent="0.2">
      <c r="O3950" s="3"/>
    </row>
    <row r="3951" spans="15:15" x14ac:dyDescent="0.2">
      <c r="O3951" s="3"/>
    </row>
    <row r="3952" spans="15:15" x14ac:dyDescent="0.2">
      <c r="O3952" s="3"/>
    </row>
    <row r="3953" spans="15:15" x14ac:dyDescent="0.2">
      <c r="O3953" s="3"/>
    </row>
    <row r="3954" spans="15:15" x14ac:dyDescent="0.2">
      <c r="O3954" s="3"/>
    </row>
    <row r="3955" spans="15:15" x14ac:dyDescent="0.2">
      <c r="O3955" s="3"/>
    </row>
    <row r="3956" spans="15:15" x14ac:dyDescent="0.2">
      <c r="O3956" s="3"/>
    </row>
    <row r="3957" spans="15:15" x14ac:dyDescent="0.2">
      <c r="O3957" s="3"/>
    </row>
    <row r="3958" spans="15:15" x14ac:dyDescent="0.2">
      <c r="O3958" s="3"/>
    </row>
    <row r="3959" spans="15:15" x14ac:dyDescent="0.2">
      <c r="O3959" s="3"/>
    </row>
    <row r="3960" spans="15:15" x14ac:dyDescent="0.2">
      <c r="O3960" s="3"/>
    </row>
    <row r="3961" spans="15:15" x14ac:dyDescent="0.2">
      <c r="O3961" s="3"/>
    </row>
    <row r="3962" spans="15:15" x14ac:dyDescent="0.2">
      <c r="O3962" s="3"/>
    </row>
    <row r="3963" spans="15:15" x14ac:dyDescent="0.2">
      <c r="O3963" s="3"/>
    </row>
    <row r="3964" spans="15:15" x14ac:dyDescent="0.2">
      <c r="O3964" s="3"/>
    </row>
    <row r="3965" spans="15:15" x14ac:dyDescent="0.2">
      <c r="O3965" s="3"/>
    </row>
    <row r="3966" spans="15:15" x14ac:dyDescent="0.2">
      <c r="O3966" s="3"/>
    </row>
    <row r="3967" spans="15:15" x14ac:dyDescent="0.2">
      <c r="O3967" s="3"/>
    </row>
    <row r="3968" spans="15:15" x14ac:dyDescent="0.2">
      <c r="O3968" s="3"/>
    </row>
    <row r="3969" spans="15:15" x14ac:dyDescent="0.2">
      <c r="O3969" s="3"/>
    </row>
    <row r="3970" spans="15:15" x14ac:dyDescent="0.2">
      <c r="O3970" s="3"/>
    </row>
    <row r="3971" spans="15:15" x14ac:dyDescent="0.2">
      <c r="O3971" s="3"/>
    </row>
    <row r="3972" spans="15:15" x14ac:dyDescent="0.2">
      <c r="O3972" s="3"/>
    </row>
    <row r="3973" spans="15:15" x14ac:dyDescent="0.2">
      <c r="O3973" s="3"/>
    </row>
    <row r="3974" spans="15:15" x14ac:dyDescent="0.2">
      <c r="O3974" s="3"/>
    </row>
    <row r="3975" spans="15:15" x14ac:dyDescent="0.2">
      <c r="O3975" s="3"/>
    </row>
    <row r="3976" spans="15:15" x14ac:dyDescent="0.2">
      <c r="O3976" s="3"/>
    </row>
    <row r="3977" spans="15:15" x14ac:dyDescent="0.2">
      <c r="O3977" s="3"/>
    </row>
    <row r="3978" spans="15:15" x14ac:dyDescent="0.2">
      <c r="O3978" s="3"/>
    </row>
    <row r="3979" spans="15:15" x14ac:dyDescent="0.2">
      <c r="O3979" s="3"/>
    </row>
    <row r="3980" spans="15:15" x14ac:dyDescent="0.2">
      <c r="O3980" s="3"/>
    </row>
    <row r="3981" spans="15:15" x14ac:dyDescent="0.2">
      <c r="O3981" s="3"/>
    </row>
    <row r="3982" spans="15:15" x14ac:dyDescent="0.2">
      <c r="O3982" s="3"/>
    </row>
    <row r="3983" spans="15:15" x14ac:dyDescent="0.2">
      <c r="O3983" s="3"/>
    </row>
    <row r="3984" spans="15:15" x14ac:dyDescent="0.2">
      <c r="O3984" s="3"/>
    </row>
    <row r="3985" spans="15:15" x14ac:dyDescent="0.2">
      <c r="O3985" s="3"/>
    </row>
    <row r="3986" spans="15:15" x14ac:dyDescent="0.2">
      <c r="O3986" s="3"/>
    </row>
    <row r="3987" spans="15:15" x14ac:dyDescent="0.2">
      <c r="O3987" s="3"/>
    </row>
    <row r="3988" spans="15:15" x14ac:dyDescent="0.2">
      <c r="O3988" s="3"/>
    </row>
    <row r="3989" spans="15:15" x14ac:dyDescent="0.2">
      <c r="O3989" s="3"/>
    </row>
    <row r="3990" spans="15:15" x14ac:dyDescent="0.2">
      <c r="O3990" s="3"/>
    </row>
    <row r="3991" spans="15:15" x14ac:dyDescent="0.2">
      <c r="O3991" s="3"/>
    </row>
    <row r="3992" spans="15:15" x14ac:dyDescent="0.2">
      <c r="O3992" s="3"/>
    </row>
    <row r="3993" spans="15:15" x14ac:dyDescent="0.2">
      <c r="O3993" s="3"/>
    </row>
    <row r="3994" spans="15:15" x14ac:dyDescent="0.2">
      <c r="O3994" s="3"/>
    </row>
    <row r="3995" spans="15:15" x14ac:dyDescent="0.2">
      <c r="O3995" s="3"/>
    </row>
    <row r="3996" spans="15:15" x14ac:dyDescent="0.2">
      <c r="O3996" s="3"/>
    </row>
    <row r="3997" spans="15:15" x14ac:dyDescent="0.2">
      <c r="O3997" s="3"/>
    </row>
    <row r="3998" spans="15:15" x14ac:dyDescent="0.2">
      <c r="O3998" s="3"/>
    </row>
    <row r="3999" spans="15:15" x14ac:dyDescent="0.2">
      <c r="O3999" s="3"/>
    </row>
    <row r="4000" spans="15:15" x14ac:dyDescent="0.2">
      <c r="O4000" s="3"/>
    </row>
    <row r="4001" spans="15:15" x14ac:dyDescent="0.2">
      <c r="O4001" s="3"/>
    </row>
    <row r="4002" spans="15:15" x14ac:dyDescent="0.2">
      <c r="O4002" s="3"/>
    </row>
    <row r="4003" spans="15:15" x14ac:dyDescent="0.2">
      <c r="O4003" s="3"/>
    </row>
    <row r="4004" spans="15:15" x14ac:dyDescent="0.2">
      <c r="O4004" s="3"/>
    </row>
    <row r="4005" spans="15:15" x14ac:dyDescent="0.2">
      <c r="O4005" s="3"/>
    </row>
    <row r="4006" spans="15:15" x14ac:dyDescent="0.2">
      <c r="O4006" s="3"/>
    </row>
    <row r="4007" spans="15:15" x14ac:dyDescent="0.2">
      <c r="O4007" s="3"/>
    </row>
    <row r="4008" spans="15:15" x14ac:dyDescent="0.2">
      <c r="O4008" s="3"/>
    </row>
    <row r="4009" spans="15:15" x14ac:dyDescent="0.2">
      <c r="O4009" s="3"/>
    </row>
    <row r="4010" spans="15:15" x14ac:dyDescent="0.2">
      <c r="O4010" s="3"/>
    </row>
    <row r="4011" spans="15:15" x14ac:dyDescent="0.2">
      <c r="O4011" s="3"/>
    </row>
    <row r="4012" spans="15:15" x14ac:dyDescent="0.2">
      <c r="O4012" s="3"/>
    </row>
    <row r="4013" spans="15:15" x14ac:dyDescent="0.2">
      <c r="O4013" s="3"/>
    </row>
    <row r="4014" spans="15:15" x14ac:dyDescent="0.2">
      <c r="O4014" s="3"/>
    </row>
    <row r="4015" spans="15:15" x14ac:dyDescent="0.2">
      <c r="O4015" s="3"/>
    </row>
    <row r="4016" spans="15:15" x14ac:dyDescent="0.2">
      <c r="O4016" s="3"/>
    </row>
    <row r="4017" spans="15:15" x14ac:dyDescent="0.2">
      <c r="O4017" s="3"/>
    </row>
    <row r="4018" spans="15:15" x14ac:dyDescent="0.2">
      <c r="O4018" s="3"/>
    </row>
    <row r="4019" spans="15:15" x14ac:dyDescent="0.2">
      <c r="O4019" s="3"/>
    </row>
    <row r="4020" spans="15:15" x14ac:dyDescent="0.2">
      <c r="O4020" s="3"/>
    </row>
    <row r="4021" spans="15:15" x14ac:dyDescent="0.2">
      <c r="O4021" s="3"/>
    </row>
    <row r="4022" spans="15:15" x14ac:dyDescent="0.2">
      <c r="O4022" s="3"/>
    </row>
    <row r="4023" spans="15:15" x14ac:dyDescent="0.2">
      <c r="O4023" s="3"/>
    </row>
    <row r="4024" spans="15:15" x14ac:dyDescent="0.2">
      <c r="O4024" s="3"/>
    </row>
    <row r="4025" spans="15:15" x14ac:dyDescent="0.2">
      <c r="O4025" s="3"/>
    </row>
    <row r="4026" spans="15:15" x14ac:dyDescent="0.2">
      <c r="O4026" s="3"/>
    </row>
    <row r="4027" spans="15:15" x14ac:dyDescent="0.2">
      <c r="O4027" s="3"/>
    </row>
    <row r="4028" spans="15:15" x14ac:dyDescent="0.2">
      <c r="O4028" s="3"/>
    </row>
    <row r="4029" spans="15:15" x14ac:dyDescent="0.2">
      <c r="O4029" s="3"/>
    </row>
    <row r="4030" spans="15:15" x14ac:dyDescent="0.2">
      <c r="O4030" s="3"/>
    </row>
    <row r="4031" spans="15:15" x14ac:dyDescent="0.2">
      <c r="O4031" s="3"/>
    </row>
    <row r="4032" spans="15:15" x14ac:dyDescent="0.2">
      <c r="O4032" s="3"/>
    </row>
    <row r="4033" spans="15:15" x14ac:dyDescent="0.2">
      <c r="O4033" s="3"/>
    </row>
    <row r="4034" spans="15:15" x14ac:dyDescent="0.2">
      <c r="O4034" s="3"/>
    </row>
    <row r="4035" spans="15:15" x14ac:dyDescent="0.2">
      <c r="O4035" s="3"/>
    </row>
    <row r="4036" spans="15:15" x14ac:dyDescent="0.2">
      <c r="O4036" s="3"/>
    </row>
    <row r="4037" spans="15:15" x14ac:dyDescent="0.2">
      <c r="O4037" s="3"/>
    </row>
    <row r="4038" spans="15:15" x14ac:dyDescent="0.2">
      <c r="O4038" s="3"/>
    </row>
    <row r="4039" spans="15:15" x14ac:dyDescent="0.2">
      <c r="O4039" s="3"/>
    </row>
    <row r="4040" spans="15:15" x14ac:dyDescent="0.2">
      <c r="O4040" s="3"/>
    </row>
    <row r="4041" spans="15:15" x14ac:dyDescent="0.2">
      <c r="O4041" s="3"/>
    </row>
    <row r="4042" spans="15:15" x14ac:dyDescent="0.2">
      <c r="O4042" s="3"/>
    </row>
    <row r="4043" spans="15:15" x14ac:dyDescent="0.2">
      <c r="O4043" s="3"/>
    </row>
    <row r="4044" spans="15:15" x14ac:dyDescent="0.2">
      <c r="O4044" s="3"/>
    </row>
    <row r="4045" spans="15:15" x14ac:dyDescent="0.2">
      <c r="O4045" s="3"/>
    </row>
    <row r="4046" spans="15:15" x14ac:dyDescent="0.2">
      <c r="O4046" s="3"/>
    </row>
    <row r="4047" spans="15:15" x14ac:dyDescent="0.2">
      <c r="O4047" s="3"/>
    </row>
    <row r="4048" spans="15:15" x14ac:dyDescent="0.2">
      <c r="O4048" s="3"/>
    </row>
    <row r="4049" spans="15:15" x14ac:dyDescent="0.2">
      <c r="O4049" s="3"/>
    </row>
    <row r="4050" spans="15:15" x14ac:dyDescent="0.2">
      <c r="O4050" s="3"/>
    </row>
    <row r="4051" spans="15:15" x14ac:dyDescent="0.2">
      <c r="O4051" s="3"/>
    </row>
    <row r="4052" spans="15:15" x14ac:dyDescent="0.2">
      <c r="O4052" s="3"/>
    </row>
    <row r="4053" spans="15:15" x14ac:dyDescent="0.2">
      <c r="O4053" s="3"/>
    </row>
    <row r="4054" spans="15:15" x14ac:dyDescent="0.2">
      <c r="O4054" s="3"/>
    </row>
    <row r="4055" spans="15:15" x14ac:dyDescent="0.2">
      <c r="O4055" s="3"/>
    </row>
    <row r="4056" spans="15:15" x14ac:dyDescent="0.2">
      <c r="O4056" s="3"/>
    </row>
    <row r="4057" spans="15:15" x14ac:dyDescent="0.2">
      <c r="O4057" s="3"/>
    </row>
    <row r="4058" spans="15:15" x14ac:dyDescent="0.2">
      <c r="O4058" s="3"/>
    </row>
    <row r="4059" spans="15:15" x14ac:dyDescent="0.2">
      <c r="O4059" s="3"/>
    </row>
    <row r="4060" spans="15:15" x14ac:dyDescent="0.2">
      <c r="O4060" s="3"/>
    </row>
    <row r="4061" spans="15:15" x14ac:dyDescent="0.2">
      <c r="O4061" s="3"/>
    </row>
    <row r="4062" spans="15:15" x14ac:dyDescent="0.2">
      <c r="O4062" s="3"/>
    </row>
    <row r="4063" spans="15:15" x14ac:dyDescent="0.2">
      <c r="O4063" s="3"/>
    </row>
    <row r="4064" spans="15:15" x14ac:dyDescent="0.2">
      <c r="O4064" s="3"/>
    </row>
    <row r="4065" spans="15:15" x14ac:dyDescent="0.2">
      <c r="O4065" s="3"/>
    </row>
    <row r="4066" spans="15:15" x14ac:dyDescent="0.2">
      <c r="O4066" s="3"/>
    </row>
    <row r="4067" spans="15:15" x14ac:dyDescent="0.2">
      <c r="O4067" s="3"/>
    </row>
    <row r="4068" spans="15:15" x14ac:dyDescent="0.2">
      <c r="O4068" s="3"/>
    </row>
    <row r="4069" spans="15:15" x14ac:dyDescent="0.2">
      <c r="O4069" s="3"/>
    </row>
    <row r="4070" spans="15:15" x14ac:dyDescent="0.2">
      <c r="O4070" s="3"/>
    </row>
    <row r="4071" spans="15:15" x14ac:dyDescent="0.2">
      <c r="O4071" s="3"/>
    </row>
    <row r="4072" spans="15:15" x14ac:dyDescent="0.2">
      <c r="O4072" s="3"/>
    </row>
    <row r="4073" spans="15:15" x14ac:dyDescent="0.2">
      <c r="O4073" s="3"/>
    </row>
    <row r="4074" spans="15:15" x14ac:dyDescent="0.2">
      <c r="O4074" s="3"/>
    </row>
    <row r="4075" spans="15:15" x14ac:dyDescent="0.2">
      <c r="O4075" s="3"/>
    </row>
    <row r="4076" spans="15:15" x14ac:dyDescent="0.2">
      <c r="O4076" s="3"/>
    </row>
    <row r="4077" spans="15:15" x14ac:dyDescent="0.2">
      <c r="O4077" s="3"/>
    </row>
    <row r="4078" spans="15:15" x14ac:dyDescent="0.2">
      <c r="O4078" s="3"/>
    </row>
    <row r="4079" spans="15:15" x14ac:dyDescent="0.2">
      <c r="O4079" s="3"/>
    </row>
    <row r="4080" spans="15:15" x14ac:dyDescent="0.2">
      <c r="O4080" s="3"/>
    </row>
    <row r="4081" spans="15:15" x14ac:dyDescent="0.2">
      <c r="O4081" s="3"/>
    </row>
    <row r="4082" spans="15:15" x14ac:dyDescent="0.2">
      <c r="O4082" s="3"/>
    </row>
    <row r="4083" spans="15:15" x14ac:dyDescent="0.2">
      <c r="O4083" s="3"/>
    </row>
    <row r="4084" spans="15:15" x14ac:dyDescent="0.2">
      <c r="O4084" s="3"/>
    </row>
    <row r="4085" spans="15:15" x14ac:dyDescent="0.2">
      <c r="O4085" s="3"/>
    </row>
    <row r="4086" spans="15:15" x14ac:dyDescent="0.2">
      <c r="O4086" s="3"/>
    </row>
    <row r="4087" spans="15:15" x14ac:dyDescent="0.2">
      <c r="O4087" s="3"/>
    </row>
    <row r="4088" spans="15:15" x14ac:dyDescent="0.2">
      <c r="O4088" s="3"/>
    </row>
    <row r="4089" spans="15:15" x14ac:dyDescent="0.2">
      <c r="O4089" s="3"/>
    </row>
    <row r="4090" spans="15:15" x14ac:dyDescent="0.2">
      <c r="O4090" s="3"/>
    </row>
    <row r="4091" spans="15:15" x14ac:dyDescent="0.2">
      <c r="O4091" s="3"/>
    </row>
    <row r="4092" spans="15:15" x14ac:dyDescent="0.2">
      <c r="O4092" s="3"/>
    </row>
    <row r="4093" spans="15:15" x14ac:dyDescent="0.2">
      <c r="O4093" s="3"/>
    </row>
    <row r="4094" spans="15:15" x14ac:dyDescent="0.2">
      <c r="O4094" s="3"/>
    </row>
    <row r="4095" spans="15:15" x14ac:dyDescent="0.2">
      <c r="O4095" s="3"/>
    </row>
    <row r="4096" spans="15:15" x14ac:dyDescent="0.2">
      <c r="O4096" s="3"/>
    </row>
    <row r="4097" spans="15:15" x14ac:dyDescent="0.2">
      <c r="O4097" s="3"/>
    </row>
    <row r="4098" spans="15:15" x14ac:dyDescent="0.2">
      <c r="O4098" s="3"/>
    </row>
    <row r="4099" spans="15:15" x14ac:dyDescent="0.2">
      <c r="O4099" s="3"/>
    </row>
    <row r="4100" spans="15:15" x14ac:dyDescent="0.2">
      <c r="O4100" s="3"/>
    </row>
    <row r="4101" spans="15:15" x14ac:dyDescent="0.2">
      <c r="O4101" s="3"/>
    </row>
    <row r="4102" spans="15:15" x14ac:dyDescent="0.2">
      <c r="O4102" s="3"/>
    </row>
    <row r="4103" spans="15:15" x14ac:dyDescent="0.2">
      <c r="O4103" s="3"/>
    </row>
    <row r="4104" spans="15:15" x14ac:dyDescent="0.2">
      <c r="O4104" s="3"/>
    </row>
    <row r="4105" spans="15:15" x14ac:dyDescent="0.2">
      <c r="O4105" s="3"/>
    </row>
    <row r="4106" spans="15:15" x14ac:dyDescent="0.2">
      <c r="O4106" s="3"/>
    </row>
    <row r="4107" spans="15:15" x14ac:dyDescent="0.2">
      <c r="O4107" s="3"/>
    </row>
    <row r="4108" spans="15:15" x14ac:dyDescent="0.2">
      <c r="O4108" s="3"/>
    </row>
    <row r="4109" spans="15:15" x14ac:dyDescent="0.2">
      <c r="O4109" s="3"/>
    </row>
    <row r="4110" spans="15:15" x14ac:dyDescent="0.2">
      <c r="O4110" s="3"/>
    </row>
    <row r="4111" spans="15:15" x14ac:dyDescent="0.2">
      <c r="O4111" s="3"/>
    </row>
    <row r="4112" spans="15:15" x14ac:dyDescent="0.2">
      <c r="O4112" s="3"/>
    </row>
    <row r="4113" spans="15:15" x14ac:dyDescent="0.2">
      <c r="O4113" s="3"/>
    </row>
    <row r="4114" spans="15:15" x14ac:dyDescent="0.2">
      <c r="O4114" s="3"/>
    </row>
    <row r="4115" spans="15:15" x14ac:dyDescent="0.2">
      <c r="O4115" s="3"/>
    </row>
    <row r="4116" spans="15:15" x14ac:dyDescent="0.2">
      <c r="O4116" s="3"/>
    </row>
    <row r="4117" spans="15:15" x14ac:dyDescent="0.2">
      <c r="O4117" s="3"/>
    </row>
    <row r="4118" spans="15:15" x14ac:dyDescent="0.2">
      <c r="O4118" s="3"/>
    </row>
    <row r="4119" spans="15:15" x14ac:dyDescent="0.2">
      <c r="O4119" s="3"/>
    </row>
    <row r="4120" spans="15:15" x14ac:dyDescent="0.2">
      <c r="O4120" s="3"/>
    </row>
    <row r="4121" spans="15:15" x14ac:dyDescent="0.2">
      <c r="O4121" s="3"/>
    </row>
    <row r="4122" spans="15:15" x14ac:dyDescent="0.2">
      <c r="O4122" s="3"/>
    </row>
    <row r="4123" spans="15:15" x14ac:dyDescent="0.2">
      <c r="O4123" s="3"/>
    </row>
    <row r="4124" spans="15:15" x14ac:dyDescent="0.2">
      <c r="O4124" s="3"/>
    </row>
    <row r="4125" spans="15:15" x14ac:dyDescent="0.2">
      <c r="O4125" s="3"/>
    </row>
    <row r="4126" spans="15:15" x14ac:dyDescent="0.2">
      <c r="O4126" s="3"/>
    </row>
    <row r="4127" spans="15:15" x14ac:dyDescent="0.2">
      <c r="O4127" s="3"/>
    </row>
    <row r="4128" spans="15:15" x14ac:dyDescent="0.2">
      <c r="O4128" s="3"/>
    </row>
    <row r="4129" spans="15:15" x14ac:dyDescent="0.2">
      <c r="O4129" s="3"/>
    </row>
    <row r="4130" spans="15:15" x14ac:dyDescent="0.2">
      <c r="O4130" s="3"/>
    </row>
    <row r="4131" spans="15:15" x14ac:dyDescent="0.2">
      <c r="O4131" s="3"/>
    </row>
    <row r="4132" spans="15:15" x14ac:dyDescent="0.2">
      <c r="O4132" s="3"/>
    </row>
    <row r="4133" spans="15:15" x14ac:dyDescent="0.2">
      <c r="O4133" s="3"/>
    </row>
    <row r="4134" spans="15:15" x14ac:dyDescent="0.2">
      <c r="O4134" s="3"/>
    </row>
    <row r="4135" spans="15:15" x14ac:dyDescent="0.2">
      <c r="O4135" s="3"/>
    </row>
    <row r="4136" spans="15:15" x14ac:dyDescent="0.2">
      <c r="O4136" s="3"/>
    </row>
    <row r="4137" spans="15:15" x14ac:dyDescent="0.2">
      <c r="O4137" s="3"/>
    </row>
    <row r="4138" spans="15:15" x14ac:dyDescent="0.2">
      <c r="O4138" s="3"/>
    </row>
    <row r="4139" spans="15:15" x14ac:dyDescent="0.2">
      <c r="O4139" s="3"/>
    </row>
    <row r="4140" spans="15:15" x14ac:dyDescent="0.2">
      <c r="O4140" s="3"/>
    </row>
    <row r="4141" spans="15:15" x14ac:dyDescent="0.2">
      <c r="O4141" s="3"/>
    </row>
    <row r="4142" spans="15:15" x14ac:dyDescent="0.2">
      <c r="O4142" s="3"/>
    </row>
    <row r="4143" spans="15:15" x14ac:dyDescent="0.2">
      <c r="O4143" s="3"/>
    </row>
    <row r="4144" spans="15:15" x14ac:dyDescent="0.2">
      <c r="O4144" s="3"/>
    </row>
    <row r="4145" spans="15:15" x14ac:dyDescent="0.2">
      <c r="O4145" s="3"/>
    </row>
    <row r="4146" spans="15:15" x14ac:dyDescent="0.2">
      <c r="O4146" s="3"/>
    </row>
    <row r="4147" spans="15:15" x14ac:dyDescent="0.2">
      <c r="O4147" s="3"/>
    </row>
    <row r="4148" spans="15:15" x14ac:dyDescent="0.2">
      <c r="O4148" s="3"/>
    </row>
    <row r="4149" spans="15:15" x14ac:dyDescent="0.2">
      <c r="O4149" s="3"/>
    </row>
    <row r="4150" spans="15:15" x14ac:dyDescent="0.2">
      <c r="O4150" s="3"/>
    </row>
    <row r="4151" spans="15:15" x14ac:dyDescent="0.2">
      <c r="O4151" s="3"/>
    </row>
    <row r="4152" spans="15:15" x14ac:dyDescent="0.2">
      <c r="O4152" s="3"/>
    </row>
    <row r="4153" spans="15:15" x14ac:dyDescent="0.2">
      <c r="O4153" s="3"/>
    </row>
    <row r="4154" spans="15:15" x14ac:dyDescent="0.2">
      <c r="O4154" s="3"/>
    </row>
    <row r="4155" spans="15:15" x14ac:dyDescent="0.2">
      <c r="O4155" s="3"/>
    </row>
    <row r="4156" spans="15:15" x14ac:dyDescent="0.2">
      <c r="O4156" s="3"/>
    </row>
    <row r="4157" spans="15:15" x14ac:dyDescent="0.2">
      <c r="O4157" s="3"/>
    </row>
    <row r="4158" spans="15:15" x14ac:dyDescent="0.2">
      <c r="O4158" s="3"/>
    </row>
    <row r="4159" spans="15:15" x14ac:dyDescent="0.2">
      <c r="O4159" s="3"/>
    </row>
    <row r="4160" spans="15:15" x14ac:dyDescent="0.2">
      <c r="O4160" s="3"/>
    </row>
    <row r="4161" spans="15:15" x14ac:dyDescent="0.2">
      <c r="O4161" s="3"/>
    </row>
    <row r="4162" spans="15:15" x14ac:dyDescent="0.2">
      <c r="O4162" s="3"/>
    </row>
    <row r="4163" spans="15:15" x14ac:dyDescent="0.2">
      <c r="O4163" s="3"/>
    </row>
    <row r="4164" spans="15:15" x14ac:dyDescent="0.2">
      <c r="O4164" s="3"/>
    </row>
    <row r="4165" spans="15:15" x14ac:dyDescent="0.2">
      <c r="O4165" s="3"/>
    </row>
    <row r="4166" spans="15:15" x14ac:dyDescent="0.2">
      <c r="O4166" s="3"/>
    </row>
    <row r="4167" spans="15:15" x14ac:dyDescent="0.2">
      <c r="O4167" s="3"/>
    </row>
    <row r="4168" spans="15:15" x14ac:dyDescent="0.2">
      <c r="O4168" s="3"/>
    </row>
    <row r="4169" spans="15:15" x14ac:dyDescent="0.2">
      <c r="O4169" s="3"/>
    </row>
    <row r="4170" spans="15:15" x14ac:dyDescent="0.2">
      <c r="O4170" s="3"/>
    </row>
    <row r="4171" spans="15:15" x14ac:dyDescent="0.2">
      <c r="O4171" s="3"/>
    </row>
    <row r="4172" spans="15:15" x14ac:dyDescent="0.2">
      <c r="O4172" s="3"/>
    </row>
    <row r="4173" spans="15:15" x14ac:dyDescent="0.2">
      <c r="O4173" s="3"/>
    </row>
    <row r="4174" spans="15:15" x14ac:dyDescent="0.2">
      <c r="O4174" s="3"/>
    </row>
    <row r="4175" spans="15:15" x14ac:dyDescent="0.2">
      <c r="O4175" s="3"/>
    </row>
    <row r="4176" spans="15:15" x14ac:dyDescent="0.2">
      <c r="O4176" s="3"/>
    </row>
    <row r="4177" spans="15:15" x14ac:dyDescent="0.2">
      <c r="O4177" s="3"/>
    </row>
    <row r="4178" spans="15:15" x14ac:dyDescent="0.2">
      <c r="O4178" s="3"/>
    </row>
    <row r="4179" spans="15:15" x14ac:dyDescent="0.2">
      <c r="O4179" s="3"/>
    </row>
    <row r="4180" spans="15:15" x14ac:dyDescent="0.2">
      <c r="O4180" s="3"/>
    </row>
    <row r="4181" spans="15:15" x14ac:dyDescent="0.2">
      <c r="O4181" s="3"/>
    </row>
    <row r="4182" spans="15:15" x14ac:dyDescent="0.2">
      <c r="O4182" s="3"/>
    </row>
    <row r="4183" spans="15:15" x14ac:dyDescent="0.2">
      <c r="O4183" s="3"/>
    </row>
    <row r="4184" spans="15:15" x14ac:dyDescent="0.2">
      <c r="O4184" s="3"/>
    </row>
    <row r="4185" spans="15:15" x14ac:dyDescent="0.2">
      <c r="O4185" s="3"/>
    </row>
    <row r="4186" spans="15:15" x14ac:dyDescent="0.2">
      <c r="O4186" s="3"/>
    </row>
    <row r="4187" spans="15:15" x14ac:dyDescent="0.2">
      <c r="O4187" s="3"/>
    </row>
    <row r="4188" spans="15:15" x14ac:dyDescent="0.2">
      <c r="O4188" s="3"/>
    </row>
    <row r="4189" spans="15:15" x14ac:dyDescent="0.2">
      <c r="O4189" s="3"/>
    </row>
    <row r="4190" spans="15:15" x14ac:dyDescent="0.2">
      <c r="O4190" s="3"/>
    </row>
    <row r="4191" spans="15:15" x14ac:dyDescent="0.2">
      <c r="O4191" s="3"/>
    </row>
    <row r="4192" spans="15:15" x14ac:dyDescent="0.2">
      <c r="O4192" s="3"/>
    </row>
    <row r="4193" spans="15:15" x14ac:dyDescent="0.2">
      <c r="O4193" s="3"/>
    </row>
    <row r="4194" spans="15:15" x14ac:dyDescent="0.2">
      <c r="O4194" s="3"/>
    </row>
    <row r="4195" spans="15:15" x14ac:dyDescent="0.2">
      <c r="O4195" s="3"/>
    </row>
    <row r="4196" spans="15:15" x14ac:dyDescent="0.2">
      <c r="O4196" s="3"/>
    </row>
    <row r="4197" spans="15:15" x14ac:dyDescent="0.2">
      <c r="O4197" s="3"/>
    </row>
    <row r="4198" spans="15:15" x14ac:dyDescent="0.2">
      <c r="O4198" s="3"/>
    </row>
    <row r="4199" spans="15:15" x14ac:dyDescent="0.2">
      <c r="O4199" s="3"/>
    </row>
    <row r="4200" spans="15:15" x14ac:dyDescent="0.2">
      <c r="O4200" s="3"/>
    </row>
    <row r="4201" spans="15:15" x14ac:dyDescent="0.2">
      <c r="O4201" s="3"/>
    </row>
    <row r="4202" spans="15:15" x14ac:dyDescent="0.2">
      <c r="O4202" s="3"/>
    </row>
    <row r="4203" spans="15:15" x14ac:dyDescent="0.2">
      <c r="O4203" s="3"/>
    </row>
    <row r="4204" spans="15:15" x14ac:dyDescent="0.2">
      <c r="O4204" s="3"/>
    </row>
    <row r="4205" spans="15:15" x14ac:dyDescent="0.2">
      <c r="O4205" s="3"/>
    </row>
    <row r="4206" spans="15:15" x14ac:dyDescent="0.2">
      <c r="O4206" s="3"/>
    </row>
    <row r="4207" spans="15:15" x14ac:dyDescent="0.2">
      <c r="O4207" s="3"/>
    </row>
    <row r="4208" spans="15:15" x14ac:dyDescent="0.2">
      <c r="O4208" s="3"/>
    </row>
    <row r="4209" spans="15:15" x14ac:dyDescent="0.2">
      <c r="O4209" s="3"/>
    </row>
    <row r="4210" spans="15:15" x14ac:dyDescent="0.2">
      <c r="O4210" s="3"/>
    </row>
    <row r="4211" spans="15:15" x14ac:dyDescent="0.2">
      <c r="O4211" s="3"/>
    </row>
    <row r="4212" spans="15:15" x14ac:dyDescent="0.2">
      <c r="O4212" s="3"/>
    </row>
    <row r="4213" spans="15:15" x14ac:dyDescent="0.2">
      <c r="O4213" s="3"/>
    </row>
    <row r="4214" spans="15:15" x14ac:dyDescent="0.2">
      <c r="O4214" s="3"/>
    </row>
    <row r="4215" spans="15:15" x14ac:dyDescent="0.2">
      <c r="O4215" s="3"/>
    </row>
    <row r="4216" spans="15:15" x14ac:dyDescent="0.2">
      <c r="O4216" s="3"/>
    </row>
    <row r="4217" spans="15:15" x14ac:dyDescent="0.2">
      <c r="O4217" s="3"/>
    </row>
    <row r="4218" spans="15:15" x14ac:dyDescent="0.2">
      <c r="O4218" s="3"/>
    </row>
    <row r="4219" spans="15:15" x14ac:dyDescent="0.2">
      <c r="O4219" s="3"/>
    </row>
    <row r="4220" spans="15:15" x14ac:dyDescent="0.2">
      <c r="O4220" s="3"/>
    </row>
    <row r="4221" spans="15:15" x14ac:dyDescent="0.2">
      <c r="O4221" s="3"/>
    </row>
    <row r="4222" spans="15:15" x14ac:dyDescent="0.2">
      <c r="O4222" s="3"/>
    </row>
    <row r="4223" spans="15:15" x14ac:dyDescent="0.2">
      <c r="O4223" s="3"/>
    </row>
    <row r="4224" spans="15:15" x14ac:dyDescent="0.2">
      <c r="O4224" s="3"/>
    </row>
    <row r="4225" spans="15:15" x14ac:dyDescent="0.2">
      <c r="O4225" s="3"/>
    </row>
    <row r="4226" spans="15:15" x14ac:dyDescent="0.2">
      <c r="O4226" s="3"/>
    </row>
    <row r="4227" spans="15:15" x14ac:dyDescent="0.2">
      <c r="O4227" s="3"/>
    </row>
    <row r="4228" spans="15:15" x14ac:dyDescent="0.2">
      <c r="O4228" s="3"/>
    </row>
    <row r="4229" spans="15:15" x14ac:dyDescent="0.2">
      <c r="O4229" s="3"/>
    </row>
    <row r="4230" spans="15:15" x14ac:dyDescent="0.2">
      <c r="O4230" s="3"/>
    </row>
    <row r="4231" spans="15:15" x14ac:dyDescent="0.2">
      <c r="O4231" s="3"/>
    </row>
    <row r="4232" spans="15:15" x14ac:dyDescent="0.2">
      <c r="O4232" s="3"/>
    </row>
    <row r="4233" spans="15:15" x14ac:dyDescent="0.2">
      <c r="O4233" s="3"/>
    </row>
    <row r="4234" spans="15:15" x14ac:dyDescent="0.2">
      <c r="O4234" s="3"/>
    </row>
    <row r="4235" spans="15:15" x14ac:dyDescent="0.2">
      <c r="O4235" s="3"/>
    </row>
    <row r="4236" spans="15:15" x14ac:dyDescent="0.2">
      <c r="O4236" s="3"/>
    </row>
    <row r="4237" spans="15:15" x14ac:dyDescent="0.2">
      <c r="O4237" s="3"/>
    </row>
    <row r="4238" spans="15:15" x14ac:dyDescent="0.2">
      <c r="O4238" s="3"/>
    </row>
    <row r="4239" spans="15:15" x14ac:dyDescent="0.2">
      <c r="O4239" s="3"/>
    </row>
    <row r="4240" spans="15:15" x14ac:dyDescent="0.2">
      <c r="O4240" s="3"/>
    </row>
    <row r="4241" spans="15:15" x14ac:dyDescent="0.2">
      <c r="O4241" s="3"/>
    </row>
    <row r="4242" spans="15:15" x14ac:dyDescent="0.2">
      <c r="O4242" s="3"/>
    </row>
    <row r="4243" spans="15:15" x14ac:dyDescent="0.2">
      <c r="O4243" s="3"/>
    </row>
    <row r="4244" spans="15:15" x14ac:dyDescent="0.2">
      <c r="O4244" s="3"/>
    </row>
    <row r="4245" spans="15:15" x14ac:dyDescent="0.2">
      <c r="O4245" s="3"/>
    </row>
    <row r="4246" spans="15:15" x14ac:dyDescent="0.2">
      <c r="O4246" s="3"/>
    </row>
    <row r="4247" spans="15:15" x14ac:dyDescent="0.2">
      <c r="O4247" s="3"/>
    </row>
    <row r="4248" spans="15:15" x14ac:dyDescent="0.2">
      <c r="O4248" s="3"/>
    </row>
    <row r="4249" spans="15:15" x14ac:dyDescent="0.2">
      <c r="O4249" s="3"/>
    </row>
    <row r="4250" spans="15:15" x14ac:dyDescent="0.2">
      <c r="O4250" s="3"/>
    </row>
    <row r="4251" spans="15:15" x14ac:dyDescent="0.2">
      <c r="O4251" s="3"/>
    </row>
    <row r="4252" spans="15:15" x14ac:dyDescent="0.2">
      <c r="O4252" s="3"/>
    </row>
    <row r="4253" spans="15:15" x14ac:dyDescent="0.2">
      <c r="O4253" s="3"/>
    </row>
    <row r="4254" spans="15:15" x14ac:dyDescent="0.2">
      <c r="O4254" s="3"/>
    </row>
    <row r="4255" spans="15:15" x14ac:dyDescent="0.2">
      <c r="O4255" s="3"/>
    </row>
    <row r="4256" spans="15:15" x14ac:dyDescent="0.2">
      <c r="O4256" s="3"/>
    </row>
    <row r="4257" spans="15:15" x14ac:dyDescent="0.2">
      <c r="O4257" s="3"/>
    </row>
    <row r="4258" spans="15:15" x14ac:dyDescent="0.2">
      <c r="O4258" s="3"/>
    </row>
    <row r="4259" spans="15:15" x14ac:dyDescent="0.2">
      <c r="O4259" s="3"/>
    </row>
    <row r="4260" spans="15:15" x14ac:dyDescent="0.2">
      <c r="O4260" s="3"/>
    </row>
    <row r="4261" spans="15:15" x14ac:dyDescent="0.2">
      <c r="O4261" s="3"/>
    </row>
    <row r="4262" spans="15:15" x14ac:dyDescent="0.2">
      <c r="O4262" s="3"/>
    </row>
    <row r="4263" spans="15:15" x14ac:dyDescent="0.2">
      <c r="O4263" s="3"/>
    </row>
    <row r="4264" spans="15:15" x14ac:dyDescent="0.2">
      <c r="O4264" s="3"/>
    </row>
    <row r="4265" spans="15:15" x14ac:dyDescent="0.2">
      <c r="O4265" s="3"/>
    </row>
    <row r="4266" spans="15:15" x14ac:dyDescent="0.2">
      <c r="O4266" s="3"/>
    </row>
    <row r="4267" spans="15:15" x14ac:dyDescent="0.2">
      <c r="O4267" s="3"/>
    </row>
    <row r="4268" spans="15:15" x14ac:dyDescent="0.2">
      <c r="O4268" s="3"/>
    </row>
    <row r="4269" spans="15:15" x14ac:dyDescent="0.2">
      <c r="O4269" s="3"/>
    </row>
    <row r="4270" spans="15:15" x14ac:dyDescent="0.2">
      <c r="O4270" s="3"/>
    </row>
    <row r="4271" spans="15:15" x14ac:dyDescent="0.2">
      <c r="O4271" s="3"/>
    </row>
    <row r="4272" spans="15:15" x14ac:dyDescent="0.2">
      <c r="O4272" s="3"/>
    </row>
    <row r="4273" spans="15:15" x14ac:dyDescent="0.2">
      <c r="O4273" s="3"/>
    </row>
    <row r="4274" spans="15:15" x14ac:dyDescent="0.2">
      <c r="O4274" s="3"/>
    </row>
    <row r="4275" spans="15:15" x14ac:dyDescent="0.2">
      <c r="O4275" s="3"/>
    </row>
    <row r="4276" spans="15:15" x14ac:dyDescent="0.2">
      <c r="O4276" s="3"/>
    </row>
    <row r="4277" spans="15:15" x14ac:dyDescent="0.2">
      <c r="O4277" s="3"/>
    </row>
    <row r="4278" spans="15:15" x14ac:dyDescent="0.2">
      <c r="O4278" s="3"/>
    </row>
    <row r="4279" spans="15:15" x14ac:dyDescent="0.2">
      <c r="O4279" s="3"/>
    </row>
    <row r="4280" spans="15:15" x14ac:dyDescent="0.2">
      <c r="O4280" s="3"/>
    </row>
    <row r="4281" spans="15:15" x14ac:dyDescent="0.2">
      <c r="O4281" s="3"/>
    </row>
    <row r="4282" spans="15:15" x14ac:dyDescent="0.2">
      <c r="O4282" s="3"/>
    </row>
    <row r="4283" spans="15:15" x14ac:dyDescent="0.2">
      <c r="O4283" s="3"/>
    </row>
    <row r="4284" spans="15:15" x14ac:dyDescent="0.2">
      <c r="O4284" s="3"/>
    </row>
    <row r="4285" spans="15:15" x14ac:dyDescent="0.2">
      <c r="O4285" s="3"/>
    </row>
    <row r="4286" spans="15:15" x14ac:dyDescent="0.2">
      <c r="O4286" s="3"/>
    </row>
    <row r="4287" spans="15:15" x14ac:dyDescent="0.2">
      <c r="O4287" s="3"/>
    </row>
    <row r="4288" spans="15:15" x14ac:dyDescent="0.2">
      <c r="O4288" s="3"/>
    </row>
    <row r="4289" spans="15:15" x14ac:dyDescent="0.2">
      <c r="O4289" s="3"/>
    </row>
    <row r="4290" spans="15:15" x14ac:dyDescent="0.2">
      <c r="O4290" s="3"/>
    </row>
    <row r="4291" spans="15:15" x14ac:dyDescent="0.2">
      <c r="O4291" s="3"/>
    </row>
    <row r="4292" spans="15:15" x14ac:dyDescent="0.2">
      <c r="O4292" s="3"/>
    </row>
    <row r="4293" spans="15:15" x14ac:dyDescent="0.2">
      <c r="O4293" s="3"/>
    </row>
    <row r="4294" spans="15:15" x14ac:dyDescent="0.2">
      <c r="O4294" s="3"/>
    </row>
    <row r="4295" spans="15:15" x14ac:dyDescent="0.2">
      <c r="O4295" s="3"/>
    </row>
    <row r="4296" spans="15:15" x14ac:dyDescent="0.2">
      <c r="O4296" s="3"/>
    </row>
    <row r="4297" spans="15:15" x14ac:dyDescent="0.2">
      <c r="O4297" s="3"/>
    </row>
    <row r="4298" spans="15:15" x14ac:dyDescent="0.2">
      <c r="O4298" s="3"/>
    </row>
    <row r="4299" spans="15:15" x14ac:dyDescent="0.2">
      <c r="O4299" s="3"/>
    </row>
    <row r="4300" spans="15:15" x14ac:dyDescent="0.2">
      <c r="O4300" s="3"/>
    </row>
    <row r="4301" spans="15:15" x14ac:dyDescent="0.2">
      <c r="O4301" s="3"/>
    </row>
    <row r="4302" spans="15:15" x14ac:dyDescent="0.2">
      <c r="O4302" s="3"/>
    </row>
    <row r="4303" spans="15:15" x14ac:dyDescent="0.2">
      <c r="O4303" s="3"/>
    </row>
    <row r="4304" spans="15:15" x14ac:dyDescent="0.2">
      <c r="O4304" s="3"/>
    </row>
    <row r="4305" spans="15:15" x14ac:dyDescent="0.2">
      <c r="O4305" s="3"/>
    </row>
    <row r="4306" spans="15:15" x14ac:dyDescent="0.2">
      <c r="O4306" s="3"/>
    </row>
    <row r="4307" spans="15:15" x14ac:dyDescent="0.2">
      <c r="O4307" s="3"/>
    </row>
    <row r="4308" spans="15:15" x14ac:dyDescent="0.2">
      <c r="O4308" s="3"/>
    </row>
    <row r="4309" spans="15:15" x14ac:dyDescent="0.2">
      <c r="O4309" s="3"/>
    </row>
    <row r="4310" spans="15:15" x14ac:dyDescent="0.2">
      <c r="O4310" s="3"/>
    </row>
    <row r="4311" spans="15:15" x14ac:dyDescent="0.2">
      <c r="O4311" s="3"/>
    </row>
    <row r="4312" spans="15:15" x14ac:dyDescent="0.2">
      <c r="O4312" s="3"/>
    </row>
    <row r="4313" spans="15:15" x14ac:dyDescent="0.2">
      <c r="O4313" s="3"/>
    </row>
    <row r="4314" spans="15:15" x14ac:dyDescent="0.2">
      <c r="O4314" s="3"/>
    </row>
    <row r="4315" spans="15:15" x14ac:dyDescent="0.2">
      <c r="O4315" s="3"/>
    </row>
    <row r="4316" spans="15:15" x14ac:dyDescent="0.2">
      <c r="O4316" s="3"/>
    </row>
    <row r="4317" spans="15:15" x14ac:dyDescent="0.2">
      <c r="O4317" s="3"/>
    </row>
    <row r="4318" spans="15:15" x14ac:dyDescent="0.2">
      <c r="O4318" s="3"/>
    </row>
    <row r="4319" spans="15:15" x14ac:dyDescent="0.2">
      <c r="O4319" s="3"/>
    </row>
    <row r="4320" spans="15:15" x14ac:dyDescent="0.2">
      <c r="O4320" s="3"/>
    </row>
    <row r="4321" spans="15:15" x14ac:dyDescent="0.2">
      <c r="O4321" s="3"/>
    </row>
    <row r="4322" spans="15:15" x14ac:dyDescent="0.2">
      <c r="O4322" s="3"/>
    </row>
    <row r="4323" spans="15:15" x14ac:dyDescent="0.2">
      <c r="O4323" s="3"/>
    </row>
    <row r="4324" spans="15:15" x14ac:dyDescent="0.2">
      <c r="O4324" s="3"/>
    </row>
    <row r="4325" spans="15:15" x14ac:dyDescent="0.2">
      <c r="O4325" s="3"/>
    </row>
    <row r="4326" spans="15:15" x14ac:dyDescent="0.2">
      <c r="O4326" s="3"/>
    </row>
    <row r="4327" spans="15:15" x14ac:dyDescent="0.2">
      <c r="O4327" s="3"/>
    </row>
    <row r="4328" spans="15:15" x14ac:dyDescent="0.2">
      <c r="O4328" s="3"/>
    </row>
    <row r="4329" spans="15:15" x14ac:dyDescent="0.2">
      <c r="O4329" s="3"/>
    </row>
    <row r="4330" spans="15:15" x14ac:dyDescent="0.2">
      <c r="O4330" s="3"/>
    </row>
    <row r="4331" spans="15:15" x14ac:dyDescent="0.2">
      <c r="O4331" s="3"/>
    </row>
    <row r="4332" spans="15:15" x14ac:dyDescent="0.2">
      <c r="O4332" s="3"/>
    </row>
    <row r="4333" spans="15:15" x14ac:dyDescent="0.2">
      <c r="O4333" s="3"/>
    </row>
    <row r="4334" spans="15:15" x14ac:dyDescent="0.2">
      <c r="O4334" s="3"/>
    </row>
    <row r="4335" spans="15:15" x14ac:dyDescent="0.2">
      <c r="O4335" s="3"/>
    </row>
    <row r="4336" spans="15:15" x14ac:dyDescent="0.2">
      <c r="O4336" s="3"/>
    </row>
    <row r="4337" spans="15:15" x14ac:dyDescent="0.2">
      <c r="O4337" s="3"/>
    </row>
    <row r="4338" spans="15:15" x14ac:dyDescent="0.2">
      <c r="O4338" s="3"/>
    </row>
    <row r="4339" spans="15:15" x14ac:dyDescent="0.2">
      <c r="O4339" s="3"/>
    </row>
    <row r="4340" spans="15:15" x14ac:dyDescent="0.2">
      <c r="O4340" s="3"/>
    </row>
    <row r="4341" spans="15:15" x14ac:dyDescent="0.2">
      <c r="O4341" s="3"/>
    </row>
    <row r="4342" spans="15:15" x14ac:dyDescent="0.2">
      <c r="O4342" s="3"/>
    </row>
    <row r="4343" spans="15:15" x14ac:dyDescent="0.2">
      <c r="O4343" s="3"/>
    </row>
    <row r="4344" spans="15:15" x14ac:dyDescent="0.2">
      <c r="O4344" s="3"/>
    </row>
    <row r="4345" spans="15:15" x14ac:dyDescent="0.2">
      <c r="O4345" s="3"/>
    </row>
    <row r="4346" spans="15:15" x14ac:dyDescent="0.2">
      <c r="O4346" s="3"/>
    </row>
    <row r="4347" spans="15:15" x14ac:dyDescent="0.2">
      <c r="O4347" s="3"/>
    </row>
    <row r="4348" spans="15:15" x14ac:dyDescent="0.2">
      <c r="O4348" s="3"/>
    </row>
    <row r="4349" spans="15:15" x14ac:dyDescent="0.2">
      <c r="O4349" s="3"/>
    </row>
    <row r="4350" spans="15:15" x14ac:dyDescent="0.2">
      <c r="O4350" s="3"/>
    </row>
    <row r="4351" spans="15:15" x14ac:dyDescent="0.2">
      <c r="O4351" s="3"/>
    </row>
    <row r="4352" spans="15:15" x14ac:dyDescent="0.2">
      <c r="O4352" s="3"/>
    </row>
    <row r="4353" spans="15:15" x14ac:dyDescent="0.2">
      <c r="O4353" s="3"/>
    </row>
    <row r="4354" spans="15:15" x14ac:dyDescent="0.2">
      <c r="O4354" s="3"/>
    </row>
    <row r="4355" spans="15:15" x14ac:dyDescent="0.2">
      <c r="O4355" s="3"/>
    </row>
    <row r="4356" spans="15:15" x14ac:dyDescent="0.2">
      <c r="O4356" s="3"/>
    </row>
    <row r="4357" spans="15:15" x14ac:dyDescent="0.2">
      <c r="O4357" s="3"/>
    </row>
    <row r="4358" spans="15:15" x14ac:dyDescent="0.2">
      <c r="O4358" s="3"/>
    </row>
    <row r="4359" spans="15:15" x14ac:dyDescent="0.2">
      <c r="O4359" s="3"/>
    </row>
    <row r="4360" spans="15:15" x14ac:dyDescent="0.2">
      <c r="O4360" s="3"/>
    </row>
    <row r="4361" spans="15:15" x14ac:dyDescent="0.2">
      <c r="O4361" s="3"/>
    </row>
    <row r="4362" spans="15:15" x14ac:dyDescent="0.2">
      <c r="O4362" s="3"/>
    </row>
    <row r="4363" spans="15:15" x14ac:dyDescent="0.2">
      <c r="O4363" s="3"/>
    </row>
    <row r="4364" spans="15:15" x14ac:dyDescent="0.2">
      <c r="O4364" s="3"/>
    </row>
    <row r="4365" spans="15:15" x14ac:dyDescent="0.2">
      <c r="O4365" s="3"/>
    </row>
    <row r="4366" spans="15:15" x14ac:dyDescent="0.2">
      <c r="O4366" s="3"/>
    </row>
    <row r="4367" spans="15:15" x14ac:dyDescent="0.2">
      <c r="O4367" s="3"/>
    </row>
    <row r="4368" spans="15:15" x14ac:dyDescent="0.2">
      <c r="O4368" s="3"/>
    </row>
    <row r="4369" spans="15:15" x14ac:dyDescent="0.2">
      <c r="O4369" s="3"/>
    </row>
    <row r="4370" spans="15:15" x14ac:dyDescent="0.2">
      <c r="O4370" s="3"/>
    </row>
    <row r="4371" spans="15:15" x14ac:dyDescent="0.2">
      <c r="O4371" s="3"/>
    </row>
    <row r="4372" spans="15:15" x14ac:dyDescent="0.2">
      <c r="O4372" s="3"/>
    </row>
    <row r="4373" spans="15:15" x14ac:dyDescent="0.2">
      <c r="O4373" s="3"/>
    </row>
    <row r="4374" spans="15:15" x14ac:dyDescent="0.2">
      <c r="O4374" s="3"/>
    </row>
    <row r="4375" spans="15:15" x14ac:dyDescent="0.2">
      <c r="O4375" s="3"/>
    </row>
    <row r="4376" spans="15:15" x14ac:dyDescent="0.2">
      <c r="O4376" s="3"/>
    </row>
    <row r="4377" spans="15:15" x14ac:dyDescent="0.2">
      <c r="O4377" s="3"/>
    </row>
    <row r="4378" spans="15:15" x14ac:dyDescent="0.2">
      <c r="O4378" s="3"/>
    </row>
    <row r="4379" spans="15:15" x14ac:dyDescent="0.2">
      <c r="O4379" s="3"/>
    </row>
    <row r="4380" spans="15:15" x14ac:dyDescent="0.2">
      <c r="O4380" s="3"/>
    </row>
    <row r="4381" spans="15:15" x14ac:dyDescent="0.2">
      <c r="O4381" s="3"/>
    </row>
    <row r="4382" spans="15:15" x14ac:dyDescent="0.2">
      <c r="O4382" s="3"/>
    </row>
    <row r="4383" spans="15:15" x14ac:dyDescent="0.2">
      <c r="O4383" s="3"/>
    </row>
    <row r="4384" spans="15:15" x14ac:dyDescent="0.2">
      <c r="O4384" s="3"/>
    </row>
    <row r="4385" spans="15:15" x14ac:dyDescent="0.2">
      <c r="O4385" s="3"/>
    </row>
    <row r="4386" spans="15:15" x14ac:dyDescent="0.2">
      <c r="O4386" s="3"/>
    </row>
    <row r="4387" spans="15:15" x14ac:dyDescent="0.2">
      <c r="O4387" s="3"/>
    </row>
    <row r="4388" spans="15:15" x14ac:dyDescent="0.2">
      <c r="O4388" s="3"/>
    </row>
    <row r="4389" spans="15:15" x14ac:dyDescent="0.2">
      <c r="O4389" s="3"/>
    </row>
    <row r="4390" spans="15:15" x14ac:dyDescent="0.2">
      <c r="O4390" s="3"/>
    </row>
    <row r="4391" spans="15:15" x14ac:dyDescent="0.2">
      <c r="O4391" s="3"/>
    </row>
    <row r="4392" spans="15:15" x14ac:dyDescent="0.2">
      <c r="O4392" s="3"/>
    </row>
    <row r="4393" spans="15:15" x14ac:dyDescent="0.2">
      <c r="O4393" s="3"/>
    </row>
    <row r="4394" spans="15:15" x14ac:dyDescent="0.2">
      <c r="O4394" s="3"/>
    </row>
    <row r="4395" spans="15:15" x14ac:dyDescent="0.2">
      <c r="O4395" s="3"/>
    </row>
    <row r="4396" spans="15:15" x14ac:dyDescent="0.2">
      <c r="O4396" s="3"/>
    </row>
    <row r="4397" spans="15:15" x14ac:dyDescent="0.2">
      <c r="O4397" s="3"/>
    </row>
    <row r="4398" spans="15:15" x14ac:dyDescent="0.2">
      <c r="O4398" s="3"/>
    </row>
    <row r="4399" spans="15:15" x14ac:dyDescent="0.2">
      <c r="O4399" s="3"/>
    </row>
    <row r="4400" spans="15:15" x14ac:dyDescent="0.2">
      <c r="O4400" s="3"/>
    </row>
    <row r="4401" spans="15:15" x14ac:dyDescent="0.2">
      <c r="O4401" s="3"/>
    </row>
    <row r="4402" spans="15:15" x14ac:dyDescent="0.2">
      <c r="O4402" s="3"/>
    </row>
    <row r="4403" spans="15:15" x14ac:dyDescent="0.2">
      <c r="O4403" s="3"/>
    </row>
    <row r="4404" spans="15:15" x14ac:dyDescent="0.2">
      <c r="O4404" s="3"/>
    </row>
    <row r="4405" spans="15:15" x14ac:dyDescent="0.2">
      <c r="O4405" s="3"/>
    </row>
    <row r="4406" spans="15:15" x14ac:dyDescent="0.2">
      <c r="O4406" s="3"/>
    </row>
    <row r="4407" spans="15:15" x14ac:dyDescent="0.2">
      <c r="O4407" s="3"/>
    </row>
    <row r="4408" spans="15:15" x14ac:dyDescent="0.2">
      <c r="O4408" s="3"/>
    </row>
    <row r="4409" spans="15:15" x14ac:dyDescent="0.2">
      <c r="O4409" s="3"/>
    </row>
    <row r="4410" spans="15:15" x14ac:dyDescent="0.2">
      <c r="O4410" s="3"/>
    </row>
    <row r="4411" spans="15:15" x14ac:dyDescent="0.2">
      <c r="O4411" s="3"/>
    </row>
    <row r="4412" spans="15:15" x14ac:dyDescent="0.2">
      <c r="O4412" s="3"/>
    </row>
    <row r="4413" spans="15:15" x14ac:dyDescent="0.2">
      <c r="O4413" s="3"/>
    </row>
    <row r="4414" spans="15:15" x14ac:dyDescent="0.2">
      <c r="O4414" s="3"/>
    </row>
    <row r="4415" spans="15:15" x14ac:dyDescent="0.2">
      <c r="O4415" s="3"/>
    </row>
    <row r="4416" spans="15:15" x14ac:dyDescent="0.2">
      <c r="O4416" s="3"/>
    </row>
    <row r="4417" spans="15:15" x14ac:dyDescent="0.2">
      <c r="O4417" s="3"/>
    </row>
    <row r="4418" spans="15:15" x14ac:dyDescent="0.2">
      <c r="O4418" s="3"/>
    </row>
    <row r="4419" spans="15:15" x14ac:dyDescent="0.2">
      <c r="O4419" s="3"/>
    </row>
    <row r="4420" spans="15:15" x14ac:dyDescent="0.2">
      <c r="O4420" s="3"/>
    </row>
    <row r="4421" spans="15:15" x14ac:dyDescent="0.2">
      <c r="O4421" s="3"/>
    </row>
    <row r="4422" spans="15:15" x14ac:dyDescent="0.2">
      <c r="O4422" s="3"/>
    </row>
    <row r="4423" spans="15:15" x14ac:dyDescent="0.2">
      <c r="O4423" s="3"/>
    </row>
    <row r="4424" spans="15:15" x14ac:dyDescent="0.2">
      <c r="O4424" s="3"/>
    </row>
    <row r="4425" spans="15:15" x14ac:dyDescent="0.2">
      <c r="O4425" s="3"/>
    </row>
    <row r="4426" spans="15:15" x14ac:dyDescent="0.2">
      <c r="O4426" s="3"/>
    </row>
    <row r="4427" spans="15:15" x14ac:dyDescent="0.2">
      <c r="O4427" s="3"/>
    </row>
    <row r="4428" spans="15:15" x14ac:dyDescent="0.2">
      <c r="O4428" s="3"/>
    </row>
    <row r="4429" spans="15:15" x14ac:dyDescent="0.2">
      <c r="O4429" s="3"/>
    </row>
    <row r="4430" spans="15:15" x14ac:dyDescent="0.2">
      <c r="O4430" s="3"/>
    </row>
    <row r="4431" spans="15:15" x14ac:dyDescent="0.2">
      <c r="O4431" s="3"/>
    </row>
    <row r="4432" spans="15:15" x14ac:dyDescent="0.2">
      <c r="O4432" s="3"/>
    </row>
    <row r="4433" spans="15:15" x14ac:dyDescent="0.2">
      <c r="O4433" s="3"/>
    </row>
    <row r="4434" spans="15:15" x14ac:dyDescent="0.2">
      <c r="O4434" s="3"/>
    </row>
    <row r="4435" spans="15:15" x14ac:dyDescent="0.2">
      <c r="O4435" s="3"/>
    </row>
    <row r="4436" spans="15:15" x14ac:dyDescent="0.2">
      <c r="O4436" s="3"/>
    </row>
    <row r="4437" spans="15:15" x14ac:dyDescent="0.2">
      <c r="O4437" s="3"/>
    </row>
    <row r="4438" spans="15:15" x14ac:dyDescent="0.2">
      <c r="O4438" s="3"/>
    </row>
    <row r="4439" spans="15:15" x14ac:dyDescent="0.2">
      <c r="O4439" s="3"/>
    </row>
    <row r="4440" spans="15:15" x14ac:dyDescent="0.2">
      <c r="O4440" s="3"/>
    </row>
    <row r="4441" spans="15:15" x14ac:dyDescent="0.2">
      <c r="O4441" s="3"/>
    </row>
    <row r="4442" spans="15:15" x14ac:dyDescent="0.2">
      <c r="O4442" s="3"/>
    </row>
    <row r="4443" spans="15:15" x14ac:dyDescent="0.2">
      <c r="O4443" s="3"/>
    </row>
    <row r="4444" spans="15:15" x14ac:dyDescent="0.2">
      <c r="O4444" s="3"/>
    </row>
    <row r="4445" spans="15:15" x14ac:dyDescent="0.2">
      <c r="O4445" s="3"/>
    </row>
    <row r="4446" spans="15:15" x14ac:dyDescent="0.2">
      <c r="O4446" s="3"/>
    </row>
    <row r="4447" spans="15:15" x14ac:dyDescent="0.2">
      <c r="O4447" s="3"/>
    </row>
    <row r="4448" spans="15:15" x14ac:dyDescent="0.2">
      <c r="O4448" s="3"/>
    </row>
    <row r="4449" spans="15:15" x14ac:dyDescent="0.2">
      <c r="O4449" s="3"/>
    </row>
    <row r="4450" spans="15:15" x14ac:dyDescent="0.2">
      <c r="O4450" s="3"/>
    </row>
    <row r="4451" spans="15:15" x14ac:dyDescent="0.2">
      <c r="O4451" s="3"/>
    </row>
    <row r="4452" spans="15:15" x14ac:dyDescent="0.2">
      <c r="O4452" s="3"/>
    </row>
    <row r="4453" spans="15:15" x14ac:dyDescent="0.2">
      <c r="O4453" s="3"/>
    </row>
    <row r="4454" spans="15:15" x14ac:dyDescent="0.2">
      <c r="O4454" s="3"/>
    </row>
    <row r="4455" spans="15:15" x14ac:dyDescent="0.2">
      <c r="O4455" s="3"/>
    </row>
    <row r="4456" spans="15:15" x14ac:dyDescent="0.2">
      <c r="O4456" s="3"/>
    </row>
    <row r="4457" spans="15:15" x14ac:dyDescent="0.2">
      <c r="O4457" s="3"/>
    </row>
    <row r="4458" spans="15:15" x14ac:dyDescent="0.2">
      <c r="O4458" s="3"/>
    </row>
    <row r="4459" spans="15:15" x14ac:dyDescent="0.2">
      <c r="O4459" s="3"/>
    </row>
    <row r="4460" spans="15:15" x14ac:dyDescent="0.2">
      <c r="O4460" s="3"/>
    </row>
    <row r="4461" spans="15:15" x14ac:dyDescent="0.2">
      <c r="O4461" s="3"/>
    </row>
    <row r="4462" spans="15:15" x14ac:dyDescent="0.2">
      <c r="O4462" s="3"/>
    </row>
    <row r="4463" spans="15:15" x14ac:dyDescent="0.2">
      <c r="O4463" s="3"/>
    </row>
    <row r="4464" spans="15:15" x14ac:dyDescent="0.2">
      <c r="O4464" s="3"/>
    </row>
    <row r="4465" spans="15:15" x14ac:dyDescent="0.2">
      <c r="O4465" s="3"/>
    </row>
    <row r="4466" spans="15:15" x14ac:dyDescent="0.2">
      <c r="O4466" s="3"/>
    </row>
    <row r="4467" spans="15:15" x14ac:dyDescent="0.2">
      <c r="O4467" s="3"/>
    </row>
    <row r="4468" spans="15:15" x14ac:dyDescent="0.2">
      <c r="O4468" s="3"/>
    </row>
    <row r="4469" spans="15:15" x14ac:dyDescent="0.2">
      <c r="O4469" s="3"/>
    </row>
    <row r="4470" spans="15:15" x14ac:dyDescent="0.2">
      <c r="O4470" s="3"/>
    </row>
    <row r="4471" spans="15:15" x14ac:dyDescent="0.2">
      <c r="O4471" s="3"/>
    </row>
    <row r="4472" spans="15:15" x14ac:dyDescent="0.2">
      <c r="O4472" s="3"/>
    </row>
    <row r="4473" spans="15:15" x14ac:dyDescent="0.2">
      <c r="O4473" s="3"/>
    </row>
    <row r="4474" spans="15:15" x14ac:dyDescent="0.2">
      <c r="O4474" s="3"/>
    </row>
    <row r="4475" spans="15:15" x14ac:dyDescent="0.2">
      <c r="O4475" s="3"/>
    </row>
    <row r="4476" spans="15:15" x14ac:dyDescent="0.2">
      <c r="O4476" s="3"/>
    </row>
    <row r="4477" spans="15:15" x14ac:dyDescent="0.2">
      <c r="O4477" s="3"/>
    </row>
    <row r="4478" spans="15:15" x14ac:dyDescent="0.2">
      <c r="O4478" s="3"/>
    </row>
    <row r="4479" spans="15:15" x14ac:dyDescent="0.2">
      <c r="O4479" s="3"/>
    </row>
    <row r="4480" spans="15:15" x14ac:dyDescent="0.2">
      <c r="O4480" s="3"/>
    </row>
    <row r="4481" spans="15:15" x14ac:dyDescent="0.2">
      <c r="O4481" s="3"/>
    </row>
    <row r="4482" spans="15:15" x14ac:dyDescent="0.2">
      <c r="O4482" s="3"/>
    </row>
    <row r="4483" spans="15:15" x14ac:dyDescent="0.2">
      <c r="O4483" s="3"/>
    </row>
    <row r="4484" spans="15:15" x14ac:dyDescent="0.2">
      <c r="O4484" s="3"/>
    </row>
    <row r="4485" spans="15:15" x14ac:dyDescent="0.2">
      <c r="O4485" s="3"/>
    </row>
    <row r="4486" spans="15:15" x14ac:dyDescent="0.2">
      <c r="O4486" s="3"/>
    </row>
    <row r="4487" spans="15:15" x14ac:dyDescent="0.2">
      <c r="O4487" s="3"/>
    </row>
    <row r="4488" spans="15:15" x14ac:dyDescent="0.2">
      <c r="O4488" s="3"/>
    </row>
    <row r="4489" spans="15:15" x14ac:dyDescent="0.2">
      <c r="O4489" s="3"/>
    </row>
    <row r="4490" spans="15:15" x14ac:dyDescent="0.2">
      <c r="O4490" s="3"/>
    </row>
    <row r="4491" spans="15:15" x14ac:dyDescent="0.2">
      <c r="O4491" s="3"/>
    </row>
    <row r="4492" spans="15:15" x14ac:dyDescent="0.2">
      <c r="O4492" s="3"/>
    </row>
    <row r="4493" spans="15:15" x14ac:dyDescent="0.2">
      <c r="O4493" s="3"/>
    </row>
    <row r="4494" spans="15:15" x14ac:dyDescent="0.2">
      <c r="O4494" s="3"/>
    </row>
    <row r="4495" spans="15:15" x14ac:dyDescent="0.2">
      <c r="O4495" s="3"/>
    </row>
    <row r="4496" spans="15:15" x14ac:dyDescent="0.2">
      <c r="O4496" s="3"/>
    </row>
    <row r="4497" spans="15:15" x14ac:dyDescent="0.2">
      <c r="O4497" s="3"/>
    </row>
    <row r="4498" spans="15:15" x14ac:dyDescent="0.2">
      <c r="O4498" s="3"/>
    </row>
    <row r="4499" spans="15:15" x14ac:dyDescent="0.2">
      <c r="O4499" s="3"/>
    </row>
    <row r="4500" spans="15:15" x14ac:dyDescent="0.2">
      <c r="O4500" s="3"/>
    </row>
    <row r="4501" spans="15:15" x14ac:dyDescent="0.2">
      <c r="O4501" s="3"/>
    </row>
    <row r="4502" spans="15:15" x14ac:dyDescent="0.2">
      <c r="O4502" s="3"/>
    </row>
    <row r="4503" spans="15:15" x14ac:dyDescent="0.2">
      <c r="O4503" s="3"/>
    </row>
    <row r="4504" spans="15:15" x14ac:dyDescent="0.2">
      <c r="O4504" s="3"/>
    </row>
    <row r="4505" spans="15:15" x14ac:dyDescent="0.2">
      <c r="O4505" s="3"/>
    </row>
    <row r="4506" spans="15:15" x14ac:dyDescent="0.2">
      <c r="O4506" s="3"/>
    </row>
    <row r="4507" spans="15:15" x14ac:dyDescent="0.2">
      <c r="O4507" s="3"/>
    </row>
    <row r="4508" spans="15:15" x14ac:dyDescent="0.2">
      <c r="O4508" s="3"/>
    </row>
    <row r="4509" spans="15:15" x14ac:dyDescent="0.2">
      <c r="O4509" s="3"/>
    </row>
    <row r="4510" spans="15:15" x14ac:dyDescent="0.2">
      <c r="O4510" s="3"/>
    </row>
    <row r="4511" spans="15:15" x14ac:dyDescent="0.2">
      <c r="O4511" s="3"/>
    </row>
    <row r="4512" spans="15:15" x14ac:dyDescent="0.2">
      <c r="O4512" s="3"/>
    </row>
    <row r="4513" spans="15:15" x14ac:dyDescent="0.2">
      <c r="O4513" s="3"/>
    </row>
    <row r="4514" spans="15:15" x14ac:dyDescent="0.2">
      <c r="O4514" s="3"/>
    </row>
    <row r="4515" spans="15:15" x14ac:dyDescent="0.2">
      <c r="O4515" s="3"/>
    </row>
    <row r="4516" spans="15:15" x14ac:dyDescent="0.2">
      <c r="O4516" s="3"/>
    </row>
    <row r="4517" spans="15:15" x14ac:dyDescent="0.2">
      <c r="O4517" s="3"/>
    </row>
    <row r="4518" spans="15:15" x14ac:dyDescent="0.2">
      <c r="O4518" s="3"/>
    </row>
    <row r="4519" spans="15:15" x14ac:dyDescent="0.2">
      <c r="O4519" s="3"/>
    </row>
    <row r="4520" spans="15:15" x14ac:dyDescent="0.2">
      <c r="O4520" s="3"/>
    </row>
    <row r="4521" spans="15:15" x14ac:dyDescent="0.2">
      <c r="O4521" s="3"/>
    </row>
    <row r="4522" spans="15:15" x14ac:dyDescent="0.2">
      <c r="O4522" s="3"/>
    </row>
    <row r="4523" spans="15:15" x14ac:dyDescent="0.2">
      <c r="O4523" s="3"/>
    </row>
    <row r="4524" spans="15:15" x14ac:dyDescent="0.2">
      <c r="O4524" s="3"/>
    </row>
    <row r="4525" spans="15:15" x14ac:dyDescent="0.2">
      <c r="O4525" s="3"/>
    </row>
    <row r="4526" spans="15:15" x14ac:dyDescent="0.2">
      <c r="O4526" s="3"/>
    </row>
    <row r="4527" spans="15:15" x14ac:dyDescent="0.2">
      <c r="O4527" s="3"/>
    </row>
    <row r="4528" spans="15:15" x14ac:dyDescent="0.2">
      <c r="O4528" s="3"/>
    </row>
    <row r="4529" spans="15:15" x14ac:dyDescent="0.2">
      <c r="O4529" s="3"/>
    </row>
    <row r="4530" spans="15:15" x14ac:dyDescent="0.2">
      <c r="O4530" s="3"/>
    </row>
    <row r="4531" spans="15:15" x14ac:dyDescent="0.2">
      <c r="O4531" s="3"/>
    </row>
    <row r="4532" spans="15:15" x14ac:dyDescent="0.2">
      <c r="O4532" s="3"/>
    </row>
    <row r="4533" spans="15:15" x14ac:dyDescent="0.2">
      <c r="O4533" s="3"/>
    </row>
    <row r="4534" spans="15:15" x14ac:dyDescent="0.2">
      <c r="O4534" s="3"/>
    </row>
    <row r="4535" spans="15:15" x14ac:dyDescent="0.2">
      <c r="O4535" s="3"/>
    </row>
    <row r="4536" spans="15:15" x14ac:dyDescent="0.2">
      <c r="O4536" s="3"/>
    </row>
    <row r="4537" spans="15:15" x14ac:dyDescent="0.2">
      <c r="O4537" s="3"/>
    </row>
    <row r="4538" spans="15:15" x14ac:dyDescent="0.2">
      <c r="O4538" s="3"/>
    </row>
    <row r="4539" spans="15:15" x14ac:dyDescent="0.2">
      <c r="O4539" s="3"/>
    </row>
    <row r="4540" spans="15:15" x14ac:dyDescent="0.2">
      <c r="O4540" s="3"/>
    </row>
    <row r="4541" spans="15:15" x14ac:dyDescent="0.2">
      <c r="O4541" s="3"/>
    </row>
    <row r="4542" spans="15:15" x14ac:dyDescent="0.2">
      <c r="O4542" s="3"/>
    </row>
    <row r="4543" spans="15:15" x14ac:dyDescent="0.2">
      <c r="O4543" s="3"/>
    </row>
    <row r="4544" spans="15:15" x14ac:dyDescent="0.2">
      <c r="O4544" s="3"/>
    </row>
    <row r="4545" spans="15:15" x14ac:dyDescent="0.2">
      <c r="O4545" s="3"/>
    </row>
    <row r="4546" spans="15:15" x14ac:dyDescent="0.2">
      <c r="O4546" s="3"/>
    </row>
    <row r="4547" spans="15:15" x14ac:dyDescent="0.2">
      <c r="O4547" s="3"/>
    </row>
    <row r="4548" spans="15:15" x14ac:dyDescent="0.2">
      <c r="O4548" s="3"/>
    </row>
    <row r="4549" spans="15:15" x14ac:dyDescent="0.2">
      <c r="O4549" s="3"/>
    </row>
    <row r="4550" spans="15:15" x14ac:dyDescent="0.2">
      <c r="O4550" s="3"/>
    </row>
    <row r="4551" spans="15:15" x14ac:dyDescent="0.2">
      <c r="O4551" s="3"/>
    </row>
    <row r="4552" spans="15:15" x14ac:dyDescent="0.2">
      <c r="O4552" s="3"/>
    </row>
    <row r="4553" spans="15:15" x14ac:dyDescent="0.2">
      <c r="O4553" s="3"/>
    </row>
    <row r="4554" spans="15:15" x14ac:dyDescent="0.2">
      <c r="O4554" s="3"/>
    </row>
    <row r="4555" spans="15:15" x14ac:dyDescent="0.2">
      <c r="O4555" s="3"/>
    </row>
    <row r="4556" spans="15:15" x14ac:dyDescent="0.2">
      <c r="O4556" s="3"/>
    </row>
    <row r="4557" spans="15:15" x14ac:dyDescent="0.2">
      <c r="O4557" s="3"/>
    </row>
    <row r="4558" spans="15:15" x14ac:dyDescent="0.2">
      <c r="O4558" s="3"/>
    </row>
    <row r="4559" spans="15:15" x14ac:dyDescent="0.2">
      <c r="O4559" s="3"/>
    </row>
    <row r="4560" spans="15:15" x14ac:dyDescent="0.2">
      <c r="O4560" s="3"/>
    </row>
    <row r="4561" spans="15:15" x14ac:dyDescent="0.2">
      <c r="O4561" s="3"/>
    </row>
    <row r="4562" spans="15:15" x14ac:dyDescent="0.2">
      <c r="O4562" s="3"/>
    </row>
    <row r="4563" spans="15:15" x14ac:dyDescent="0.2">
      <c r="O4563" s="3"/>
    </row>
    <row r="4564" spans="15:15" x14ac:dyDescent="0.2">
      <c r="O4564" s="3"/>
    </row>
    <row r="4565" spans="15:15" x14ac:dyDescent="0.2">
      <c r="O4565" s="3"/>
    </row>
    <row r="4566" spans="15:15" x14ac:dyDescent="0.2">
      <c r="O4566" s="3"/>
    </row>
    <row r="4567" spans="15:15" x14ac:dyDescent="0.2">
      <c r="O4567" s="3"/>
    </row>
    <row r="4568" spans="15:15" x14ac:dyDescent="0.2">
      <c r="O4568" s="3"/>
    </row>
    <row r="4569" spans="15:15" x14ac:dyDescent="0.2">
      <c r="O4569" s="3"/>
    </row>
    <row r="4570" spans="15:15" x14ac:dyDescent="0.2">
      <c r="O4570" s="3"/>
    </row>
    <row r="4571" spans="15:15" x14ac:dyDescent="0.2">
      <c r="O4571" s="3"/>
    </row>
    <row r="4572" spans="15:15" x14ac:dyDescent="0.2">
      <c r="O4572" s="3"/>
    </row>
    <row r="4573" spans="15:15" x14ac:dyDescent="0.2">
      <c r="O4573" s="3"/>
    </row>
    <row r="4574" spans="15:15" x14ac:dyDescent="0.2">
      <c r="O4574" s="3"/>
    </row>
    <row r="4575" spans="15:15" x14ac:dyDescent="0.2">
      <c r="O4575" s="3"/>
    </row>
    <row r="4576" spans="15:15" x14ac:dyDescent="0.2">
      <c r="O4576" s="3"/>
    </row>
    <row r="4577" spans="15:15" x14ac:dyDescent="0.2">
      <c r="O4577" s="3"/>
    </row>
    <row r="4578" spans="15:15" x14ac:dyDescent="0.2">
      <c r="O4578" s="3"/>
    </row>
    <row r="4579" spans="15:15" x14ac:dyDescent="0.2">
      <c r="O4579" s="3"/>
    </row>
    <row r="4580" spans="15:15" x14ac:dyDescent="0.2">
      <c r="O4580" s="3"/>
    </row>
    <row r="4581" spans="15:15" x14ac:dyDescent="0.2">
      <c r="O4581" s="3"/>
    </row>
    <row r="4582" spans="15:15" x14ac:dyDescent="0.2">
      <c r="O4582" s="3"/>
    </row>
    <row r="4583" spans="15:15" x14ac:dyDescent="0.2">
      <c r="O4583" s="3"/>
    </row>
    <row r="4584" spans="15:15" x14ac:dyDescent="0.2">
      <c r="O4584" s="3"/>
    </row>
    <row r="4585" spans="15:15" x14ac:dyDescent="0.2">
      <c r="O4585" s="3"/>
    </row>
    <row r="4586" spans="15:15" x14ac:dyDescent="0.2">
      <c r="O4586" s="3"/>
    </row>
    <row r="4587" spans="15:15" x14ac:dyDescent="0.2">
      <c r="O4587" s="3"/>
    </row>
    <row r="4588" spans="15:15" x14ac:dyDescent="0.2">
      <c r="O4588" s="3"/>
    </row>
    <row r="4589" spans="15:15" x14ac:dyDescent="0.2">
      <c r="O4589" s="3"/>
    </row>
    <row r="4590" spans="15:15" x14ac:dyDescent="0.2">
      <c r="O4590" s="3"/>
    </row>
    <row r="4591" spans="15:15" x14ac:dyDescent="0.2">
      <c r="O4591" s="3"/>
    </row>
    <row r="4592" spans="15:15" x14ac:dyDescent="0.2">
      <c r="O4592" s="3"/>
    </row>
    <row r="4593" spans="15:15" x14ac:dyDescent="0.2">
      <c r="O4593" s="3"/>
    </row>
    <row r="4594" spans="15:15" x14ac:dyDescent="0.2">
      <c r="O4594" s="3"/>
    </row>
    <row r="4595" spans="15:15" x14ac:dyDescent="0.2">
      <c r="O4595" s="3"/>
    </row>
    <row r="4596" spans="15:15" x14ac:dyDescent="0.2">
      <c r="O4596" s="3"/>
    </row>
    <row r="4597" spans="15:15" x14ac:dyDescent="0.2">
      <c r="O4597" s="3"/>
    </row>
    <row r="4598" spans="15:15" x14ac:dyDescent="0.2">
      <c r="O4598" s="3"/>
    </row>
    <row r="4599" spans="15:15" x14ac:dyDescent="0.2">
      <c r="O4599" s="3"/>
    </row>
    <row r="4600" spans="15:15" x14ac:dyDescent="0.2">
      <c r="O4600" s="3"/>
    </row>
    <row r="4601" spans="15:15" x14ac:dyDescent="0.2">
      <c r="O4601" s="3"/>
    </row>
    <row r="4602" spans="15:15" x14ac:dyDescent="0.2">
      <c r="O4602" s="3"/>
    </row>
    <row r="4603" spans="15:15" x14ac:dyDescent="0.2">
      <c r="O4603" s="3"/>
    </row>
    <row r="4604" spans="15:15" x14ac:dyDescent="0.2">
      <c r="O4604" s="3"/>
    </row>
    <row r="4605" spans="15:15" x14ac:dyDescent="0.2">
      <c r="O4605" s="3"/>
    </row>
    <row r="4606" spans="15:15" x14ac:dyDescent="0.2">
      <c r="O4606" s="3"/>
    </row>
    <row r="4607" spans="15:15" x14ac:dyDescent="0.2">
      <c r="O4607" s="3"/>
    </row>
    <row r="4608" spans="15:15" x14ac:dyDescent="0.2">
      <c r="O4608" s="3"/>
    </row>
    <row r="4609" spans="15:15" x14ac:dyDescent="0.2">
      <c r="O4609" s="3"/>
    </row>
    <row r="4610" spans="15:15" x14ac:dyDescent="0.2">
      <c r="O4610" s="3"/>
    </row>
    <row r="4611" spans="15:15" x14ac:dyDescent="0.2">
      <c r="O4611" s="3"/>
    </row>
    <row r="4612" spans="15:15" x14ac:dyDescent="0.2">
      <c r="O4612" s="3"/>
    </row>
    <row r="4613" spans="15:15" x14ac:dyDescent="0.2">
      <c r="O4613" s="3"/>
    </row>
    <row r="4614" spans="15:15" x14ac:dyDescent="0.2">
      <c r="O4614" s="3"/>
    </row>
    <row r="4615" spans="15:15" x14ac:dyDescent="0.2">
      <c r="O4615" s="3"/>
    </row>
    <row r="4616" spans="15:15" x14ac:dyDescent="0.2">
      <c r="O4616" s="3"/>
    </row>
    <row r="4617" spans="15:15" x14ac:dyDescent="0.2">
      <c r="O4617" s="3"/>
    </row>
    <row r="4618" spans="15:15" x14ac:dyDescent="0.2">
      <c r="O4618" s="3"/>
    </row>
    <row r="4619" spans="15:15" x14ac:dyDescent="0.2">
      <c r="O4619" s="3"/>
    </row>
    <row r="4620" spans="15:15" x14ac:dyDescent="0.2">
      <c r="O4620" s="3"/>
    </row>
    <row r="4621" spans="15:15" x14ac:dyDescent="0.2">
      <c r="O4621" s="3"/>
    </row>
    <row r="4622" spans="15:15" x14ac:dyDescent="0.2">
      <c r="O4622" s="3"/>
    </row>
    <row r="4623" spans="15:15" x14ac:dyDescent="0.2">
      <c r="O4623" s="3"/>
    </row>
    <row r="4624" spans="15:15" x14ac:dyDescent="0.2">
      <c r="O4624" s="3"/>
    </row>
    <row r="4625" spans="15:15" x14ac:dyDescent="0.2">
      <c r="O4625" s="3"/>
    </row>
    <row r="4626" spans="15:15" x14ac:dyDescent="0.2">
      <c r="O4626" s="3"/>
    </row>
    <row r="4627" spans="15:15" x14ac:dyDescent="0.2">
      <c r="O4627" s="3"/>
    </row>
    <row r="4628" spans="15:15" x14ac:dyDescent="0.2">
      <c r="O4628" s="3"/>
    </row>
    <row r="4629" spans="15:15" x14ac:dyDescent="0.2">
      <c r="O4629" s="3"/>
    </row>
    <row r="4630" spans="15:15" x14ac:dyDescent="0.2">
      <c r="O4630" s="3"/>
    </row>
    <row r="4631" spans="15:15" x14ac:dyDescent="0.2">
      <c r="O4631" s="3"/>
    </row>
    <row r="4632" spans="15:15" x14ac:dyDescent="0.2">
      <c r="O4632" s="3"/>
    </row>
    <row r="4633" spans="15:15" x14ac:dyDescent="0.2">
      <c r="O4633" s="3"/>
    </row>
    <row r="4634" spans="15:15" x14ac:dyDescent="0.2">
      <c r="O4634" s="3"/>
    </row>
    <row r="4635" spans="15:15" x14ac:dyDescent="0.2">
      <c r="O4635" s="3"/>
    </row>
    <row r="4636" spans="15:15" x14ac:dyDescent="0.2">
      <c r="O4636" s="3"/>
    </row>
    <row r="4637" spans="15:15" x14ac:dyDescent="0.2">
      <c r="O4637" s="3"/>
    </row>
    <row r="4638" spans="15:15" x14ac:dyDescent="0.2">
      <c r="O4638" s="3"/>
    </row>
    <row r="4639" spans="15:15" x14ac:dyDescent="0.2">
      <c r="O4639" s="3"/>
    </row>
    <row r="4640" spans="15:15" x14ac:dyDescent="0.2">
      <c r="O4640" s="3"/>
    </row>
    <row r="4641" spans="15:15" x14ac:dyDescent="0.2">
      <c r="O4641" s="3"/>
    </row>
    <row r="4642" spans="15:15" x14ac:dyDescent="0.2">
      <c r="O4642" s="3"/>
    </row>
    <row r="4643" spans="15:15" x14ac:dyDescent="0.2">
      <c r="O4643" s="3"/>
    </row>
    <row r="4644" spans="15:15" x14ac:dyDescent="0.2">
      <c r="O4644" s="3"/>
    </row>
    <row r="4645" spans="15:15" x14ac:dyDescent="0.2">
      <c r="O4645" s="3"/>
    </row>
    <row r="4646" spans="15:15" x14ac:dyDescent="0.2">
      <c r="O4646" s="3"/>
    </row>
    <row r="4647" spans="15:15" x14ac:dyDescent="0.2">
      <c r="O4647" s="3"/>
    </row>
    <row r="4648" spans="15:15" x14ac:dyDescent="0.2">
      <c r="O4648" s="3"/>
    </row>
    <row r="4649" spans="15:15" x14ac:dyDescent="0.2">
      <c r="O4649" s="3"/>
    </row>
    <row r="4650" spans="15:15" x14ac:dyDescent="0.2">
      <c r="O4650" s="3"/>
    </row>
    <row r="4651" spans="15:15" x14ac:dyDescent="0.2">
      <c r="O4651" s="3"/>
    </row>
    <row r="4652" spans="15:15" x14ac:dyDescent="0.2">
      <c r="O4652" s="3"/>
    </row>
    <row r="4653" spans="15:15" x14ac:dyDescent="0.2">
      <c r="O4653" s="3"/>
    </row>
    <row r="4654" spans="15:15" x14ac:dyDescent="0.2">
      <c r="O4654" s="3"/>
    </row>
    <row r="4655" spans="15:15" x14ac:dyDescent="0.2">
      <c r="O4655" s="3"/>
    </row>
    <row r="4656" spans="15:15" x14ac:dyDescent="0.2">
      <c r="O4656" s="3"/>
    </row>
    <row r="4657" spans="15:15" x14ac:dyDescent="0.2">
      <c r="O4657" s="3"/>
    </row>
    <row r="4658" spans="15:15" x14ac:dyDescent="0.2">
      <c r="O4658" s="3"/>
    </row>
    <row r="4659" spans="15:15" x14ac:dyDescent="0.2">
      <c r="O4659" s="3"/>
    </row>
    <row r="4660" spans="15:15" x14ac:dyDescent="0.2">
      <c r="O4660" s="3"/>
    </row>
    <row r="4661" spans="15:15" x14ac:dyDescent="0.2">
      <c r="O4661" s="3"/>
    </row>
    <row r="4662" spans="15:15" x14ac:dyDescent="0.2">
      <c r="O4662" s="3"/>
    </row>
    <row r="4663" spans="15:15" x14ac:dyDescent="0.2">
      <c r="O4663" s="3"/>
    </row>
    <row r="4664" spans="15:15" x14ac:dyDescent="0.2">
      <c r="O4664" s="3"/>
    </row>
    <row r="4665" spans="15:15" x14ac:dyDescent="0.2">
      <c r="O4665" s="3"/>
    </row>
    <row r="4666" spans="15:15" x14ac:dyDescent="0.2">
      <c r="O4666" s="3"/>
    </row>
    <row r="4667" spans="15:15" x14ac:dyDescent="0.2">
      <c r="O4667" s="3"/>
    </row>
    <row r="4668" spans="15:15" x14ac:dyDescent="0.2">
      <c r="O4668" s="3"/>
    </row>
    <row r="4669" spans="15:15" x14ac:dyDescent="0.2">
      <c r="O4669" s="3"/>
    </row>
    <row r="4670" spans="15:15" x14ac:dyDescent="0.2">
      <c r="O4670" s="3"/>
    </row>
    <row r="4671" spans="15:15" x14ac:dyDescent="0.2">
      <c r="O4671" s="3"/>
    </row>
    <row r="4672" spans="15:15" x14ac:dyDescent="0.2">
      <c r="O4672" s="3"/>
    </row>
    <row r="4673" spans="15:15" x14ac:dyDescent="0.2">
      <c r="O4673" s="3"/>
    </row>
    <row r="4674" spans="15:15" x14ac:dyDescent="0.2">
      <c r="O4674" s="3"/>
    </row>
    <row r="4675" spans="15:15" x14ac:dyDescent="0.2">
      <c r="O4675" s="3"/>
    </row>
    <row r="4676" spans="15:15" x14ac:dyDescent="0.2">
      <c r="O4676" s="3"/>
    </row>
    <row r="4677" spans="15:15" x14ac:dyDescent="0.2">
      <c r="O4677" s="3"/>
    </row>
    <row r="4678" spans="15:15" x14ac:dyDescent="0.2">
      <c r="O4678" s="3"/>
    </row>
    <row r="4679" spans="15:15" x14ac:dyDescent="0.2">
      <c r="O4679" s="3"/>
    </row>
    <row r="4680" spans="15:15" x14ac:dyDescent="0.2">
      <c r="O4680" s="3"/>
    </row>
    <row r="4681" spans="15:15" x14ac:dyDescent="0.2">
      <c r="O4681" s="3"/>
    </row>
    <row r="4682" spans="15:15" x14ac:dyDescent="0.2">
      <c r="O4682" s="3"/>
    </row>
    <row r="4683" spans="15:15" x14ac:dyDescent="0.2">
      <c r="O4683" s="3"/>
    </row>
    <row r="4684" spans="15:15" x14ac:dyDescent="0.2">
      <c r="O4684" s="3"/>
    </row>
    <row r="4685" spans="15:15" x14ac:dyDescent="0.2">
      <c r="O4685" s="3"/>
    </row>
    <row r="4686" spans="15:15" x14ac:dyDescent="0.2">
      <c r="O4686" s="3"/>
    </row>
    <row r="4687" spans="15:15" x14ac:dyDescent="0.2">
      <c r="O4687" s="3"/>
    </row>
    <row r="4688" spans="15:15" x14ac:dyDescent="0.2">
      <c r="O4688" s="3"/>
    </row>
    <row r="4689" spans="15:15" x14ac:dyDescent="0.2">
      <c r="O4689" s="3"/>
    </row>
    <row r="4690" spans="15:15" x14ac:dyDescent="0.2">
      <c r="O4690" s="3"/>
    </row>
    <row r="4691" spans="15:15" x14ac:dyDescent="0.2">
      <c r="O4691" s="3"/>
    </row>
    <row r="4692" spans="15:15" x14ac:dyDescent="0.2">
      <c r="O4692" s="3"/>
    </row>
    <row r="4693" spans="15:15" x14ac:dyDescent="0.2">
      <c r="O4693" s="3"/>
    </row>
    <row r="4694" spans="15:15" x14ac:dyDescent="0.2">
      <c r="O4694" s="3"/>
    </row>
    <row r="4695" spans="15:15" x14ac:dyDescent="0.2">
      <c r="O4695" s="3"/>
    </row>
    <row r="4696" spans="15:15" x14ac:dyDescent="0.2">
      <c r="O4696" s="3"/>
    </row>
    <row r="4697" spans="15:15" x14ac:dyDescent="0.2">
      <c r="O4697" s="3"/>
    </row>
    <row r="4698" spans="15:15" x14ac:dyDescent="0.2">
      <c r="O4698" s="3"/>
    </row>
    <row r="4699" spans="15:15" x14ac:dyDescent="0.2">
      <c r="O4699" s="3"/>
    </row>
    <row r="4700" spans="15:15" x14ac:dyDescent="0.2">
      <c r="O4700" s="3"/>
    </row>
    <row r="4701" spans="15:15" x14ac:dyDescent="0.2">
      <c r="O4701" s="3"/>
    </row>
    <row r="4702" spans="15:15" x14ac:dyDescent="0.2">
      <c r="O4702" s="3"/>
    </row>
    <row r="4703" spans="15:15" x14ac:dyDescent="0.2">
      <c r="O4703" s="3"/>
    </row>
    <row r="4704" spans="15:15" x14ac:dyDescent="0.2">
      <c r="O4704" s="3"/>
    </row>
    <row r="4705" spans="15:15" x14ac:dyDescent="0.2">
      <c r="O4705" s="3"/>
    </row>
    <row r="4706" spans="15:15" x14ac:dyDescent="0.2">
      <c r="O4706" s="3"/>
    </row>
    <row r="4707" spans="15:15" x14ac:dyDescent="0.2">
      <c r="O4707" s="3"/>
    </row>
    <row r="4708" spans="15:15" x14ac:dyDescent="0.2">
      <c r="O4708" s="3"/>
    </row>
    <row r="4709" spans="15:15" x14ac:dyDescent="0.2">
      <c r="O4709" s="3"/>
    </row>
    <row r="4710" spans="15:15" x14ac:dyDescent="0.2">
      <c r="O4710" s="3"/>
    </row>
    <row r="4711" spans="15:15" x14ac:dyDescent="0.2">
      <c r="O4711" s="3"/>
    </row>
    <row r="4712" spans="15:15" x14ac:dyDescent="0.2">
      <c r="O4712" s="3"/>
    </row>
    <row r="4713" spans="15:15" x14ac:dyDescent="0.2">
      <c r="O4713" s="3"/>
    </row>
    <row r="4714" spans="15:15" x14ac:dyDescent="0.2">
      <c r="O4714" s="3"/>
    </row>
    <row r="4715" spans="15:15" x14ac:dyDescent="0.2">
      <c r="O4715" s="3"/>
    </row>
    <row r="4716" spans="15:15" x14ac:dyDescent="0.2">
      <c r="O4716" s="3"/>
    </row>
    <row r="4717" spans="15:15" x14ac:dyDescent="0.2">
      <c r="O4717" s="3"/>
    </row>
    <row r="4718" spans="15:15" x14ac:dyDescent="0.2">
      <c r="O4718" s="3"/>
    </row>
    <row r="4719" spans="15:15" x14ac:dyDescent="0.2">
      <c r="O4719" s="3"/>
    </row>
    <row r="4720" spans="15:15" x14ac:dyDescent="0.2">
      <c r="O4720" s="3"/>
    </row>
    <row r="4721" spans="15:15" x14ac:dyDescent="0.2">
      <c r="O4721" s="3"/>
    </row>
    <row r="4722" spans="15:15" x14ac:dyDescent="0.2">
      <c r="O4722" s="3"/>
    </row>
    <row r="4723" spans="15:15" x14ac:dyDescent="0.2">
      <c r="O4723" s="3"/>
    </row>
    <row r="4724" spans="15:15" x14ac:dyDescent="0.2">
      <c r="O4724" s="3"/>
    </row>
    <row r="4725" spans="15:15" x14ac:dyDescent="0.2">
      <c r="O4725" s="3"/>
    </row>
    <row r="4726" spans="15:15" x14ac:dyDescent="0.2">
      <c r="O4726" s="3"/>
    </row>
    <row r="4727" spans="15:15" x14ac:dyDescent="0.2">
      <c r="O4727" s="3"/>
    </row>
    <row r="4728" spans="15:15" x14ac:dyDescent="0.2">
      <c r="O4728" s="3"/>
    </row>
    <row r="4729" spans="15:15" x14ac:dyDescent="0.2">
      <c r="O4729" s="3"/>
    </row>
    <row r="4730" spans="15:15" x14ac:dyDescent="0.2">
      <c r="O4730" s="3"/>
    </row>
    <row r="4731" spans="15:15" x14ac:dyDescent="0.2">
      <c r="O4731" s="3"/>
    </row>
    <row r="4732" spans="15:15" x14ac:dyDescent="0.2">
      <c r="O4732" s="3"/>
    </row>
    <row r="4733" spans="15:15" x14ac:dyDescent="0.2">
      <c r="O4733" s="3"/>
    </row>
    <row r="4734" spans="15:15" x14ac:dyDescent="0.2">
      <c r="O4734" s="3"/>
    </row>
    <row r="4735" spans="15:15" x14ac:dyDescent="0.2">
      <c r="O4735" s="3"/>
    </row>
    <row r="4736" spans="15:15" x14ac:dyDescent="0.2">
      <c r="O4736" s="3"/>
    </row>
    <row r="4737" spans="15:15" x14ac:dyDescent="0.2">
      <c r="O4737" s="3"/>
    </row>
    <row r="4738" spans="15:15" x14ac:dyDescent="0.2">
      <c r="O4738" s="3"/>
    </row>
    <row r="4739" spans="15:15" x14ac:dyDescent="0.2">
      <c r="O4739" s="3"/>
    </row>
    <row r="4740" spans="15:15" x14ac:dyDescent="0.2">
      <c r="O4740" s="3"/>
    </row>
    <row r="4741" spans="15:15" x14ac:dyDescent="0.2">
      <c r="O4741" s="3"/>
    </row>
    <row r="4742" spans="15:15" x14ac:dyDescent="0.2">
      <c r="O4742" s="3"/>
    </row>
    <row r="4743" spans="15:15" x14ac:dyDescent="0.2">
      <c r="O4743" s="3"/>
    </row>
    <row r="4744" spans="15:15" x14ac:dyDescent="0.2">
      <c r="O4744" s="3"/>
    </row>
    <row r="4745" spans="15:15" x14ac:dyDescent="0.2">
      <c r="O4745" s="3"/>
    </row>
    <row r="4746" spans="15:15" x14ac:dyDescent="0.2">
      <c r="O4746" s="3"/>
    </row>
    <row r="4747" spans="15:15" x14ac:dyDescent="0.2">
      <c r="O4747" s="3"/>
    </row>
    <row r="4748" spans="15:15" x14ac:dyDescent="0.2">
      <c r="O4748" s="3"/>
    </row>
    <row r="4749" spans="15:15" x14ac:dyDescent="0.2">
      <c r="O4749" s="3"/>
    </row>
    <row r="4750" spans="15:15" x14ac:dyDescent="0.2">
      <c r="O4750" s="3"/>
    </row>
    <row r="4751" spans="15:15" x14ac:dyDescent="0.2">
      <c r="O4751" s="3"/>
    </row>
    <row r="4752" spans="15:15" x14ac:dyDescent="0.2">
      <c r="O4752" s="3"/>
    </row>
    <row r="4753" spans="15:15" x14ac:dyDescent="0.2">
      <c r="O4753" s="3"/>
    </row>
    <row r="4754" spans="15:15" x14ac:dyDescent="0.2">
      <c r="O4754" s="3"/>
    </row>
    <row r="4755" spans="15:15" x14ac:dyDescent="0.2">
      <c r="O4755" s="3"/>
    </row>
    <row r="4756" spans="15:15" x14ac:dyDescent="0.2">
      <c r="O4756" s="3"/>
    </row>
    <row r="4757" spans="15:15" x14ac:dyDescent="0.2">
      <c r="O4757" s="3"/>
    </row>
    <row r="4758" spans="15:15" x14ac:dyDescent="0.2">
      <c r="O4758" s="3"/>
    </row>
    <row r="4759" spans="15:15" x14ac:dyDescent="0.2">
      <c r="O4759" s="3"/>
    </row>
    <row r="4760" spans="15:15" x14ac:dyDescent="0.2">
      <c r="O4760" s="3"/>
    </row>
    <row r="4761" spans="15:15" x14ac:dyDescent="0.2">
      <c r="O4761" s="3"/>
    </row>
    <row r="4762" spans="15:15" x14ac:dyDescent="0.2">
      <c r="O4762" s="3"/>
    </row>
    <row r="4763" spans="15:15" x14ac:dyDescent="0.2">
      <c r="O4763" s="3"/>
    </row>
    <row r="4764" spans="15:15" x14ac:dyDescent="0.2">
      <c r="O4764" s="3"/>
    </row>
    <row r="4765" spans="15:15" x14ac:dyDescent="0.2">
      <c r="O4765" s="3"/>
    </row>
    <row r="4766" spans="15:15" x14ac:dyDescent="0.2">
      <c r="O4766" s="3"/>
    </row>
    <row r="4767" spans="15:15" x14ac:dyDescent="0.2">
      <c r="O4767" s="3"/>
    </row>
    <row r="4768" spans="15:15" x14ac:dyDescent="0.2">
      <c r="O4768" s="3"/>
    </row>
    <row r="4769" spans="15:15" x14ac:dyDescent="0.2">
      <c r="O4769" s="3"/>
    </row>
    <row r="4770" spans="15:15" x14ac:dyDescent="0.2">
      <c r="O4770" s="3"/>
    </row>
    <row r="4771" spans="15:15" x14ac:dyDescent="0.2">
      <c r="O4771" s="3"/>
    </row>
    <row r="4772" spans="15:15" x14ac:dyDescent="0.2">
      <c r="O4772" s="3"/>
    </row>
    <row r="4773" spans="15:15" x14ac:dyDescent="0.2">
      <c r="O4773" s="3"/>
    </row>
    <row r="4774" spans="15:15" x14ac:dyDescent="0.2">
      <c r="O4774" s="3"/>
    </row>
    <row r="4775" spans="15:15" x14ac:dyDescent="0.2">
      <c r="O4775" s="3"/>
    </row>
    <row r="4776" spans="15:15" x14ac:dyDescent="0.2">
      <c r="O4776" s="3"/>
    </row>
    <row r="4777" spans="15:15" x14ac:dyDescent="0.2">
      <c r="O4777" s="3"/>
    </row>
    <row r="4778" spans="15:15" x14ac:dyDescent="0.2">
      <c r="O4778" s="3"/>
    </row>
    <row r="4779" spans="15:15" x14ac:dyDescent="0.2">
      <c r="O4779" s="3"/>
    </row>
    <row r="4780" spans="15:15" x14ac:dyDescent="0.2">
      <c r="O4780" s="3"/>
    </row>
    <row r="4781" spans="15:15" x14ac:dyDescent="0.2">
      <c r="O4781" s="3"/>
    </row>
    <row r="4782" spans="15:15" x14ac:dyDescent="0.2">
      <c r="O4782" s="3"/>
    </row>
    <row r="4783" spans="15:15" x14ac:dyDescent="0.2">
      <c r="O4783" s="3"/>
    </row>
    <row r="4784" spans="15:15" x14ac:dyDescent="0.2">
      <c r="O4784" s="3"/>
    </row>
    <row r="4785" spans="15:15" x14ac:dyDescent="0.2">
      <c r="O4785" s="3"/>
    </row>
    <row r="4786" spans="15:15" x14ac:dyDescent="0.2">
      <c r="O4786" s="3"/>
    </row>
    <row r="4787" spans="15:15" x14ac:dyDescent="0.2">
      <c r="O4787" s="3"/>
    </row>
    <row r="4788" spans="15:15" x14ac:dyDescent="0.2">
      <c r="O4788" s="3"/>
    </row>
    <row r="4789" spans="15:15" x14ac:dyDescent="0.2">
      <c r="O4789" s="3"/>
    </row>
    <row r="4790" spans="15:15" x14ac:dyDescent="0.2">
      <c r="O4790" s="3"/>
    </row>
    <row r="4791" spans="15:15" x14ac:dyDescent="0.2">
      <c r="O4791" s="3"/>
    </row>
    <row r="4792" spans="15:15" x14ac:dyDescent="0.2">
      <c r="O4792" s="3"/>
    </row>
    <row r="4793" spans="15:15" x14ac:dyDescent="0.2">
      <c r="O4793" s="3"/>
    </row>
    <row r="4794" spans="15:15" x14ac:dyDescent="0.2">
      <c r="O4794" s="3"/>
    </row>
    <row r="4795" spans="15:15" x14ac:dyDescent="0.2">
      <c r="O4795" s="3"/>
    </row>
    <row r="4796" spans="15:15" x14ac:dyDescent="0.2">
      <c r="O4796" s="3"/>
    </row>
    <row r="4797" spans="15:15" x14ac:dyDescent="0.2">
      <c r="O4797" s="3"/>
    </row>
    <row r="4798" spans="15:15" x14ac:dyDescent="0.2">
      <c r="O4798" s="3"/>
    </row>
    <row r="4799" spans="15:15" x14ac:dyDescent="0.2">
      <c r="O4799" s="3"/>
    </row>
    <row r="4800" spans="15:15" x14ac:dyDescent="0.2">
      <c r="O4800" s="3"/>
    </row>
    <row r="4801" spans="15:15" x14ac:dyDescent="0.2">
      <c r="O4801" s="3"/>
    </row>
    <row r="4802" spans="15:15" x14ac:dyDescent="0.2">
      <c r="O4802" s="3"/>
    </row>
    <row r="4803" spans="15:15" x14ac:dyDescent="0.2">
      <c r="O4803" s="3"/>
    </row>
    <row r="4804" spans="15:15" x14ac:dyDescent="0.2">
      <c r="O4804" s="3"/>
    </row>
    <row r="4805" spans="15:15" x14ac:dyDescent="0.2">
      <c r="O4805" s="3"/>
    </row>
    <row r="4806" spans="15:15" x14ac:dyDescent="0.2">
      <c r="O4806" s="3"/>
    </row>
    <row r="4807" spans="15:15" x14ac:dyDescent="0.2">
      <c r="O4807" s="3"/>
    </row>
    <row r="4808" spans="15:15" x14ac:dyDescent="0.2">
      <c r="O4808" s="3"/>
    </row>
    <row r="4809" spans="15:15" x14ac:dyDescent="0.2">
      <c r="O4809" s="3"/>
    </row>
    <row r="4810" spans="15:15" x14ac:dyDescent="0.2">
      <c r="O4810" s="3"/>
    </row>
    <row r="4811" spans="15:15" x14ac:dyDescent="0.2">
      <c r="O4811" s="3"/>
    </row>
    <row r="4812" spans="15:15" x14ac:dyDescent="0.2">
      <c r="O4812" s="3"/>
    </row>
    <row r="4813" spans="15:15" x14ac:dyDescent="0.2">
      <c r="O4813" s="3"/>
    </row>
    <row r="4814" spans="15:15" x14ac:dyDescent="0.2">
      <c r="O4814" s="3"/>
    </row>
    <row r="4815" spans="15:15" x14ac:dyDescent="0.2">
      <c r="O4815" s="3"/>
    </row>
    <row r="4816" spans="15:15" x14ac:dyDescent="0.2">
      <c r="O4816" s="3"/>
    </row>
    <row r="4817" spans="15:15" x14ac:dyDescent="0.2">
      <c r="O4817" s="3"/>
    </row>
    <row r="4818" spans="15:15" x14ac:dyDescent="0.2">
      <c r="O4818" s="3"/>
    </row>
    <row r="4819" spans="15:15" x14ac:dyDescent="0.2">
      <c r="O4819" s="3"/>
    </row>
    <row r="4820" spans="15:15" x14ac:dyDescent="0.2">
      <c r="O4820" s="3"/>
    </row>
    <row r="4821" spans="15:15" x14ac:dyDescent="0.2">
      <c r="O4821" s="3"/>
    </row>
    <row r="4822" spans="15:15" x14ac:dyDescent="0.2">
      <c r="O4822" s="3"/>
    </row>
    <row r="4823" spans="15:15" x14ac:dyDescent="0.2">
      <c r="O4823" s="3"/>
    </row>
    <row r="4824" spans="15:15" x14ac:dyDescent="0.2">
      <c r="O4824" s="3"/>
    </row>
    <row r="4825" spans="15:15" x14ac:dyDescent="0.2">
      <c r="O4825" s="3"/>
    </row>
    <row r="4826" spans="15:15" x14ac:dyDescent="0.2">
      <c r="O4826" s="3"/>
    </row>
    <row r="4827" spans="15:15" x14ac:dyDescent="0.2">
      <c r="O4827" s="3"/>
    </row>
    <row r="4828" spans="15:15" x14ac:dyDescent="0.2">
      <c r="O4828" s="3"/>
    </row>
    <row r="4829" spans="15:15" x14ac:dyDescent="0.2">
      <c r="O4829" s="3"/>
    </row>
    <row r="4830" spans="15:15" x14ac:dyDescent="0.2">
      <c r="O4830" s="3"/>
    </row>
    <row r="4831" spans="15:15" x14ac:dyDescent="0.2">
      <c r="O4831" s="3"/>
    </row>
    <row r="4832" spans="15:15" x14ac:dyDescent="0.2">
      <c r="O4832" s="3"/>
    </row>
    <row r="4833" spans="15:15" x14ac:dyDescent="0.2">
      <c r="O4833" s="3"/>
    </row>
    <row r="4834" spans="15:15" x14ac:dyDescent="0.2">
      <c r="O4834" s="3"/>
    </row>
    <row r="4835" spans="15:15" x14ac:dyDescent="0.2">
      <c r="O4835" s="3"/>
    </row>
    <row r="4836" spans="15:15" x14ac:dyDescent="0.2">
      <c r="O4836" s="3"/>
    </row>
    <row r="4837" spans="15:15" x14ac:dyDescent="0.2">
      <c r="O4837" s="3"/>
    </row>
    <row r="4838" spans="15:15" x14ac:dyDescent="0.2">
      <c r="O4838" s="3"/>
    </row>
    <row r="4839" spans="15:15" x14ac:dyDescent="0.2">
      <c r="O4839" s="3"/>
    </row>
    <row r="4840" spans="15:15" x14ac:dyDescent="0.2">
      <c r="O4840" s="3"/>
    </row>
    <row r="4841" spans="15:15" x14ac:dyDescent="0.2">
      <c r="O4841" s="3"/>
    </row>
    <row r="4842" spans="15:15" x14ac:dyDescent="0.2">
      <c r="O4842" s="3"/>
    </row>
    <row r="4843" spans="15:15" x14ac:dyDescent="0.2">
      <c r="O4843" s="3"/>
    </row>
    <row r="4844" spans="15:15" x14ac:dyDescent="0.2">
      <c r="O4844" s="3"/>
    </row>
    <row r="4845" spans="15:15" x14ac:dyDescent="0.2">
      <c r="O4845" s="3"/>
    </row>
    <row r="4846" spans="15:15" x14ac:dyDescent="0.2">
      <c r="O4846" s="3"/>
    </row>
    <row r="4847" spans="15:15" x14ac:dyDescent="0.2">
      <c r="O4847" s="3"/>
    </row>
    <row r="4848" spans="15:15" x14ac:dyDescent="0.2">
      <c r="O4848" s="3"/>
    </row>
    <row r="4849" spans="15:15" x14ac:dyDescent="0.2">
      <c r="O4849" s="3"/>
    </row>
    <row r="4850" spans="15:15" x14ac:dyDescent="0.2">
      <c r="O4850" s="3"/>
    </row>
    <row r="4851" spans="15:15" x14ac:dyDescent="0.2">
      <c r="O4851" s="3"/>
    </row>
    <row r="4852" spans="15:15" x14ac:dyDescent="0.2">
      <c r="O4852" s="3"/>
    </row>
    <row r="4853" spans="15:15" x14ac:dyDescent="0.2">
      <c r="O4853" s="3"/>
    </row>
    <row r="4854" spans="15:15" x14ac:dyDescent="0.2">
      <c r="O4854" s="3"/>
    </row>
    <row r="4855" spans="15:15" x14ac:dyDescent="0.2">
      <c r="O4855" s="3"/>
    </row>
    <row r="4856" spans="15:15" x14ac:dyDescent="0.2">
      <c r="O4856" s="3"/>
    </row>
    <row r="4857" spans="15:15" x14ac:dyDescent="0.2">
      <c r="O4857" s="3"/>
    </row>
    <row r="4858" spans="15:15" x14ac:dyDescent="0.2">
      <c r="O4858" s="3"/>
    </row>
    <row r="4859" spans="15:15" x14ac:dyDescent="0.2">
      <c r="O4859" s="3"/>
    </row>
    <row r="4860" spans="15:15" x14ac:dyDescent="0.2">
      <c r="O4860" s="3"/>
    </row>
    <row r="4861" spans="15:15" x14ac:dyDescent="0.2">
      <c r="O4861" s="3"/>
    </row>
    <row r="4862" spans="15:15" x14ac:dyDescent="0.2">
      <c r="O4862" s="3"/>
    </row>
    <row r="4863" spans="15:15" x14ac:dyDescent="0.2">
      <c r="O4863" s="3"/>
    </row>
    <row r="4864" spans="15:15" x14ac:dyDescent="0.2">
      <c r="O4864" s="3"/>
    </row>
    <row r="4865" spans="15:15" x14ac:dyDescent="0.2">
      <c r="O4865" s="3"/>
    </row>
    <row r="4866" spans="15:15" x14ac:dyDescent="0.2">
      <c r="O4866" s="3"/>
    </row>
    <row r="4867" spans="15:15" x14ac:dyDescent="0.2">
      <c r="O4867" s="3"/>
    </row>
    <row r="4868" spans="15:15" x14ac:dyDescent="0.2">
      <c r="O4868" s="3"/>
    </row>
    <row r="4869" spans="15:15" x14ac:dyDescent="0.2">
      <c r="O4869" s="3"/>
    </row>
    <row r="4870" spans="15:15" x14ac:dyDescent="0.2">
      <c r="O4870" s="3"/>
    </row>
    <row r="4871" spans="15:15" x14ac:dyDescent="0.2">
      <c r="O4871" s="3"/>
    </row>
    <row r="4872" spans="15:15" x14ac:dyDescent="0.2">
      <c r="O4872" s="3"/>
    </row>
    <row r="4873" spans="15:15" x14ac:dyDescent="0.2">
      <c r="O4873" s="3"/>
    </row>
    <row r="4874" spans="15:15" x14ac:dyDescent="0.2">
      <c r="O4874" s="3"/>
    </row>
    <row r="4875" spans="15:15" x14ac:dyDescent="0.2">
      <c r="O4875" s="3"/>
    </row>
    <row r="4876" spans="15:15" x14ac:dyDescent="0.2">
      <c r="O4876" s="3"/>
    </row>
    <row r="4877" spans="15:15" x14ac:dyDescent="0.2">
      <c r="O4877" s="3"/>
    </row>
    <row r="4878" spans="15:15" x14ac:dyDescent="0.2">
      <c r="O4878" s="3"/>
    </row>
    <row r="4879" spans="15:15" x14ac:dyDescent="0.2">
      <c r="O4879" s="3"/>
    </row>
    <row r="4880" spans="15:15" x14ac:dyDescent="0.2">
      <c r="O4880" s="3"/>
    </row>
    <row r="4881" spans="15:15" x14ac:dyDescent="0.2">
      <c r="O4881" s="3"/>
    </row>
    <row r="4882" spans="15:15" x14ac:dyDescent="0.2">
      <c r="O4882" s="3"/>
    </row>
    <row r="4883" spans="15:15" x14ac:dyDescent="0.2">
      <c r="O4883" s="3"/>
    </row>
    <row r="4884" spans="15:15" x14ac:dyDescent="0.2">
      <c r="O4884" s="3"/>
    </row>
    <row r="4885" spans="15:15" x14ac:dyDescent="0.2">
      <c r="O4885" s="3"/>
    </row>
    <row r="4886" spans="15:15" x14ac:dyDescent="0.2">
      <c r="O4886" s="3"/>
    </row>
    <row r="4887" spans="15:15" x14ac:dyDescent="0.2">
      <c r="O4887" s="3"/>
    </row>
    <row r="4888" spans="15:15" x14ac:dyDescent="0.2">
      <c r="O4888" s="3"/>
    </row>
    <row r="4889" spans="15:15" x14ac:dyDescent="0.2">
      <c r="O4889" s="3"/>
    </row>
    <row r="4890" spans="15:15" x14ac:dyDescent="0.2">
      <c r="O4890" s="3"/>
    </row>
    <row r="4891" spans="15:15" x14ac:dyDescent="0.2">
      <c r="O4891" s="3"/>
    </row>
    <row r="4892" spans="15:15" x14ac:dyDescent="0.2">
      <c r="O4892" s="3"/>
    </row>
    <row r="4893" spans="15:15" x14ac:dyDescent="0.2">
      <c r="O4893" s="3"/>
    </row>
    <row r="4894" spans="15:15" x14ac:dyDescent="0.2">
      <c r="O4894" s="3"/>
    </row>
    <row r="4895" spans="15:15" x14ac:dyDescent="0.2">
      <c r="O4895" s="3"/>
    </row>
    <row r="4896" spans="15:15" x14ac:dyDescent="0.2">
      <c r="O4896" s="3"/>
    </row>
    <row r="4897" spans="15:15" x14ac:dyDescent="0.2">
      <c r="O4897" s="3"/>
    </row>
    <row r="4898" spans="15:15" x14ac:dyDescent="0.2">
      <c r="O4898" s="3"/>
    </row>
    <row r="4899" spans="15:15" x14ac:dyDescent="0.2">
      <c r="O4899" s="3"/>
    </row>
    <row r="4900" spans="15:15" x14ac:dyDescent="0.2">
      <c r="O4900" s="3"/>
    </row>
    <row r="4901" spans="15:15" x14ac:dyDescent="0.2">
      <c r="O4901" s="3"/>
    </row>
    <row r="4902" spans="15:15" x14ac:dyDescent="0.2">
      <c r="O4902" s="3"/>
    </row>
    <row r="4903" spans="15:15" x14ac:dyDescent="0.2">
      <c r="O4903" s="3"/>
    </row>
    <row r="4904" spans="15:15" x14ac:dyDescent="0.2">
      <c r="O4904" s="3"/>
    </row>
    <row r="4905" spans="15:15" x14ac:dyDescent="0.2">
      <c r="O4905" s="3"/>
    </row>
    <row r="4906" spans="15:15" x14ac:dyDescent="0.2">
      <c r="O4906" s="3"/>
    </row>
    <row r="4907" spans="15:15" x14ac:dyDescent="0.2">
      <c r="O4907" s="3"/>
    </row>
    <row r="4908" spans="15:15" x14ac:dyDescent="0.2">
      <c r="O4908" s="3"/>
    </row>
    <row r="4909" spans="15:15" x14ac:dyDescent="0.2">
      <c r="O4909" s="3"/>
    </row>
    <row r="4910" spans="15:15" x14ac:dyDescent="0.2">
      <c r="O4910" s="3"/>
    </row>
    <row r="4911" spans="15:15" x14ac:dyDescent="0.2">
      <c r="O4911" s="3"/>
    </row>
    <row r="4912" spans="15:15" x14ac:dyDescent="0.2">
      <c r="O4912" s="3"/>
    </row>
    <row r="4913" spans="15:15" x14ac:dyDescent="0.2">
      <c r="O4913" s="3"/>
    </row>
    <row r="4914" spans="15:15" x14ac:dyDescent="0.2">
      <c r="O4914" s="3"/>
    </row>
    <row r="4915" spans="15:15" x14ac:dyDescent="0.2">
      <c r="O4915" s="3"/>
    </row>
    <row r="4916" spans="15:15" x14ac:dyDescent="0.2">
      <c r="O4916" s="3"/>
    </row>
    <row r="4917" spans="15:15" x14ac:dyDescent="0.2">
      <c r="O4917" s="3"/>
    </row>
    <row r="4918" spans="15:15" x14ac:dyDescent="0.2">
      <c r="O4918" s="3"/>
    </row>
    <row r="4919" spans="15:15" x14ac:dyDescent="0.2">
      <c r="O4919" s="3"/>
    </row>
    <row r="4920" spans="15:15" x14ac:dyDescent="0.2">
      <c r="O4920" s="3"/>
    </row>
    <row r="4921" spans="15:15" x14ac:dyDescent="0.2">
      <c r="O4921" s="3"/>
    </row>
    <row r="4922" spans="15:15" x14ac:dyDescent="0.2">
      <c r="O4922" s="3"/>
    </row>
    <row r="4923" spans="15:15" x14ac:dyDescent="0.2">
      <c r="O4923" s="3"/>
    </row>
    <row r="4924" spans="15:15" x14ac:dyDescent="0.2">
      <c r="O4924" s="3"/>
    </row>
    <row r="4925" spans="15:15" x14ac:dyDescent="0.2">
      <c r="O4925" s="3"/>
    </row>
    <row r="4926" spans="15:15" x14ac:dyDescent="0.2">
      <c r="O4926" s="3"/>
    </row>
    <row r="4927" spans="15:15" x14ac:dyDescent="0.2">
      <c r="O4927" s="3"/>
    </row>
    <row r="4928" spans="15:15" x14ac:dyDescent="0.2">
      <c r="O4928" s="3"/>
    </row>
    <row r="4929" spans="15:15" x14ac:dyDescent="0.2">
      <c r="O4929" s="3"/>
    </row>
    <row r="4930" spans="15:15" x14ac:dyDescent="0.2">
      <c r="O4930" s="3"/>
    </row>
    <row r="4931" spans="15:15" x14ac:dyDescent="0.2">
      <c r="O4931" s="3"/>
    </row>
    <row r="4932" spans="15:15" x14ac:dyDescent="0.2">
      <c r="O4932" s="3"/>
    </row>
    <row r="4933" spans="15:15" x14ac:dyDescent="0.2">
      <c r="O4933" s="3"/>
    </row>
    <row r="4934" spans="15:15" x14ac:dyDescent="0.2">
      <c r="O4934" s="3"/>
    </row>
    <row r="4935" spans="15:15" x14ac:dyDescent="0.2">
      <c r="O4935" s="3"/>
    </row>
    <row r="4936" spans="15:15" x14ac:dyDescent="0.2">
      <c r="O4936" s="3"/>
    </row>
    <row r="4937" spans="15:15" x14ac:dyDescent="0.2">
      <c r="O4937" s="3"/>
    </row>
    <row r="4938" spans="15:15" x14ac:dyDescent="0.2">
      <c r="O4938" s="3"/>
    </row>
    <row r="4939" spans="15:15" x14ac:dyDescent="0.2">
      <c r="O4939" s="3"/>
    </row>
    <row r="4940" spans="15:15" x14ac:dyDescent="0.2">
      <c r="O4940" s="3"/>
    </row>
    <row r="4941" spans="15:15" x14ac:dyDescent="0.2">
      <c r="O4941" s="3"/>
    </row>
    <row r="4942" spans="15:15" x14ac:dyDescent="0.2">
      <c r="O4942" s="3"/>
    </row>
    <row r="4943" spans="15:15" x14ac:dyDescent="0.2">
      <c r="O4943" s="3"/>
    </row>
    <row r="4944" spans="15:15" x14ac:dyDescent="0.2">
      <c r="O4944" s="3"/>
    </row>
    <row r="4945" spans="15:15" x14ac:dyDescent="0.2">
      <c r="O4945" s="3"/>
    </row>
    <row r="4946" spans="15:15" x14ac:dyDescent="0.2">
      <c r="O4946" s="3"/>
    </row>
    <row r="4947" spans="15:15" x14ac:dyDescent="0.2">
      <c r="O4947" s="3"/>
    </row>
    <row r="4948" spans="15:15" x14ac:dyDescent="0.2">
      <c r="O4948" s="3"/>
    </row>
    <row r="4949" spans="15:15" x14ac:dyDescent="0.2">
      <c r="O4949" s="3"/>
    </row>
    <row r="4950" spans="15:15" x14ac:dyDescent="0.2">
      <c r="O4950" s="3"/>
    </row>
    <row r="4951" spans="15:15" x14ac:dyDescent="0.2">
      <c r="O4951" s="3"/>
    </row>
    <row r="4952" spans="15:15" x14ac:dyDescent="0.2">
      <c r="O4952" s="3"/>
    </row>
    <row r="4953" spans="15:15" x14ac:dyDescent="0.2">
      <c r="O4953" s="3"/>
    </row>
    <row r="4954" spans="15:15" x14ac:dyDescent="0.2">
      <c r="O4954" s="3"/>
    </row>
    <row r="4955" spans="15:15" x14ac:dyDescent="0.2">
      <c r="O4955" s="3"/>
    </row>
    <row r="4956" spans="15:15" x14ac:dyDescent="0.2">
      <c r="O4956" s="3"/>
    </row>
    <row r="4957" spans="15:15" x14ac:dyDescent="0.2">
      <c r="O4957" s="3"/>
    </row>
    <row r="4958" spans="15:15" x14ac:dyDescent="0.2">
      <c r="O4958" s="3"/>
    </row>
    <row r="4959" spans="15:15" x14ac:dyDescent="0.2">
      <c r="O4959" s="3"/>
    </row>
    <row r="4960" spans="15:15" x14ac:dyDescent="0.2">
      <c r="O4960" s="3"/>
    </row>
    <row r="4961" spans="15:15" x14ac:dyDescent="0.2">
      <c r="O4961" s="3"/>
    </row>
    <row r="4962" spans="15:15" x14ac:dyDescent="0.2">
      <c r="O4962" s="3"/>
    </row>
    <row r="4963" spans="15:15" x14ac:dyDescent="0.2">
      <c r="O4963" s="3"/>
    </row>
    <row r="4964" spans="15:15" x14ac:dyDescent="0.2">
      <c r="O4964" s="3"/>
    </row>
    <row r="4965" spans="15:15" x14ac:dyDescent="0.2">
      <c r="O4965" s="3"/>
    </row>
    <row r="4966" spans="15:15" x14ac:dyDescent="0.2">
      <c r="O4966" s="3"/>
    </row>
    <row r="4967" spans="15:15" x14ac:dyDescent="0.2">
      <c r="O4967" s="3"/>
    </row>
    <row r="4968" spans="15:15" x14ac:dyDescent="0.2">
      <c r="O4968" s="3"/>
    </row>
    <row r="4969" spans="15:15" x14ac:dyDescent="0.2">
      <c r="O4969" s="3"/>
    </row>
    <row r="4970" spans="15:15" x14ac:dyDescent="0.2">
      <c r="O4970" s="3"/>
    </row>
    <row r="4971" spans="15:15" x14ac:dyDescent="0.2">
      <c r="O4971" s="3"/>
    </row>
    <row r="4972" spans="15:15" x14ac:dyDescent="0.2">
      <c r="O4972" s="3"/>
    </row>
    <row r="4973" spans="15:15" x14ac:dyDescent="0.2">
      <c r="O4973" s="3"/>
    </row>
    <row r="4974" spans="15:15" x14ac:dyDescent="0.2">
      <c r="O4974" s="3"/>
    </row>
    <row r="4975" spans="15:15" x14ac:dyDescent="0.2">
      <c r="O4975" s="3"/>
    </row>
    <row r="4976" spans="15:15" x14ac:dyDescent="0.2">
      <c r="O4976" s="3"/>
    </row>
    <row r="4977" spans="15:15" x14ac:dyDescent="0.2">
      <c r="O4977" s="3"/>
    </row>
    <row r="4978" spans="15:15" x14ac:dyDescent="0.2">
      <c r="O4978" s="3"/>
    </row>
    <row r="4979" spans="15:15" x14ac:dyDescent="0.2">
      <c r="O4979" s="3"/>
    </row>
    <row r="4980" spans="15:15" x14ac:dyDescent="0.2">
      <c r="O4980" s="3"/>
    </row>
    <row r="4981" spans="15:15" x14ac:dyDescent="0.2">
      <c r="O4981" s="3"/>
    </row>
    <row r="4982" spans="15:15" x14ac:dyDescent="0.2">
      <c r="O4982" s="3"/>
    </row>
    <row r="4983" spans="15:15" x14ac:dyDescent="0.2">
      <c r="O4983" s="3"/>
    </row>
    <row r="4984" spans="15:15" x14ac:dyDescent="0.2">
      <c r="O4984" s="3"/>
    </row>
    <row r="4985" spans="15:15" x14ac:dyDescent="0.2">
      <c r="O4985" s="3"/>
    </row>
    <row r="4986" spans="15:15" x14ac:dyDescent="0.2">
      <c r="O4986" s="3"/>
    </row>
    <row r="4987" spans="15:15" x14ac:dyDescent="0.2">
      <c r="O4987" s="3"/>
    </row>
    <row r="4988" spans="15:15" x14ac:dyDescent="0.2">
      <c r="O4988" s="3"/>
    </row>
    <row r="4989" spans="15:15" x14ac:dyDescent="0.2">
      <c r="O4989" s="3"/>
    </row>
    <row r="4990" spans="15:15" x14ac:dyDescent="0.2">
      <c r="O4990" s="3"/>
    </row>
    <row r="4991" spans="15:15" x14ac:dyDescent="0.2">
      <c r="O4991" s="3"/>
    </row>
    <row r="4992" spans="15:15" x14ac:dyDescent="0.2">
      <c r="O4992" s="3"/>
    </row>
    <row r="4993" spans="15:15" x14ac:dyDescent="0.2">
      <c r="O4993" s="3"/>
    </row>
    <row r="4994" spans="15:15" x14ac:dyDescent="0.2">
      <c r="O4994" s="3"/>
    </row>
    <row r="4995" spans="15:15" x14ac:dyDescent="0.2">
      <c r="O4995" s="3"/>
    </row>
    <row r="4996" spans="15:15" x14ac:dyDescent="0.2">
      <c r="O4996" s="3"/>
    </row>
    <row r="4997" spans="15:15" x14ac:dyDescent="0.2">
      <c r="O4997" s="3"/>
    </row>
    <row r="4998" spans="15:15" x14ac:dyDescent="0.2">
      <c r="O4998" s="3"/>
    </row>
    <row r="4999" spans="15:15" x14ac:dyDescent="0.2">
      <c r="O4999" s="3"/>
    </row>
    <row r="5000" spans="15:15" x14ac:dyDescent="0.2">
      <c r="O5000" s="3"/>
    </row>
    <row r="5001" spans="15:15" x14ac:dyDescent="0.2">
      <c r="O5001" s="3"/>
    </row>
    <row r="5002" spans="15:15" x14ac:dyDescent="0.2">
      <c r="O5002" s="3"/>
    </row>
    <row r="5003" spans="15:15" x14ac:dyDescent="0.2">
      <c r="O5003" s="3"/>
    </row>
    <row r="5004" spans="15:15" x14ac:dyDescent="0.2">
      <c r="O5004" s="3"/>
    </row>
    <row r="5005" spans="15:15" x14ac:dyDescent="0.2">
      <c r="O5005" s="3"/>
    </row>
    <row r="5006" spans="15:15" x14ac:dyDescent="0.2">
      <c r="O5006" s="3"/>
    </row>
    <row r="5007" spans="15:15" x14ac:dyDescent="0.2">
      <c r="O5007" s="3"/>
    </row>
    <row r="5008" spans="15:15" x14ac:dyDescent="0.2">
      <c r="O5008" s="3"/>
    </row>
    <row r="5009" spans="15:15" x14ac:dyDescent="0.2">
      <c r="O5009" s="3"/>
    </row>
    <row r="5010" spans="15:15" x14ac:dyDescent="0.2">
      <c r="O5010" s="3"/>
    </row>
    <row r="5011" spans="15:15" x14ac:dyDescent="0.2">
      <c r="O5011" s="3"/>
    </row>
    <row r="5012" spans="15:15" x14ac:dyDescent="0.2">
      <c r="O5012" s="3"/>
    </row>
    <row r="5013" spans="15:15" x14ac:dyDescent="0.2">
      <c r="O5013" s="3"/>
    </row>
    <row r="5014" spans="15:15" x14ac:dyDescent="0.2">
      <c r="O5014" s="3"/>
    </row>
    <row r="5015" spans="15:15" x14ac:dyDescent="0.2">
      <c r="O5015" s="3"/>
    </row>
    <row r="5016" spans="15:15" x14ac:dyDescent="0.2">
      <c r="O5016" s="3"/>
    </row>
    <row r="5017" spans="15:15" x14ac:dyDescent="0.2">
      <c r="O5017" s="3"/>
    </row>
    <row r="5018" spans="15:15" x14ac:dyDescent="0.2">
      <c r="O5018" s="3"/>
    </row>
    <row r="5019" spans="15:15" x14ac:dyDescent="0.2">
      <c r="O5019" s="3"/>
    </row>
    <row r="5020" spans="15:15" x14ac:dyDescent="0.2">
      <c r="O5020" s="3"/>
    </row>
    <row r="5021" spans="15:15" x14ac:dyDescent="0.2">
      <c r="O5021" s="3"/>
    </row>
    <row r="5022" spans="15:15" x14ac:dyDescent="0.2">
      <c r="O5022" s="3"/>
    </row>
    <row r="5023" spans="15:15" x14ac:dyDescent="0.2">
      <c r="O5023" s="3"/>
    </row>
    <row r="5024" spans="15:15" x14ac:dyDescent="0.2">
      <c r="O5024" s="3"/>
    </row>
    <row r="5025" spans="15:15" x14ac:dyDescent="0.2">
      <c r="O5025" s="3"/>
    </row>
    <row r="5026" spans="15:15" x14ac:dyDescent="0.2">
      <c r="O5026" s="3"/>
    </row>
    <row r="5027" spans="15:15" x14ac:dyDescent="0.2">
      <c r="O5027" s="3"/>
    </row>
    <row r="5028" spans="15:15" x14ac:dyDescent="0.2">
      <c r="O5028" s="3"/>
    </row>
    <row r="5029" spans="15:15" x14ac:dyDescent="0.2">
      <c r="O5029" s="3"/>
    </row>
    <row r="5030" spans="15:15" x14ac:dyDescent="0.2">
      <c r="O5030" s="3"/>
    </row>
    <row r="5031" spans="15:15" x14ac:dyDescent="0.2">
      <c r="O5031" s="3"/>
    </row>
    <row r="5032" spans="15:15" x14ac:dyDescent="0.2">
      <c r="O5032" s="3"/>
    </row>
    <row r="5033" spans="15:15" x14ac:dyDescent="0.2">
      <c r="O5033" s="3"/>
    </row>
    <row r="5034" spans="15:15" x14ac:dyDescent="0.2">
      <c r="O5034" s="3"/>
    </row>
    <row r="5035" spans="15:15" x14ac:dyDescent="0.2">
      <c r="O5035" s="3"/>
    </row>
    <row r="5036" spans="15:15" x14ac:dyDescent="0.2">
      <c r="O5036" s="3"/>
    </row>
    <row r="5037" spans="15:15" x14ac:dyDescent="0.2">
      <c r="O5037" s="3"/>
    </row>
    <row r="5038" spans="15:15" x14ac:dyDescent="0.2">
      <c r="O5038" s="3"/>
    </row>
    <row r="5039" spans="15:15" x14ac:dyDescent="0.2">
      <c r="O5039" s="3"/>
    </row>
    <row r="5040" spans="15:15" x14ac:dyDescent="0.2">
      <c r="O5040" s="3"/>
    </row>
    <row r="5041" spans="15:15" x14ac:dyDescent="0.2">
      <c r="O5041" s="3"/>
    </row>
    <row r="5042" spans="15:15" x14ac:dyDescent="0.2">
      <c r="O5042" s="3"/>
    </row>
    <row r="5043" spans="15:15" x14ac:dyDescent="0.2">
      <c r="O5043" s="3"/>
    </row>
    <row r="5044" spans="15:15" x14ac:dyDescent="0.2">
      <c r="O5044" s="3"/>
    </row>
    <row r="5045" spans="15:15" x14ac:dyDescent="0.2">
      <c r="O5045" s="3"/>
    </row>
    <row r="5046" spans="15:15" x14ac:dyDescent="0.2">
      <c r="O5046" s="3"/>
    </row>
    <row r="5047" spans="15:15" x14ac:dyDescent="0.2">
      <c r="O5047" s="3"/>
    </row>
    <row r="5048" spans="15:15" x14ac:dyDescent="0.2">
      <c r="O5048" s="3"/>
    </row>
    <row r="5049" spans="15:15" x14ac:dyDescent="0.2">
      <c r="O5049" s="3"/>
    </row>
    <row r="5050" spans="15:15" x14ac:dyDescent="0.2">
      <c r="O5050" s="3"/>
    </row>
    <row r="5051" spans="15:15" x14ac:dyDescent="0.2">
      <c r="O5051" s="3"/>
    </row>
    <row r="5052" spans="15:15" x14ac:dyDescent="0.2">
      <c r="O5052" s="3"/>
    </row>
    <row r="5053" spans="15:15" x14ac:dyDescent="0.2">
      <c r="O5053" s="3"/>
    </row>
    <row r="5054" spans="15:15" x14ac:dyDescent="0.2">
      <c r="O5054" s="3"/>
    </row>
    <row r="5055" spans="15:15" x14ac:dyDescent="0.2">
      <c r="O5055" s="3"/>
    </row>
    <row r="5056" spans="15:15" x14ac:dyDescent="0.2">
      <c r="O5056" s="3"/>
    </row>
    <row r="5057" spans="15:15" x14ac:dyDescent="0.2">
      <c r="O5057" s="3"/>
    </row>
    <row r="5058" spans="15:15" x14ac:dyDescent="0.2">
      <c r="O5058" s="3"/>
    </row>
    <row r="5059" spans="15:15" x14ac:dyDescent="0.2">
      <c r="O5059" s="3"/>
    </row>
    <row r="5060" spans="15:15" x14ac:dyDescent="0.2">
      <c r="O5060" s="3"/>
    </row>
    <row r="5061" spans="15:15" x14ac:dyDescent="0.2">
      <c r="O5061" s="3"/>
    </row>
    <row r="5062" spans="15:15" x14ac:dyDescent="0.2">
      <c r="O5062" s="3"/>
    </row>
    <row r="5063" spans="15:15" x14ac:dyDescent="0.2">
      <c r="O5063" s="3"/>
    </row>
    <row r="5064" spans="15:15" x14ac:dyDescent="0.2">
      <c r="O5064" s="3"/>
    </row>
    <row r="5065" spans="15:15" x14ac:dyDescent="0.2">
      <c r="O5065" s="3"/>
    </row>
    <row r="5066" spans="15:15" x14ac:dyDescent="0.2">
      <c r="O5066" s="3"/>
    </row>
    <row r="5067" spans="15:15" x14ac:dyDescent="0.2">
      <c r="O5067" s="3"/>
    </row>
    <row r="5068" spans="15:15" x14ac:dyDescent="0.2">
      <c r="O5068" s="3"/>
    </row>
    <row r="5069" spans="15:15" x14ac:dyDescent="0.2">
      <c r="O5069" s="3"/>
    </row>
    <row r="5070" spans="15:15" x14ac:dyDescent="0.2">
      <c r="O5070" s="3"/>
    </row>
    <row r="5071" spans="15:15" x14ac:dyDescent="0.2">
      <c r="O5071" s="3"/>
    </row>
    <row r="5072" spans="15:15" x14ac:dyDescent="0.2">
      <c r="O5072" s="3"/>
    </row>
    <row r="5073" spans="15:15" x14ac:dyDescent="0.2">
      <c r="O5073" s="3"/>
    </row>
    <row r="5074" spans="15:15" x14ac:dyDescent="0.2">
      <c r="O5074" s="3"/>
    </row>
    <row r="5075" spans="15:15" x14ac:dyDescent="0.2">
      <c r="O5075" s="3"/>
    </row>
    <row r="5076" spans="15:15" x14ac:dyDescent="0.2">
      <c r="O5076" s="3"/>
    </row>
    <row r="5077" spans="15:15" x14ac:dyDescent="0.2">
      <c r="O5077" s="3"/>
    </row>
    <row r="5078" spans="15:15" x14ac:dyDescent="0.2">
      <c r="O5078" s="3"/>
    </row>
    <row r="5079" spans="15:15" x14ac:dyDescent="0.2">
      <c r="O5079" s="3"/>
    </row>
    <row r="5080" spans="15:15" x14ac:dyDescent="0.2">
      <c r="O5080" s="3"/>
    </row>
    <row r="5081" spans="15:15" x14ac:dyDescent="0.2">
      <c r="O5081" s="3"/>
    </row>
    <row r="5082" spans="15:15" x14ac:dyDescent="0.2">
      <c r="O5082" s="3"/>
    </row>
    <row r="5083" spans="15:15" x14ac:dyDescent="0.2">
      <c r="O5083" s="3"/>
    </row>
    <row r="5084" spans="15:15" x14ac:dyDescent="0.2">
      <c r="O5084" s="3"/>
    </row>
    <row r="5085" spans="15:15" x14ac:dyDescent="0.2">
      <c r="O5085" s="3"/>
    </row>
    <row r="5086" spans="15:15" x14ac:dyDescent="0.2">
      <c r="O5086" s="3"/>
    </row>
    <row r="5087" spans="15:15" x14ac:dyDescent="0.2">
      <c r="O5087" s="3"/>
    </row>
    <row r="5088" spans="15:15" x14ac:dyDescent="0.2">
      <c r="O5088" s="3"/>
    </row>
    <row r="5089" spans="15:15" x14ac:dyDescent="0.2">
      <c r="O5089" s="3"/>
    </row>
    <row r="5090" spans="15:15" x14ac:dyDescent="0.2">
      <c r="O5090" s="3"/>
    </row>
    <row r="5091" spans="15:15" x14ac:dyDescent="0.2">
      <c r="O5091" s="3"/>
    </row>
    <row r="5092" spans="15:15" x14ac:dyDescent="0.2">
      <c r="O5092" s="3"/>
    </row>
    <row r="5093" spans="15:15" x14ac:dyDescent="0.2">
      <c r="O5093" s="3"/>
    </row>
    <row r="5094" spans="15:15" x14ac:dyDescent="0.2">
      <c r="O5094" s="3"/>
    </row>
    <row r="5095" spans="15:15" x14ac:dyDescent="0.2">
      <c r="O5095" s="3"/>
    </row>
    <row r="5096" spans="15:15" x14ac:dyDescent="0.2">
      <c r="O5096" s="3"/>
    </row>
    <row r="5097" spans="15:15" x14ac:dyDescent="0.2">
      <c r="O5097" s="3"/>
    </row>
    <row r="5098" spans="15:15" x14ac:dyDescent="0.2">
      <c r="O5098" s="3"/>
    </row>
    <row r="5099" spans="15:15" x14ac:dyDescent="0.2">
      <c r="O5099" s="3"/>
    </row>
    <row r="5100" spans="15:15" x14ac:dyDescent="0.2">
      <c r="O5100" s="3"/>
    </row>
    <row r="5101" spans="15:15" x14ac:dyDescent="0.2">
      <c r="O5101" s="3"/>
    </row>
    <row r="5102" spans="15:15" x14ac:dyDescent="0.2">
      <c r="O5102" s="3"/>
    </row>
    <row r="5103" spans="15:15" x14ac:dyDescent="0.2">
      <c r="O5103" s="3"/>
    </row>
    <row r="5104" spans="15:15" x14ac:dyDescent="0.2">
      <c r="O5104" s="3"/>
    </row>
    <row r="5105" spans="15:15" x14ac:dyDescent="0.2">
      <c r="O5105" s="3"/>
    </row>
    <row r="5106" spans="15:15" x14ac:dyDescent="0.2">
      <c r="O5106" s="3"/>
    </row>
    <row r="5107" spans="15:15" x14ac:dyDescent="0.2">
      <c r="O5107" s="3"/>
    </row>
    <row r="5108" spans="15:15" x14ac:dyDescent="0.2">
      <c r="O5108" s="3"/>
    </row>
    <row r="5109" spans="15:15" x14ac:dyDescent="0.2">
      <c r="O5109" s="3"/>
    </row>
    <row r="5110" spans="15:15" x14ac:dyDescent="0.2">
      <c r="O5110" s="3"/>
    </row>
    <row r="5111" spans="15:15" x14ac:dyDescent="0.2">
      <c r="O5111" s="3"/>
    </row>
    <row r="5112" spans="15:15" x14ac:dyDescent="0.2">
      <c r="O5112" s="3"/>
    </row>
    <row r="5113" spans="15:15" x14ac:dyDescent="0.2">
      <c r="O5113" s="3"/>
    </row>
    <row r="5114" spans="15:15" x14ac:dyDescent="0.2">
      <c r="O5114" s="3"/>
    </row>
    <row r="5115" spans="15:15" x14ac:dyDescent="0.2">
      <c r="O5115" s="3"/>
    </row>
    <row r="5116" spans="15:15" x14ac:dyDescent="0.2">
      <c r="O5116" s="3"/>
    </row>
    <row r="5117" spans="15:15" x14ac:dyDescent="0.2">
      <c r="O5117" s="3"/>
    </row>
    <row r="5118" spans="15:15" x14ac:dyDescent="0.2">
      <c r="O5118" s="3"/>
    </row>
    <row r="5119" spans="15:15" x14ac:dyDescent="0.2">
      <c r="O5119" s="3"/>
    </row>
    <row r="5120" spans="15:15" x14ac:dyDescent="0.2">
      <c r="O5120" s="3"/>
    </row>
    <row r="5121" spans="15:15" x14ac:dyDescent="0.2">
      <c r="O5121" s="3"/>
    </row>
    <row r="5122" spans="15:15" x14ac:dyDescent="0.2">
      <c r="O5122" s="3"/>
    </row>
    <row r="5123" spans="15:15" x14ac:dyDescent="0.2">
      <c r="O5123" s="3"/>
    </row>
    <row r="5124" spans="15:15" x14ac:dyDescent="0.2">
      <c r="O5124" s="3"/>
    </row>
    <row r="5125" spans="15:15" x14ac:dyDescent="0.2">
      <c r="O5125" s="3"/>
    </row>
    <row r="5126" spans="15:15" x14ac:dyDescent="0.2">
      <c r="O5126" s="3"/>
    </row>
    <row r="5127" spans="15:15" x14ac:dyDescent="0.2">
      <c r="O5127" s="3"/>
    </row>
    <row r="5128" spans="15:15" x14ac:dyDescent="0.2">
      <c r="O5128" s="3"/>
    </row>
    <row r="5129" spans="15:15" x14ac:dyDescent="0.2">
      <c r="O5129" s="3"/>
    </row>
    <row r="5130" spans="15:15" x14ac:dyDescent="0.2">
      <c r="O5130" s="3"/>
    </row>
    <row r="5131" spans="15:15" x14ac:dyDescent="0.2">
      <c r="O5131" s="3"/>
    </row>
    <row r="5132" spans="15:15" x14ac:dyDescent="0.2">
      <c r="O5132" s="3"/>
    </row>
    <row r="5133" spans="15:15" x14ac:dyDescent="0.2">
      <c r="O5133" s="3"/>
    </row>
    <row r="5134" spans="15:15" x14ac:dyDescent="0.2">
      <c r="O5134" s="3"/>
    </row>
    <row r="5135" spans="15:15" x14ac:dyDescent="0.2">
      <c r="O5135" s="3"/>
    </row>
    <row r="5136" spans="15:15" x14ac:dyDescent="0.2">
      <c r="O5136" s="3"/>
    </row>
    <row r="5137" spans="15:15" x14ac:dyDescent="0.2">
      <c r="O5137" s="3"/>
    </row>
    <row r="5138" spans="15:15" x14ac:dyDescent="0.2">
      <c r="O5138" s="3"/>
    </row>
    <row r="5139" spans="15:15" x14ac:dyDescent="0.2">
      <c r="O5139" s="3"/>
    </row>
    <row r="5140" spans="15:15" x14ac:dyDescent="0.2">
      <c r="O5140" s="3"/>
    </row>
    <row r="5141" spans="15:15" x14ac:dyDescent="0.2">
      <c r="O5141" s="3"/>
    </row>
    <row r="5142" spans="15:15" x14ac:dyDescent="0.2">
      <c r="O5142" s="3"/>
    </row>
    <row r="5143" spans="15:15" x14ac:dyDescent="0.2">
      <c r="O5143" s="3"/>
    </row>
    <row r="5144" spans="15:15" x14ac:dyDescent="0.2">
      <c r="O5144" s="3"/>
    </row>
    <row r="5145" spans="15:15" x14ac:dyDescent="0.2">
      <c r="O5145" s="3"/>
    </row>
    <row r="5146" spans="15:15" x14ac:dyDescent="0.2">
      <c r="O5146" s="3"/>
    </row>
    <row r="5147" spans="15:15" x14ac:dyDescent="0.2">
      <c r="O5147" s="3"/>
    </row>
    <row r="5148" spans="15:15" x14ac:dyDescent="0.2">
      <c r="O5148" s="3"/>
    </row>
    <row r="5149" spans="15:15" x14ac:dyDescent="0.2">
      <c r="O5149" s="3"/>
    </row>
    <row r="5150" spans="15:15" x14ac:dyDescent="0.2">
      <c r="O5150" s="3"/>
    </row>
    <row r="5151" spans="15:15" x14ac:dyDescent="0.2">
      <c r="O5151" s="3"/>
    </row>
    <row r="5152" spans="15:15" x14ac:dyDescent="0.2">
      <c r="O5152" s="3"/>
    </row>
    <row r="5153" spans="15:15" x14ac:dyDescent="0.2">
      <c r="O5153" s="3"/>
    </row>
    <row r="5154" spans="15:15" x14ac:dyDescent="0.2">
      <c r="O5154" s="3"/>
    </row>
    <row r="5155" spans="15:15" x14ac:dyDescent="0.2">
      <c r="O5155" s="3"/>
    </row>
    <row r="5156" spans="15:15" x14ac:dyDescent="0.2">
      <c r="O5156" s="3"/>
    </row>
    <row r="5157" spans="15:15" x14ac:dyDescent="0.2">
      <c r="O5157" s="3"/>
    </row>
    <row r="5158" spans="15:15" x14ac:dyDescent="0.2">
      <c r="O5158" s="3"/>
    </row>
    <row r="5159" spans="15:15" x14ac:dyDescent="0.2">
      <c r="O5159" s="3"/>
    </row>
    <row r="5160" spans="15:15" x14ac:dyDescent="0.2">
      <c r="O5160" s="3"/>
    </row>
    <row r="5161" spans="15:15" x14ac:dyDescent="0.2">
      <c r="O5161" s="3"/>
    </row>
    <row r="5162" spans="15:15" x14ac:dyDescent="0.2">
      <c r="O5162" s="3"/>
    </row>
    <row r="5163" spans="15:15" x14ac:dyDescent="0.2">
      <c r="O5163" s="3"/>
    </row>
    <row r="5164" spans="15:15" x14ac:dyDescent="0.2">
      <c r="O5164" s="3"/>
    </row>
    <row r="5165" spans="15:15" x14ac:dyDescent="0.2">
      <c r="O5165" s="3"/>
    </row>
    <row r="5166" spans="15:15" x14ac:dyDescent="0.2">
      <c r="O5166" s="3"/>
    </row>
    <row r="5167" spans="15:15" x14ac:dyDescent="0.2">
      <c r="O5167" s="3"/>
    </row>
    <row r="5168" spans="15:15" x14ac:dyDescent="0.2">
      <c r="O5168" s="3"/>
    </row>
    <row r="5169" spans="15:15" x14ac:dyDescent="0.2">
      <c r="O5169" s="3"/>
    </row>
    <row r="5170" spans="15:15" x14ac:dyDescent="0.2">
      <c r="O5170" s="3"/>
    </row>
    <row r="5171" spans="15:15" x14ac:dyDescent="0.2">
      <c r="O5171" s="3"/>
    </row>
    <row r="5172" spans="15:15" x14ac:dyDescent="0.2">
      <c r="O5172" s="3"/>
    </row>
    <row r="5173" spans="15:15" x14ac:dyDescent="0.2">
      <c r="O5173" s="3"/>
    </row>
    <row r="5174" spans="15:15" x14ac:dyDescent="0.2">
      <c r="O5174" s="3"/>
    </row>
    <row r="5175" spans="15:15" x14ac:dyDescent="0.2">
      <c r="O5175" s="3"/>
    </row>
    <row r="5176" spans="15:15" x14ac:dyDescent="0.2">
      <c r="O5176" s="3"/>
    </row>
    <row r="5177" spans="15:15" x14ac:dyDescent="0.2">
      <c r="O5177" s="3"/>
    </row>
    <row r="5178" spans="15:15" x14ac:dyDescent="0.2">
      <c r="O5178" s="3"/>
    </row>
    <row r="5179" spans="15:15" x14ac:dyDescent="0.2">
      <c r="O5179" s="3"/>
    </row>
    <row r="5180" spans="15:15" x14ac:dyDescent="0.2">
      <c r="O5180" s="3"/>
    </row>
    <row r="5181" spans="15:15" x14ac:dyDescent="0.2">
      <c r="O5181" s="3"/>
    </row>
    <row r="5182" spans="15:15" x14ac:dyDescent="0.2">
      <c r="O5182" s="3"/>
    </row>
    <row r="5183" spans="15:15" x14ac:dyDescent="0.2">
      <c r="O5183" s="3"/>
    </row>
    <row r="5184" spans="15:15" x14ac:dyDescent="0.2">
      <c r="O5184" s="3"/>
    </row>
    <row r="5185" spans="15:15" x14ac:dyDescent="0.2">
      <c r="O5185" s="3"/>
    </row>
    <row r="5186" spans="15:15" x14ac:dyDescent="0.2">
      <c r="O5186" s="3"/>
    </row>
    <row r="5187" spans="15:15" x14ac:dyDescent="0.2">
      <c r="O5187" s="3"/>
    </row>
    <row r="5188" spans="15:15" x14ac:dyDescent="0.2">
      <c r="O5188" s="3"/>
    </row>
    <row r="5189" spans="15:15" x14ac:dyDescent="0.2">
      <c r="O5189" s="3"/>
    </row>
    <row r="5190" spans="15:15" x14ac:dyDescent="0.2">
      <c r="O5190" s="3"/>
    </row>
    <row r="5191" spans="15:15" x14ac:dyDescent="0.2">
      <c r="O5191" s="3"/>
    </row>
    <row r="5192" spans="15:15" x14ac:dyDescent="0.2">
      <c r="O5192" s="3"/>
    </row>
    <row r="5193" spans="15:15" x14ac:dyDescent="0.2">
      <c r="O5193" s="3"/>
    </row>
    <row r="5194" spans="15:15" x14ac:dyDescent="0.2">
      <c r="O5194" s="3"/>
    </row>
    <row r="5195" spans="15:15" x14ac:dyDescent="0.2">
      <c r="O5195" s="3"/>
    </row>
    <row r="5196" spans="15:15" x14ac:dyDescent="0.2">
      <c r="O5196" s="3"/>
    </row>
    <row r="5197" spans="15:15" x14ac:dyDescent="0.2">
      <c r="O5197" s="3"/>
    </row>
    <row r="5198" spans="15:15" x14ac:dyDescent="0.2">
      <c r="O5198" s="3"/>
    </row>
    <row r="5199" spans="15:15" x14ac:dyDescent="0.2">
      <c r="O5199" s="3"/>
    </row>
    <row r="5200" spans="15:15" x14ac:dyDescent="0.2">
      <c r="O5200" s="3"/>
    </row>
    <row r="5201" spans="15:15" x14ac:dyDescent="0.2">
      <c r="O5201" s="3"/>
    </row>
    <row r="5202" spans="15:15" x14ac:dyDescent="0.2">
      <c r="O5202" s="3"/>
    </row>
    <row r="5203" spans="15:15" x14ac:dyDescent="0.2">
      <c r="O5203" s="3"/>
    </row>
    <row r="5204" spans="15:15" x14ac:dyDescent="0.2">
      <c r="O5204" s="3"/>
    </row>
    <row r="5205" spans="15:15" x14ac:dyDescent="0.2">
      <c r="O5205" s="3"/>
    </row>
    <row r="5206" spans="15:15" x14ac:dyDescent="0.2">
      <c r="O5206" s="3"/>
    </row>
    <row r="5207" spans="15:15" x14ac:dyDescent="0.2">
      <c r="O5207" s="3"/>
    </row>
    <row r="5208" spans="15:15" x14ac:dyDescent="0.2">
      <c r="O5208" s="3"/>
    </row>
    <row r="5209" spans="15:15" x14ac:dyDescent="0.2">
      <c r="O5209" s="3"/>
    </row>
    <row r="5210" spans="15:15" x14ac:dyDescent="0.2">
      <c r="O5210" s="3"/>
    </row>
    <row r="5211" spans="15:15" x14ac:dyDescent="0.2">
      <c r="O5211" s="3"/>
    </row>
    <row r="5212" spans="15:15" x14ac:dyDescent="0.2">
      <c r="O5212" s="3"/>
    </row>
    <row r="5213" spans="15:15" x14ac:dyDescent="0.2">
      <c r="O5213" s="3"/>
    </row>
    <row r="5214" spans="15:15" x14ac:dyDescent="0.2">
      <c r="O5214" s="3"/>
    </row>
    <row r="5215" spans="15:15" x14ac:dyDescent="0.2">
      <c r="O5215" s="3"/>
    </row>
    <row r="5216" spans="15:15" x14ac:dyDescent="0.2">
      <c r="O5216" s="3"/>
    </row>
    <row r="5217" spans="15:15" x14ac:dyDescent="0.2">
      <c r="O5217" s="3"/>
    </row>
    <row r="5218" spans="15:15" x14ac:dyDescent="0.2">
      <c r="O5218" s="3"/>
    </row>
    <row r="5219" spans="15:15" x14ac:dyDescent="0.2">
      <c r="O5219" s="3"/>
    </row>
    <row r="5220" spans="15:15" x14ac:dyDescent="0.2">
      <c r="O5220" s="3"/>
    </row>
    <row r="5221" spans="15:15" x14ac:dyDescent="0.2">
      <c r="O5221" s="3"/>
    </row>
    <row r="5222" spans="15:15" x14ac:dyDescent="0.2">
      <c r="O5222" s="3"/>
    </row>
    <row r="5223" spans="15:15" x14ac:dyDescent="0.2">
      <c r="O5223" s="3"/>
    </row>
    <row r="5224" spans="15:15" x14ac:dyDescent="0.2">
      <c r="O5224" s="3"/>
    </row>
    <row r="5225" spans="15:15" x14ac:dyDescent="0.2">
      <c r="O5225" s="3"/>
    </row>
    <row r="5226" spans="15:15" x14ac:dyDescent="0.2">
      <c r="O5226" s="3"/>
    </row>
    <row r="5227" spans="15:15" x14ac:dyDescent="0.2">
      <c r="O5227" s="3"/>
    </row>
    <row r="5228" spans="15:15" x14ac:dyDescent="0.2">
      <c r="O5228" s="3"/>
    </row>
    <row r="5229" spans="15:15" x14ac:dyDescent="0.2">
      <c r="O5229" s="3"/>
    </row>
    <row r="5230" spans="15:15" x14ac:dyDescent="0.2">
      <c r="O5230" s="3"/>
    </row>
    <row r="5231" spans="15:15" x14ac:dyDescent="0.2">
      <c r="O5231" s="3"/>
    </row>
    <row r="5232" spans="15:15" x14ac:dyDescent="0.2">
      <c r="O5232" s="3"/>
    </row>
    <row r="5233" spans="15:15" x14ac:dyDescent="0.2">
      <c r="O5233" s="3"/>
    </row>
    <row r="5234" spans="15:15" x14ac:dyDescent="0.2">
      <c r="O5234" s="3"/>
    </row>
    <row r="5235" spans="15:15" x14ac:dyDescent="0.2">
      <c r="O5235" s="3"/>
    </row>
    <row r="5236" spans="15:15" x14ac:dyDescent="0.2">
      <c r="O5236" s="3"/>
    </row>
    <row r="5237" spans="15:15" x14ac:dyDescent="0.2">
      <c r="O5237" s="3"/>
    </row>
    <row r="5238" spans="15:15" x14ac:dyDescent="0.2">
      <c r="O5238" s="3"/>
    </row>
    <row r="5239" spans="15:15" x14ac:dyDescent="0.2">
      <c r="O5239" s="3"/>
    </row>
    <row r="5240" spans="15:15" x14ac:dyDescent="0.2">
      <c r="O5240" s="3"/>
    </row>
    <row r="5241" spans="15:15" x14ac:dyDescent="0.2">
      <c r="O5241" s="3"/>
    </row>
    <row r="5242" spans="15:15" x14ac:dyDescent="0.2">
      <c r="O5242" s="3"/>
    </row>
    <row r="5243" spans="15:15" x14ac:dyDescent="0.2">
      <c r="O5243" s="3"/>
    </row>
    <row r="5244" spans="15:15" x14ac:dyDescent="0.2">
      <c r="O5244" s="3"/>
    </row>
    <row r="5245" spans="15:15" x14ac:dyDescent="0.2">
      <c r="O5245" s="3"/>
    </row>
    <row r="5246" spans="15:15" x14ac:dyDescent="0.2">
      <c r="O5246" s="3"/>
    </row>
    <row r="5247" spans="15:15" x14ac:dyDescent="0.2">
      <c r="O5247" s="3"/>
    </row>
    <row r="5248" spans="15:15" x14ac:dyDescent="0.2">
      <c r="O5248" s="3"/>
    </row>
    <row r="5249" spans="15:15" x14ac:dyDescent="0.2">
      <c r="O5249" s="3"/>
    </row>
    <row r="5250" spans="15:15" x14ac:dyDescent="0.2">
      <c r="O5250" s="3"/>
    </row>
    <row r="5251" spans="15:15" x14ac:dyDescent="0.2">
      <c r="O5251" s="3"/>
    </row>
    <row r="5252" spans="15:15" x14ac:dyDescent="0.2">
      <c r="O5252" s="3"/>
    </row>
    <row r="5253" spans="15:15" x14ac:dyDescent="0.2">
      <c r="O5253" s="3"/>
    </row>
    <row r="5254" spans="15:15" x14ac:dyDescent="0.2">
      <c r="O5254" s="3"/>
    </row>
    <row r="5255" spans="15:15" x14ac:dyDescent="0.2">
      <c r="O5255" s="3"/>
    </row>
    <row r="5256" spans="15:15" x14ac:dyDescent="0.2">
      <c r="O5256" s="3"/>
    </row>
    <row r="5257" spans="15:15" x14ac:dyDescent="0.2">
      <c r="O5257" s="3"/>
    </row>
    <row r="5258" spans="15:15" x14ac:dyDescent="0.2">
      <c r="O5258" s="3"/>
    </row>
    <row r="5259" spans="15:15" x14ac:dyDescent="0.2">
      <c r="O5259" s="3"/>
    </row>
    <row r="5260" spans="15:15" x14ac:dyDescent="0.2">
      <c r="O5260" s="3"/>
    </row>
    <row r="5261" spans="15:15" x14ac:dyDescent="0.2">
      <c r="O5261" s="3"/>
    </row>
    <row r="5262" spans="15:15" x14ac:dyDescent="0.2">
      <c r="O5262" s="3"/>
    </row>
    <row r="5263" spans="15:15" x14ac:dyDescent="0.2">
      <c r="O5263" s="3"/>
    </row>
    <row r="5264" spans="15:15" x14ac:dyDescent="0.2">
      <c r="O5264" s="3"/>
    </row>
    <row r="5265" spans="15:15" x14ac:dyDescent="0.2">
      <c r="O5265" s="3"/>
    </row>
    <row r="5266" spans="15:15" x14ac:dyDescent="0.2">
      <c r="O5266" s="3"/>
    </row>
    <row r="5267" spans="15:15" x14ac:dyDescent="0.2">
      <c r="O5267" s="3"/>
    </row>
    <row r="5268" spans="15:15" x14ac:dyDescent="0.2">
      <c r="O5268" s="3"/>
    </row>
    <row r="5269" spans="15:15" x14ac:dyDescent="0.2">
      <c r="O5269" s="3"/>
    </row>
    <row r="5270" spans="15:15" x14ac:dyDescent="0.2">
      <c r="O5270" s="3"/>
    </row>
    <row r="5271" spans="15:15" x14ac:dyDescent="0.2">
      <c r="O5271" s="3"/>
    </row>
    <row r="5272" spans="15:15" x14ac:dyDescent="0.2">
      <c r="O5272" s="3"/>
    </row>
    <row r="5273" spans="15:15" x14ac:dyDescent="0.2">
      <c r="O5273" s="3"/>
    </row>
    <row r="5274" spans="15:15" x14ac:dyDescent="0.2">
      <c r="O5274" s="3"/>
    </row>
    <row r="5275" spans="15:15" x14ac:dyDescent="0.2">
      <c r="O5275" s="3"/>
    </row>
    <row r="5276" spans="15:15" x14ac:dyDescent="0.2">
      <c r="O5276" s="3"/>
    </row>
    <row r="5277" spans="15:15" x14ac:dyDescent="0.2">
      <c r="O5277" s="3"/>
    </row>
    <row r="5278" spans="15:15" x14ac:dyDescent="0.2">
      <c r="O5278" s="3"/>
    </row>
    <row r="5279" spans="15:15" x14ac:dyDescent="0.2">
      <c r="O5279" s="3"/>
    </row>
    <row r="5280" spans="15:15" x14ac:dyDescent="0.2">
      <c r="O5280" s="3"/>
    </row>
    <row r="5281" spans="15:15" x14ac:dyDescent="0.2">
      <c r="O5281" s="3"/>
    </row>
    <row r="5282" spans="15:15" x14ac:dyDescent="0.2">
      <c r="O5282" s="3"/>
    </row>
    <row r="5283" spans="15:15" x14ac:dyDescent="0.2">
      <c r="O5283" s="3"/>
    </row>
    <row r="5284" spans="15:15" x14ac:dyDescent="0.2">
      <c r="O5284" s="3"/>
    </row>
    <row r="5285" spans="15:15" x14ac:dyDescent="0.2">
      <c r="O5285" s="3"/>
    </row>
    <row r="5286" spans="15:15" x14ac:dyDescent="0.2">
      <c r="O5286" s="3"/>
    </row>
    <row r="5287" spans="15:15" x14ac:dyDescent="0.2">
      <c r="O5287" s="3"/>
    </row>
    <row r="5288" spans="15:15" x14ac:dyDescent="0.2">
      <c r="O5288" s="3"/>
    </row>
    <row r="5289" spans="15:15" x14ac:dyDescent="0.2">
      <c r="O5289" s="3"/>
    </row>
    <row r="5290" spans="15:15" x14ac:dyDescent="0.2">
      <c r="O5290" s="3"/>
    </row>
    <row r="5291" spans="15:15" x14ac:dyDescent="0.2">
      <c r="O5291" s="3"/>
    </row>
    <row r="5292" spans="15:15" x14ac:dyDescent="0.2">
      <c r="O5292" s="3"/>
    </row>
    <row r="5293" spans="15:15" x14ac:dyDescent="0.2">
      <c r="O5293" s="3"/>
    </row>
    <row r="5294" spans="15:15" x14ac:dyDescent="0.2">
      <c r="O5294" s="3"/>
    </row>
    <row r="5295" spans="15:15" x14ac:dyDescent="0.2">
      <c r="O5295" s="3"/>
    </row>
    <row r="5296" spans="15:15" x14ac:dyDescent="0.2">
      <c r="O5296" s="3"/>
    </row>
    <row r="5297" spans="15:15" x14ac:dyDescent="0.2">
      <c r="O5297" s="3"/>
    </row>
    <row r="5298" spans="15:15" x14ac:dyDescent="0.2">
      <c r="O5298" s="3"/>
    </row>
    <row r="5299" spans="15:15" x14ac:dyDescent="0.2">
      <c r="O5299" s="3"/>
    </row>
    <row r="5300" spans="15:15" x14ac:dyDescent="0.2">
      <c r="O5300" s="3"/>
    </row>
    <row r="5301" spans="15:15" x14ac:dyDescent="0.2">
      <c r="O5301" s="3"/>
    </row>
    <row r="5302" spans="15:15" x14ac:dyDescent="0.2">
      <c r="O5302" s="3"/>
    </row>
    <row r="5303" spans="15:15" x14ac:dyDescent="0.2">
      <c r="O5303" s="3"/>
    </row>
    <row r="5304" spans="15:15" x14ac:dyDescent="0.2">
      <c r="O5304" s="3"/>
    </row>
    <row r="5305" spans="15:15" x14ac:dyDescent="0.2">
      <c r="O5305" s="3"/>
    </row>
    <row r="5306" spans="15:15" x14ac:dyDescent="0.2">
      <c r="O5306" s="3"/>
    </row>
    <row r="5307" spans="15:15" x14ac:dyDescent="0.2">
      <c r="O5307" s="3"/>
    </row>
    <row r="5308" spans="15:15" x14ac:dyDescent="0.2">
      <c r="O5308" s="3"/>
    </row>
    <row r="5309" spans="15:15" x14ac:dyDescent="0.2">
      <c r="O5309" s="3"/>
    </row>
    <row r="5310" spans="15:15" x14ac:dyDescent="0.2">
      <c r="O5310" s="3"/>
    </row>
    <row r="5311" spans="15:15" x14ac:dyDescent="0.2">
      <c r="O5311" s="3"/>
    </row>
    <row r="5312" spans="15:15" x14ac:dyDescent="0.2">
      <c r="O5312" s="3"/>
    </row>
    <row r="5313" spans="15:15" x14ac:dyDescent="0.2">
      <c r="O5313" s="3"/>
    </row>
    <row r="5314" spans="15:15" x14ac:dyDescent="0.2">
      <c r="O5314" s="3"/>
    </row>
    <row r="5315" spans="15:15" x14ac:dyDescent="0.2">
      <c r="O5315" s="3"/>
    </row>
    <row r="5316" spans="15:15" x14ac:dyDescent="0.2">
      <c r="O5316" s="3"/>
    </row>
    <row r="5317" spans="15:15" x14ac:dyDescent="0.2">
      <c r="O5317" s="3"/>
    </row>
    <row r="5318" spans="15:15" x14ac:dyDescent="0.2">
      <c r="O5318" s="3"/>
    </row>
    <row r="5319" spans="15:15" x14ac:dyDescent="0.2">
      <c r="O5319" s="3"/>
    </row>
    <row r="5320" spans="15:15" x14ac:dyDescent="0.2">
      <c r="O5320" s="3"/>
    </row>
    <row r="5321" spans="15:15" x14ac:dyDescent="0.2">
      <c r="O5321" s="3"/>
    </row>
    <row r="5322" spans="15:15" x14ac:dyDescent="0.2">
      <c r="O5322" s="3"/>
    </row>
    <row r="5323" spans="15:15" x14ac:dyDescent="0.2">
      <c r="O5323" s="3"/>
    </row>
    <row r="5324" spans="15:15" x14ac:dyDescent="0.2">
      <c r="O5324" s="3"/>
    </row>
    <row r="5325" spans="15:15" x14ac:dyDescent="0.2">
      <c r="O5325" s="3"/>
    </row>
    <row r="5326" spans="15:15" x14ac:dyDescent="0.2">
      <c r="O5326" s="3"/>
    </row>
    <row r="5327" spans="15:15" x14ac:dyDescent="0.2">
      <c r="O5327" s="3"/>
    </row>
    <row r="5328" spans="15:15" x14ac:dyDescent="0.2">
      <c r="O5328" s="3"/>
    </row>
    <row r="5329" spans="15:15" x14ac:dyDescent="0.2">
      <c r="O5329" s="3"/>
    </row>
    <row r="5330" spans="15:15" x14ac:dyDescent="0.2">
      <c r="O5330" s="3"/>
    </row>
    <row r="5331" spans="15:15" x14ac:dyDescent="0.2">
      <c r="O5331" s="3"/>
    </row>
    <row r="5332" spans="15:15" x14ac:dyDescent="0.2">
      <c r="O5332" s="3"/>
    </row>
    <row r="5333" spans="15:15" x14ac:dyDescent="0.2">
      <c r="O5333" s="3"/>
    </row>
    <row r="5334" spans="15:15" x14ac:dyDescent="0.2">
      <c r="O5334" s="3"/>
    </row>
    <row r="5335" spans="15:15" x14ac:dyDescent="0.2">
      <c r="O5335" s="3"/>
    </row>
    <row r="5336" spans="15:15" x14ac:dyDescent="0.2">
      <c r="O5336" s="3"/>
    </row>
    <row r="5337" spans="15:15" x14ac:dyDescent="0.2">
      <c r="O5337" s="3"/>
    </row>
    <row r="5338" spans="15:15" x14ac:dyDescent="0.2">
      <c r="O5338" s="3"/>
    </row>
    <row r="5339" spans="15:15" x14ac:dyDescent="0.2">
      <c r="O5339" s="3"/>
    </row>
    <row r="5340" spans="15:15" x14ac:dyDescent="0.2">
      <c r="O5340" s="3"/>
    </row>
    <row r="5341" spans="15:15" x14ac:dyDescent="0.2">
      <c r="O5341" s="3"/>
    </row>
    <row r="5342" spans="15:15" x14ac:dyDescent="0.2">
      <c r="O5342" s="3"/>
    </row>
    <row r="5343" spans="15:15" x14ac:dyDescent="0.2">
      <c r="O5343" s="3"/>
    </row>
    <row r="5344" spans="15:15" x14ac:dyDescent="0.2">
      <c r="O5344" s="3"/>
    </row>
    <row r="5345" spans="15:15" x14ac:dyDescent="0.2">
      <c r="O5345" s="3"/>
    </row>
    <row r="5346" spans="15:15" x14ac:dyDescent="0.2">
      <c r="O5346" s="3"/>
    </row>
    <row r="5347" spans="15:15" x14ac:dyDescent="0.2">
      <c r="O5347" s="3"/>
    </row>
    <row r="5348" spans="15:15" x14ac:dyDescent="0.2">
      <c r="O5348" s="3"/>
    </row>
    <row r="5349" spans="15:15" x14ac:dyDescent="0.2">
      <c r="O5349" s="3"/>
    </row>
    <row r="5350" spans="15:15" x14ac:dyDescent="0.2">
      <c r="O5350" s="3"/>
    </row>
    <row r="5351" spans="15:15" x14ac:dyDescent="0.2">
      <c r="O5351" s="3"/>
    </row>
    <row r="5352" spans="15:15" x14ac:dyDescent="0.2">
      <c r="O5352" s="3"/>
    </row>
    <row r="5353" spans="15:15" x14ac:dyDescent="0.2">
      <c r="O5353" s="3"/>
    </row>
    <row r="5354" spans="15:15" x14ac:dyDescent="0.2">
      <c r="O5354" s="3"/>
    </row>
    <row r="5355" spans="15:15" x14ac:dyDescent="0.2">
      <c r="O5355" s="3"/>
    </row>
    <row r="5356" spans="15:15" x14ac:dyDescent="0.2">
      <c r="O5356" s="3"/>
    </row>
    <row r="5357" spans="15:15" x14ac:dyDescent="0.2">
      <c r="O5357" s="3"/>
    </row>
    <row r="5358" spans="15:15" x14ac:dyDescent="0.2">
      <c r="O5358" s="3"/>
    </row>
    <row r="5359" spans="15:15" x14ac:dyDescent="0.2">
      <c r="O5359" s="3"/>
    </row>
    <row r="5360" spans="15:15" x14ac:dyDescent="0.2">
      <c r="O5360" s="3"/>
    </row>
    <row r="5361" spans="15:15" x14ac:dyDescent="0.2">
      <c r="O5361" s="3"/>
    </row>
    <row r="5362" spans="15:15" x14ac:dyDescent="0.2">
      <c r="O5362" s="3"/>
    </row>
    <row r="5363" spans="15:15" x14ac:dyDescent="0.2">
      <c r="O5363" s="3"/>
    </row>
    <row r="5364" spans="15:15" x14ac:dyDescent="0.2">
      <c r="O5364" s="3"/>
    </row>
    <row r="5365" spans="15:15" x14ac:dyDescent="0.2">
      <c r="O5365" s="3"/>
    </row>
    <row r="5366" spans="15:15" x14ac:dyDescent="0.2">
      <c r="O5366" s="3"/>
    </row>
    <row r="5367" spans="15:15" x14ac:dyDescent="0.2">
      <c r="O5367" s="3"/>
    </row>
    <row r="5368" spans="15:15" x14ac:dyDescent="0.2">
      <c r="O5368" s="3"/>
    </row>
    <row r="5369" spans="15:15" x14ac:dyDescent="0.2">
      <c r="O5369" s="3"/>
    </row>
    <row r="5370" spans="15:15" x14ac:dyDescent="0.2">
      <c r="O5370" s="3"/>
    </row>
    <row r="5371" spans="15:15" x14ac:dyDescent="0.2">
      <c r="O5371" s="3"/>
    </row>
    <row r="5372" spans="15:15" x14ac:dyDescent="0.2">
      <c r="O5372" s="3"/>
    </row>
    <row r="5373" spans="15:15" x14ac:dyDescent="0.2">
      <c r="O5373" s="3"/>
    </row>
    <row r="5374" spans="15:15" x14ac:dyDescent="0.2">
      <c r="O5374" s="3"/>
    </row>
    <row r="5375" spans="15:15" x14ac:dyDescent="0.2">
      <c r="O5375" s="3"/>
    </row>
    <row r="5376" spans="15:15" x14ac:dyDescent="0.2">
      <c r="O5376" s="3"/>
    </row>
    <row r="5377" spans="15:15" x14ac:dyDescent="0.2">
      <c r="O5377" s="3"/>
    </row>
    <row r="5378" spans="15:15" x14ac:dyDescent="0.2">
      <c r="O5378" s="3"/>
    </row>
    <row r="5379" spans="15:15" x14ac:dyDescent="0.2">
      <c r="O5379" s="3"/>
    </row>
    <row r="5380" spans="15:15" x14ac:dyDescent="0.2">
      <c r="O5380" s="3"/>
    </row>
    <row r="5381" spans="15:15" x14ac:dyDescent="0.2">
      <c r="O5381" s="3"/>
    </row>
    <row r="5382" spans="15:15" x14ac:dyDescent="0.2">
      <c r="O5382" s="3"/>
    </row>
    <row r="5383" spans="15:15" x14ac:dyDescent="0.2">
      <c r="O5383" s="3"/>
    </row>
    <row r="5384" spans="15:15" x14ac:dyDescent="0.2">
      <c r="O5384" s="3"/>
    </row>
    <row r="5385" spans="15:15" x14ac:dyDescent="0.2">
      <c r="O5385" s="3"/>
    </row>
    <row r="5386" spans="15:15" x14ac:dyDescent="0.2">
      <c r="O5386" s="3"/>
    </row>
    <row r="5387" spans="15:15" x14ac:dyDescent="0.2">
      <c r="O5387" s="3"/>
    </row>
    <row r="5388" spans="15:15" x14ac:dyDescent="0.2">
      <c r="O5388" s="3"/>
    </row>
    <row r="5389" spans="15:15" x14ac:dyDescent="0.2">
      <c r="O5389" s="3"/>
    </row>
    <row r="5390" spans="15:15" x14ac:dyDescent="0.2">
      <c r="O5390" s="3"/>
    </row>
    <row r="5391" spans="15:15" x14ac:dyDescent="0.2">
      <c r="O5391" s="3"/>
    </row>
    <row r="5392" spans="15:15" x14ac:dyDescent="0.2">
      <c r="O5392" s="3"/>
    </row>
    <row r="5393" spans="15:15" x14ac:dyDescent="0.2">
      <c r="O5393" s="3"/>
    </row>
    <row r="5394" spans="15:15" x14ac:dyDescent="0.2">
      <c r="O5394" s="3"/>
    </row>
    <row r="5395" spans="15:15" x14ac:dyDescent="0.2">
      <c r="O5395" s="3"/>
    </row>
    <row r="5396" spans="15:15" x14ac:dyDescent="0.2">
      <c r="O5396" s="3"/>
    </row>
    <row r="5397" spans="15:15" x14ac:dyDescent="0.2">
      <c r="O5397" s="3"/>
    </row>
    <row r="5398" spans="15:15" x14ac:dyDescent="0.2">
      <c r="O5398" s="3"/>
    </row>
    <row r="5399" spans="15:15" x14ac:dyDescent="0.2">
      <c r="O5399" s="3"/>
    </row>
    <row r="5400" spans="15:15" x14ac:dyDescent="0.2">
      <c r="O5400" s="3"/>
    </row>
    <row r="5401" spans="15:15" x14ac:dyDescent="0.2">
      <c r="O5401" s="3"/>
    </row>
    <row r="5402" spans="15:15" x14ac:dyDescent="0.2">
      <c r="O5402" s="3"/>
    </row>
    <row r="5403" spans="15:15" x14ac:dyDescent="0.2">
      <c r="O5403" s="3"/>
    </row>
    <row r="5404" spans="15:15" x14ac:dyDescent="0.2">
      <c r="O5404" s="3"/>
    </row>
    <row r="5405" spans="15:15" x14ac:dyDescent="0.2">
      <c r="O5405" s="3"/>
    </row>
    <row r="5406" spans="15:15" x14ac:dyDescent="0.2">
      <c r="O5406" s="3"/>
    </row>
    <row r="5407" spans="15:15" x14ac:dyDescent="0.2">
      <c r="O5407" s="3"/>
    </row>
    <row r="5408" spans="15:15" x14ac:dyDescent="0.2">
      <c r="O5408" s="3"/>
    </row>
    <row r="5409" spans="15:15" x14ac:dyDescent="0.2">
      <c r="O5409" s="3"/>
    </row>
    <row r="5410" spans="15:15" x14ac:dyDescent="0.2">
      <c r="O5410" s="3"/>
    </row>
    <row r="5411" spans="15:15" x14ac:dyDescent="0.2">
      <c r="O5411" s="3"/>
    </row>
    <row r="5412" spans="15:15" x14ac:dyDescent="0.2">
      <c r="O5412" s="3"/>
    </row>
    <row r="5413" spans="15:15" x14ac:dyDescent="0.2">
      <c r="O5413" s="3"/>
    </row>
    <row r="5414" spans="15:15" x14ac:dyDescent="0.2">
      <c r="O5414" s="3"/>
    </row>
    <row r="5415" spans="15:15" x14ac:dyDescent="0.2">
      <c r="O5415" s="3"/>
    </row>
    <row r="5416" spans="15:15" x14ac:dyDescent="0.2">
      <c r="O5416" s="3"/>
    </row>
    <row r="5417" spans="15:15" x14ac:dyDescent="0.2">
      <c r="O5417" s="3"/>
    </row>
    <row r="5418" spans="15:15" x14ac:dyDescent="0.2">
      <c r="O5418" s="3"/>
    </row>
    <row r="5419" spans="15:15" x14ac:dyDescent="0.2">
      <c r="O5419" s="3"/>
    </row>
    <row r="5420" spans="15:15" x14ac:dyDescent="0.2">
      <c r="O5420" s="3"/>
    </row>
    <row r="5421" spans="15:15" x14ac:dyDescent="0.2">
      <c r="O5421" s="3"/>
    </row>
    <row r="5422" spans="15:15" x14ac:dyDescent="0.2">
      <c r="O5422" s="3"/>
    </row>
    <row r="5423" spans="15:15" x14ac:dyDescent="0.2">
      <c r="O5423" s="3"/>
    </row>
    <row r="5424" spans="15:15" x14ac:dyDescent="0.2">
      <c r="O5424" s="3"/>
    </row>
    <row r="5425" spans="15:15" x14ac:dyDescent="0.2">
      <c r="O5425" s="3"/>
    </row>
    <row r="5426" spans="15:15" x14ac:dyDescent="0.2">
      <c r="O5426" s="3"/>
    </row>
    <row r="5427" spans="15:15" x14ac:dyDescent="0.2">
      <c r="O5427" s="3"/>
    </row>
    <row r="5428" spans="15:15" x14ac:dyDescent="0.2">
      <c r="O5428" s="3"/>
    </row>
    <row r="5429" spans="15:15" x14ac:dyDescent="0.2">
      <c r="O5429" s="3"/>
    </row>
    <row r="5430" spans="15:15" x14ac:dyDescent="0.2">
      <c r="O5430" s="3"/>
    </row>
    <row r="5431" spans="15:15" x14ac:dyDescent="0.2">
      <c r="O5431" s="3"/>
    </row>
    <row r="5432" spans="15:15" x14ac:dyDescent="0.2">
      <c r="O5432" s="3"/>
    </row>
    <row r="5433" spans="15:15" x14ac:dyDescent="0.2">
      <c r="O5433" s="3"/>
    </row>
    <row r="5434" spans="15:15" x14ac:dyDescent="0.2">
      <c r="O5434" s="3"/>
    </row>
    <row r="5435" spans="15:15" x14ac:dyDescent="0.2">
      <c r="O5435" s="3"/>
    </row>
    <row r="5436" spans="15:15" x14ac:dyDescent="0.2">
      <c r="O5436" s="3"/>
    </row>
    <row r="5437" spans="15:15" x14ac:dyDescent="0.2">
      <c r="O5437" s="3"/>
    </row>
    <row r="5438" spans="15:15" x14ac:dyDescent="0.2">
      <c r="O5438" s="3"/>
    </row>
    <row r="5439" spans="15:15" x14ac:dyDescent="0.2">
      <c r="O5439" s="3"/>
    </row>
    <row r="5440" spans="15:15" x14ac:dyDescent="0.2">
      <c r="O5440" s="3"/>
    </row>
    <row r="5441" spans="15:15" x14ac:dyDescent="0.2">
      <c r="O5441" s="3"/>
    </row>
    <row r="5442" spans="15:15" x14ac:dyDescent="0.2">
      <c r="O5442" s="3"/>
    </row>
    <row r="5443" spans="15:15" x14ac:dyDescent="0.2">
      <c r="O5443" s="3"/>
    </row>
    <row r="5444" spans="15:15" x14ac:dyDescent="0.2">
      <c r="O5444" s="3"/>
    </row>
    <row r="5445" spans="15:15" x14ac:dyDescent="0.2">
      <c r="O5445" s="3"/>
    </row>
    <row r="5446" spans="15:15" x14ac:dyDescent="0.2">
      <c r="O5446" s="3"/>
    </row>
    <row r="5447" spans="15:15" x14ac:dyDescent="0.2">
      <c r="O5447" s="3"/>
    </row>
    <row r="5448" spans="15:15" x14ac:dyDescent="0.2">
      <c r="O5448" s="3"/>
    </row>
    <row r="5449" spans="15:15" x14ac:dyDescent="0.2">
      <c r="O5449" s="3"/>
    </row>
    <row r="5450" spans="15:15" x14ac:dyDescent="0.2">
      <c r="O5450" s="3"/>
    </row>
    <row r="5451" spans="15:15" x14ac:dyDescent="0.2">
      <c r="O5451" s="3"/>
    </row>
    <row r="5452" spans="15:15" x14ac:dyDescent="0.2">
      <c r="O5452" s="3"/>
    </row>
    <row r="5453" spans="15:15" x14ac:dyDescent="0.2">
      <c r="O5453" s="3"/>
    </row>
    <row r="5454" spans="15:15" x14ac:dyDescent="0.2">
      <c r="O5454" s="3"/>
    </row>
    <row r="5455" spans="15:15" x14ac:dyDescent="0.2">
      <c r="O5455" s="3"/>
    </row>
    <row r="5456" spans="15:15" x14ac:dyDescent="0.2">
      <c r="O5456" s="3"/>
    </row>
    <row r="5457" spans="15:15" x14ac:dyDescent="0.2">
      <c r="O5457" s="3"/>
    </row>
    <row r="5458" spans="15:15" x14ac:dyDescent="0.2">
      <c r="O5458" s="3"/>
    </row>
    <row r="5459" spans="15:15" x14ac:dyDescent="0.2">
      <c r="O5459" s="3"/>
    </row>
    <row r="5460" spans="15:15" x14ac:dyDescent="0.2">
      <c r="O5460" s="3"/>
    </row>
    <row r="5461" spans="15:15" x14ac:dyDescent="0.2">
      <c r="O5461" s="3"/>
    </row>
    <row r="5462" spans="15:15" x14ac:dyDescent="0.2">
      <c r="O5462" s="3"/>
    </row>
    <row r="5463" spans="15:15" x14ac:dyDescent="0.2">
      <c r="O5463" s="3"/>
    </row>
    <row r="5464" spans="15:15" x14ac:dyDescent="0.2">
      <c r="O5464" s="3"/>
    </row>
    <row r="5465" spans="15:15" x14ac:dyDescent="0.2">
      <c r="O5465" s="3"/>
    </row>
    <row r="5466" spans="15:15" x14ac:dyDescent="0.2">
      <c r="O5466" s="3"/>
    </row>
    <row r="5467" spans="15:15" x14ac:dyDescent="0.2">
      <c r="O5467" s="3"/>
    </row>
    <row r="5468" spans="15:15" x14ac:dyDescent="0.2">
      <c r="O5468" s="3"/>
    </row>
    <row r="5469" spans="15:15" x14ac:dyDescent="0.2">
      <c r="O5469" s="3"/>
    </row>
    <row r="5470" spans="15:15" x14ac:dyDescent="0.2">
      <c r="O5470" s="3"/>
    </row>
    <row r="5471" spans="15:15" x14ac:dyDescent="0.2">
      <c r="O5471" s="3"/>
    </row>
    <row r="5472" spans="15:15" x14ac:dyDescent="0.2">
      <c r="O5472" s="3"/>
    </row>
    <row r="5473" spans="15:15" x14ac:dyDescent="0.2">
      <c r="O5473" s="3"/>
    </row>
    <row r="5474" spans="15:15" x14ac:dyDescent="0.2">
      <c r="O5474" s="3"/>
    </row>
    <row r="5475" spans="15:15" x14ac:dyDescent="0.2">
      <c r="O5475" s="3"/>
    </row>
    <row r="5476" spans="15:15" x14ac:dyDescent="0.2">
      <c r="O5476" s="3"/>
    </row>
    <row r="5477" spans="15:15" x14ac:dyDescent="0.2">
      <c r="O5477" s="3"/>
    </row>
    <row r="5478" spans="15:15" x14ac:dyDescent="0.2">
      <c r="O5478" s="3"/>
    </row>
    <row r="5479" spans="15:15" x14ac:dyDescent="0.2">
      <c r="O5479" s="3"/>
    </row>
    <row r="5480" spans="15:15" x14ac:dyDescent="0.2">
      <c r="O5480" s="3"/>
    </row>
    <row r="5481" spans="15:15" x14ac:dyDescent="0.2">
      <c r="O5481" s="3"/>
    </row>
    <row r="5482" spans="15:15" x14ac:dyDescent="0.2">
      <c r="O5482" s="3"/>
    </row>
    <row r="5483" spans="15:15" x14ac:dyDescent="0.2">
      <c r="O5483" s="3"/>
    </row>
    <row r="5484" spans="15:15" x14ac:dyDescent="0.2">
      <c r="O5484" s="3"/>
    </row>
    <row r="5485" spans="15:15" x14ac:dyDescent="0.2">
      <c r="O5485" s="3"/>
    </row>
    <row r="5486" spans="15:15" x14ac:dyDescent="0.2">
      <c r="O5486" s="3"/>
    </row>
    <row r="5487" spans="15:15" x14ac:dyDescent="0.2">
      <c r="O5487" s="3"/>
    </row>
    <row r="5488" spans="15:15" x14ac:dyDescent="0.2">
      <c r="O5488" s="3"/>
    </row>
    <row r="5489" spans="15:15" x14ac:dyDescent="0.2">
      <c r="O5489" s="3"/>
    </row>
    <row r="5490" spans="15:15" x14ac:dyDescent="0.2">
      <c r="O5490" s="3"/>
    </row>
    <row r="5491" spans="15:15" x14ac:dyDescent="0.2">
      <c r="O5491" s="3"/>
    </row>
    <row r="5492" spans="15:15" x14ac:dyDescent="0.2">
      <c r="O5492" s="3"/>
    </row>
    <row r="5493" spans="15:15" x14ac:dyDescent="0.2">
      <c r="O5493" s="3"/>
    </row>
    <row r="5494" spans="15:15" x14ac:dyDescent="0.2">
      <c r="O5494" s="3"/>
    </row>
    <row r="5495" spans="15:15" x14ac:dyDescent="0.2">
      <c r="O5495" s="3"/>
    </row>
    <row r="5496" spans="15:15" x14ac:dyDescent="0.2">
      <c r="O5496" s="3"/>
    </row>
    <row r="5497" spans="15:15" x14ac:dyDescent="0.2">
      <c r="O5497" s="3"/>
    </row>
    <row r="5498" spans="15:15" x14ac:dyDescent="0.2">
      <c r="O5498" s="3"/>
    </row>
    <row r="5499" spans="15:15" x14ac:dyDescent="0.2">
      <c r="O5499" s="3"/>
    </row>
    <row r="5500" spans="15:15" x14ac:dyDescent="0.2">
      <c r="O5500" s="3"/>
    </row>
    <row r="5501" spans="15:15" x14ac:dyDescent="0.2">
      <c r="O5501" s="3"/>
    </row>
    <row r="5502" spans="15:15" x14ac:dyDescent="0.2">
      <c r="O5502" s="3"/>
    </row>
    <row r="5503" spans="15:15" x14ac:dyDescent="0.2">
      <c r="O5503" s="3"/>
    </row>
    <row r="5504" spans="15:15" x14ac:dyDescent="0.2">
      <c r="O5504" s="3"/>
    </row>
    <row r="5505" spans="15:15" x14ac:dyDescent="0.2">
      <c r="O5505" s="3"/>
    </row>
    <row r="5506" spans="15:15" x14ac:dyDescent="0.2">
      <c r="O5506" s="3"/>
    </row>
    <row r="5507" spans="15:15" x14ac:dyDescent="0.2">
      <c r="O5507" s="3"/>
    </row>
    <row r="5508" spans="15:15" x14ac:dyDescent="0.2">
      <c r="O5508" s="3"/>
    </row>
    <row r="5509" spans="15:15" x14ac:dyDescent="0.2">
      <c r="O5509" s="3"/>
    </row>
    <row r="5510" spans="15:15" x14ac:dyDescent="0.2">
      <c r="O5510" s="3"/>
    </row>
    <row r="5511" spans="15:15" x14ac:dyDescent="0.2">
      <c r="O5511" s="3"/>
    </row>
    <row r="5512" spans="15:15" x14ac:dyDescent="0.2">
      <c r="O5512" s="3"/>
    </row>
    <row r="5513" spans="15:15" x14ac:dyDescent="0.2">
      <c r="O5513" s="3"/>
    </row>
    <row r="5514" spans="15:15" x14ac:dyDescent="0.2">
      <c r="O5514" s="3"/>
    </row>
    <row r="5515" spans="15:15" x14ac:dyDescent="0.2">
      <c r="O5515" s="3"/>
    </row>
    <row r="5516" spans="15:15" x14ac:dyDescent="0.2">
      <c r="O5516" s="3"/>
    </row>
    <row r="5517" spans="15:15" x14ac:dyDescent="0.2">
      <c r="O5517" s="3"/>
    </row>
    <row r="5518" spans="15:15" x14ac:dyDescent="0.2">
      <c r="O5518" s="3"/>
    </row>
    <row r="5519" spans="15:15" x14ac:dyDescent="0.2">
      <c r="O5519" s="3"/>
    </row>
    <row r="5520" spans="15:15" x14ac:dyDescent="0.2">
      <c r="O5520" s="3"/>
    </row>
    <row r="5521" spans="15:15" x14ac:dyDescent="0.2">
      <c r="O5521" s="3"/>
    </row>
    <row r="5522" spans="15:15" x14ac:dyDescent="0.2">
      <c r="O5522" s="3"/>
    </row>
    <row r="5523" spans="15:15" x14ac:dyDescent="0.2">
      <c r="O5523" s="3"/>
    </row>
    <row r="5524" spans="15:15" x14ac:dyDescent="0.2">
      <c r="O5524" s="3"/>
    </row>
    <row r="5525" spans="15:15" x14ac:dyDescent="0.2">
      <c r="O5525" s="3"/>
    </row>
    <row r="5526" spans="15:15" x14ac:dyDescent="0.2">
      <c r="O5526" s="3"/>
    </row>
    <row r="5527" spans="15:15" x14ac:dyDescent="0.2">
      <c r="O5527" s="3"/>
    </row>
    <row r="5528" spans="15:15" x14ac:dyDescent="0.2">
      <c r="O5528" s="3"/>
    </row>
    <row r="5529" spans="15:15" x14ac:dyDescent="0.2">
      <c r="O5529" s="3"/>
    </row>
    <row r="5530" spans="15:15" x14ac:dyDescent="0.2">
      <c r="O5530" s="3"/>
    </row>
    <row r="5531" spans="15:15" x14ac:dyDescent="0.2">
      <c r="O5531" s="3"/>
    </row>
    <row r="5532" spans="15:15" x14ac:dyDescent="0.2">
      <c r="O5532" s="3"/>
    </row>
    <row r="5533" spans="15:15" x14ac:dyDescent="0.2">
      <c r="O5533" s="3"/>
    </row>
    <row r="5534" spans="15:15" x14ac:dyDescent="0.2">
      <c r="O5534" s="3"/>
    </row>
    <row r="5535" spans="15:15" x14ac:dyDescent="0.2">
      <c r="O5535" s="3"/>
    </row>
    <row r="5536" spans="15:15" x14ac:dyDescent="0.2">
      <c r="O5536" s="3"/>
    </row>
    <row r="5537" spans="15:15" x14ac:dyDescent="0.2">
      <c r="O5537" s="3"/>
    </row>
    <row r="5538" spans="15:15" x14ac:dyDescent="0.2">
      <c r="O5538" s="3"/>
    </row>
    <row r="5539" spans="15:15" x14ac:dyDescent="0.2">
      <c r="O5539" s="3"/>
    </row>
    <row r="5540" spans="15:15" x14ac:dyDescent="0.2">
      <c r="O5540" s="3"/>
    </row>
    <row r="5541" spans="15:15" x14ac:dyDescent="0.2">
      <c r="O5541" s="3"/>
    </row>
    <row r="5542" spans="15:15" x14ac:dyDescent="0.2">
      <c r="O5542" s="3"/>
    </row>
    <row r="5543" spans="15:15" x14ac:dyDescent="0.2">
      <c r="O5543" s="3"/>
    </row>
    <row r="5544" spans="15:15" x14ac:dyDescent="0.2">
      <c r="O5544" s="3"/>
    </row>
    <row r="5545" spans="15:15" x14ac:dyDescent="0.2">
      <c r="O5545" s="3"/>
    </row>
    <row r="5546" spans="15:15" x14ac:dyDescent="0.2">
      <c r="O5546" s="3"/>
    </row>
    <row r="5547" spans="15:15" x14ac:dyDescent="0.2">
      <c r="O5547" s="3"/>
    </row>
    <row r="5548" spans="15:15" x14ac:dyDescent="0.2">
      <c r="O5548" s="3"/>
    </row>
    <row r="5549" spans="15:15" x14ac:dyDescent="0.2">
      <c r="O5549" s="3"/>
    </row>
    <row r="5550" spans="15:15" x14ac:dyDescent="0.2">
      <c r="O5550" s="3"/>
    </row>
    <row r="5551" spans="15:15" x14ac:dyDescent="0.2">
      <c r="O5551" s="3"/>
    </row>
    <row r="5552" spans="15:15" x14ac:dyDescent="0.2">
      <c r="O5552" s="3"/>
    </row>
    <row r="5553" spans="15:15" x14ac:dyDescent="0.2">
      <c r="O5553" s="3"/>
    </row>
    <row r="5554" spans="15:15" x14ac:dyDescent="0.2">
      <c r="O5554" s="3"/>
    </row>
    <row r="5555" spans="15:15" x14ac:dyDescent="0.2">
      <c r="O5555" s="3"/>
    </row>
    <row r="5556" spans="15:15" x14ac:dyDescent="0.2">
      <c r="O5556" s="3"/>
    </row>
    <row r="5557" spans="15:15" x14ac:dyDescent="0.2">
      <c r="O5557" s="3"/>
    </row>
    <row r="5558" spans="15:15" x14ac:dyDescent="0.2">
      <c r="O5558" s="3"/>
    </row>
    <row r="5559" spans="15:15" x14ac:dyDescent="0.2">
      <c r="O5559" s="3"/>
    </row>
    <row r="5560" spans="15:15" x14ac:dyDescent="0.2">
      <c r="O5560" s="3"/>
    </row>
    <row r="5561" spans="15:15" x14ac:dyDescent="0.2">
      <c r="O5561" s="3"/>
    </row>
    <row r="5562" spans="15:15" x14ac:dyDescent="0.2">
      <c r="O5562" s="3"/>
    </row>
    <row r="5563" spans="15:15" x14ac:dyDescent="0.2">
      <c r="O5563" s="3"/>
    </row>
    <row r="5564" spans="15:15" x14ac:dyDescent="0.2">
      <c r="O5564" s="3"/>
    </row>
    <row r="5565" spans="15:15" x14ac:dyDescent="0.2">
      <c r="O5565" s="3"/>
    </row>
    <row r="5566" spans="15:15" x14ac:dyDescent="0.2">
      <c r="O5566" s="3"/>
    </row>
    <row r="5567" spans="15:15" x14ac:dyDescent="0.2">
      <c r="O5567" s="3"/>
    </row>
    <row r="5568" spans="15:15" x14ac:dyDescent="0.2">
      <c r="O5568" s="3"/>
    </row>
    <row r="5569" spans="15:15" x14ac:dyDescent="0.2">
      <c r="O5569" s="3"/>
    </row>
    <row r="5570" spans="15:15" x14ac:dyDescent="0.2">
      <c r="O5570" s="3"/>
    </row>
    <row r="5571" spans="15:15" x14ac:dyDescent="0.2">
      <c r="O5571" s="3"/>
    </row>
    <row r="5572" spans="15:15" x14ac:dyDescent="0.2">
      <c r="O5572" s="3"/>
    </row>
    <row r="5573" spans="15:15" x14ac:dyDescent="0.2">
      <c r="O5573" s="3"/>
    </row>
    <row r="5574" spans="15:15" x14ac:dyDescent="0.2">
      <c r="O5574" s="3"/>
    </row>
    <row r="5575" spans="15:15" x14ac:dyDescent="0.2">
      <c r="O5575" s="3"/>
    </row>
    <row r="5576" spans="15:15" x14ac:dyDescent="0.2">
      <c r="O5576" s="3"/>
    </row>
    <row r="5577" spans="15:15" x14ac:dyDescent="0.2">
      <c r="O5577" s="3"/>
    </row>
    <row r="5578" spans="15:15" x14ac:dyDescent="0.2">
      <c r="O5578" s="3"/>
    </row>
    <row r="5579" spans="15:15" x14ac:dyDescent="0.2">
      <c r="O5579" s="3"/>
    </row>
    <row r="5580" spans="15:15" x14ac:dyDescent="0.2">
      <c r="O5580" s="3"/>
    </row>
    <row r="5581" spans="15:15" x14ac:dyDescent="0.2">
      <c r="O5581" s="3"/>
    </row>
    <row r="5582" spans="15:15" x14ac:dyDescent="0.2">
      <c r="O5582" s="3"/>
    </row>
    <row r="5583" spans="15:15" x14ac:dyDescent="0.2">
      <c r="O5583" s="3"/>
    </row>
    <row r="5584" spans="15:15" x14ac:dyDescent="0.2">
      <c r="O5584" s="3"/>
    </row>
    <row r="5585" spans="15:15" x14ac:dyDescent="0.2">
      <c r="O5585" s="3"/>
    </row>
    <row r="5586" spans="15:15" x14ac:dyDescent="0.2">
      <c r="O5586" s="3"/>
    </row>
    <row r="5587" spans="15:15" x14ac:dyDescent="0.2">
      <c r="O5587" s="3"/>
    </row>
    <row r="5588" spans="15:15" x14ac:dyDescent="0.2">
      <c r="O5588" s="3"/>
    </row>
    <row r="5589" spans="15:15" x14ac:dyDescent="0.2">
      <c r="O5589" s="3"/>
    </row>
    <row r="5590" spans="15:15" x14ac:dyDescent="0.2">
      <c r="O5590" s="3"/>
    </row>
    <row r="5591" spans="15:15" x14ac:dyDescent="0.2">
      <c r="O5591" s="3"/>
    </row>
    <row r="5592" spans="15:15" x14ac:dyDescent="0.2">
      <c r="O5592" s="3"/>
    </row>
    <row r="5593" spans="15:15" x14ac:dyDescent="0.2">
      <c r="O5593" s="3"/>
    </row>
    <row r="5594" spans="15:15" x14ac:dyDescent="0.2">
      <c r="O5594" s="3"/>
    </row>
    <row r="5595" spans="15:15" x14ac:dyDescent="0.2">
      <c r="O5595" s="3"/>
    </row>
    <row r="5596" spans="15:15" x14ac:dyDescent="0.2">
      <c r="O5596" s="3"/>
    </row>
    <row r="5597" spans="15:15" x14ac:dyDescent="0.2">
      <c r="O5597" s="3"/>
    </row>
    <row r="5598" spans="15:15" x14ac:dyDescent="0.2">
      <c r="O5598" s="3"/>
    </row>
    <row r="5599" spans="15:15" x14ac:dyDescent="0.2">
      <c r="O5599" s="3"/>
    </row>
    <row r="5600" spans="15:15" x14ac:dyDescent="0.2">
      <c r="O5600" s="3"/>
    </row>
    <row r="5601" spans="15:15" x14ac:dyDescent="0.2">
      <c r="O5601" s="3"/>
    </row>
    <row r="5602" spans="15:15" x14ac:dyDescent="0.2">
      <c r="O5602" s="3"/>
    </row>
    <row r="5603" spans="15:15" x14ac:dyDescent="0.2">
      <c r="O5603" s="3"/>
    </row>
    <row r="5604" spans="15:15" x14ac:dyDescent="0.2">
      <c r="O5604" s="3"/>
    </row>
    <row r="5605" spans="15:15" x14ac:dyDescent="0.2">
      <c r="O5605" s="3"/>
    </row>
    <row r="5606" spans="15:15" x14ac:dyDescent="0.2">
      <c r="O5606" s="3"/>
    </row>
    <row r="5607" spans="15:15" x14ac:dyDescent="0.2">
      <c r="O5607" s="3"/>
    </row>
    <row r="5608" spans="15:15" x14ac:dyDescent="0.2">
      <c r="O5608" s="3"/>
    </row>
    <row r="5609" spans="15:15" x14ac:dyDescent="0.2">
      <c r="O5609" s="3"/>
    </row>
    <row r="5610" spans="15:15" x14ac:dyDescent="0.2">
      <c r="O5610" s="3"/>
    </row>
    <row r="5611" spans="15:15" x14ac:dyDescent="0.2">
      <c r="O5611" s="3"/>
    </row>
    <row r="5612" spans="15:15" x14ac:dyDescent="0.2">
      <c r="O5612" s="3"/>
    </row>
    <row r="5613" spans="15:15" x14ac:dyDescent="0.2">
      <c r="O5613" s="3"/>
    </row>
    <row r="5614" spans="15:15" x14ac:dyDescent="0.2">
      <c r="O5614" s="3"/>
    </row>
    <row r="5615" spans="15:15" x14ac:dyDescent="0.2">
      <c r="O5615" s="3"/>
    </row>
    <row r="5616" spans="15:15" x14ac:dyDescent="0.2">
      <c r="O5616" s="3"/>
    </row>
    <row r="5617" spans="15:15" x14ac:dyDescent="0.2">
      <c r="O5617" s="3"/>
    </row>
    <row r="5618" spans="15:15" x14ac:dyDescent="0.2">
      <c r="O5618" s="3"/>
    </row>
    <row r="5619" spans="15:15" x14ac:dyDescent="0.2">
      <c r="O5619" s="3"/>
    </row>
    <row r="5620" spans="15:15" x14ac:dyDescent="0.2">
      <c r="O5620" s="3"/>
    </row>
    <row r="5621" spans="15:15" x14ac:dyDescent="0.2">
      <c r="O5621" s="3"/>
    </row>
    <row r="5622" spans="15:15" x14ac:dyDescent="0.2">
      <c r="O5622" s="3"/>
    </row>
    <row r="5623" spans="15:15" x14ac:dyDescent="0.2">
      <c r="O5623" s="3"/>
    </row>
    <row r="5624" spans="15:15" x14ac:dyDescent="0.2">
      <c r="O5624" s="3"/>
    </row>
    <row r="5625" spans="15:15" x14ac:dyDescent="0.2">
      <c r="O5625" s="3"/>
    </row>
    <row r="5626" spans="15:15" x14ac:dyDescent="0.2">
      <c r="O5626" s="3"/>
    </row>
    <row r="5627" spans="15:15" x14ac:dyDescent="0.2">
      <c r="O5627" s="3"/>
    </row>
    <row r="5628" spans="15:15" x14ac:dyDescent="0.2">
      <c r="O5628" s="3"/>
    </row>
    <row r="5629" spans="15:15" x14ac:dyDescent="0.2">
      <c r="O5629" s="3"/>
    </row>
    <row r="5630" spans="15:15" x14ac:dyDescent="0.2">
      <c r="O5630" s="3"/>
    </row>
    <row r="5631" spans="15:15" x14ac:dyDescent="0.2">
      <c r="O5631" s="3"/>
    </row>
    <row r="5632" spans="15:15" x14ac:dyDescent="0.2">
      <c r="O5632" s="3"/>
    </row>
    <row r="5633" spans="15:15" x14ac:dyDescent="0.2">
      <c r="O5633" s="3"/>
    </row>
    <row r="5634" spans="15:15" x14ac:dyDescent="0.2">
      <c r="O5634" s="3"/>
    </row>
    <row r="5635" spans="15:15" x14ac:dyDescent="0.2">
      <c r="O5635" s="3"/>
    </row>
    <row r="5636" spans="15:15" x14ac:dyDescent="0.2">
      <c r="O5636" s="3"/>
    </row>
    <row r="5637" spans="15:15" x14ac:dyDescent="0.2">
      <c r="O5637" s="3"/>
    </row>
    <row r="5638" spans="15:15" x14ac:dyDescent="0.2">
      <c r="O5638" s="3"/>
    </row>
    <row r="5639" spans="15:15" x14ac:dyDescent="0.2">
      <c r="O5639" s="3"/>
    </row>
    <row r="5640" spans="15:15" x14ac:dyDescent="0.2">
      <c r="O5640" s="3"/>
    </row>
    <row r="5641" spans="15:15" x14ac:dyDescent="0.2">
      <c r="O5641" s="3"/>
    </row>
    <row r="5642" spans="15:15" x14ac:dyDescent="0.2">
      <c r="O5642" s="3"/>
    </row>
    <row r="5643" spans="15:15" x14ac:dyDescent="0.2">
      <c r="O5643" s="3"/>
    </row>
    <row r="5644" spans="15:15" x14ac:dyDescent="0.2">
      <c r="O5644" s="3"/>
    </row>
    <row r="5645" spans="15:15" x14ac:dyDescent="0.2">
      <c r="O5645" s="3"/>
    </row>
    <row r="5646" spans="15:15" x14ac:dyDescent="0.2">
      <c r="O5646" s="3"/>
    </row>
    <row r="5647" spans="15:15" x14ac:dyDescent="0.2">
      <c r="O5647" s="3"/>
    </row>
    <row r="5648" spans="15:15" x14ac:dyDescent="0.2">
      <c r="O5648" s="3"/>
    </row>
    <row r="5649" spans="15:15" x14ac:dyDescent="0.2">
      <c r="O5649" s="3"/>
    </row>
    <row r="5650" spans="15:15" x14ac:dyDescent="0.2">
      <c r="O5650" s="3"/>
    </row>
    <row r="5651" spans="15:15" x14ac:dyDescent="0.2">
      <c r="O5651" s="3"/>
    </row>
    <row r="5652" spans="15:15" x14ac:dyDescent="0.2">
      <c r="O5652" s="3"/>
    </row>
    <row r="5653" spans="15:15" x14ac:dyDescent="0.2">
      <c r="O5653" s="3"/>
    </row>
    <row r="5654" spans="15:15" x14ac:dyDescent="0.2">
      <c r="O5654" s="3"/>
    </row>
    <row r="5655" spans="15:15" x14ac:dyDescent="0.2">
      <c r="O5655" s="3"/>
    </row>
    <row r="5656" spans="15:15" x14ac:dyDescent="0.2">
      <c r="O5656" s="3"/>
    </row>
    <row r="5657" spans="15:15" x14ac:dyDescent="0.2">
      <c r="O5657" s="3"/>
    </row>
    <row r="5658" spans="15:15" x14ac:dyDescent="0.2">
      <c r="O5658" s="3"/>
    </row>
    <row r="5659" spans="15:15" x14ac:dyDescent="0.2">
      <c r="O5659" s="3"/>
    </row>
    <row r="5660" spans="15:15" x14ac:dyDescent="0.2">
      <c r="O5660" s="3"/>
    </row>
    <row r="5661" spans="15:15" x14ac:dyDescent="0.2">
      <c r="O5661" s="3"/>
    </row>
    <row r="5662" spans="15:15" x14ac:dyDescent="0.2">
      <c r="O5662" s="3"/>
    </row>
    <row r="5663" spans="15:15" x14ac:dyDescent="0.2">
      <c r="O5663" s="3"/>
    </row>
    <row r="5664" spans="15:15" x14ac:dyDescent="0.2">
      <c r="O5664" s="3"/>
    </row>
    <row r="5665" spans="15:15" x14ac:dyDescent="0.2">
      <c r="O5665" s="3"/>
    </row>
    <row r="5666" spans="15:15" x14ac:dyDescent="0.2">
      <c r="O5666" s="3"/>
    </row>
    <row r="5667" spans="15:15" x14ac:dyDescent="0.2">
      <c r="O5667" s="3"/>
    </row>
    <row r="5668" spans="15:15" x14ac:dyDescent="0.2">
      <c r="O5668" s="3"/>
    </row>
    <row r="5669" spans="15:15" x14ac:dyDescent="0.2">
      <c r="O5669" s="3"/>
    </row>
    <row r="5670" spans="15:15" x14ac:dyDescent="0.2">
      <c r="O5670" s="3"/>
    </row>
    <row r="5671" spans="15:15" x14ac:dyDescent="0.2">
      <c r="O5671" s="3"/>
    </row>
    <row r="5672" spans="15:15" x14ac:dyDescent="0.2">
      <c r="O5672" s="3"/>
    </row>
    <row r="5673" spans="15:15" x14ac:dyDescent="0.2">
      <c r="O5673" s="3"/>
    </row>
    <row r="5674" spans="15:15" x14ac:dyDescent="0.2">
      <c r="O5674" s="3"/>
    </row>
    <row r="5675" spans="15:15" x14ac:dyDescent="0.2">
      <c r="O5675" s="3"/>
    </row>
    <row r="5676" spans="15:15" x14ac:dyDescent="0.2">
      <c r="O5676" s="3"/>
    </row>
    <row r="5677" spans="15:15" x14ac:dyDescent="0.2">
      <c r="O5677" s="3"/>
    </row>
    <row r="5678" spans="15:15" x14ac:dyDescent="0.2">
      <c r="O5678" s="3"/>
    </row>
    <row r="5679" spans="15:15" x14ac:dyDescent="0.2">
      <c r="O5679" s="3"/>
    </row>
    <row r="5680" spans="15:15" x14ac:dyDescent="0.2">
      <c r="O5680" s="3"/>
    </row>
    <row r="5681" spans="15:15" x14ac:dyDescent="0.2">
      <c r="O5681" s="3"/>
    </row>
    <row r="5682" spans="15:15" x14ac:dyDescent="0.2">
      <c r="O5682" s="3"/>
    </row>
    <row r="5683" spans="15:15" x14ac:dyDescent="0.2">
      <c r="O5683" s="3"/>
    </row>
    <row r="5684" spans="15:15" x14ac:dyDescent="0.2">
      <c r="O5684" s="3"/>
    </row>
    <row r="5685" spans="15:15" x14ac:dyDescent="0.2">
      <c r="O5685" s="3"/>
    </row>
    <row r="5686" spans="15:15" x14ac:dyDescent="0.2">
      <c r="O5686" s="3"/>
    </row>
    <row r="5687" spans="15:15" x14ac:dyDescent="0.2">
      <c r="O5687" s="3"/>
    </row>
    <row r="5688" spans="15:15" x14ac:dyDescent="0.2">
      <c r="O5688" s="3"/>
    </row>
    <row r="5689" spans="15:15" x14ac:dyDescent="0.2">
      <c r="O5689" s="3"/>
    </row>
    <row r="5690" spans="15:15" x14ac:dyDescent="0.2">
      <c r="O5690" s="3"/>
    </row>
    <row r="5691" spans="15:15" x14ac:dyDescent="0.2">
      <c r="O5691" s="3"/>
    </row>
    <row r="5692" spans="15:15" x14ac:dyDescent="0.2">
      <c r="O5692" s="3"/>
    </row>
    <row r="5693" spans="15:15" x14ac:dyDescent="0.2">
      <c r="O5693" s="3"/>
    </row>
    <row r="5694" spans="15:15" x14ac:dyDescent="0.2">
      <c r="O5694" s="3"/>
    </row>
    <row r="5695" spans="15:15" x14ac:dyDescent="0.2">
      <c r="O5695" s="3"/>
    </row>
    <row r="5696" spans="15:15" x14ac:dyDescent="0.2">
      <c r="O5696" s="3"/>
    </row>
    <row r="5697" spans="15:15" x14ac:dyDescent="0.2">
      <c r="O5697" s="3"/>
    </row>
    <row r="5698" spans="15:15" x14ac:dyDescent="0.2">
      <c r="O5698" s="3"/>
    </row>
    <row r="5699" spans="15:15" x14ac:dyDescent="0.2">
      <c r="O5699" s="3"/>
    </row>
    <row r="5700" spans="15:15" x14ac:dyDescent="0.2">
      <c r="O5700" s="3"/>
    </row>
    <row r="5701" spans="15:15" x14ac:dyDescent="0.2">
      <c r="O5701" s="3"/>
    </row>
    <row r="5702" spans="15:15" x14ac:dyDescent="0.2">
      <c r="O5702" s="3"/>
    </row>
    <row r="5703" spans="15:15" x14ac:dyDescent="0.2">
      <c r="O5703" s="3"/>
    </row>
    <row r="5704" spans="15:15" x14ac:dyDescent="0.2">
      <c r="O5704" s="3"/>
    </row>
    <row r="5705" spans="15:15" x14ac:dyDescent="0.2">
      <c r="O5705" s="3"/>
    </row>
    <row r="5706" spans="15:15" x14ac:dyDescent="0.2">
      <c r="O5706" s="3"/>
    </row>
    <row r="5707" spans="15:15" x14ac:dyDescent="0.2">
      <c r="O5707" s="3"/>
    </row>
    <row r="5708" spans="15:15" x14ac:dyDescent="0.2">
      <c r="O5708" s="3"/>
    </row>
    <row r="5709" spans="15:15" x14ac:dyDescent="0.2">
      <c r="O5709" s="3"/>
    </row>
    <row r="5710" spans="15:15" x14ac:dyDescent="0.2">
      <c r="O5710" s="3"/>
    </row>
    <row r="5711" spans="15:15" x14ac:dyDescent="0.2">
      <c r="O5711" s="3"/>
    </row>
    <row r="5712" spans="15:15" x14ac:dyDescent="0.2">
      <c r="O5712" s="3"/>
    </row>
    <row r="5713" spans="15:15" x14ac:dyDescent="0.2">
      <c r="O5713" s="3"/>
    </row>
    <row r="5714" spans="15:15" x14ac:dyDescent="0.2">
      <c r="O5714" s="3"/>
    </row>
    <row r="5715" spans="15:15" x14ac:dyDescent="0.2">
      <c r="O5715" s="3"/>
    </row>
    <row r="5716" spans="15:15" x14ac:dyDescent="0.2">
      <c r="O5716" s="3"/>
    </row>
    <row r="5717" spans="15:15" x14ac:dyDescent="0.2">
      <c r="O5717" s="3"/>
    </row>
    <row r="5718" spans="15:15" x14ac:dyDescent="0.2">
      <c r="O5718" s="3"/>
    </row>
    <row r="5719" spans="15:15" x14ac:dyDescent="0.2">
      <c r="O5719" s="3"/>
    </row>
    <row r="5720" spans="15:15" x14ac:dyDescent="0.2">
      <c r="O5720" s="3"/>
    </row>
    <row r="5721" spans="15:15" x14ac:dyDescent="0.2">
      <c r="O5721" s="3"/>
    </row>
    <row r="5722" spans="15:15" x14ac:dyDescent="0.2">
      <c r="O5722" s="3"/>
    </row>
    <row r="5723" spans="15:15" x14ac:dyDescent="0.2">
      <c r="O5723" s="3"/>
    </row>
    <row r="5724" spans="15:15" x14ac:dyDescent="0.2">
      <c r="O5724" s="3"/>
    </row>
    <row r="5725" spans="15:15" x14ac:dyDescent="0.2">
      <c r="O5725" s="3"/>
    </row>
    <row r="5726" spans="15:15" x14ac:dyDescent="0.2">
      <c r="O5726" s="3"/>
    </row>
    <row r="5727" spans="15:15" x14ac:dyDescent="0.2">
      <c r="O5727" s="3"/>
    </row>
    <row r="5728" spans="15:15" x14ac:dyDescent="0.2">
      <c r="O5728" s="3"/>
    </row>
    <row r="5729" spans="15:15" x14ac:dyDescent="0.2">
      <c r="O5729" s="3"/>
    </row>
    <row r="5730" spans="15:15" x14ac:dyDescent="0.2">
      <c r="O5730" s="3"/>
    </row>
    <row r="5731" spans="15:15" x14ac:dyDescent="0.2">
      <c r="O5731" s="3"/>
    </row>
    <row r="5732" spans="15:15" x14ac:dyDescent="0.2">
      <c r="O5732" s="3"/>
    </row>
    <row r="5733" spans="15:15" x14ac:dyDescent="0.2">
      <c r="O5733" s="3"/>
    </row>
    <row r="5734" spans="15:15" x14ac:dyDescent="0.2">
      <c r="O5734" s="3"/>
    </row>
    <row r="5735" spans="15:15" x14ac:dyDescent="0.2">
      <c r="O5735" s="3"/>
    </row>
    <row r="5736" spans="15:15" x14ac:dyDescent="0.2">
      <c r="O5736" s="3"/>
    </row>
    <row r="5737" spans="15:15" x14ac:dyDescent="0.2">
      <c r="O5737" s="3"/>
    </row>
    <row r="5738" spans="15:15" x14ac:dyDescent="0.2">
      <c r="O5738" s="3"/>
    </row>
    <row r="5739" spans="15:15" x14ac:dyDescent="0.2">
      <c r="O5739" s="3"/>
    </row>
    <row r="5740" spans="15:15" x14ac:dyDescent="0.2">
      <c r="O5740" s="3"/>
    </row>
    <row r="5741" spans="15:15" x14ac:dyDescent="0.2">
      <c r="O5741" s="3"/>
    </row>
    <row r="5742" spans="15:15" x14ac:dyDescent="0.2">
      <c r="O5742" s="3"/>
    </row>
    <row r="5743" spans="15:15" x14ac:dyDescent="0.2">
      <c r="O5743" s="3"/>
    </row>
    <row r="5744" spans="15:15" x14ac:dyDescent="0.2">
      <c r="O5744" s="3"/>
    </row>
    <row r="5745" spans="15:15" x14ac:dyDescent="0.2">
      <c r="O5745" s="3"/>
    </row>
    <row r="5746" spans="15:15" x14ac:dyDescent="0.2">
      <c r="O5746" s="3"/>
    </row>
    <row r="5747" spans="15:15" x14ac:dyDescent="0.2">
      <c r="O5747" s="3"/>
    </row>
    <row r="5748" spans="15:15" x14ac:dyDescent="0.2">
      <c r="O5748" s="3"/>
    </row>
    <row r="5749" spans="15:15" x14ac:dyDescent="0.2">
      <c r="O5749" s="3"/>
    </row>
    <row r="5750" spans="15:15" x14ac:dyDescent="0.2">
      <c r="O5750" s="3"/>
    </row>
    <row r="5751" spans="15:15" x14ac:dyDescent="0.2">
      <c r="O5751" s="3"/>
    </row>
    <row r="5752" spans="15:15" x14ac:dyDescent="0.2">
      <c r="O5752" s="3"/>
    </row>
    <row r="5753" spans="15:15" x14ac:dyDescent="0.2">
      <c r="O5753" s="3"/>
    </row>
    <row r="5754" spans="15:15" x14ac:dyDescent="0.2">
      <c r="O5754" s="3"/>
    </row>
    <row r="5755" spans="15:15" x14ac:dyDescent="0.2">
      <c r="O5755" s="3"/>
    </row>
    <row r="5756" spans="15:15" x14ac:dyDescent="0.2">
      <c r="O5756" s="3"/>
    </row>
    <row r="5757" spans="15:15" x14ac:dyDescent="0.2">
      <c r="O5757" s="3"/>
    </row>
    <row r="5758" spans="15:15" x14ac:dyDescent="0.2">
      <c r="O5758" s="3"/>
    </row>
    <row r="5759" spans="15:15" x14ac:dyDescent="0.2">
      <c r="O5759" s="3"/>
    </row>
    <row r="5760" spans="15:15" x14ac:dyDescent="0.2">
      <c r="O5760" s="3"/>
    </row>
    <row r="5761" spans="15:15" x14ac:dyDescent="0.2">
      <c r="O5761" s="3"/>
    </row>
    <row r="5762" spans="15:15" x14ac:dyDescent="0.2">
      <c r="O5762" s="3"/>
    </row>
    <row r="5763" spans="15:15" x14ac:dyDescent="0.2">
      <c r="O5763" s="3"/>
    </row>
    <row r="5764" spans="15:15" x14ac:dyDescent="0.2">
      <c r="O5764" s="3"/>
    </row>
    <row r="5765" spans="15:15" x14ac:dyDescent="0.2">
      <c r="O5765" s="3"/>
    </row>
    <row r="5766" spans="15:15" x14ac:dyDescent="0.2">
      <c r="O5766" s="3"/>
    </row>
    <row r="5767" spans="15:15" x14ac:dyDescent="0.2">
      <c r="O5767" s="3"/>
    </row>
    <row r="5768" spans="15:15" x14ac:dyDescent="0.2">
      <c r="O5768" s="3"/>
    </row>
    <row r="5769" spans="15:15" x14ac:dyDescent="0.2">
      <c r="O5769" s="3"/>
    </row>
    <row r="5770" spans="15:15" x14ac:dyDescent="0.2">
      <c r="O5770" s="3"/>
    </row>
    <row r="5771" spans="15:15" x14ac:dyDescent="0.2">
      <c r="O5771" s="3"/>
    </row>
    <row r="5772" spans="15:15" x14ac:dyDescent="0.2">
      <c r="O5772" s="3"/>
    </row>
    <row r="5773" spans="15:15" x14ac:dyDescent="0.2">
      <c r="O5773" s="3"/>
    </row>
    <row r="5774" spans="15:15" x14ac:dyDescent="0.2">
      <c r="O5774" s="3"/>
    </row>
    <row r="5775" spans="15:15" x14ac:dyDescent="0.2">
      <c r="O5775" s="3"/>
    </row>
    <row r="5776" spans="15:15" x14ac:dyDescent="0.2">
      <c r="O5776" s="3"/>
    </row>
    <row r="5777" spans="15:15" x14ac:dyDescent="0.2">
      <c r="O5777" s="3"/>
    </row>
    <row r="5778" spans="15:15" x14ac:dyDescent="0.2">
      <c r="O5778" s="3"/>
    </row>
    <row r="5779" spans="15:15" x14ac:dyDescent="0.2">
      <c r="O5779" s="3"/>
    </row>
    <row r="5780" spans="15:15" x14ac:dyDescent="0.2">
      <c r="O5780" s="3"/>
    </row>
    <row r="5781" spans="15:15" x14ac:dyDescent="0.2">
      <c r="O5781" s="3"/>
    </row>
    <row r="5782" spans="15:15" x14ac:dyDescent="0.2">
      <c r="O5782" s="3"/>
    </row>
    <row r="5783" spans="15:15" x14ac:dyDescent="0.2">
      <c r="O5783" s="3"/>
    </row>
    <row r="5784" spans="15:15" x14ac:dyDescent="0.2">
      <c r="O5784" s="3"/>
    </row>
    <row r="5785" spans="15:15" x14ac:dyDescent="0.2">
      <c r="O5785" s="3"/>
    </row>
    <row r="5786" spans="15:15" x14ac:dyDescent="0.2">
      <c r="O5786" s="3"/>
    </row>
    <row r="5787" spans="15:15" x14ac:dyDescent="0.2">
      <c r="O5787" s="3"/>
    </row>
    <row r="5788" spans="15:15" x14ac:dyDescent="0.2">
      <c r="O5788" s="3"/>
    </row>
    <row r="5789" spans="15:15" x14ac:dyDescent="0.2">
      <c r="O5789" s="3"/>
    </row>
    <row r="5790" spans="15:15" x14ac:dyDescent="0.2">
      <c r="O5790" s="3"/>
    </row>
    <row r="5791" spans="15:15" x14ac:dyDescent="0.2">
      <c r="O5791" s="3"/>
    </row>
    <row r="5792" spans="15:15" x14ac:dyDescent="0.2">
      <c r="O5792" s="3"/>
    </row>
    <row r="5793" spans="15:15" x14ac:dyDescent="0.2">
      <c r="O5793" s="3"/>
    </row>
    <row r="5794" spans="15:15" x14ac:dyDescent="0.2">
      <c r="O5794" s="3"/>
    </row>
    <row r="5795" spans="15:15" x14ac:dyDescent="0.2">
      <c r="O5795" s="3"/>
    </row>
    <row r="5796" spans="15:15" x14ac:dyDescent="0.2">
      <c r="O5796" s="3"/>
    </row>
    <row r="5797" spans="15:15" x14ac:dyDescent="0.2">
      <c r="O5797" s="3"/>
    </row>
    <row r="5798" spans="15:15" x14ac:dyDescent="0.2">
      <c r="O5798" s="3"/>
    </row>
    <row r="5799" spans="15:15" x14ac:dyDescent="0.2">
      <c r="O5799" s="3"/>
    </row>
    <row r="5800" spans="15:15" x14ac:dyDescent="0.2">
      <c r="O5800" s="3"/>
    </row>
    <row r="5801" spans="15:15" x14ac:dyDescent="0.2">
      <c r="O5801" s="3"/>
    </row>
    <row r="5802" spans="15:15" x14ac:dyDescent="0.2">
      <c r="O5802" s="3"/>
    </row>
    <row r="5803" spans="15:15" x14ac:dyDescent="0.2">
      <c r="O5803" s="3"/>
    </row>
    <row r="5804" spans="15:15" x14ac:dyDescent="0.2">
      <c r="O5804" s="3"/>
    </row>
    <row r="5805" spans="15:15" x14ac:dyDescent="0.2">
      <c r="O5805" s="3"/>
    </row>
    <row r="5806" spans="15:15" x14ac:dyDescent="0.2">
      <c r="O5806" s="3"/>
    </row>
    <row r="5807" spans="15:15" x14ac:dyDescent="0.2">
      <c r="O5807" s="3"/>
    </row>
    <row r="5808" spans="15:15" x14ac:dyDescent="0.2">
      <c r="O5808" s="3"/>
    </row>
    <row r="5809" spans="15:15" x14ac:dyDescent="0.2">
      <c r="O5809" s="3"/>
    </row>
    <row r="5810" spans="15:15" x14ac:dyDescent="0.2">
      <c r="O5810" s="3"/>
    </row>
    <row r="5811" spans="15:15" x14ac:dyDescent="0.2">
      <c r="O5811" s="3"/>
    </row>
    <row r="5812" spans="15:15" x14ac:dyDescent="0.2">
      <c r="O5812" s="3"/>
    </row>
    <row r="5813" spans="15:15" x14ac:dyDescent="0.2">
      <c r="O5813" s="3"/>
    </row>
    <row r="5814" spans="15:15" x14ac:dyDescent="0.2">
      <c r="O5814" s="3"/>
    </row>
    <row r="5815" spans="15:15" x14ac:dyDescent="0.2">
      <c r="O5815" s="3"/>
    </row>
    <row r="5816" spans="15:15" x14ac:dyDescent="0.2">
      <c r="O5816" s="3"/>
    </row>
    <row r="5817" spans="15:15" x14ac:dyDescent="0.2">
      <c r="O5817" s="3"/>
    </row>
    <row r="5818" spans="15:15" x14ac:dyDescent="0.2">
      <c r="O5818" s="3"/>
    </row>
    <row r="5819" spans="15:15" x14ac:dyDescent="0.2">
      <c r="O5819" s="3"/>
    </row>
    <row r="5820" spans="15:15" x14ac:dyDescent="0.2">
      <c r="O5820" s="3"/>
    </row>
    <row r="5821" spans="15:15" x14ac:dyDescent="0.2">
      <c r="O5821" s="3"/>
    </row>
    <row r="5822" spans="15:15" x14ac:dyDescent="0.2">
      <c r="O5822" s="3"/>
    </row>
    <row r="5823" spans="15:15" x14ac:dyDescent="0.2">
      <c r="O5823" s="3"/>
    </row>
    <row r="5824" spans="15:15" x14ac:dyDescent="0.2">
      <c r="O5824" s="3"/>
    </row>
    <row r="5825" spans="15:15" x14ac:dyDescent="0.2">
      <c r="O5825" s="3"/>
    </row>
    <row r="5826" spans="15:15" x14ac:dyDescent="0.2">
      <c r="O5826" s="3"/>
    </row>
    <row r="5827" spans="15:15" x14ac:dyDescent="0.2">
      <c r="O5827" s="3"/>
    </row>
    <row r="5828" spans="15:15" x14ac:dyDescent="0.2">
      <c r="O5828" s="3"/>
    </row>
    <row r="5829" spans="15:15" x14ac:dyDescent="0.2">
      <c r="O5829" s="3"/>
    </row>
    <row r="5830" spans="15:15" x14ac:dyDescent="0.2">
      <c r="O5830" s="3"/>
    </row>
    <row r="5831" spans="15:15" x14ac:dyDescent="0.2">
      <c r="O5831" s="3"/>
    </row>
    <row r="5832" spans="15:15" x14ac:dyDescent="0.2">
      <c r="O5832" s="3"/>
    </row>
    <row r="5833" spans="15:15" x14ac:dyDescent="0.2">
      <c r="O5833" s="3"/>
    </row>
    <row r="5834" spans="15:15" x14ac:dyDescent="0.2">
      <c r="O5834" s="3"/>
    </row>
    <row r="5835" spans="15:15" x14ac:dyDescent="0.2">
      <c r="O5835" s="3"/>
    </row>
    <row r="5836" spans="15:15" x14ac:dyDescent="0.2">
      <c r="O5836" s="3"/>
    </row>
    <row r="5837" spans="15:15" x14ac:dyDescent="0.2">
      <c r="O5837" s="3"/>
    </row>
    <row r="5838" spans="15:15" x14ac:dyDescent="0.2">
      <c r="O5838" s="3"/>
    </row>
    <row r="5839" spans="15:15" x14ac:dyDescent="0.2">
      <c r="O5839" s="3"/>
    </row>
    <row r="5840" spans="15:15" x14ac:dyDescent="0.2">
      <c r="O5840" s="3"/>
    </row>
    <row r="5841" spans="15:15" x14ac:dyDescent="0.2">
      <c r="O5841" s="3"/>
    </row>
    <row r="5842" spans="15:15" x14ac:dyDescent="0.2">
      <c r="O5842" s="3"/>
    </row>
    <row r="5843" spans="15:15" x14ac:dyDescent="0.2">
      <c r="O5843" s="3"/>
    </row>
    <row r="5844" spans="15:15" x14ac:dyDescent="0.2">
      <c r="O5844" s="3"/>
    </row>
    <row r="5845" spans="15:15" x14ac:dyDescent="0.2">
      <c r="O5845" s="3"/>
    </row>
    <row r="5846" spans="15:15" x14ac:dyDescent="0.2">
      <c r="O5846" s="3"/>
    </row>
    <row r="5847" spans="15:15" x14ac:dyDescent="0.2">
      <c r="O5847" s="3"/>
    </row>
    <row r="5848" spans="15:15" x14ac:dyDescent="0.2">
      <c r="O5848" s="3"/>
    </row>
    <row r="5849" spans="15:15" x14ac:dyDescent="0.2">
      <c r="O5849" s="3"/>
    </row>
    <row r="5850" spans="15:15" x14ac:dyDescent="0.2">
      <c r="O5850" s="3"/>
    </row>
    <row r="5851" spans="15:15" x14ac:dyDescent="0.2">
      <c r="O5851" s="3"/>
    </row>
    <row r="5852" spans="15:15" x14ac:dyDescent="0.2">
      <c r="O5852" s="3"/>
    </row>
    <row r="5853" spans="15:15" x14ac:dyDescent="0.2">
      <c r="O5853" s="3"/>
    </row>
    <row r="5854" spans="15:15" x14ac:dyDescent="0.2">
      <c r="O5854" s="3"/>
    </row>
    <row r="5855" spans="15:15" x14ac:dyDescent="0.2">
      <c r="O5855" s="3"/>
    </row>
    <row r="5856" spans="15:15" x14ac:dyDescent="0.2">
      <c r="O5856" s="3"/>
    </row>
    <row r="5857" spans="15:15" x14ac:dyDescent="0.2">
      <c r="O5857" s="3"/>
    </row>
    <row r="5858" spans="15:15" x14ac:dyDescent="0.2">
      <c r="O5858" s="3"/>
    </row>
    <row r="5859" spans="15:15" x14ac:dyDescent="0.2">
      <c r="O5859" s="3"/>
    </row>
    <row r="5860" spans="15:15" x14ac:dyDescent="0.2">
      <c r="O5860" s="3"/>
    </row>
    <row r="5861" spans="15:15" x14ac:dyDescent="0.2">
      <c r="O5861" s="3"/>
    </row>
    <row r="5862" spans="15:15" x14ac:dyDescent="0.2">
      <c r="O5862" s="3"/>
    </row>
    <row r="5863" spans="15:15" x14ac:dyDescent="0.2">
      <c r="O5863" s="3"/>
    </row>
    <row r="5864" spans="15:15" x14ac:dyDescent="0.2">
      <c r="O5864" s="3"/>
    </row>
    <row r="5865" spans="15:15" x14ac:dyDescent="0.2">
      <c r="O5865" s="3"/>
    </row>
    <row r="5866" spans="15:15" x14ac:dyDescent="0.2">
      <c r="O5866" s="3"/>
    </row>
    <row r="5867" spans="15:15" x14ac:dyDescent="0.2">
      <c r="O5867" s="3"/>
    </row>
    <row r="5868" spans="15:15" x14ac:dyDescent="0.2">
      <c r="O5868" s="3"/>
    </row>
    <row r="5869" spans="15:15" x14ac:dyDescent="0.2">
      <c r="O5869" s="3"/>
    </row>
    <row r="5870" spans="15:15" x14ac:dyDescent="0.2">
      <c r="O5870" s="3"/>
    </row>
    <row r="5871" spans="15:15" x14ac:dyDescent="0.2">
      <c r="O5871" s="3"/>
    </row>
    <row r="5872" spans="15:15" x14ac:dyDescent="0.2">
      <c r="O5872" s="3"/>
    </row>
    <row r="5873" spans="15:15" x14ac:dyDescent="0.2">
      <c r="O5873" s="3"/>
    </row>
    <row r="5874" spans="15:15" x14ac:dyDescent="0.2">
      <c r="O5874" s="3"/>
    </row>
    <row r="5875" spans="15:15" x14ac:dyDescent="0.2">
      <c r="O5875" s="3"/>
    </row>
    <row r="5876" spans="15:15" x14ac:dyDescent="0.2">
      <c r="O5876" s="3"/>
    </row>
    <row r="5877" spans="15:15" x14ac:dyDescent="0.2">
      <c r="O5877" s="3"/>
    </row>
    <row r="5878" spans="15:15" x14ac:dyDescent="0.2">
      <c r="O5878" s="3"/>
    </row>
    <row r="5879" spans="15:15" x14ac:dyDescent="0.2">
      <c r="O5879" s="3"/>
    </row>
    <row r="5880" spans="15:15" x14ac:dyDescent="0.2">
      <c r="O5880" s="3"/>
    </row>
    <row r="5881" spans="15:15" x14ac:dyDescent="0.2">
      <c r="O5881" s="3"/>
    </row>
    <row r="5882" spans="15:15" x14ac:dyDescent="0.2">
      <c r="O5882" s="3"/>
    </row>
    <row r="5883" spans="15:15" x14ac:dyDescent="0.2">
      <c r="O5883" s="3"/>
    </row>
    <row r="5884" spans="15:15" x14ac:dyDescent="0.2">
      <c r="O5884" s="3"/>
    </row>
    <row r="5885" spans="15:15" x14ac:dyDescent="0.2">
      <c r="O5885" s="3"/>
    </row>
    <row r="5886" spans="15:15" x14ac:dyDescent="0.2">
      <c r="O5886" s="3"/>
    </row>
    <row r="5887" spans="15:15" x14ac:dyDescent="0.2">
      <c r="O5887" s="3"/>
    </row>
    <row r="5888" spans="15:15" x14ac:dyDescent="0.2">
      <c r="O5888" s="3"/>
    </row>
    <row r="5889" spans="15:15" x14ac:dyDescent="0.2">
      <c r="O5889" s="3"/>
    </row>
    <row r="5890" spans="15:15" x14ac:dyDescent="0.2">
      <c r="O5890" s="3"/>
    </row>
    <row r="5891" spans="15:15" x14ac:dyDescent="0.2">
      <c r="O5891" s="3"/>
    </row>
    <row r="5892" spans="15:15" x14ac:dyDescent="0.2">
      <c r="O5892" s="3"/>
    </row>
    <row r="5893" spans="15:15" x14ac:dyDescent="0.2">
      <c r="O5893" s="3"/>
    </row>
    <row r="5894" spans="15:15" x14ac:dyDescent="0.2">
      <c r="O5894" s="3"/>
    </row>
    <row r="5895" spans="15:15" x14ac:dyDescent="0.2">
      <c r="O5895" s="3"/>
    </row>
    <row r="5896" spans="15:15" x14ac:dyDescent="0.2">
      <c r="O5896" s="3"/>
    </row>
    <row r="5897" spans="15:15" x14ac:dyDescent="0.2">
      <c r="O5897" s="3"/>
    </row>
    <row r="5898" spans="15:15" x14ac:dyDescent="0.2">
      <c r="O5898" s="3"/>
    </row>
    <row r="5899" spans="15:15" x14ac:dyDescent="0.2">
      <c r="O5899" s="3"/>
    </row>
    <row r="5900" spans="15:15" x14ac:dyDescent="0.2">
      <c r="O5900" s="3"/>
    </row>
    <row r="5901" spans="15:15" x14ac:dyDescent="0.2">
      <c r="O5901" s="3"/>
    </row>
    <row r="5902" spans="15:15" x14ac:dyDescent="0.2">
      <c r="O5902" s="3"/>
    </row>
    <row r="5903" spans="15:15" x14ac:dyDescent="0.2">
      <c r="O5903" s="3"/>
    </row>
    <row r="5904" spans="15:15" x14ac:dyDescent="0.2">
      <c r="O5904" s="3"/>
    </row>
    <row r="5905" spans="15:15" x14ac:dyDescent="0.2">
      <c r="O5905" s="3"/>
    </row>
    <row r="5906" spans="15:15" x14ac:dyDescent="0.2">
      <c r="O5906" s="3"/>
    </row>
    <row r="5907" spans="15:15" x14ac:dyDescent="0.2">
      <c r="O5907" s="3"/>
    </row>
    <row r="5908" spans="15:15" x14ac:dyDescent="0.2">
      <c r="O5908" s="3"/>
    </row>
    <row r="5909" spans="15:15" x14ac:dyDescent="0.2">
      <c r="O5909" s="3"/>
    </row>
    <row r="5910" spans="15:15" x14ac:dyDescent="0.2">
      <c r="O5910" s="3"/>
    </row>
    <row r="5911" spans="15:15" x14ac:dyDescent="0.2">
      <c r="O5911" s="3"/>
    </row>
    <row r="5912" spans="15:15" x14ac:dyDescent="0.2">
      <c r="O5912" s="3"/>
    </row>
    <row r="5913" spans="15:15" x14ac:dyDescent="0.2">
      <c r="O5913" s="3"/>
    </row>
    <row r="5914" spans="15:15" x14ac:dyDescent="0.2">
      <c r="O5914" s="3"/>
    </row>
    <row r="5915" spans="15:15" x14ac:dyDescent="0.2">
      <c r="O5915" s="3"/>
    </row>
    <row r="5916" spans="15:15" x14ac:dyDescent="0.2">
      <c r="O5916" s="3"/>
    </row>
    <row r="5917" spans="15:15" x14ac:dyDescent="0.2">
      <c r="O5917" s="3"/>
    </row>
    <row r="5918" spans="15:15" x14ac:dyDescent="0.2">
      <c r="O5918" s="3"/>
    </row>
    <row r="5919" spans="15:15" x14ac:dyDescent="0.2">
      <c r="O5919" s="3"/>
    </row>
    <row r="5920" spans="15:15" x14ac:dyDescent="0.2">
      <c r="O5920" s="3"/>
    </row>
    <row r="5921" spans="15:15" x14ac:dyDescent="0.2">
      <c r="O5921" s="3"/>
    </row>
    <row r="5922" spans="15:15" x14ac:dyDescent="0.2">
      <c r="O5922" s="3"/>
    </row>
    <row r="5923" spans="15:15" x14ac:dyDescent="0.2">
      <c r="O5923" s="3"/>
    </row>
    <row r="5924" spans="15:15" x14ac:dyDescent="0.2">
      <c r="O5924" s="3"/>
    </row>
    <row r="5925" spans="15:15" x14ac:dyDescent="0.2">
      <c r="O5925" s="3"/>
    </row>
    <row r="5926" spans="15:15" x14ac:dyDescent="0.2">
      <c r="O5926" s="3"/>
    </row>
    <row r="5927" spans="15:15" x14ac:dyDescent="0.2">
      <c r="O5927" s="3"/>
    </row>
    <row r="5928" spans="15:15" x14ac:dyDescent="0.2">
      <c r="O5928" s="3"/>
    </row>
    <row r="5929" spans="15:15" x14ac:dyDescent="0.2">
      <c r="O5929" s="3"/>
    </row>
    <row r="5930" spans="15:15" x14ac:dyDescent="0.2">
      <c r="O5930" s="3"/>
    </row>
    <row r="5931" spans="15:15" x14ac:dyDescent="0.2">
      <c r="O5931" s="3"/>
    </row>
    <row r="5932" spans="15:15" x14ac:dyDescent="0.2">
      <c r="O5932" s="3"/>
    </row>
    <row r="5933" spans="15:15" x14ac:dyDescent="0.2">
      <c r="O5933" s="3"/>
    </row>
    <row r="5934" spans="15:15" x14ac:dyDescent="0.2">
      <c r="O5934" s="3"/>
    </row>
    <row r="5935" spans="15:15" x14ac:dyDescent="0.2">
      <c r="O5935" s="3"/>
    </row>
    <row r="5936" spans="15:15" x14ac:dyDescent="0.2">
      <c r="O5936" s="3"/>
    </row>
    <row r="5937" spans="15:15" x14ac:dyDescent="0.2">
      <c r="O5937" s="3"/>
    </row>
    <row r="5938" spans="15:15" x14ac:dyDescent="0.2">
      <c r="O5938" s="3"/>
    </row>
    <row r="5939" spans="15:15" x14ac:dyDescent="0.2">
      <c r="O5939" s="3"/>
    </row>
    <row r="5940" spans="15:15" x14ac:dyDescent="0.2">
      <c r="O5940" s="3"/>
    </row>
    <row r="5941" spans="15:15" x14ac:dyDescent="0.2">
      <c r="O5941" s="3"/>
    </row>
    <row r="5942" spans="15:15" x14ac:dyDescent="0.2">
      <c r="O5942" s="3"/>
    </row>
    <row r="5943" spans="15:15" x14ac:dyDescent="0.2">
      <c r="O5943" s="3"/>
    </row>
    <row r="5944" spans="15:15" x14ac:dyDescent="0.2">
      <c r="O5944" s="3"/>
    </row>
    <row r="5945" spans="15:15" x14ac:dyDescent="0.2">
      <c r="O5945" s="3"/>
    </row>
    <row r="5946" spans="15:15" x14ac:dyDescent="0.2">
      <c r="O5946" s="3"/>
    </row>
    <row r="5947" spans="15:15" x14ac:dyDescent="0.2">
      <c r="O5947" s="3"/>
    </row>
    <row r="5948" spans="15:15" x14ac:dyDescent="0.2">
      <c r="O5948" s="3"/>
    </row>
    <row r="5949" spans="15:15" x14ac:dyDescent="0.2">
      <c r="O5949" s="3"/>
    </row>
    <row r="5950" spans="15:15" x14ac:dyDescent="0.2">
      <c r="O5950" s="3"/>
    </row>
    <row r="5951" spans="15:15" x14ac:dyDescent="0.2">
      <c r="O5951" s="3"/>
    </row>
    <row r="5952" spans="15:15" x14ac:dyDescent="0.2">
      <c r="O5952" s="3"/>
    </row>
    <row r="5953" spans="15:15" x14ac:dyDescent="0.2">
      <c r="O5953" s="3"/>
    </row>
    <row r="5954" spans="15:15" x14ac:dyDescent="0.2">
      <c r="O5954" s="3"/>
    </row>
    <row r="5955" spans="15:15" x14ac:dyDescent="0.2">
      <c r="O5955" s="3"/>
    </row>
    <row r="5956" spans="15:15" x14ac:dyDescent="0.2">
      <c r="O5956" s="3"/>
    </row>
    <row r="5957" spans="15:15" x14ac:dyDescent="0.2">
      <c r="O5957" s="3"/>
    </row>
    <row r="5958" spans="15:15" x14ac:dyDescent="0.2">
      <c r="O5958" s="3"/>
    </row>
    <row r="5959" spans="15:15" x14ac:dyDescent="0.2">
      <c r="O5959" s="3"/>
    </row>
    <row r="5960" spans="15:15" x14ac:dyDescent="0.2">
      <c r="O5960" s="3"/>
    </row>
    <row r="5961" spans="15:15" x14ac:dyDescent="0.2">
      <c r="O5961" s="3"/>
    </row>
    <row r="5962" spans="15:15" x14ac:dyDescent="0.2">
      <c r="O5962" s="3"/>
    </row>
    <row r="5963" spans="15:15" x14ac:dyDescent="0.2">
      <c r="O5963" s="3"/>
    </row>
    <row r="5964" spans="15:15" x14ac:dyDescent="0.2">
      <c r="O5964" s="3"/>
    </row>
    <row r="5965" spans="15:15" x14ac:dyDescent="0.2">
      <c r="O5965" s="3"/>
    </row>
    <row r="5966" spans="15:15" x14ac:dyDescent="0.2">
      <c r="O5966" s="3"/>
    </row>
    <row r="5967" spans="15:15" x14ac:dyDescent="0.2">
      <c r="O5967" s="3"/>
    </row>
    <row r="5968" spans="15:15" x14ac:dyDescent="0.2">
      <c r="O5968" s="3"/>
    </row>
    <row r="5969" spans="15:15" x14ac:dyDescent="0.2">
      <c r="O5969" s="3"/>
    </row>
    <row r="5970" spans="15:15" x14ac:dyDescent="0.2">
      <c r="O5970" s="3"/>
    </row>
    <row r="5971" spans="15:15" x14ac:dyDescent="0.2">
      <c r="O5971" s="3"/>
    </row>
    <row r="5972" spans="15:15" x14ac:dyDescent="0.2">
      <c r="O5972" s="3"/>
    </row>
    <row r="5973" spans="15:15" x14ac:dyDescent="0.2">
      <c r="O5973" s="3"/>
    </row>
    <row r="5974" spans="15:15" x14ac:dyDescent="0.2">
      <c r="O5974" s="3"/>
    </row>
    <row r="5975" spans="15:15" x14ac:dyDescent="0.2">
      <c r="O5975" s="3"/>
    </row>
    <row r="5976" spans="15:15" x14ac:dyDescent="0.2">
      <c r="O5976" s="3"/>
    </row>
    <row r="5977" spans="15:15" x14ac:dyDescent="0.2">
      <c r="O5977" s="3"/>
    </row>
    <row r="5978" spans="15:15" x14ac:dyDescent="0.2">
      <c r="O5978" s="3"/>
    </row>
    <row r="5979" spans="15:15" x14ac:dyDescent="0.2">
      <c r="O5979" s="3"/>
    </row>
    <row r="5980" spans="15:15" x14ac:dyDescent="0.2">
      <c r="O5980" s="3"/>
    </row>
    <row r="5981" spans="15:15" x14ac:dyDescent="0.2">
      <c r="O5981" s="3"/>
    </row>
    <row r="5982" spans="15:15" x14ac:dyDescent="0.2">
      <c r="O5982" s="3"/>
    </row>
    <row r="5983" spans="15:15" x14ac:dyDescent="0.2">
      <c r="O5983" s="3"/>
    </row>
    <row r="5984" spans="15:15" x14ac:dyDescent="0.2">
      <c r="O5984" s="3"/>
    </row>
    <row r="5985" spans="15:15" x14ac:dyDescent="0.2">
      <c r="O5985" s="3"/>
    </row>
    <row r="5986" spans="15:15" x14ac:dyDescent="0.2">
      <c r="O5986" s="3"/>
    </row>
    <row r="5987" spans="15:15" x14ac:dyDescent="0.2">
      <c r="O5987" s="3"/>
    </row>
    <row r="5988" spans="15:15" x14ac:dyDescent="0.2">
      <c r="O5988" s="3"/>
    </row>
    <row r="5989" spans="15:15" x14ac:dyDescent="0.2">
      <c r="O5989" s="3"/>
    </row>
    <row r="5990" spans="15:15" x14ac:dyDescent="0.2">
      <c r="O5990" s="3"/>
    </row>
    <row r="5991" spans="15:15" x14ac:dyDescent="0.2">
      <c r="O5991" s="3"/>
    </row>
    <row r="5992" spans="15:15" x14ac:dyDescent="0.2">
      <c r="O5992" s="3"/>
    </row>
    <row r="5993" spans="15:15" x14ac:dyDescent="0.2">
      <c r="O5993" s="3"/>
    </row>
    <row r="5994" spans="15:15" x14ac:dyDescent="0.2">
      <c r="O5994" s="3"/>
    </row>
    <row r="5995" spans="15:15" x14ac:dyDescent="0.2">
      <c r="O5995" s="3"/>
    </row>
    <row r="5996" spans="15:15" x14ac:dyDescent="0.2">
      <c r="O5996" s="3"/>
    </row>
    <row r="5997" spans="15:15" x14ac:dyDescent="0.2">
      <c r="O5997" s="3"/>
    </row>
    <row r="5998" spans="15:15" x14ac:dyDescent="0.2">
      <c r="O5998" s="3"/>
    </row>
    <row r="5999" spans="15:15" x14ac:dyDescent="0.2">
      <c r="O5999" s="3"/>
    </row>
    <row r="6000" spans="15:15" x14ac:dyDescent="0.2">
      <c r="O6000" s="3"/>
    </row>
    <row r="6001" spans="15:15" x14ac:dyDescent="0.2">
      <c r="O6001" s="3"/>
    </row>
    <row r="6002" spans="15:15" x14ac:dyDescent="0.2">
      <c r="O6002" s="3"/>
    </row>
    <row r="6003" spans="15:15" x14ac:dyDescent="0.2">
      <c r="O6003" s="3"/>
    </row>
    <row r="6004" spans="15:15" x14ac:dyDescent="0.2">
      <c r="O6004" s="3"/>
    </row>
    <row r="6005" spans="15:15" x14ac:dyDescent="0.2">
      <c r="O6005" s="3"/>
    </row>
    <row r="6006" spans="15:15" x14ac:dyDescent="0.2">
      <c r="O6006" s="3"/>
    </row>
    <row r="6007" spans="15:15" x14ac:dyDescent="0.2">
      <c r="O6007" s="3"/>
    </row>
    <row r="6008" spans="15:15" x14ac:dyDescent="0.2">
      <c r="O6008" s="3"/>
    </row>
    <row r="6009" spans="15:15" x14ac:dyDescent="0.2">
      <c r="O6009" s="3"/>
    </row>
    <row r="6010" spans="15:15" x14ac:dyDescent="0.2">
      <c r="O6010" s="3"/>
    </row>
    <row r="6011" spans="15:15" x14ac:dyDescent="0.2">
      <c r="O6011" s="3"/>
    </row>
    <row r="6012" spans="15:15" x14ac:dyDescent="0.2">
      <c r="O6012" s="3"/>
    </row>
    <row r="6013" spans="15:15" x14ac:dyDescent="0.2">
      <c r="O6013" s="3"/>
    </row>
    <row r="6014" spans="15:15" x14ac:dyDescent="0.2">
      <c r="O6014" s="3"/>
    </row>
    <row r="6015" spans="15:15" x14ac:dyDescent="0.2">
      <c r="O6015" s="3"/>
    </row>
    <row r="6016" spans="15:15" x14ac:dyDescent="0.2">
      <c r="O6016" s="3"/>
    </row>
    <row r="6017" spans="15:15" x14ac:dyDescent="0.2">
      <c r="O6017" s="3"/>
    </row>
    <row r="6018" spans="15:15" x14ac:dyDescent="0.2">
      <c r="O6018" s="3"/>
    </row>
    <row r="6019" spans="15:15" x14ac:dyDescent="0.2">
      <c r="O6019" s="3"/>
    </row>
    <row r="6020" spans="15:15" x14ac:dyDescent="0.2">
      <c r="O6020" s="3"/>
    </row>
    <row r="6021" spans="15:15" x14ac:dyDescent="0.2">
      <c r="O6021" s="3"/>
    </row>
    <row r="6022" spans="15:15" x14ac:dyDescent="0.2">
      <c r="O6022" s="3"/>
    </row>
    <row r="6023" spans="15:15" x14ac:dyDescent="0.2">
      <c r="O6023" s="3"/>
    </row>
    <row r="6024" spans="15:15" x14ac:dyDescent="0.2">
      <c r="O6024" s="3"/>
    </row>
    <row r="6025" spans="15:15" x14ac:dyDescent="0.2">
      <c r="O6025" s="3"/>
    </row>
    <row r="6026" spans="15:15" x14ac:dyDescent="0.2">
      <c r="O6026" s="3"/>
    </row>
    <row r="6027" spans="15:15" x14ac:dyDescent="0.2">
      <c r="O6027" s="3"/>
    </row>
    <row r="6028" spans="15:15" x14ac:dyDescent="0.2">
      <c r="O6028" s="3"/>
    </row>
    <row r="6029" spans="15:15" x14ac:dyDescent="0.2">
      <c r="O6029" s="3"/>
    </row>
    <row r="6030" spans="15:15" x14ac:dyDescent="0.2">
      <c r="O6030" s="3"/>
    </row>
    <row r="6031" spans="15:15" x14ac:dyDescent="0.2">
      <c r="O6031" s="3"/>
    </row>
    <row r="6032" spans="15:15" x14ac:dyDescent="0.2">
      <c r="O6032" s="3"/>
    </row>
    <row r="6033" spans="15:15" x14ac:dyDescent="0.2">
      <c r="O6033" s="3"/>
    </row>
    <row r="6034" spans="15:15" x14ac:dyDescent="0.2">
      <c r="O6034" s="3"/>
    </row>
    <row r="6035" spans="15:15" x14ac:dyDescent="0.2">
      <c r="O6035" s="3"/>
    </row>
    <row r="6036" spans="15:15" x14ac:dyDescent="0.2">
      <c r="O6036" s="3"/>
    </row>
    <row r="6037" spans="15:15" x14ac:dyDescent="0.2">
      <c r="O6037" s="3"/>
    </row>
    <row r="6038" spans="15:15" x14ac:dyDescent="0.2">
      <c r="O6038" s="3"/>
    </row>
    <row r="6039" spans="15:15" x14ac:dyDescent="0.2">
      <c r="O6039" s="3"/>
    </row>
    <row r="6040" spans="15:15" x14ac:dyDescent="0.2">
      <c r="O6040" s="3"/>
    </row>
    <row r="6041" spans="15:15" x14ac:dyDescent="0.2">
      <c r="O6041" s="3"/>
    </row>
    <row r="6042" spans="15:15" x14ac:dyDescent="0.2">
      <c r="O6042" s="3"/>
    </row>
    <row r="6043" spans="15:15" x14ac:dyDescent="0.2">
      <c r="O6043" s="3"/>
    </row>
    <row r="6044" spans="15:15" x14ac:dyDescent="0.2">
      <c r="O6044" s="3"/>
    </row>
    <row r="6045" spans="15:15" x14ac:dyDescent="0.2">
      <c r="O6045" s="3"/>
    </row>
    <row r="6046" spans="15:15" x14ac:dyDescent="0.2">
      <c r="O6046" s="3"/>
    </row>
    <row r="6047" spans="15:15" x14ac:dyDescent="0.2">
      <c r="O6047" s="3"/>
    </row>
    <row r="6048" spans="15:15" x14ac:dyDescent="0.2">
      <c r="O6048" s="3"/>
    </row>
    <row r="6049" spans="15:15" x14ac:dyDescent="0.2">
      <c r="O6049" s="3"/>
    </row>
    <row r="6050" spans="15:15" x14ac:dyDescent="0.2">
      <c r="O6050" s="3"/>
    </row>
    <row r="6051" spans="15:15" x14ac:dyDescent="0.2">
      <c r="O6051" s="3"/>
    </row>
    <row r="6052" spans="15:15" x14ac:dyDescent="0.2">
      <c r="O6052" s="3"/>
    </row>
    <row r="6053" spans="15:15" x14ac:dyDescent="0.2">
      <c r="O6053" s="3"/>
    </row>
    <row r="6054" spans="15:15" x14ac:dyDescent="0.2">
      <c r="O6054" s="3"/>
    </row>
    <row r="6055" spans="15:15" x14ac:dyDescent="0.2">
      <c r="O6055" s="3"/>
    </row>
    <row r="6056" spans="15:15" x14ac:dyDescent="0.2">
      <c r="O6056" s="3"/>
    </row>
    <row r="6057" spans="15:15" x14ac:dyDescent="0.2">
      <c r="O6057" s="3"/>
    </row>
    <row r="6058" spans="15:15" x14ac:dyDescent="0.2">
      <c r="O6058" s="3"/>
    </row>
    <row r="6059" spans="15:15" x14ac:dyDescent="0.2">
      <c r="O6059" s="3"/>
    </row>
    <row r="6060" spans="15:15" x14ac:dyDescent="0.2">
      <c r="O6060" s="3"/>
    </row>
    <row r="6061" spans="15:15" x14ac:dyDescent="0.2">
      <c r="O6061" s="3"/>
    </row>
    <row r="6062" spans="15:15" x14ac:dyDescent="0.2">
      <c r="O6062" s="3"/>
    </row>
    <row r="6063" spans="15:15" x14ac:dyDescent="0.2">
      <c r="O6063" s="3"/>
    </row>
    <row r="6064" spans="15:15" x14ac:dyDescent="0.2">
      <c r="O6064" s="3"/>
    </row>
    <row r="6065" spans="15:15" x14ac:dyDescent="0.2">
      <c r="O6065" s="3"/>
    </row>
    <row r="6066" spans="15:15" x14ac:dyDescent="0.2">
      <c r="O6066" s="3"/>
    </row>
    <row r="6067" spans="15:15" x14ac:dyDescent="0.2">
      <c r="O6067" s="3"/>
    </row>
    <row r="6068" spans="15:15" x14ac:dyDescent="0.2">
      <c r="O6068" s="3"/>
    </row>
    <row r="6069" spans="15:15" x14ac:dyDescent="0.2">
      <c r="O6069" s="3"/>
    </row>
    <row r="6070" spans="15:15" x14ac:dyDescent="0.2">
      <c r="O6070" s="3"/>
    </row>
    <row r="6071" spans="15:15" x14ac:dyDescent="0.2">
      <c r="O6071" s="3"/>
    </row>
    <row r="6072" spans="15:15" x14ac:dyDescent="0.2">
      <c r="O6072" s="3"/>
    </row>
    <row r="6073" spans="15:15" x14ac:dyDescent="0.2">
      <c r="O6073" s="3"/>
    </row>
    <row r="6074" spans="15:15" x14ac:dyDescent="0.2">
      <c r="O6074" s="3"/>
    </row>
    <row r="6075" spans="15:15" x14ac:dyDescent="0.2">
      <c r="O6075" s="3"/>
    </row>
    <row r="6076" spans="15:15" x14ac:dyDescent="0.2">
      <c r="O6076" s="3"/>
    </row>
    <row r="6077" spans="15:15" x14ac:dyDescent="0.2">
      <c r="O6077" s="3"/>
    </row>
    <row r="6078" spans="15:15" x14ac:dyDescent="0.2">
      <c r="O6078" s="3"/>
    </row>
    <row r="6079" spans="15:15" x14ac:dyDescent="0.2">
      <c r="O6079" s="3"/>
    </row>
    <row r="6080" spans="15:15" x14ac:dyDescent="0.2">
      <c r="O6080" s="3"/>
    </row>
    <row r="6081" spans="15:15" x14ac:dyDescent="0.2">
      <c r="O6081" s="3"/>
    </row>
    <row r="6082" spans="15:15" x14ac:dyDescent="0.2">
      <c r="O6082" s="3"/>
    </row>
    <row r="6083" spans="15:15" x14ac:dyDescent="0.2">
      <c r="O6083" s="3"/>
    </row>
    <row r="6084" spans="15:15" x14ac:dyDescent="0.2">
      <c r="O6084" s="3"/>
    </row>
    <row r="6085" spans="15:15" x14ac:dyDescent="0.2">
      <c r="O6085" s="3"/>
    </row>
    <row r="6086" spans="15:15" x14ac:dyDescent="0.2">
      <c r="O6086" s="3"/>
    </row>
    <row r="6087" spans="15:15" x14ac:dyDescent="0.2">
      <c r="O6087" s="3"/>
    </row>
    <row r="6088" spans="15:15" x14ac:dyDescent="0.2">
      <c r="O6088" s="3"/>
    </row>
    <row r="6089" spans="15:15" x14ac:dyDescent="0.2">
      <c r="O6089" s="3"/>
    </row>
    <row r="6090" spans="15:15" x14ac:dyDescent="0.2">
      <c r="O6090" s="3"/>
    </row>
    <row r="6091" spans="15:15" x14ac:dyDescent="0.2">
      <c r="O6091" s="3"/>
    </row>
    <row r="6092" spans="15:15" x14ac:dyDescent="0.2">
      <c r="O6092" s="3"/>
    </row>
    <row r="6093" spans="15:15" x14ac:dyDescent="0.2">
      <c r="O6093" s="3"/>
    </row>
    <row r="6094" spans="15:15" x14ac:dyDescent="0.2">
      <c r="O6094" s="3"/>
    </row>
    <row r="6095" spans="15:15" x14ac:dyDescent="0.2">
      <c r="O6095" s="3"/>
    </row>
    <row r="6096" spans="15:15" x14ac:dyDescent="0.2">
      <c r="O6096" s="3"/>
    </row>
    <row r="6097" spans="15:15" x14ac:dyDescent="0.2">
      <c r="O6097" s="3"/>
    </row>
    <row r="6098" spans="15:15" x14ac:dyDescent="0.2">
      <c r="O6098" s="3"/>
    </row>
    <row r="6099" spans="15:15" x14ac:dyDescent="0.2">
      <c r="O6099" s="3"/>
    </row>
    <row r="6100" spans="15:15" x14ac:dyDescent="0.2">
      <c r="O6100" s="3"/>
    </row>
    <row r="6101" spans="15:15" x14ac:dyDescent="0.2">
      <c r="O6101" s="3"/>
    </row>
    <row r="6102" spans="15:15" x14ac:dyDescent="0.2">
      <c r="O6102" s="3"/>
    </row>
    <row r="6103" spans="15:15" x14ac:dyDescent="0.2">
      <c r="O6103" s="3"/>
    </row>
    <row r="6104" spans="15:15" x14ac:dyDescent="0.2">
      <c r="O6104" s="3"/>
    </row>
    <row r="6105" spans="15:15" x14ac:dyDescent="0.2">
      <c r="O6105" s="3"/>
    </row>
    <row r="6106" spans="15:15" x14ac:dyDescent="0.2">
      <c r="O6106" s="3"/>
    </row>
    <row r="6107" spans="15:15" x14ac:dyDescent="0.2">
      <c r="O6107" s="3"/>
    </row>
    <row r="6108" spans="15:15" x14ac:dyDescent="0.2">
      <c r="O6108" s="3"/>
    </row>
    <row r="6109" spans="15:15" x14ac:dyDescent="0.2">
      <c r="O6109" s="3"/>
    </row>
    <row r="6110" spans="15:15" x14ac:dyDescent="0.2">
      <c r="O6110" s="3"/>
    </row>
    <row r="6111" spans="15:15" x14ac:dyDescent="0.2">
      <c r="O6111" s="3"/>
    </row>
    <row r="6112" spans="15:15" x14ac:dyDescent="0.2">
      <c r="O6112" s="3"/>
    </row>
    <row r="6113" spans="15:15" x14ac:dyDescent="0.2">
      <c r="O6113" s="3"/>
    </row>
    <row r="6114" spans="15:15" x14ac:dyDescent="0.2">
      <c r="O6114" s="3"/>
    </row>
    <row r="6115" spans="15:15" x14ac:dyDescent="0.2">
      <c r="O6115" s="3"/>
    </row>
    <row r="6116" spans="15:15" x14ac:dyDescent="0.2">
      <c r="O6116" s="3"/>
    </row>
    <row r="6117" spans="15:15" x14ac:dyDescent="0.2">
      <c r="O6117" s="3"/>
    </row>
    <row r="6118" spans="15:15" x14ac:dyDescent="0.2">
      <c r="O6118" s="3"/>
    </row>
    <row r="6119" spans="15:15" x14ac:dyDescent="0.2">
      <c r="O6119" s="3"/>
    </row>
    <row r="6120" spans="15:15" x14ac:dyDescent="0.2">
      <c r="O6120" s="3"/>
    </row>
    <row r="6121" spans="15:15" x14ac:dyDescent="0.2">
      <c r="O6121" s="3"/>
    </row>
    <row r="6122" spans="15:15" x14ac:dyDescent="0.2">
      <c r="O6122" s="3"/>
    </row>
    <row r="6123" spans="15:15" x14ac:dyDescent="0.2">
      <c r="O6123" s="3"/>
    </row>
    <row r="6124" spans="15:15" x14ac:dyDescent="0.2">
      <c r="O6124" s="3"/>
    </row>
    <row r="6125" spans="15:15" x14ac:dyDescent="0.2">
      <c r="O6125" s="3"/>
    </row>
    <row r="6126" spans="15:15" x14ac:dyDescent="0.2">
      <c r="O6126" s="3"/>
    </row>
    <row r="6127" spans="15:15" x14ac:dyDescent="0.2">
      <c r="O6127" s="3"/>
    </row>
    <row r="6128" spans="15:15" x14ac:dyDescent="0.2">
      <c r="O6128" s="3"/>
    </row>
    <row r="6129" spans="15:15" x14ac:dyDescent="0.2">
      <c r="O6129" s="3"/>
    </row>
    <row r="6130" spans="15:15" x14ac:dyDescent="0.2">
      <c r="O6130" s="3"/>
    </row>
    <row r="6131" spans="15:15" x14ac:dyDescent="0.2">
      <c r="O6131" s="3"/>
    </row>
    <row r="6132" spans="15:15" x14ac:dyDescent="0.2">
      <c r="O6132" s="3"/>
    </row>
    <row r="6133" spans="15:15" x14ac:dyDescent="0.2">
      <c r="O6133" s="3"/>
    </row>
    <row r="6134" spans="15:15" x14ac:dyDescent="0.2">
      <c r="O6134" s="3"/>
    </row>
    <row r="6135" spans="15:15" x14ac:dyDescent="0.2">
      <c r="O6135" s="3"/>
    </row>
    <row r="6136" spans="15:15" x14ac:dyDescent="0.2">
      <c r="O6136" s="3"/>
    </row>
    <row r="6137" spans="15:15" x14ac:dyDescent="0.2">
      <c r="O6137" s="3"/>
    </row>
    <row r="6138" spans="15:15" x14ac:dyDescent="0.2">
      <c r="O6138" s="3"/>
    </row>
    <row r="6139" spans="15:15" x14ac:dyDescent="0.2">
      <c r="O6139" s="3"/>
    </row>
    <row r="6140" spans="15:15" x14ac:dyDescent="0.2">
      <c r="O6140" s="3"/>
    </row>
    <row r="6141" spans="15:15" x14ac:dyDescent="0.2">
      <c r="O6141" s="3"/>
    </row>
    <row r="6142" spans="15:15" x14ac:dyDescent="0.2">
      <c r="O6142" s="3"/>
    </row>
    <row r="6143" spans="15:15" x14ac:dyDescent="0.2">
      <c r="O6143" s="3"/>
    </row>
    <row r="6144" spans="15:15" x14ac:dyDescent="0.2">
      <c r="O6144" s="3"/>
    </row>
    <row r="6145" spans="15:15" x14ac:dyDescent="0.2">
      <c r="O6145" s="3"/>
    </row>
    <row r="6146" spans="15:15" x14ac:dyDescent="0.2">
      <c r="O6146" s="3"/>
    </row>
    <row r="6147" spans="15:15" x14ac:dyDescent="0.2">
      <c r="O6147" s="3"/>
    </row>
    <row r="6148" spans="15:15" x14ac:dyDescent="0.2">
      <c r="O6148" s="3"/>
    </row>
    <row r="6149" spans="15:15" x14ac:dyDescent="0.2">
      <c r="O6149" s="3"/>
    </row>
    <row r="6150" spans="15:15" x14ac:dyDescent="0.2">
      <c r="O6150" s="3"/>
    </row>
    <row r="6151" spans="15:15" x14ac:dyDescent="0.2">
      <c r="O6151" s="3"/>
    </row>
    <row r="6152" spans="15:15" x14ac:dyDescent="0.2">
      <c r="O6152" s="3"/>
    </row>
    <row r="6153" spans="15:15" x14ac:dyDescent="0.2">
      <c r="O6153" s="3"/>
    </row>
    <row r="6154" spans="15:15" x14ac:dyDescent="0.2">
      <c r="O6154" s="3"/>
    </row>
    <row r="6155" spans="15:15" x14ac:dyDescent="0.2">
      <c r="O6155" s="3"/>
    </row>
    <row r="6156" spans="15:15" x14ac:dyDescent="0.2">
      <c r="O6156" s="3"/>
    </row>
    <row r="6157" spans="15:15" x14ac:dyDescent="0.2">
      <c r="O6157" s="3"/>
    </row>
    <row r="6158" spans="15:15" x14ac:dyDescent="0.2">
      <c r="O6158" s="3"/>
    </row>
    <row r="6159" spans="15:15" x14ac:dyDescent="0.2">
      <c r="O6159" s="3"/>
    </row>
    <row r="6160" spans="15:15" x14ac:dyDescent="0.2">
      <c r="O6160" s="3"/>
    </row>
    <row r="6161" spans="15:15" x14ac:dyDescent="0.2">
      <c r="O6161" s="3"/>
    </row>
    <row r="6162" spans="15:15" x14ac:dyDescent="0.2">
      <c r="O6162" s="3"/>
    </row>
    <row r="6163" spans="15:15" x14ac:dyDescent="0.2">
      <c r="O6163" s="3"/>
    </row>
    <row r="6164" spans="15:15" x14ac:dyDescent="0.2">
      <c r="O6164" s="3"/>
    </row>
    <row r="6165" spans="15:15" x14ac:dyDescent="0.2">
      <c r="O6165" s="3"/>
    </row>
    <row r="6166" spans="15:15" x14ac:dyDescent="0.2">
      <c r="O6166" s="3"/>
    </row>
    <row r="6167" spans="15:15" x14ac:dyDescent="0.2">
      <c r="O6167" s="3"/>
    </row>
    <row r="6168" spans="15:15" x14ac:dyDescent="0.2">
      <c r="O6168" s="3"/>
    </row>
    <row r="6169" spans="15:15" x14ac:dyDescent="0.2">
      <c r="O6169" s="3"/>
    </row>
    <row r="6170" spans="15:15" x14ac:dyDescent="0.2">
      <c r="O6170" s="3"/>
    </row>
    <row r="6171" spans="15:15" x14ac:dyDescent="0.2">
      <c r="O6171" s="3"/>
    </row>
    <row r="6172" spans="15:15" x14ac:dyDescent="0.2">
      <c r="O6172" s="3"/>
    </row>
    <row r="6173" spans="15:15" x14ac:dyDescent="0.2">
      <c r="O6173" s="3"/>
    </row>
    <row r="6174" spans="15:15" x14ac:dyDescent="0.2">
      <c r="O6174" s="3"/>
    </row>
    <row r="6175" spans="15:15" x14ac:dyDescent="0.2">
      <c r="O6175" s="3"/>
    </row>
    <row r="6176" spans="15:15" x14ac:dyDescent="0.2">
      <c r="O6176" s="3"/>
    </row>
    <row r="6177" spans="15:15" x14ac:dyDescent="0.2">
      <c r="O6177" s="3"/>
    </row>
    <row r="6178" spans="15:15" x14ac:dyDescent="0.2">
      <c r="O6178" s="3"/>
    </row>
    <row r="6179" spans="15:15" x14ac:dyDescent="0.2">
      <c r="O6179" s="3"/>
    </row>
    <row r="6180" spans="15:15" x14ac:dyDescent="0.2">
      <c r="O6180" s="3"/>
    </row>
    <row r="6181" spans="15:15" x14ac:dyDescent="0.2">
      <c r="O6181" s="3"/>
    </row>
    <row r="6182" spans="15:15" x14ac:dyDescent="0.2">
      <c r="O6182" s="3"/>
    </row>
    <row r="6183" spans="15:15" x14ac:dyDescent="0.2">
      <c r="O6183" s="3"/>
    </row>
    <row r="6184" spans="15:15" x14ac:dyDescent="0.2">
      <c r="O6184" s="3"/>
    </row>
    <row r="6185" spans="15:15" x14ac:dyDescent="0.2">
      <c r="O6185" s="3"/>
    </row>
    <row r="6186" spans="15:15" x14ac:dyDescent="0.2">
      <c r="O6186" s="3"/>
    </row>
    <row r="6187" spans="15:15" x14ac:dyDescent="0.2">
      <c r="O6187" s="3"/>
    </row>
    <row r="6188" spans="15:15" x14ac:dyDescent="0.2">
      <c r="O6188" s="3"/>
    </row>
    <row r="6189" spans="15:15" x14ac:dyDescent="0.2">
      <c r="O6189" s="3"/>
    </row>
    <row r="6190" spans="15:15" x14ac:dyDescent="0.2">
      <c r="O6190" s="3"/>
    </row>
    <row r="6191" spans="15:15" x14ac:dyDescent="0.2">
      <c r="O6191" s="3"/>
    </row>
    <row r="6192" spans="15:15" x14ac:dyDescent="0.2">
      <c r="O6192" s="3"/>
    </row>
    <row r="6193" spans="15:15" x14ac:dyDescent="0.2">
      <c r="O6193" s="3"/>
    </row>
    <row r="6194" spans="15:15" x14ac:dyDescent="0.2">
      <c r="O6194" s="3"/>
    </row>
    <row r="6195" spans="15:15" x14ac:dyDescent="0.2">
      <c r="O6195" s="3"/>
    </row>
    <row r="6196" spans="15:15" x14ac:dyDescent="0.2">
      <c r="O6196" s="3"/>
    </row>
    <row r="6197" spans="15:15" x14ac:dyDescent="0.2">
      <c r="O6197" s="3"/>
    </row>
    <row r="6198" spans="15:15" x14ac:dyDescent="0.2">
      <c r="O6198" s="3"/>
    </row>
    <row r="6199" spans="15:15" x14ac:dyDescent="0.2">
      <c r="O6199" s="3"/>
    </row>
    <row r="6200" spans="15:15" x14ac:dyDescent="0.2">
      <c r="O6200" s="3"/>
    </row>
    <row r="6201" spans="15:15" x14ac:dyDescent="0.2">
      <c r="O6201" s="3"/>
    </row>
    <row r="6202" spans="15:15" x14ac:dyDescent="0.2">
      <c r="O6202" s="3"/>
    </row>
    <row r="6203" spans="15:15" x14ac:dyDescent="0.2">
      <c r="O6203" s="3"/>
    </row>
    <row r="6204" spans="15:15" x14ac:dyDescent="0.2">
      <c r="O6204" s="3"/>
    </row>
    <row r="6205" spans="15:15" x14ac:dyDescent="0.2">
      <c r="O6205" s="3"/>
    </row>
    <row r="6206" spans="15:15" x14ac:dyDescent="0.2">
      <c r="O6206" s="3"/>
    </row>
    <row r="6207" spans="15:15" x14ac:dyDescent="0.2">
      <c r="O6207" s="3"/>
    </row>
    <row r="6208" spans="15:15" x14ac:dyDescent="0.2">
      <c r="O6208" s="3"/>
    </row>
    <row r="6209" spans="15:15" x14ac:dyDescent="0.2">
      <c r="O6209" s="3"/>
    </row>
    <row r="6210" spans="15:15" x14ac:dyDescent="0.2">
      <c r="O6210" s="3"/>
    </row>
    <row r="6211" spans="15:15" x14ac:dyDescent="0.2">
      <c r="O6211" s="3"/>
    </row>
    <row r="6212" spans="15:15" x14ac:dyDescent="0.2">
      <c r="O6212" s="3"/>
    </row>
    <row r="6213" spans="15:15" x14ac:dyDescent="0.2">
      <c r="O6213" s="3"/>
    </row>
    <row r="6214" spans="15:15" x14ac:dyDescent="0.2">
      <c r="O6214" s="3"/>
    </row>
    <row r="6215" spans="15:15" x14ac:dyDescent="0.2">
      <c r="O6215" s="3"/>
    </row>
    <row r="6216" spans="15:15" x14ac:dyDescent="0.2">
      <c r="O6216" s="3"/>
    </row>
    <row r="6217" spans="15:15" x14ac:dyDescent="0.2">
      <c r="O6217" s="3"/>
    </row>
    <row r="6218" spans="15:15" x14ac:dyDescent="0.2">
      <c r="O6218" s="3"/>
    </row>
    <row r="6219" spans="15:15" x14ac:dyDescent="0.2">
      <c r="O6219" s="3"/>
    </row>
    <row r="6220" spans="15:15" x14ac:dyDescent="0.2">
      <c r="O6220" s="3"/>
    </row>
    <row r="6221" spans="15:15" x14ac:dyDescent="0.2">
      <c r="O6221" s="3"/>
    </row>
    <row r="6222" spans="15:15" x14ac:dyDescent="0.2">
      <c r="O6222" s="3"/>
    </row>
    <row r="6223" spans="15:15" x14ac:dyDescent="0.2">
      <c r="O6223" s="3"/>
    </row>
    <row r="6224" spans="15:15" x14ac:dyDescent="0.2">
      <c r="O6224" s="3"/>
    </row>
    <row r="6225" spans="15:15" x14ac:dyDescent="0.2">
      <c r="O6225" s="3"/>
    </row>
    <row r="6226" spans="15:15" x14ac:dyDescent="0.2">
      <c r="O6226" s="3"/>
    </row>
    <row r="6227" spans="15:15" x14ac:dyDescent="0.2">
      <c r="O6227" s="3"/>
    </row>
    <row r="6228" spans="15:15" x14ac:dyDescent="0.2">
      <c r="O6228" s="3"/>
    </row>
    <row r="6229" spans="15:15" x14ac:dyDescent="0.2">
      <c r="O6229" s="3"/>
    </row>
    <row r="6230" spans="15:15" x14ac:dyDescent="0.2">
      <c r="O6230" s="3"/>
    </row>
    <row r="6231" spans="15:15" x14ac:dyDescent="0.2">
      <c r="O6231" s="3"/>
    </row>
    <row r="6232" spans="15:15" x14ac:dyDescent="0.2">
      <c r="O6232" s="3"/>
    </row>
    <row r="6233" spans="15:15" x14ac:dyDescent="0.2">
      <c r="O6233" s="3"/>
    </row>
    <row r="6234" spans="15:15" x14ac:dyDescent="0.2">
      <c r="O6234" s="3"/>
    </row>
    <row r="6235" spans="15:15" x14ac:dyDescent="0.2">
      <c r="O6235" s="3"/>
    </row>
    <row r="6236" spans="15:15" x14ac:dyDescent="0.2">
      <c r="O6236" s="3"/>
    </row>
    <row r="6237" spans="15:15" x14ac:dyDescent="0.2">
      <c r="O6237" s="3"/>
    </row>
    <row r="6238" spans="15:15" x14ac:dyDescent="0.2">
      <c r="O6238" s="3"/>
    </row>
    <row r="6239" spans="15:15" x14ac:dyDescent="0.2">
      <c r="O6239" s="3"/>
    </row>
    <row r="6240" spans="15:15" x14ac:dyDescent="0.2">
      <c r="O6240" s="3"/>
    </row>
    <row r="6241" spans="15:15" x14ac:dyDescent="0.2">
      <c r="O6241" s="3"/>
    </row>
    <row r="6242" spans="15:15" x14ac:dyDescent="0.2">
      <c r="O6242" s="3"/>
    </row>
    <row r="6243" spans="15:15" x14ac:dyDescent="0.2">
      <c r="O6243" s="3"/>
    </row>
    <row r="6244" spans="15:15" x14ac:dyDescent="0.2">
      <c r="O6244" s="3"/>
    </row>
    <row r="6245" spans="15:15" x14ac:dyDescent="0.2">
      <c r="O6245" s="3"/>
    </row>
    <row r="6246" spans="15:15" x14ac:dyDescent="0.2">
      <c r="O6246" s="3"/>
    </row>
    <row r="6247" spans="15:15" x14ac:dyDescent="0.2">
      <c r="O6247" s="3"/>
    </row>
    <row r="6248" spans="15:15" x14ac:dyDescent="0.2">
      <c r="O6248" s="3"/>
    </row>
    <row r="6249" spans="15:15" x14ac:dyDescent="0.2">
      <c r="O6249" s="3"/>
    </row>
    <row r="6250" spans="15:15" x14ac:dyDescent="0.2">
      <c r="O6250" s="3"/>
    </row>
    <row r="6251" spans="15:15" x14ac:dyDescent="0.2">
      <c r="O6251" s="3"/>
    </row>
    <row r="6252" spans="15:15" x14ac:dyDescent="0.2">
      <c r="O6252" s="3"/>
    </row>
    <row r="6253" spans="15:15" x14ac:dyDescent="0.2">
      <c r="O6253" s="3"/>
    </row>
    <row r="6254" spans="15:15" x14ac:dyDescent="0.2">
      <c r="O6254" s="3"/>
    </row>
    <row r="6255" spans="15:15" x14ac:dyDescent="0.2">
      <c r="O6255" s="3"/>
    </row>
    <row r="6256" spans="15:15" x14ac:dyDescent="0.2">
      <c r="O6256" s="3"/>
    </row>
    <row r="6257" spans="15:15" x14ac:dyDescent="0.2">
      <c r="O6257" s="3"/>
    </row>
    <row r="6258" spans="15:15" x14ac:dyDescent="0.2">
      <c r="O6258" s="3"/>
    </row>
    <row r="6259" spans="15:15" x14ac:dyDescent="0.2">
      <c r="O6259" s="3"/>
    </row>
    <row r="6260" spans="15:15" x14ac:dyDescent="0.2">
      <c r="O6260" s="3"/>
    </row>
    <row r="6261" spans="15:15" x14ac:dyDescent="0.2">
      <c r="O6261" s="3"/>
    </row>
    <row r="6262" spans="15:15" x14ac:dyDescent="0.2">
      <c r="O6262" s="3"/>
    </row>
    <row r="6263" spans="15:15" x14ac:dyDescent="0.2">
      <c r="O6263" s="3"/>
    </row>
    <row r="6264" spans="15:15" x14ac:dyDescent="0.2">
      <c r="O6264" s="3"/>
    </row>
    <row r="6265" spans="15:15" x14ac:dyDescent="0.2">
      <c r="O6265" s="3"/>
    </row>
    <row r="6266" spans="15:15" x14ac:dyDescent="0.2">
      <c r="O6266" s="3"/>
    </row>
    <row r="6267" spans="15:15" x14ac:dyDescent="0.2">
      <c r="O6267" s="3"/>
    </row>
    <row r="6268" spans="15:15" x14ac:dyDescent="0.2">
      <c r="O6268" s="3"/>
    </row>
    <row r="6269" spans="15:15" x14ac:dyDescent="0.2">
      <c r="O6269" s="3"/>
    </row>
    <row r="6270" spans="15:15" x14ac:dyDescent="0.2">
      <c r="O6270" s="3"/>
    </row>
    <row r="6271" spans="15:15" x14ac:dyDescent="0.2">
      <c r="O6271" s="3"/>
    </row>
    <row r="6272" spans="15:15" x14ac:dyDescent="0.2">
      <c r="O6272" s="3"/>
    </row>
    <row r="6273" spans="15:15" x14ac:dyDescent="0.2">
      <c r="O6273" s="3"/>
    </row>
    <row r="6274" spans="15:15" x14ac:dyDescent="0.2">
      <c r="O6274" s="3"/>
    </row>
    <row r="6275" spans="15:15" x14ac:dyDescent="0.2">
      <c r="O6275" s="3"/>
    </row>
    <row r="6276" spans="15:15" x14ac:dyDescent="0.2">
      <c r="O6276" s="3"/>
    </row>
    <row r="6277" spans="15:15" x14ac:dyDescent="0.2">
      <c r="O6277" s="3"/>
    </row>
    <row r="6278" spans="15:15" x14ac:dyDescent="0.2">
      <c r="O6278" s="3"/>
    </row>
    <row r="6279" spans="15:15" x14ac:dyDescent="0.2">
      <c r="O6279" s="3"/>
    </row>
    <row r="6280" spans="15:15" x14ac:dyDescent="0.2">
      <c r="O6280" s="3"/>
    </row>
    <row r="6281" spans="15:15" x14ac:dyDescent="0.2">
      <c r="O6281" s="3"/>
    </row>
    <row r="6282" spans="15:15" x14ac:dyDescent="0.2">
      <c r="O6282" s="3"/>
    </row>
    <row r="6283" spans="15:15" x14ac:dyDescent="0.2">
      <c r="O6283" s="3"/>
    </row>
    <row r="6284" spans="15:15" x14ac:dyDescent="0.2">
      <c r="O6284" s="3"/>
    </row>
    <row r="6285" spans="15:15" x14ac:dyDescent="0.2">
      <c r="O6285" s="3"/>
    </row>
    <row r="6286" spans="15:15" x14ac:dyDescent="0.2">
      <c r="O6286" s="3"/>
    </row>
    <row r="6287" spans="15:15" x14ac:dyDescent="0.2">
      <c r="O6287" s="3"/>
    </row>
    <row r="6288" spans="15:15" x14ac:dyDescent="0.2">
      <c r="O6288" s="3"/>
    </row>
    <row r="6289" spans="15:15" x14ac:dyDescent="0.2">
      <c r="O6289" s="3"/>
    </row>
    <row r="6290" spans="15:15" x14ac:dyDescent="0.2">
      <c r="O6290" s="3"/>
    </row>
    <row r="6291" spans="15:15" x14ac:dyDescent="0.2">
      <c r="O6291" s="3"/>
    </row>
    <row r="6292" spans="15:15" x14ac:dyDescent="0.2">
      <c r="O6292" s="3"/>
    </row>
    <row r="6293" spans="15:15" x14ac:dyDescent="0.2">
      <c r="O6293" s="3"/>
    </row>
    <row r="6294" spans="15:15" x14ac:dyDescent="0.2">
      <c r="O6294" s="3"/>
    </row>
    <row r="6295" spans="15:15" x14ac:dyDescent="0.2">
      <c r="O6295" s="3"/>
    </row>
    <row r="6296" spans="15:15" x14ac:dyDescent="0.2">
      <c r="O6296" s="3"/>
    </row>
    <row r="6297" spans="15:15" x14ac:dyDescent="0.2">
      <c r="O6297" s="3"/>
    </row>
    <row r="6298" spans="15:15" x14ac:dyDescent="0.2">
      <c r="O6298" s="3"/>
    </row>
    <row r="6299" spans="15:15" x14ac:dyDescent="0.2">
      <c r="O6299" s="3"/>
    </row>
    <row r="6300" spans="15:15" x14ac:dyDescent="0.2">
      <c r="O6300" s="3"/>
    </row>
    <row r="6301" spans="15:15" x14ac:dyDescent="0.2">
      <c r="O6301" s="3"/>
    </row>
    <row r="6302" spans="15:15" x14ac:dyDescent="0.2">
      <c r="O6302" s="3"/>
    </row>
    <row r="6303" spans="15:15" x14ac:dyDescent="0.2">
      <c r="O6303" s="3"/>
    </row>
    <row r="6304" spans="15:15" x14ac:dyDescent="0.2">
      <c r="O6304" s="3"/>
    </row>
    <row r="6305" spans="15:15" x14ac:dyDescent="0.2">
      <c r="O6305" s="3"/>
    </row>
    <row r="6306" spans="15:15" x14ac:dyDescent="0.2">
      <c r="O6306" s="3"/>
    </row>
    <row r="6307" spans="15:15" x14ac:dyDescent="0.2">
      <c r="O6307" s="3"/>
    </row>
    <row r="6308" spans="15:15" x14ac:dyDescent="0.2">
      <c r="O6308" s="4"/>
    </row>
    <row r="6309" spans="15:15" x14ac:dyDescent="0.2">
      <c r="O6309" s="4"/>
    </row>
    <row r="6310" spans="15:15" x14ac:dyDescent="0.2">
      <c r="O6310" s="4"/>
    </row>
    <row r="6311" spans="15:15" x14ac:dyDescent="0.2">
      <c r="O6311" s="4"/>
    </row>
    <row r="6312" spans="15:15" x14ac:dyDescent="0.2">
      <c r="O6312" s="4"/>
    </row>
    <row r="6313" spans="15:15" x14ac:dyDescent="0.2">
      <c r="O6313" s="4"/>
    </row>
    <row r="6314" spans="15:15" x14ac:dyDescent="0.2">
      <c r="O6314" s="4"/>
    </row>
    <row r="6315" spans="15:15" x14ac:dyDescent="0.2">
      <c r="O6315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402"/>
  <sheetViews>
    <sheetView topLeftCell="A9" workbookViewId="0">
      <selection activeCell="Q26" sqref="Q26"/>
    </sheetView>
  </sheetViews>
  <sheetFormatPr baseColWidth="10" defaultColWidth="8.83203125" defaultRowHeight="16" x14ac:dyDescent="0.2"/>
  <cols>
    <col min="1" max="1" width="10.6640625" style="14" bestFit="1" customWidth="1"/>
    <col min="2" max="2" width="11.5" style="14" bestFit="1" customWidth="1"/>
    <col min="3" max="4" width="18.83203125" style="14" customWidth="1"/>
    <col min="5" max="18" width="8.83203125" style="14"/>
    <col min="19" max="20" width="10.6640625" style="14" bestFit="1" customWidth="1"/>
    <col min="21" max="22" width="18.83203125" style="14" customWidth="1"/>
    <col min="23" max="16384" width="8.83203125" style="14"/>
  </cols>
  <sheetData>
    <row r="2" spans="1:22" x14ac:dyDescent="0.2">
      <c r="C2" s="28" t="s">
        <v>211</v>
      </c>
      <c r="D2" s="28"/>
      <c r="U2" s="28" t="s">
        <v>212</v>
      </c>
      <c r="V2" s="28"/>
    </row>
    <row r="3" spans="1:22" ht="51" x14ac:dyDescent="0.2">
      <c r="A3" s="14" t="s">
        <v>1133</v>
      </c>
      <c r="C3" s="15" t="s">
        <v>1132</v>
      </c>
      <c r="D3" s="15" t="s">
        <v>227</v>
      </c>
      <c r="S3" s="14" t="s">
        <v>1133</v>
      </c>
      <c r="U3" s="15" t="s">
        <v>1132</v>
      </c>
      <c r="V3" s="15" t="s">
        <v>227</v>
      </c>
    </row>
    <row r="4" spans="1:22" x14ac:dyDescent="0.2">
      <c r="A4" s="6">
        <f>EOMONTH(B4,0)</f>
        <v>29311</v>
      </c>
      <c r="B4" s="16">
        <v>29281</v>
      </c>
      <c r="C4" s="14">
        <v>1.0139658078497471</v>
      </c>
      <c r="D4" s="14">
        <v>0.87782268721757017</v>
      </c>
      <c r="S4" s="6">
        <f>EOMONTH(T4,0)</f>
        <v>29251</v>
      </c>
      <c r="T4" s="8">
        <v>29221</v>
      </c>
      <c r="U4" s="14">
        <v>1.0400145210045899</v>
      </c>
      <c r="V4" s="14">
        <v>0.90550329219093595</v>
      </c>
    </row>
    <row r="5" spans="1:22" x14ac:dyDescent="0.2">
      <c r="A5" s="6">
        <f t="shared" ref="A5:A68" si="0">EOMONTH(B5,0)</f>
        <v>29402</v>
      </c>
      <c r="B5" s="16">
        <v>29373</v>
      </c>
      <c r="C5" s="14">
        <v>1.0059701492537314</v>
      </c>
      <c r="D5" s="14">
        <v>0.847070916917255</v>
      </c>
      <c r="S5" s="6">
        <f t="shared" ref="S5:S68" si="1">EOMONTH(T5,0)</f>
        <v>29280</v>
      </c>
      <c r="T5" s="8">
        <v>29252</v>
      </c>
      <c r="U5" s="14">
        <v>1.0243983043528599</v>
      </c>
      <c r="V5" s="14">
        <v>0.89262144748267502</v>
      </c>
    </row>
    <row r="6" spans="1:22" x14ac:dyDescent="0.2">
      <c r="A6" s="6">
        <f t="shared" si="0"/>
        <v>29494</v>
      </c>
      <c r="B6" s="16">
        <v>29465</v>
      </c>
      <c r="C6" s="14">
        <v>1.027613689639006</v>
      </c>
      <c r="D6" s="14">
        <v>0.84108699295778933</v>
      </c>
      <c r="S6" s="6">
        <f t="shared" si="1"/>
        <v>29311</v>
      </c>
      <c r="T6" s="8">
        <v>29281</v>
      </c>
      <c r="U6" s="14">
        <v>1.013965808</v>
      </c>
      <c r="V6" s="14">
        <v>0.87782268699999999</v>
      </c>
    </row>
    <row r="7" spans="1:22" x14ac:dyDescent="0.2">
      <c r="A7" s="6">
        <f t="shared" si="0"/>
        <v>29586</v>
      </c>
      <c r="B7" s="16">
        <v>29556</v>
      </c>
      <c r="C7" s="14">
        <v>1.0246614368146156</v>
      </c>
      <c r="D7" s="14">
        <v>0.83812891972144177</v>
      </c>
      <c r="S7" s="6">
        <f t="shared" si="1"/>
        <v>29341</v>
      </c>
      <c r="T7" s="8">
        <v>29312</v>
      </c>
      <c r="U7" s="14">
        <v>1.00858139673345</v>
      </c>
      <c r="V7" s="14">
        <v>0.864339234515213</v>
      </c>
    </row>
    <row r="8" spans="1:22" x14ac:dyDescent="0.2">
      <c r="A8" s="6">
        <f t="shared" si="0"/>
        <v>29676</v>
      </c>
      <c r="B8" s="16">
        <v>29646</v>
      </c>
      <c r="C8" s="14">
        <v>1.0018540590650244</v>
      </c>
      <c r="D8" s="14">
        <v>0.81911263686926916</v>
      </c>
      <c r="S8" s="6">
        <f t="shared" si="1"/>
        <v>29372</v>
      </c>
      <c r="T8" s="8">
        <v>29342</v>
      </c>
      <c r="U8" s="14">
        <v>1.00635641449686</v>
      </c>
      <c r="V8" s="14">
        <v>0.85322618543924</v>
      </c>
    </row>
    <row r="9" spans="1:22" x14ac:dyDescent="0.2">
      <c r="A9" s="6">
        <f t="shared" si="0"/>
        <v>29767</v>
      </c>
      <c r="B9" s="16">
        <v>29738</v>
      </c>
      <c r="C9" s="14">
        <v>0.99219888555507929</v>
      </c>
      <c r="D9" s="14">
        <v>0.82085155063244497</v>
      </c>
      <c r="S9" s="6">
        <f t="shared" si="1"/>
        <v>29402</v>
      </c>
      <c r="T9" s="8">
        <v>29373</v>
      </c>
      <c r="U9" s="14">
        <v>1.0059701489999999</v>
      </c>
      <c r="V9" s="14">
        <v>0.84707091700000003</v>
      </c>
    </row>
    <row r="10" spans="1:22" x14ac:dyDescent="0.2">
      <c r="A10" s="6">
        <f t="shared" si="0"/>
        <v>29859</v>
      </c>
      <c r="B10" s="16">
        <v>29830</v>
      </c>
      <c r="C10" s="14">
        <v>0.9785533792442026</v>
      </c>
      <c r="D10" s="14">
        <v>0.81240136563096477</v>
      </c>
      <c r="S10" s="6">
        <f t="shared" si="1"/>
        <v>29433</v>
      </c>
      <c r="T10" s="8">
        <v>29403</v>
      </c>
      <c r="U10" s="14">
        <v>1.01168627764307</v>
      </c>
      <c r="V10" s="14">
        <v>0.844300044030734</v>
      </c>
    </row>
    <row r="11" spans="1:22" x14ac:dyDescent="0.2">
      <c r="A11" s="6">
        <f t="shared" si="0"/>
        <v>29951</v>
      </c>
      <c r="B11" s="16">
        <v>29921</v>
      </c>
      <c r="C11" s="14">
        <v>0.93985688266350009</v>
      </c>
      <c r="D11" s="14">
        <v>0.79282463143016357</v>
      </c>
      <c r="S11" s="6">
        <f t="shared" si="1"/>
        <v>29464</v>
      </c>
      <c r="T11" s="8">
        <v>29434</v>
      </c>
      <c r="U11" s="14">
        <v>1.02221036495788</v>
      </c>
      <c r="V11" s="14">
        <v>0.84244713024819495</v>
      </c>
    </row>
    <row r="12" spans="1:22" x14ac:dyDescent="0.2">
      <c r="A12" s="6">
        <f t="shared" si="0"/>
        <v>30041</v>
      </c>
      <c r="B12" s="16">
        <v>30011</v>
      </c>
      <c r="C12" s="14">
        <v>0.94167050841738542</v>
      </c>
      <c r="D12" s="14">
        <v>0.78046306799849996</v>
      </c>
      <c r="S12" s="6">
        <f t="shared" si="1"/>
        <v>29494</v>
      </c>
      <c r="T12" s="8">
        <v>29465</v>
      </c>
      <c r="U12" s="14">
        <v>1.0276136899999999</v>
      </c>
      <c r="V12" s="14">
        <v>0.841086993</v>
      </c>
    </row>
    <row r="13" spans="1:22" x14ac:dyDescent="0.2">
      <c r="A13" s="6">
        <f t="shared" si="0"/>
        <v>30132</v>
      </c>
      <c r="B13" s="16">
        <v>30103</v>
      </c>
      <c r="C13" s="14">
        <v>0.90082468405939364</v>
      </c>
      <c r="D13" s="14">
        <v>0.7768218310327204</v>
      </c>
      <c r="S13" s="6">
        <f t="shared" si="1"/>
        <v>29525</v>
      </c>
      <c r="T13" s="8">
        <v>29495</v>
      </c>
      <c r="U13" s="14">
        <v>1.02722965528086</v>
      </c>
      <c r="V13" s="14">
        <v>0.84010688241303499</v>
      </c>
    </row>
    <row r="14" spans="1:22" x14ac:dyDescent="0.2">
      <c r="A14" s="6">
        <f t="shared" si="0"/>
        <v>30224</v>
      </c>
      <c r="B14" s="16">
        <v>30195</v>
      </c>
      <c r="C14" s="14">
        <v>0.91335745408778735</v>
      </c>
      <c r="D14" s="14">
        <v>0.75424053669790558</v>
      </c>
      <c r="S14" s="6">
        <f t="shared" si="1"/>
        <v>29555</v>
      </c>
      <c r="T14" s="8">
        <v>29526</v>
      </c>
      <c r="U14" s="14">
        <v>1.02621970265962</v>
      </c>
      <c r="V14" s="14">
        <v>0.83937480827093103</v>
      </c>
    </row>
    <row r="15" spans="1:22" x14ac:dyDescent="0.2">
      <c r="A15" s="6">
        <f t="shared" si="0"/>
        <v>30316</v>
      </c>
      <c r="B15" s="16">
        <v>30286</v>
      </c>
      <c r="C15" s="14">
        <v>0.9913102861676113</v>
      </c>
      <c r="D15" s="14">
        <v>0.73764417705199825</v>
      </c>
      <c r="S15" s="6">
        <f t="shared" si="1"/>
        <v>29586</v>
      </c>
      <c r="T15" s="8">
        <v>29556</v>
      </c>
      <c r="U15" s="14">
        <v>1.024661437</v>
      </c>
      <c r="V15" s="14">
        <v>0.83812892000000005</v>
      </c>
    </row>
    <row r="16" spans="1:22" x14ac:dyDescent="0.2">
      <c r="A16" s="6">
        <f t="shared" si="0"/>
        <v>30406</v>
      </c>
      <c r="B16" s="16">
        <v>30376</v>
      </c>
      <c r="C16" s="14">
        <v>0.96263030455495979</v>
      </c>
      <c r="D16" s="14">
        <v>0.72826889745570622</v>
      </c>
      <c r="S16" s="6">
        <f t="shared" si="1"/>
        <v>29617</v>
      </c>
      <c r="T16" s="8">
        <v>29587</v>
      </c>
      <c r="U16" s="14">
        <v>1.0186944996917</v>
      </c>
      <c r="V16" s="14">
        <v>0.83216918813940099</v>
      </c>
    </row>
    <row r="17" spans="1:22" x14ac:dyDescent="0.2">
      <c r="A17" s="6">
        <f t="shared" si="0"/>
        <v>30497</v>
      </c>
      <c r="B17" s="16">
        <v>30468</v>
      </c>
      <c r="C17" s="14">
        <v>0.95091048789857857</v>
      </c>
      <c r="D17" s="14">
        <v>0.72998746403411385</v>
      </c>
      <c r="S17" s="6">
        <f t="shared" si="1"/>
        <v>29645</v>
      </c>
      <c r="T17" s="8">
        <v>29618</v>
      </c>
      <c r="U17" s="14">
        <v>1.00970204721245</v>
      </c>
      <c r="V17" s="14">
        <v>0.82393506450807197</v>
      </c>
    </row>
    <row r="18" spans="1:22" x14ac:dyDescent="0.2">
      <c r="A18" s="6">
        <f t="shared" si="0"/>
        <v>30589</v>
      </c>
      <c r="B18" s="16">
        <v>30560</v>
      </c>
      <c r="C18" s="14">
        <v>0.97441619198621954</v>
      </c>
      <c r="D18" s="14">
        <v>0.73699446792426893</v>
      </c>
      <c r="S18" s="6">
        <f t="shared" si="1"/>
        <v>29676</v>
      </c>
      <c r="T18" s="8">
        <v>29646</v>
      </c>
      <c r="U18" s="14">
        <v>1.001854059</v>
      </c>
      <c r="V18" s="14">
        <v>0.81911263700000003</v>
      </c>
    </row>
    <row r="19" spans="1:22" x14ac:dyDescent="0.2">
      <c r="A19" s="6">
        <f t="shared" si="0"/>
        <v>30681</v>
      </c>
      <c r="B19" s="16">
        <v>30651</v>
      </c>
      <c r="C19" s="14">
        <v>0.98289286751489369</v>
      </c>
      <c r="D19" s="14">
        <v>0.74568373328903437</v>
      </c>
      <c r="S19" s="6">
        <f t="shared" si="1"/>
        <v>29706</v>
      </c>
      <c r="T19" s="8">
        <v>29677</v>
      </c>
      <c r="U19" s="14">
        <v>0.99819992898896104</v>
      </c>
      <c r="V19" s="14">
        <v>0.819554997194063</v>
      </c>
    </row>
    <row r="20" spans="1:22" x14ac:dyDescent="0.2">
      <c r="A20" s="6">
        <f t="shared" si="0"/>
        <v>30772</v>
      </c>
      <c r="B20" s="16">
        <v>30742</v>
      </c>
      <c r="C20" s="14">
        <v>0.96179732747851765</v>
      </c>
      <c r="D20" s="14">
        <v>0.74631714779440117</v>
      </c>
      <c r="F20" s="14" t="s">
        <v>116</v>
      </c>
      <c r="S20" s="6">
        <f t="shared" si="1"/>
        <v>29737</v>
      </c>
      <c r="T20" s="8">
        <v>29707</v>
      </c>
      <c r="U20" s="14">
        <v>0.99532977497730701</v>
      </c>
      <c r="V20" s="14">
        <v>0.82040919080593699</v>
      </c>
    </row>
    <row r="21" spans="1:22" x14ac:dyDescent="0.2">
      <c r="A21" s="6">
        <f t="shared" si="0"/>
        <v>30863</v>
      </c>
      <c r="B21" s="16">
        <v>30834</v>
      </c>
      <c r="C21" s="14">
        <v>0.92706794279267801</v>
      </c>
      <c r="D21" s="14">
        <v>0.75888286978527286</v>
      </c>
      <c r="S21" s="6">
        <f t="shared" si="1"/>
        <v>29767</v>
      </c>
      <c r="T21" s="8">
        <v>29738</v>
      </c>
      <c r="U21" s="14">
        <v>0.99219888599999995</v>
      </c>
      <c r="V21" s="14">
        <v>0.82085155099999996</v>
      </c>
    </row>
    <row r="22" spans="1:22" x14ac:dyDescent="0.2">
      <c r="A22" s="6">
        <f t="shared" si="0"/>
        <v>30955</v>
      </c>
      <c r="B22" s="16">
        <v>30926</v>
      </c>
      <c r="C22" s="14">
        <v>0.9301491644383808</v>
      </c>
      <c r="D22" s="14">
        <v>0.76715126406512824</v>
      </c>
      <c r="F22" s="17" t="s">
        <v>117</v>
      </c>
      <c r="S22" s="6">
        <f t="shared" si="1"/>
        <v>29798</v>
      </c>
      <c r="T22" s="8">
        <v>29768</v>
      </c>
      <c r="U22" s="14">
        <v>0.98842853766611605</v>
      </c>
      <c r="V22" s="14">
        <v>0.81950852114251305</v>
      </c>
    </row>
    <row r="23" spans="1:22" x14ac:dyDescent="0.2">
      <c r="A23" s="6">
        <f t="shared" si="0"/>
        <v>31047</v>
      </c>
      <c r="B23" s="16">
        <v>31017</v>
      </c>
      <c r="C23" s="14">
        <v>0.95456083939752923</v>
      </c>
      <c r="D23" s="14">
        <v>0.76142061507084968</v>
      </c>
      <c r="F23" s="17"/>
      <c r="S23" s="6">
        <f t="shared" si="1"/>
        <v>29829</v>
      </c>
      <c r="T23" s="8">
        <v>29799</v>
      </c>
      <c r="U23" s="14">
        <v>0.98413268764916895</v>
      </c>
      <c r="V23" s="14">
        <v>0.81625920538386598</v>
      </c>
    </row>
    <row r="24" spans="1:22" x14ac:dyDescent="0.2">
      <c r="A24" s="6">
        <f t="shared" si="0"/>
        <v>31137</v>
      </c>
      <c r="B24" s="16">
        <v>31107</v>
      </c>
      <c r="C24" s="14">
        <v>0.9175474280833068</v>
      </c>
      <c r="D24" s="14">
        <v>0.76358645271819658</v>
      </c>
      <c r="F24" s="17" t="s">
        <v>118</v>
      </c>
      <c r="S24" s="6">
        <f t="shared" si="1"/>
        <v>29859</v>
      </c>
      <c r="T24" s="8">
        <v>29830</v>
      </c>
      <c r="U24" s="14">
        <v>0.97855337899999995</v>
      </c>
      <c r="V24" s="14">
        <v>0.81240136600000001</v>
      </c>
    </row>
    <row r="25" spans="1:22" x14ac:dyDescent="0.2">
      <c r="A25" s="6">
        <f t="shared" si="0"/>
        <v>31228</v>
      </c>
      <c r="B25" s="16">
        <v>31199</v>
      </c>
      <c r="C25" s="14">
        <v>0.91259906852318518</v>
      </c>
      <c r="D25" s="14">
        <v>0.76747827294031834</v>
      </c>
      <c r="F25" s="18" t="s">
        <v>119</v>
      </c>
      <c r="S25" s="6">
        <f t="shared" si="1"/>
        <v>29890</v>
      </c>
      <c r="T25" s="8">
        <v>29860</v>
      </c>
      <c r="U25" s="14">
        <v>0.96534469642841403</v>
      </c>
      <c r="V25" s="14">
        <v>0.80663769966412202</v>
      </c>
    </row>
    <row r="26" spans="1:22" x14ac:dyDescent="0.2">
      <c r="A26" s="6">
        <f t="shared" si="0"/>
        <v>31320</v>
      </c>
      <c r="B26" s="16">
        <v>31291</v>
      </c>
      <c r="C26" s="14">
        <v>0.92890843773668819</v>
      </c>
      <c r="D26" s="14">
        <v>0.77567502724969539</v>
      </c>
      <c r="F26" s="18" t="s">
        <v>120</v>
      </c>
      <c r="S26" s="6">
        <f t="shared" si="1"/>
        <v>29920</v>
      </c>
      <c r="T26" s="8">
        <v>29891</v>
      </c>
      <c r="U26" s="14">
        <v>0.94855784642565799</v>
      </c>
      <c r="V26" s="14">
        <v>0.79937960380516504</v>
      </c>
    </row>
    <row r="27" spans="1:22" x14ac:dyDescent="0.2">
      <c r="A27" s="6">
        <f t="shared" si="0"/>
        <v>31412</v>
      </c>
      <c r="B27" s="16">
        <v>31382</v>
      </c>
      <c r="C27" s="14">
        <v>0.92998980534035403</v>
      </c>
      <c r="D27" s="14">
        <v>0.77781620221936965</v>
      </c>
      <c r="F27" s="18" t="s">
        <v>121</v>
      </c>
      <c r="S27" s="6">
        <f t="shared" si="1"/>
        <v>29951</v>
      </c>
      <c r="T27" s="8">
        <v>29921</v>
      </c>
      <c r="U27" s="14">
        <v>0.93985688300000003</v>
      </c>
      <c r="V27" s="14">
        <v>0.792824631</v>
      </c>
    </row>
    <row r="28" spans="1:22" x14ac:dyDescent="0.2">
      <c r="A28" s="6">
        <f t="shared" si="0"/>
        <v>31502</v>
      </c>
      <c r="B28" s="16">
        <v>31472</v>
      </c>
      <c r="C28" s="14">
        <v>0.91811255117549828</v>
      </c>
      <c r="D28" s="14">
        <v>0.77430630940101164</v>
      </c>
      <c r="F28" s="18"/>
      <c r="S28" s="6">
        <f t="shared" si="1"/>
        <v>29982</v>
      </c>
      <c r="T28" s="8">
        <v>29952</v>
      </c>
      <c r="U28" s="14">
        <v>0.94035416952126205</v>
      </c>
      <c r="V28" s="14">
        <v>0.78764706934580697</v>
      </c>
    </row>
    <row r="29" spans="1:22" x14ac:dyDescent="0.2">
      <c r="A29" s="6">
        <f t="shared" si="0"/>
        <v>31593</v>
      </c>
      <c r="B29" s="16">
        <v>31564</v>
      </c>
      <c r="C29" s="14">
        <v>0.91055508273007635</v>
      </c>
      <c r="D29" s="14">
        <v>0.76955811337419866</v>
      </c>
      <c r="F29" s="17" t="s">
        <v>122</v>
      </c>
      <c r="S29" s="6">
        <f t="shared" si="1"/>
        <v>30010</v>
      </c>
      <c r="T29" s="8">
        <v>29983</v>
      </c>
      <c r="U29" s="14">
        <v>0.94117322147873805</v>
      </c>
      <c r="V29" s="14">
        <v>0.78351134102944198</v>
      </c>
    </row>
    <row r="30" spans="1:22" x14ac:dyDescent="0.2">
      <c r="A30" s="6">
        <f t="shared" si="0"/>
        <v>31685</v>
      </c>
      <c r="B30" s="16">
        <v>31656</v>
      </c>
      <c r="C30" s="14">
        <v>0.93377966695135162</v>
      </c>
      <c r="D30" s="14">
        <v>0.76750607106064173</v>
      </c>
      <c r="F30" s="18" t="s">
        <v>123</v>
      </c>
      <c r="S30" s="6">
        <f t="shared" si="1"/>
        <v>30041</v>
      </c>
      <c r="T30" s="8">
        <v>30011</v>
      </c>
      <c r="U30" s="14">
        <v>0.94167050799999996</v>
      </c>
      <c r="V30" s="14">
        <v>0.78046306799999998</v>
      </c>
    </row>
    <row r="31" spans="1:22" x14ac:dyDescent="0.2">
      <c r="A31" s="6">
        <f t="shared" si="0"/>
        <v>31777</v>
      </c>
      <c r="B31" s="16">
        <v>31747</v>
      </c>
      <c r="C31" s="14">
        <v>0.9463364461037207</v>
      </c>
      <c r="D31" s="14">
        <v>0.77236847347704796</v>
      </c>
      <c r="F31" s="18" t="s">
        <v>124</v>
      </c>
      <c r="S31" s="6">
        <f t="shared" si="1"/>
        <v>30071</v>
      </c>
      <c r="T31" s="8">
        <v>30042</v>
      </c>
      <c r="U31" s="14">
        <v>0.93127978906203701</v>
      </c>
      <c r="V31" s="14">
        <v>0.77915610748759101</v>
      </c>
    </row>
    <row r="32" spans="1:22" x14ac:dyDescent="0.2">
      <c r="A32" s="6">
        <f t="shared" si="0"/>
        <v>31867</v>
      </c>
      <c r="B32" s="16">
        <v>31837</v>
      </c>
      <c r="C32" s="14">
        <v>0.94065787712914761</v>
      </c>
      <c r="D32" s="14">
        <v>0.78097249671861568</v>
      </c>
      <c r="F32" s="18" t="s">
        <v>125</v>
      </c>
      <c r="S32" s="6">
        <f t="shared" si="1"/>
        <v>30102</v>
      </c>
      <c r="T32" s="8">
        <v>30072</v>
      </c>
      <c r="U32" s="14">
        <v>0.91121540293796299</v>
      </c>
      <c r="V32" s="14">
        <v>0.77826320495179402</v>
      </c>
    </row>
    <row r="33" spans="1:22" x14ac:dyDescent="0.2">
      <c r="A33" s="6">
        <f t="shared" si="0"/>
        <v>31958</v>
      </c>
      <c r="B33" s="16">
        <v>31929</v>
      </c>
      <c r="C33" s="14">
        <v>0.92779839448472901</v>
      </c>
      <c r="D33" s="14">
        <v>0.78699263743692904</v>
      </c>
      <c r="F33" s="18"/>
      <c r="S33" s="6">
        <f t="shared" si="1"/>
        <v>30132</v>
      </c>
      <c r="T33" s="8">
        <v>30103</v>
      </c>
      <c r="U33" s="14">
        <v>0.90082468400000004</v>
      </c>
      <c r="V33" s="14">
        <v>0.77682183100000002</v>
      </c>
    </row>
    <row r="34" spans="1:22" x14ac:dyDescent="0.2">
      <c r="A34" s="6">
        <f t="shared" si="0"/>
        <v>32050</v>
      </c>
      <c r="B34" s="16">
        <v>32021</v>
      </c>
      <c r="C34" s="14">
        <v>0.94310259952678133</v>
      </c>
      <c r="D34" s="14">
        <v>0.79955063864190401</v>
      </c>
      <c r="F34" s="18" t="s">
        <v>126</v>
      </c>
      <c r="S34" s="6">
        <f t="shared" si="1"/>
        <v>30163</v>
      </c>
      <c r="T34" s="8">
        <v>30133</v>
      </c>
      <c r="U34" s="14">
        <v>0.90250900807104995</v>
      </c>
      <c r="V34" s="14">
        <v>0.771361765625873</v>
      </c>
    </row>
    <row r="35" spans="1:22" x14ac:dyDescent="0.2">
      <c r="A35" s="6">
        <f t="shared" si="0"/>
        <v>32142</v>
      </c>
      <c r="B35" s="16">
        <v>32112</v>
      </c>
      <c r="C35" s="14">
        <v>0.98728095333234511</v>
      </c>
      <c r="D35" s="14">
        <v>0.79047686406384765</v>
      </c>
      <c r="F35" s="61" t="s">
        <v>127</v>
      </c>
      <c r="G35" s="61" t="s">
        <v>128</v>
      </c>
      <c r="H35" s="61" t="s">
        <v>130</v>
      </c>
      <c r="I35" s="61" t="s">
        <v>56</v>
      </c>
      <c r="J35" s="61" t="s">
        <v>66</v>
      </c>
      <c r="K35" s="61" t="s">
        <v>131</v>
      </c>
      <c r="L35" s="61" t="s">
        <v>132</v>
      </c>
      <c r="M35" s="61" t="s">
        <v>74</v>
      </c>
      <c r="N35" s="61" t="s">
        <v>133</v>
      </c>
      <c r="O35" s="61" t="s">
        <v>78</v>
      </c>
      <c r="P35" s="61" t="s">
        <v>134</v>
      </c>
      <c r="Q35" s="61" t="s">
        <v>82</v>
      </c>
      <c r="S35" s="6">
        <f t="shared" si="1"/>
        <v>30194</v>
      </c>
      <c r="T35" s="8">
        <v>30164</v>
      </c>
      <c r="U35" s="14">
        <v>0.90703069688536198</v>
      </c>
      <c r="V35" s="14">
        <v>0.76225824191692304</v>
      </c>
    </row>
    <row r="36" spans="1:22" x14ac:dyDescent="0.2">
      <c r="A36" s="6">
        <f t="shared" si="0"/>
        <v>32233</v>
      </c>
      <c r="B36" s="16">
        <v>32203</v>
      </c>
      <c r="C36" s="14">
        <v>1.0012406670897904</v>
      </c>
      <c r="D36" s="14">
        <v>0.78269355125779516</v>
      </c>
      <c r="S36" s="6">
        <f t="shared" si="1"/>
        <v>30224</v>
      </c>
      <c r="T36" s="8">
        <v>30195</v>
      </c>
      <c r="U36" s="14">
        <v>0.91335745400000001</v>
      </c>
      <c r="V36" s="14">
        <v>0.75424053700000004</v>
      </c>
    </row>
    <row r="37" spans="1:22" x14ac:dyDescent="0.2">
      <c r="A37" s="6">
        <f t="shared" si="0"/>
        <v>32324</v>
      </c>
      <c r="B37" s="16">
        <v>32295</v>
      </c>
      <c r="C37" s="14">
        <v>0.98434383511699231</v>
      </c>
      <c r="D37" s="14">
        <v>0.79506471893286923</v>
      </c>
      <c r="S37" s="6">
        <f t="shared" si="1"/>
        <v>30255</v>
      </c>
      <c r="T37" s="8">
        <v>30225</v>
      </c>
      <c r="U37" s="14">
        <v>0.93714384916294102</v>
      </c>
      <c r="V37" s="14">
        <v>0.74793714465518402</v>
      </c>
    </row>
    <row r="38" spans="1:22" x14ac:dyDescent="0.2">
      <c r="A38" s="6">
        <f t="shared" si="0"/>
        <v>32416</v>
      </c>
      <c r="B38" s="16">
        <v>32387</v>
      </c>
      <c r="C38" s="14">
        <v>0.99774303949680876</v>
      </c>
      <c r="D38" s="14">
        <v>0.80080726141594982</v>
      </c>
      <c r="S38" s="6">
        <f t="shared" si="1"/>
        <v>30285</v>
      </c>
      <c r="T38" s="8">
        <v>30256</v>
      </c>
      <c r="U38" s="14">
        <v>0.97234831358898899</v>
      </c>
      <c r="V38" s="14">
        <v>0.742385249919705</v>
      </c>
    </row>
    <row r="39" spans="1:22" x14ac:dyDescent="0.2">
      <c r="A39" s="6">
        <f t="shared" si="0"/>
        <v>32508</v>
      </c>
      <c r="B39" s="16">
        <v>32478</v>
      </c>
      <c r="C39" s="14">
        <v>1.0614742993131561</v>
      </c>
      <c r="D39" s="14">
        <v>0.80553149794320833</v>
      </c>
      <c r="S39" s="6">
        <f t="shared" si="1"/>
        <v>30316</v>
      </c>
      <c r="T39" s="8">
        <v>30286</v>
      </c>
      <c r="U39" s="14">
        <v>0.99131028600000004</v>
      </c>
      <c r="V39" s="14">
        <v>0.73764417699999996</v>
      </c>
    </row>
    <row r="40" spans="1:22" x14ac:dyDescent="0.2">
      <c r="A40" s="6">
        <f t="shared" si="0"/>
        <v>32598</v>
      </c>
      <c r="B40" s="16">
        <v>32568</v>
      </c>
      <c r="C40" s="14">
        <v>1.0550643133881294</v>
      </c>
      <c r="D40" s="14">
        <v>0.8131957215821114</v>
      </c>
      <c r="S40" s="6">
        <f t="shared" si="1"/>
        <v>30347</v>
      </c>
      <c r="T40" s="8">
        <v>30317</v>
      </c>
      <c r="U40" s="14">
        <v>0.98473145147838703</v>
      </c>
      <c r="V40" s="14">
        <v>0.73331572168137404</v>
      </c>
    </row>
    <row r="41" spans="1:22" x14ac:dyDescent="0.2">
      <c r="A41" s="6">
        <f t="shared" si="0"/>
        <v>32689</v>
      </c>
      <c r="B41" s="16">
        <v>32660</v>
      </c>
      <c r="C41" s="14">
        <v>1.08310086466003</v>
      </c>
      <c r="D41" s="14">
        <v>0.81543760620550954</v>
      </c>
      <c r="S41" s="6">
        <f t="shared" si="1"/>
        <v>30375</v>
      </c>
      <c r="T41" s="8">
        <v>30348</v>
      </c>
      <c r="U41" s="14">
        <v>0.97293997853344905</v>
      </c>
      <c r="V41" s="14">
        <v>0.72991595880818805</v>
      </c>
    </row>
    <row r="42" spans="1:22" x14ac:dyDescent="0.2">
      <c r="A42" s="6">
        <f t="shared" si="0"/>
        <v>32781</v>
      </c>
      <c r="B42" s="16">
        <v>32752</v>
      </c>
      <c r="C42" s="14">
        <v>1.0872002383906529</v>
      </c>
      <c r="D42" s="14">
        <v>0.8168879861018864</v>
      </c>
      <c r="S42" s="6">
        <f t="shared" si="1"/>
        <v>30406</v>
      </c>
      <c r="T42" s="8">
        <v>30376</v>
      </c>
      <c r="U42" s="14">
        <v>0.96263030500000002</v>
      </c>
      <c r="V42" s="14">
        <v>0.72826889699999997</v>
      </c>
    </row>
    <row r="43" spans="1:22" x14ac:dyDescent="0.2">
      <c r="A43" s="6">
        <f t="shared" si="0"/>
        <v>32873</v>
      </c>
      <c r="B43" s="16">
        <v>32843</v>
      </c>
      <c r="C43" s="14">
        <v>1.0816631233872669</v>
      </c>
      <c r="D43" s="14">
        <v>0.80668783260748989</v>
      </c>
      <c r="S43" s="6">
        <f t="shared" si="1"/>
        <v>30436</v>
      </c>
      <c r="T43" s="8">
        <v>30407</v>
      </c>
      <c r="U43" s="14">
        <v>0.957174153082336</v>
      </c>
      <c r="V43" s="14">
        <v>0.72850564883404301</v>
      </c>
    </row>
    <row r="44" spans="1:22" x14ac:dyDescent="0.2">
      <c r="A44" s="6">
        <f t="shared" si="0"/>
        <v>32963</v>
      </c>
      <c r="B44" s="16">
        <v>32933</v>
      </c>
      <c r="C44" s="14">
        <v>1.0751329576333013</v>
      </c>
      <c r="D44" s="14">
        <v>0.80603995186815713</v>
      </c>
      <c r="S44" s="6">
        <f t="shared" si="1"/>
        <v>30467</v>
      </c>
      <c r="T44" s="8">
        <v>30437</v>
      </c>
      <c r="U44" s="14">
        <v>0.95267478172788</v>
      </c>
      <c r="V44" s="14">
        <v>0.72914273415376596</v>
      </c>
    </row>
    <row r="45" spans="1:22" x14ac:dyDescent="0.2">
      <c r="A45" s="6">
        <f t="shared" si="0"/>
        <v>33054</v>
      </c>
      <c r="B45" s="16">
        <v>33025</v>
      </c>
      <c r="C45" s="14">
        <v>1.0655927496576538</v>
      </c>
      <c r="D45" s="14">
        <v>0.80610902217455249</v>
      </c>
      <c r="S45" s="6">
        <f t="shared" si="1"/>
        <v>30497</v>
      </c>
      <c r="T45" s="8">
        <v>30468</v>
      </c>
      <c r="U45" s="14">
        <v>0.950910488</v>
      </c>
      <c r="V45" s="14">
        <v>0.72998746400000003</v>
      </c>
    </row>
    <row r="46" spans="1:22" x14ac:dyDescent="0.2">
      <c r="A46" s="6">
        <f t="shared" si="0"/>
        <v>33146</v>
      </c>
      <c r="B46" s="16">
        <v>33117</v>
      </c>
      <c r="C46" s="14">
        <v>1.0749499680863779</v>
      </c>
      <c r="D46" s="14">
        <v>0.7992720910734914</v>
      </c>
      <c r="S46" s="6">
        <f t="shared" si="1"/>
        <v>30528</v>
      </c>
      <c r="T46" s="8">
        <v>30498</v>
      </c>
      <c r="U46" s="14">
        <v>0.95618040914347602</v>
      </c>
      <c r="V46" s="14">
        <v>0.73166602676543702</v>
      </c>
    </row>
    <row r="47" spans="1:22" x14ac:dyDescent="0.2">
      <c r="A47" s="6">
        <f t="shared" si="0"/>
        <v>33238</v>
      </c>
      <c r="B47" s="16">
        <v>33208</v>
      </c>
      <c r="C47" s="14">
        <v>1.0756903489642877</v>
      </c>
      <c r="D47" s="14">
        <v>0.78391386656878626</v>
      </c>
      <c r="S47" s="6">
        <f t="shared" si="1"/>
        <v>30559</v>
      </c>
      <c r="T47" s="8">
        <v>30529</v>
      </c>
      <c r="U47" s="14">
        <v>0.96670270967262195</v>
      </c>
      <c r="V47" s="14">
        <v>0.73429555720736395</v>
      </c>
    </row>
    <row r="48" spans="1:22" x14ac:dyDescent="0.2">
      <c r="A48" s="6">
        <f t="shared" si="0"/>
        <v>33328</v>
      </c>
      <c r="B48" s="16">
        <v>33298</v>
      </c>
      <c r="C48" s="14">
        <v>1.0893367457338776</v>
      </c>
      <c r="D48" s="14">
        <v>0.76264990735709326</v>
      </c>
      <c r="S48" s="6">
        <f t="shared" si="1"/>
        <v>30589</v>
      </c>
      <c r="T48" s="8">
        <v>30560</v>
      </c>
      <c r="U48" s="14">
        <v>0.97441619199999996</v>
      </c>
      <c r="V48" s="14">
        <v>0.73699446800000001</v>
      </c>
    </row>
    <row r="49" spans="1:22" x14ac:dyDescent="0.2">
      <c r="A49" s="6">
        <f t="shared" si="0"/>
        <v>33419</v>
      </c>
      <c r="B49" s="16">
        <v>33390</v>
      </c>
      <c r="C49" s="14">
        <v>1.0764096903446667</v>
      </c>
      <c r="D49" s="14">
        <v>0.76297806526274181</v>
      </c>
      <c r="S49" s="6">
        <f t="shared" si="1"/>
        <v>30620</v>
      </c>
      <c r="T49" s="8">
        <v>30590</v>
      </c>
      <c r="U49" s="14">
        <v>0.97850067237604699</v>
      </c>
      <c r="V49" s="14">
        <v>0.74034890216078997</v>
      </c>
    </row>
    <row r="50" spans="1:22" x14ac:dyDescent="0.2">
      <c r="A50" s="6">
        <f t="shared" si="0"/>
        <v>33511</v>
      </c>
      <c r="B50" s="16">
        <v>33482</v>
      </c>
      <c r="C50" s="14">
        <v>1.0932003661790772</v>
      </c>
      <c r="D50" s="14">
        <v>0.752987891704332</v>
      </c>
      <c r="S50" s="6">
        <f t="shared" si="1"/>
        <v>30650</v>
      </c>
      <c r="T50" s="8">
        <v>30621</v>
      </c>
      <c r="U50" s="14">
        <v>0.981592161387006</v>
      </c>
      <c r="V50" s="14">
        <v>0.74379648052384095</v>
      </c>
    </row>
    <row r="51" spans="1:22" x14ac:dyDescent="0.2">
      <c r="A51" s="6">
        <f t="shared" si="0"/>
        <v>33603</v>
      </c>
      <c r="B51" s="16">
        <v>33573</v>
      </c>
      <c r="C51" s="14">
        <v>1.1021757817083011</v>
      </c>
      <c r="D51" s="14">
        <v>0.7459106804971144</v>
      </c>
      <c r="S51" s="6">
        <f t="shared" si="1"/>
        <v>30681</v>
      </c>
      <c r="T51" s="8">
        <v>30651</v>
      </c>
      <c r="U51" s="14">
        <v>0.98289286799999998</v>
      </c>
      <c r="V51" s="14">
        <v>0.74568373300000002</v>
      </c>
    </row>
    <row r="52" spans="1:22" x14ac:dyDescent="0.2">
      <c r="A52" s="6">
        <f t="shared" si="0"/>
        <v>33694</v>
      </c>
      <c r="B52" s="16">
        <v>33664</v>
      </c>
      <c r="C52" s="14">
        <v>1.1095436311559475</v>
      </c>
      <c r="D52" s="14">
        <v>0.73980067765749769</v>
      </c>
      <c r="S52" s="6">
        <f t="shared" si="1"/>
        <v>30712</v>
      </c>
      <c r="T52" s="8">
        <v>30682</v>
      </c>
      <c r="U52" s="14">
        <v>0.97922482963092305</v>
      </c>
      <c r="V52" s="14">
        <v>0.74593635121221202</v>
      </c>
    </row>
    <row r="53" spans="1:22" x14ac:dyDescent="0.2">
      <c r="A53" s="6">
        <f t="shared" si="0"/>
        <v>33785</v>
      </c>
      <c r="B53" s="16">
        <v>33756</v>
      </c>
      <c r="C53" s="14">
        <v>1.1228138472144957</v>
      </c>
      <c r="D53" s="14">
        <v>0.74074110928570791</v>
      </c>
      <c r="S53" s="6">
        <f t="shared" si="1"/>
        <v>30741</v>
      </c>
      <c r="T53" s="8">
        <v>30713</v>
      </c>
      <c r="U53" s="14">
        <v>0.97136085330020205</v>
      </c>
      <c r="V53" s="14">
        <v>0.74605823825137296</v>
      </c>
    </row>
    <row r="54" spans="1:22" x14ac:dyDescent="0.2">
      <c r="A54" s="6">
        <f t="shared" si="0"/>
        <v>33877</v>
      </c>
      <c r="B54" s="16">
        <v>33848</v>
      </c>
      <c r="C54" s="14">
        <v>1.1528642367434192</v>
      </c>
      <c r="D54" s="14">
        <v>0.74362998797025726</v>
      </c>
      <c r="S54" s="6">
        <f t="shared" si="1"/>
        <v>30772</v>
      </c>
      <c r="T54" s="8">
        <v>30742</v>
      </c>
      <c r="U54" s="14">
        <v>0.96179732699999998</v>
      </c>
      <c r="V54" s="14">
        <v>0.74631714800000004</v>
      </c>
    </row>
    <row r="55" spans="1:22" x14ac:dyDescent="0.2">
      <c r="A55" s="6">
        <f t="shared" si="0"/>
        <v>33969</v>
      </c>
      <c r="B55" s="16">
        <v>33939</v>
      </c>
      <c r="C55" s="14">
        <v>1.1134635309757004</v>
      </c>
      <c r="D55" s="14">
        <v>0.7396421321361325</v>
      </c>
      <c r="S55" s="6">
        <f t="shared" si="1"/>
        <v>30802</v>
      </c>
      <c r="T55" s="8">
        <v>30773</v>
      </c>
      <c r="U55" s="14">
        <v>0.94907438188367799</v>
      </c>
      <c r="V55" s="14">
        <v>0.748970261109284</v>
      </c>
    </row>
    <row r="56" spans="1:22" x14ac:dyDescent="0.2">
      <c r="A56" s="6">
        <f t="shared" si="0"/>
        <v>34059</v>
      </c>
      <c r="B56" s="16">
        <v>34029</v>
      </c>
      <c r="C56" s="14">
        <v>1.0993580161614283</v>
      </c>
      <c r="D56" s="14">
        <v>0.7374380140733926</v>
      </c>
      <c r="S56" s="6">
        <f t="shared" si="1"/>
        <v>30833</v>
      </c>
      <c r="T56" s="8">
        <v>30803</v>
      </c>
      <c r="U56" s="14">
        <v>0.93399048870021495</v>
      </c>
      <c r="V56" s="14">
        <v>0.75430584179427196</v>
      </c>
    </row>
    <row r="57" spans="1:22" x14ac:dyDescent="0.2">
      <c r="A57" s="6">
        <f t="shared" si="0"/>
        <v>34150</v>
      </c>
      <c r="B57" s="16">
        <v>34121</v>
      </c>
      <c r="C57" s="14">
        <v>1.1132324393599577</v>
      </c>
      <c r="D57" s="14">
        <v>0.74712293714511657</v>
      </c>
      <c r="S57" s="6">
        <f t="shared" si="1"/>
        <v>30863</v>
      </c>
      <c r="T57" s="8">
        <v>30834</v>
      </c>
      <c r="U57" s="14">
        <v>0.92706794299999995</v>
      </c>
      <c r="V57" s="14">
        <v>0.75888286999999999</v>
      </c>
    </row>
    <row r="58" spans="1:22" x14ac:dyDescent="0.2">
      <c r="A58" s="6">
        <f t="shared" si="0"/>
        <v>34242</v>
      </c>
      <c r="B58" s="16">
        <v>34213</v>
      </c>
      <c r="C58" s="14">
        <v>1.1058129406162529</v>
      </c>
      <c r="D58" s="14">
        <v>0.75531497239353607</v>
      </c>
      <c r="S58" s="6">
        <f t="shared" si="1"/>
        <v>30894</v>
      </c>
      <c r="T58" s="8">
        <v>30864</v>
      </c>
      <c r="U58" s="14">
        <v>0.92746977690858401</v>
      </c>
      <c r="V58" s="14">
        <v>0.76255103170019101</v>
      </c>
    </row>
    <row r="59" spans="1:22" x14ac:dyDescent="0.2">
      <c r="A59" s="6">
        <f t="shared" si="0"/>
        <v>34334</v>
      </c>
      <c r="B59" s="16">
        <v>34304</v>
      </c>
      <c r="C59" s="14">
        <v>1.0488060172750118</v>
      </c>
      <c r="D59" s="14">
        <v>0.75632223220040251</v>
      </c>
      <c r="S59" s="6">
        <f t="shared" si="1"/>
        <v>30925</v>
      </c>
      <c r="T59" s="8">
        <v>30895</v>
      </c>
      <c r="U59" s="14">
        <v>0.92856958792917899</v>
      </c>
      <c r="V59" s="14">
        <v>0.76580514403498501</v>
      </c>
    </row>
    <row r="60" spans="1:22" x14ac:dyDescent="0.2">
      <c r="A60" s="6">
        <f t="shared" si="0"/>
        <v>34424</v>
      </c>
      <c r="B60" s="16">
        <v>34394</v>
      </c>
      <c r="C60" s="14">
        <v>1.0486972040843878</v>
      </c>
      <c r="D60" s="14">
        <v>0.75472723307474221</v>
      </c>
      <c r="S60" s="6">
        <f t="shared" si="1"/>
        <v>30955</v>
      </c>
      <c r="T60" s="8">
        <v>30926</v>
      </c>
      <c r="U60" s="14">
        <v>0.93014916400000003</v>
      </c>
      <c r="V60" s="14">
        <v>0.767151264</v>
      </c>
    </row>
    <row r="61" spans="1:22" x14ac:dyDescent="0.2">
      <c r="A61" s="6">
        <f t="shared" si="0"/>
        <v>34515</v>
      </c>
      <c r="B61" s="16">
        <v>34486</v>
      </c>
      <c r="C61" s="14">
        <v>1.0565059593450803</v>
      </c>
      <c r="D61" s="14">
        <v>0.77503221263995026</v>
      </c>
      <c r="S61" s="6">
        <f t="shared" si="1"/>
        <v>30986</v>
      </c>
      <c r="T61" s="8">
        <v>30956</v>
      </c>
      <c r="U61" s="14">
        <v>0.93740693066030101</v>
      </c>
      <c r="V61" s="14">
        <v>0.765637781206576</v>
      </c>
    </row>
    <row r="62" spans="1:22" x14ac:dyDescent="0.2">
      <c r="A62" s="6">
        <f t="shared" si="0"/>
        <v>34607</v>
      </c>
      <c r="B62" s="16">
        <v>34578</v>
      </c>
      <c r="C62" s="14">
        <v>1.0789664761935294</v>
      </c>
      <c r="D62" s="14">
        <v>0.79310142970399156</v>
      </c>
      <c r="S62" s="6">
        <f t="shared" si="1"/>
        <v>31016</v>
      </c>
      <c r="T62" s="8">
        <v>30987</v>
      </c>
      <c r="U62" s="14">
        <v>0.94852556372990005</v>
      </c>
      <c r="V62" s="14">
        <v>0.76293409779342403</v>
      </c>
    </row>
    <row r="63" spans="1:22" x14ac:dyDescent="0.2">
      <c r="A63" s="6">
        <f t="shared" si="0"/>
        <v>34699</v>
      </c>
      <c r="B63" s="16">
        <v>34669</v>
      </c>
      <c r="C63" s="14">
        <v>1.0573695157935472</v>
      </c>
      <c r="D63" s="14">
        <v>0.80884658560848788</v>
      </c>
      <c r="S63" s="6">
        <f t="shared" si="1"/>
        <v>31047</v>
      </c>
      <c r="T63" s="8">
        <v>31017</v>
      </c>
      <c r="U63" s="14">
        <v>0.95456083899999999</v>
      </c>
      <c r="V63" s="14">
        <v>0.76142061500000002</v>
      </c>
    </row>
    <row r="64" spans="1:22" x14ac:dyDescent="0.2">
      <c r="A64" s="6">
        <f t="shared" si="0"/>
        <v>34789</v>
      </c>
      <c r="B64" s="16">
        <v>34759</v>
      </c>
      <c r="C64" s="14">
        <v>1.0678898512287101</v>
      </c>
      <c r="D64" s="14">
        <v>0.81693186196711598</v>
      </c>
      <c r="S64" s="6">
        <f t="shared" si="1"/>
        <v>31078</v>
      </c>
      <c r="T64" s="8">
        <v>31048</v>
      </c>
      <c r="U64" s="14">
        <v>0.94508527553115995</v>
      </c>
      <c r="V64" s="14">
        <v>0.76179899687327002</v>
      </c>
    </row>
    <row r="65" spans="1:22" x14ac:dyDescent="0.2">
      <c r="A65" s="6">
        <f t="shared" si="0"/>
        <v>34880</v>
      </c>
      <c r="B65" s="16">
        <v>34851</v>
      </c>
      <c r="C65" s="14">
        <v>1.0865832859579307</v>
      </c>
      <c r="D65" s="14">
        <v>0.81621702359858195</v>
      </c>
      <c r="S65" s="6">
        <f t="shared" si="1"/>
        <v>31106</v>
      </c>
      <c r="T65" s="8">
        <v>31079</v>
      </c>
      <c r="U65" s="14">
        <v>0.928977794054199</v>
      </c>
      <c r="V65" s="14">
        <v>0.76258248514293803</v>
      </c>
    </row>
    <row r="66" spans="1:22" x14ac:dyDescent="0.2">
      <c r="A66" s="6">
        <f t="shared" si="0"/>
        <v>34972</v>
      </c>
      <c r="B66" s="16">
        <v>34943</v>
      </c>
      <c r="C66" s="14">
        <v>1.0820602408106699</v>
      </c>
      <c r="D66" s="14">
        <v>0.82214324983825982</v>
      </c>
      <c r="S66" s="6">
        <f t="shared" si="1"/>
        <v>31137</v>
      </c>
      <c r="T66" s="8">
        <v>31107</v>
      </c>
      <c r="U66" s="14">
        <v>0.917547428</v>
      </c>
      <c r="V66" s="14">
        <v>0.76358645300000005</v>
      </c>
    </row>
    <row r="67" spans="1:22" x14ac:dyDescent="0.2">
      <c r="A67" s="6">
        <f t="shared" si="0"/>
        <v>35064</v>
      </c>
      <c r="B67" s="16">
        <v>35034</v>
      </c>
      <c r="C67" s="14">
        <v>1.0845730085693781</v>
      </c>
      <c r="D67" s="14">
        <v>0.81680078579760862</v>
      </c>
      <c r="S67" s="6">
        <f t="shared" si="1"/>
        <v>31167</v>
      </c>
      <c r="T67" s="8">
        <v>31138</v>
      </c>
      <c r="U67" s="14">
        <v>0.91499194988738297</v>
      </c>
      <c r="V67" s="14">
        <v>0.76460855498783797</v>
      </c>
    </row>
    <row r="68" spans="1:22" x14ac:dyDescent="0.2">
      <c r="A68" s="6">
        <f t="shared" si="0"/>
        <v>35155</v>
      </c>
      <c r="B68" s="16">
        <v>35125</v>
      </c>
      <c r="C68" s="14">
        <v>1.0904040018798797</v>
      </c>
      <c r="D68" s="14">
        <v>0.80204254632978467</v>
      </c>
      <c r="S68" s="6">
        <f t="shared" si="1"/>
        <v>31198</v>
      </c>
      <c r="T68" s="8">
        <v>31168</v>
      </c>
      <c r="U68" s="14">
        <v>0.91322016883704105</v>
      </c>
      <c r="V68" s="14">
        <v>0.76591375527265604</v>
      </c>
    </row>
    <row r="69" spans="1:22" x14ac:dyDescent="0.2">
      <c r="A69" s="6">
        <f t="shared" ref="A69:A132" si="2">EOMONTH(B69,0)</f>
        <v>35246</v>
      </c>
      <c r="B69" s="16">
        <v>35217</v>
      </c>
      <c r="C69" s="14">
        <v>1.1003241283718947</v>
      </c>
      <c r="D69" s="14">
        <v>0.81071165714663118</v>
      </c>
      <c r="S69" s="6">
        <f t="shared" ref="S69:S132" si="3">EOMONTH(T69,0)</f>
        <v>31228</v>
      </c>
      <c r="T69" s="8">
        <v>31199</v>
      </c>
      <c r="U69" s="14">
        <v>0.91259906899999998</v>
      </c>
      <c r="V69" s="14">
        <v>0.76747827300000004</v>
      </c>
    </row>
    <row r="70" spans="1:22" x14ac:dyDescent="0.2">
      <c r="A70" s="6">
        <f t="shared" si="2"/>
        <v>35338</v>
      </c>
      <c r="B70" s="16">
        <v>35309</v>
      </c>
      <c r="C70" s="14">
        <v>1.0879646247002679</v>
      </c>
      <c r="D70" s="14">
        <v>0.81111580716661413</v>
      </c>
      <c r="S70" s="6">
        <f t="shared" si="3"/>
        <v>31259</v>
      </c>
      <c r="T70" s="8">
        <v>31229</v>
      </c>
      <c r="U70" s="14">
        <v>0.91675373518813297</v>
      </c>
      <c r="V70" s="14">
        <v>0.77017457306785098</v>
      </c>
    </row>
    <row r="71" spans="1:22" x14ac:dyDescent="0.2">
      <c r="A71" s="6">
        <f t="shared" si="2"/>
        <v>35430</v>
      </c>
      <c r="B71" s="16">
        <v>35400</v>
      </c>
      <c r="C71" s="14">
        <v>1.0951874397113166</v>
      </c>
      <c r="D71" s="14">
        <v>0.80761920493504402</v>
      </c>
      <c r="S71" s="6">
        <f t="shared" si="3"/>
        <v>31290</v>
      </c>
      <c r="T71" s="8">
        <v>31260</v>
      </c>
      <c r="U71" s="14">
        <v>0.92453641792907804</v>
      </c>
      <c r="V71" s="14">
        <v>0.77350662287588401</v>
      </c>
    </row>
    <row r="72" spans="1:22" x14ac:dyDescent="0.2">
      <c r="A72" s="6">
        <f t="shared" si="2"/>
        <v>35520</v>
      </c>
      <c r="B72" s="16">
        <v>35490</v>
      </c>
      <c r="C72" s="14">
        <v>1.1262018248259895</v>
      </c>
      <c r="D72" s="14">
        <v>0.79905757897992302</v>
      </c>
      <c r="S72" s="6">
        <f t="shared" si="3"/>
        <v>31320</v>
      </c>
      <c r="T72" s="8">
        <v>31291</v>
      </c>
      <c r="U72" s="14">
        <v>0.928908438</v>
      </c>
      <c r="V72" s="14">
        <v>0.77567502700000002</v>
      </c>
    </row>
    <row r="73" spans="1:22" x14ac:dyDescent="0.2">
      <c r="A73" s="6">
        <f t="shared" si="2"/>
        <v>35611</v>
      </c>
      <c r="B73" s="16">
        <v>35582</v>
      </c>
      <c r="C73" s="14">
        <v>1.1164602161147614</v>
      </c>
      <c r="D73" s="14">
        <v>0.80811086849701785</v>
      </c>
      <c r="S73" s="6">
        <f t="shared" si="3"/>
        <v>31351</v>
      </c>
      <c r="T73" s="8">
        <v>31321</v>
      </c>
      <c r="U73" s="14">
        <v>0.92949448601444595</v>
      </c>
      <c r="V73" s="14">
        <v>0.77674349550393795</v>
      </c>
    </row>
    <row r="74" spans="1:22" x14ac:dyDescent="0.2">
      <c r="A74" s="6">
        <f t="shared" si="2"/>
        <v>35703</v>
      </c>
      <c r="B74" s="16">
        <v>35674</v>
      </c>
      <c r="C74" s="14">
        <v>1.1373272840939779</v>
      </c>
      <c r="D74" s="14">
        <v>0.80370599069335114</v>
      </c>
      <c r="S74" s="6">
        <f t="shared" si="3"/>
        <v>31381</v>
      </c>
      <c r="T74" s="8">
        <v>31352</v>
      </c>
      <c r="U74" s="14">
        <v>0.92985690301435597</v>
      </c>
      <c r="V74" s="14">
        <v>0.77750632223243499</v>
      </c>
    </row>
    <row r="75" spans="1:22" x14ac:dyDescent="0.2">
      <c r="A75" s="6">
        <f t="shared" si="2"/>
        <v>35795</v>
      </c>
      <c r="B75" s="16">
        <v>35765</v>
      </c>
      <c r="C75" s="14">
        <v>1.1567119115755204</v>
      </c>
      <c r="D75" s="14">
        <v>0.7992553707763036</v>
      </c>
      <c r="S75" s="6">
        <f t="shared" si="3"/>
        <v>31412</v>
      </c>
      <c r="T75" s="8">
        <v>31382</v>
      </c>
      <c r="U75" s="14">
        <v>0.92998980499999995</v>
      </c>
      <c r="V75" s="14">
        <v>0.77781620200000001</v>
      </c>
    </row>
    <row r="76" spans="1:22" x14ac:dyDescent="0.2">
      <c r="A76" s="6">
        <f t="shared" si="2"/>
        <v>35885</v>
      </c>
      <c r="B76" s="16">
        <v>35855</v>
      </c>
      <c r="C76" s="14">
        <v>1.2011694706606484</v>
      </c>
      <c r="D76" s="14">
        <v>0.78558533288490007</v>
      </c>
      <c r="S76" s="6">
        <f t="shared" si="3"/>
        <v>31443</v>
      </c>
      <c r="T76" s="8">
        <v>31413</v>
      </c>
      <c r="U76" s="14">
        <v>0.92744701968273102</v>
      </c>
      <c r="V76" s="14">
        <v>0.77716617028791601</v>
      </c>
    </row>
    <row r="77" spans="1:22" x14ac:dyDescent="0.2">
      <c r="A77" s="6">
        <f t="shared" si="2"/>
        <v>35976</v>
      </c>
      <c r="B77" s="16">
        <v>35947</v>
      </c>
      <c r="C77" s="14">
        <v>1.1987346118004807</v>
      </c>
      <c r="D77" s="14">
        <v>0.78948854066927265</v>
      </c>
      <c r="S77" s="6">
        <f t="shared" si="3"/>
        <v>31471</v>
      </c>
      <c r="T77" s="8">
        <v>31444</v>
      </c>
      <c r="U77" s="14">
        <v>0.92272793707896905</v>
      </c>
      <c r="V77" s="14">
        <v>0.77586320002659903</v>
      </c>
    </row>
    <row r="78" spans="1:22" x14ac:dyDescent="0.2">
      <c r="A78" s="6">
        <f t="shared" si="2"/>
        <v>36068</v>
      </c>
      <c r="B78" s="16">
        <v>36039</v>
      </c>
      <c r="C78" s="14">
        <v>1.1690623179965056</v>
      </c>
      <c r="D78" s="14">
        <v>0.79000760818023064</v>
      </c>
      <c r="S78" s="6">
        <f t="shared" si="3"/>
        <v>31502</v>
      </c>
      <c r="T78" s="8">
        <v>31472</v>
      </c>
      <c r="U78" s="14">
        <v>0.918112551</v>
      </c>
      <c r="V78" s="14">
        <v>0.77430630899999997</v>
      </c>
    </row>
    <row r="79" spans="1:22" x14ac:dyDescent="0.2">
      <c r="A79" s="6">
        <f t="shared" si="2"/>
        <v>36160</v>
      </c>
      <c r="B79" s="16">
        <v>36130</v>
      </c>
      <c r="C79" s="14">
        <v>1.2028501447339122</v>
      </c>
      <c r="D79" s="14">
        <v>0.78113481503370441</v>
      </c>
      <c r="S79" s="6">
        <f t="shared" si="3"/>
        <v>31532</v>
      </c>
      <c r="T79" s="8">
        <v>31503</v>
      </c>
      <c r="U79" s="14">
        <v>0.91481520627799495</v>
      </c>
      <c r="V79" s="14">
        <v>0.77270421018520397</v>
      </c>
    </row>
    <row r="80" spans="1:22" x14ac:dyDescent="0.2">
      <c r="A80" s="6">
        <f t="shared" si="2"/>
        <v>36250</v>
      </c>
      <c r="B80" s="16">
        <v>36220</v>
      </c>
      <c r="C80" s="14">
        <v>1.1225431410704969</v>
      </c>
      <c r="D80" s="14">
        <v>0.7704205673195651</v>
      </c>
      <c r="S80" s="6">
        <f t="shared" si="3"/>
        <v>31563</v>
      </c>
      <c r="T80" s="8">
        <v>31533</v>
      </c>
      <c r="U80" s="14">
        <v>0.91180148205751499</v>
      </c>
      <c r="V80" s="14">
        <v>0.770891735233733</v>
      </c>
    </row>
    <row r="81" spans="1:22" x14ac:dyDescent="0.2">
      <c r="A81" s="6">
        <f t="shared" si="2"/>
        <v>36341</v>
      </c>
      <c r="B81" s="16">
        <v>36312</v>
      </c>
      <c r="C81" s="14">
        <v>1.1750001553016891</v>
      </c>
      <c r="D81" s="14">
        <v>0.77637155683588999</v>
      </c>
      <c r="S81" s="6">
        <f t="shared" si="3"/>
        <v>31593</v>
      </c>
      <c r="T81" s="8">
        <v>31564</v>
      </c>
      <c r="U81" s="14">
        <v>0.91055508299999999</v>
      </c>
      <c r="V81" s="14">
        <v>0.76955811299999999</v>
      </c>
    </row>
    <row r="82" spans="1:22" x14ac:dyDescent="0.2">
      <c r="A82" s="6">
        <f t="shared" si="2"/>
        <v>36433</v>
      </c>
      <c r="B82" s="16">
        <v>36404</v>
      </c>
      <c r="C82" s="14">
        <v>1.1959293025446767</v>
      </c>
      <c r="D82" s="14">
        <v>0.78098534666856556</v>
      </c>
      <c r="S82" s="6">
        <f t="shared" si="3"/>
        <v>31624</v>
      </c>
      <c r="T82" s="8">
        <v>31594</v>
      </c>
      <c r="U82" s="14">
        <v>0.91546164447650402</v>
      </c>
      <c r="V82" s="14">
        <v>0.76858995287389997</v>
      </c>
    </row>
    <row r="83" spans="1:22" x14ac:dyDescent="0.2">
      <c r="A83" s="6">
        <f t="shared" si="2"/>
        <v>36525</v>
      </c>
      <c r="B83" s="16">
        <v>36495</v>
      </c>
      <c r="C83" s="14">
        <v>1.1919373956796246</v>
      </c>
      <c r="D83" s="14">
        <v>0.76499401918294185</v>
      </c>
      <c r="S83" s="6">
        <f t="shared" si="3"/>
        <v>31655</v>
      </c>
      <c r="T83" s="8">
        <v>31625</v>
      </c>
      <c r="U83" s="14">
        <v>0.92556761570986001</v>
      </c>
      <c r="V83" s="14">
        <v>0.76781218985256805</v>
      </c>
    </row>
    <row r="84" spans="1:22" x14ac:dyDescent="0.2">
      <c r="A84" s="6">
        <f t="shared" si="2"/>
        <v>36616</v>
      </c>
      <c r="B84" s="16">
        <v>36586</v>
      </c>
      <c r="C84" s="14">
        <v>1.1985178686345286</v>
      </c>
      <c r="D84" s="14">
        <v>0.7654215424125318</v>
      </c>
      <c r="S84" s="6">
        <f t="shared" si="3"/>
        <v>31685</v>
      </c>
      <c r="T84" s="8">
        <v>31656</v>
      </c>
      <c r="U84" s="14">
        <v>0.93377966700000004</v>
      </c>
      <c r="V84" s="14">
        <v>0.76750607100000001</v>
      </c>
    </row>
    <row r="85" spans="1:22" x14ac:dyDescent="0.2">
      <c r="A85" s="6">
        <f t="shared" si="2"/>
        <v>36707</v>
      </c>
      <c r="B85" s="16">
        <v>36678</v>
      </c>
      <c r="C85" s="14">
        <v>1.2314781792991352</v>
      </c>
      <c r="D85" s="14">
        <v>0.79165489442115811</v>
      </c>
      <c r="S85" s="6">
        <f t="shared" si="3"/>
        <v>31716</v>
      </c>
      <c r="T85" s="8">
        <v>31686</v>
      </c>
      <c r="U85" s="14">
        <v>0.93951061932943403</v>
      </c>
      <c r="V85" s="14">
        <v>0.76831829193476098</v>
      </c>
    </row>
    <row r="86" spans="1:22" x14ac:dyDescent="0.2">
      <c r="A86" s="6">
        <f t="shared" si="2"/>
        <v>36799</v>
      </c>
      <c r="B86" s="16">
        <v>36770</v>
      </c>
      <c r="C86" s="14">
        <v>1.3287050626945403</v>
      </c>
      <c r="D86" s="14">
        <v>0.79001418403383672</v>
      </c>
      <c r="S86" s="6">
        <f t="shared" si="3"/>
        <v>31746</v>
      </c>
      <c r="T86" s="8">
        <v>31717</v>
      </c>
      <c r="U86" s="14">
        <v>0.944247286062328</v>
      </c>
      <c r="V86" s="14">
        <v>0.77015561130337495</v>
      </c>
    </row>
    <row r="87" spans="1:22" x14ac:dyDescent="0.2">
      <c r="A87" s="6">
        <f t="shared" si="2"/>
        <v>36891</v>
      </c>
      <c r="B87" s="16">
        <v>36861</v>
      </c>
      <c r="C87" s="14">
        <v>1.305307552390224</v>
      </c>
      <c r="D87" s="14">
        <v>0.77544041421966359</v>
      </c>
      <c r="S87" s="6">
        <f t="shared" si="3"/>
        <v>31777</v>
      </c>
      <c r="T87" s="8">
        <v>31747</v>
      </c>
      <c r="U87" s="14">
        <v>0.946336446</v>
      </c>
      <c r="V87" s="14">
        <v>0.772368473</v>
      </c>
    </row>
    <row r="88" spans="1:22" x14ac:dyDescent="0.2">
      <c r="A88" s="6">
        <f t="shared" si="2"/>
        <v>36981</v>
      </c>
      <c r="B88" s="16">
        <v>36951</v>
      </c>
      <c r="C88" s="14">
        <v>1.3270812049369016</v>
      </c>
      <c r="D88" s="14">
        <v>0.74768205391355069</v>
      </c>
      <c r="S88" s="6">
        <f t="shared" si="3"/>
        <v>31808</v>
      </c>
      <c r="T88" s="8">
        <v>31778</v>
      </c>
      <c r="U88" s="14">
        <v>0.94538964346491305</v>
      </c>
      <c r="V88" s="14">
        <v>0.77508792103062596</v>
      </c>
    </row>
    <row r="89" spans="1:22" x14ac:dyDescent="0.2">
      <c r="A89" s="6">
        <f t="shared" si="2"/>
        <v>37072</v>
      </c>
      <c r="B89" s="16">
        <v>37043</v>
      </c>
      <c r="C89" s="14">
        <v>1.306413492348945</v>
      </c>
      <c r="D89" s="14">
        <v>0.74097605025600266</v>
      </c>
      <c r="S89" s="6">
        <f t="shared" si="3"/>
        <v>31836</v>
      </c>
      <c r="T89" s="8">
        <v>31809</v>
      </c>
      <c r="U89" s="14">
        <v>0.94337631932876898</v>
      </c>
      <c r="V89" s="14">
        <v>0.77804818484145599</v>
      </c>
    </row>
    <row r="90" spans="1:22" x14ac:dyDescent="0.2">
      <c r="A90" s="6">
        <f t="shared" si="2"/>
        <v>37164</v>
      </c>
      <c r="B90" s="16">
        <v>37135</v>
      </c>
      <c r="C90" s="14">
        <v>1.29231059631598</v>
      </c>
      <c r="D90" s="14">
        <v>0.72355547787012853</v>
      </c>
      <c r="S90" s="6">
        <f t="shared" si="3"/>
        <v>31867</v>
      </c>
      <c r="T90" s="8">
        <v>31837</v>
      </c>
      <c r="U90" s="14">
        <v>0.94065787700000003</v>
      </c>
      <c r="V90" s="14">
        <v>0.78097249700000004</v>
      </c>
    </row>
    <row r="91" spans="1:22" x14ac:dyDescent="0.2">
      <c r="A91" s="6">
        <f t="shared" si="2"/>
        <v>37256</v>
      </c>
      <c r="B91" s="16">
        <v>37226</v>
      </c>
      <c r="C91" s="14">
        <v>1.2593839631505606</v>
      </c>
      <c r="D91" s="14">
        <v>0.76008972987879475</v>
      </c>
      <c r="S91" s="6">
        <f t="shared" si="3"/>
        <v>31897</v>
      </c>
      <c r="T91" s="8">
        <v>31868</v>
      </c>
      <c r="U91" s="14">
        <v>0.93621139440217205</v>
      </c>
      <c r="V91" s="14">
        <v>0.78296798136017598</v>
      </c>
    </row>
    <row r="92" spans="1:22" x14ac:dyDescent="0.2">
      <c r="A92" s="6">
        <f t="shared" si="2"/>
        <v>37346</v>
      </c>
      <c r="B92" s="16">
        <v>37316</v>
      </c>
      <c r="C92" s="14">
        <v>1.2676771834941531</v>
      </c>
      <c r="D92" s="14">
        <v>0.74868773266374788</v>
      </c>
      <c r="S92" s="6">
        <f t="shared" si="3"/>
        <v>31928</v>
      </c>
      <c r="T92" s="8">
        <v>31898</v>
      </c>
      <c r="U92" s="14">
        <v>0.93049174737919804</v>
      </c>
      <c r="V92" s="14">
        <v>0.78477919177228295</v>
      </c>
    </row>
    <row r="93" spans="1:22" x14ac:dyDescent="0.2">
      <c r="A93" s="6">
        <f t="shared" si="2"/>
        <v>37437</v>
      </c>
      <c r="B93" s="16">
        <v>37408</v>
      </c>
      <c r="C93" s="14">
        <v>1.2721409269806314</v>
      </c>
      <c r="D93" s="14">
        <v>0.75275661503882407</v>
      </c>
      <c r="S93" s="6">
        <f t="shared" si="3"/>
        <v>31958</v>
      </c>
      <c r="T93" s="8">
        <v>31929</v>
      </c>
      <c r="U93" s="14">
        <v>0.92779839399999997</v>
      </c>
      <c r="V93" s="14">
        <v>0.78699263699999999</v>
      </c>
    </row>
    <row r="94" spans="1:22" x14ac:dyDescent="0.2">
      <c r="A94" s="6">
        <f t="shared" si="2"/>
        <v>37529</v>
      </c>
      <c r="B94" s="16">
        <v>37500</v>
      </c>
      <c r="C94" s="14">
        <v>1.2902292982607944</v>
      </c>
      <c r="D94" s="14">
        <v>0.75788645638182894</v>
      </c>
      <c r="S94" s="6">
        <f t="shared" si="3"/>
        <v>31989</v>
      </c>
      <c r="T94" s="8">
        <v>31959</v>
      </c>
      <c r="U94" s="14">
        <v>0.93012888830363705</v>
      </c>
      <c r="V94" s="14">
        <v>0.79152302828681498</v>
      </c>
    </row>
    <row r="95" spans="1:22" x14ac:dyDescent="0.2">
      <c r="A95" s="6">
        <f t="shared" si="2"/>
        <v>37621</v>
      </c>
      <c r="B95" s="16">
        <v>37591</v>
      </c>
      <c r="C95" s="14">
        <v>1.2892434689682968</v>
      </c>
      <c r="D95" s="14">
        <v>0.75613316276011455</v>
      </c>
      <c r="S95" s="6">
        <f t="shared" si="3"/>
        <v>32020</v>
      </c>
      <c r="T95" s="8">
        <v>31990</v>
      </c>
      <c r="U95" s="14">
        <v>0.93591521443544401</v>
      </c>
      <c r="V95" s="14">
        <v>0.79700268142869102</v>
      </c>
    </row>
    <row r="96" spans="1:22" x14ac:dyDescent="0.2">
      <c r="A96" s="6">
        <f t="shared" si="2"/>
        <v>37711</v>
      </c>
      <c r="B96" s="16">
        <v>37681</v>
      </c>
      <c r="C96" s="14">
        <v>1.3511888326430435</v>
      </c>
      <c r="D96" s="14">
        <v>0.75458439202284222</v>
      </c>
      <c r="S96" s="6">
        <f t="shared" si="3"/>
        <v>32050</v>
      </c>
      <c r="T96" s="8">
        <v>32021</v>
      </c>
      <c r="U96" s="14">
        <v>0.94310260000000001</v>
      </c>
      <c r="V96" s="14">
        <v>0.79955063900000001</v>
      </c>
    </row>
    <row r="97" spans="1:22" x14ac:dyDescent="0.2">
      <c r="A97" s="6">
        <f t="shared" si="2"/>
        <v>37802</v>
      </c>
      <c r="B97" s="16">
        <v>37773</v>
      </c>
      <c r="C97" s="14">
        <v>1.3608121435402603</v>
      </c>
      <c r="D97" s="14">
        <v>0.76181826155021659</v>
      </c>
      <c r="S97" s="6">
        <f t="shared" si="3"/>
        <v>32081</v>
      </c>
      <c r="T97" s="8">
        <v>32051</v>
      </c>
      <c r="U97" s="14">
        <v>0.95652889147275799</v>
      </c>
      <c r="V97" s="14">
        <v>0.79778865321792602</v>
      </c>
    </row>
    <row r="98" spans="1:22" x14ac:dyDescent="0.2">
      <c r="A98" s="6">
        <f t="shared" si="2"/>
        <v>37894</v>
      </c>
      <c r="B98" s="16">
        <v>37865</v>
      </c>
      <c r="C98" s="14">
        <v>1.3525983479316974</v>
      </c>
      <c r="D98" s="14">
        <v>0.77395932841968917</v>
      </c>
      <c r="S98" s="6">
        <f t="shared" si="3"/>
        <v>32111</v>
      </c>
      <c r="T98" s="8">
        <v>32082</v>
      </c>
      <c r="U98" s="14">
        <v>0.974158728488</v>
      </c>
      <c r="V98" s="14">
        <v>0.79412166633787795</v>
      </c>
    </row>
    <row r="99" spans="1:22" x14ac:dyDescent="0.2">
      <c r="A99" s="6">
        <f t="shared" si="2"/>
        <v>37986</v>
      </c>
      <c r="B99" s="16">
        <v>37956</v>
      </c>
      <c r="C99" s="14">
        <v>1.3239342774918839</v>
      </c>
      <c r="D99" s="14">
        <v>0.77695781940292674</v>
      </c>
      <c r="S99" s="6">
        <f t="shared" si="3"/>
        <v>32142</v>
      </c>
      <c r="T99" s="8">
        <v>32112</v>
      </c>
      <c r="U99" s="14">
        <v>0.98728095299999996</v>
      </c>
      <c r="V99" s="14">
        <v>0.79047686399999995</v>
      </c>
    </row>
    <row r="100" spans="1:22" x14ac:dyDescent="0.2">
      <c r="A100" s="6">
        <f t="shared" si="2"/>
        <v>38077</v>
      </c>
      <c r="B100" s="16">
        <v>38047</v>
      </c>
      <c r="C100" s="14">
        <v>1.3810672230702761</v>
      </c>
      <c r="D100" s="14">
        <v>0.7753894717224058</v>
      </c>
      <c r="S100" s="6">
        <f t="shared" si="3"/>
        <v>32173</v>
      </c>
      <c r="T100" s="8">
        <v>32143</v>
      </c>
      <c r="U100" s="14">
        <v>0.99416794775163497</v>
      </c>
      <c r="V100" s="14">
        <v>0.78714804423214202</v>
      </c>
    </row>
    <row r="101" spans="1:22" x14ac:dyDescent="0.2">
      <c r="A101" s="6">
        <f t="shared" si="2"/>
        <v>38168</v>
      </c>
      <c r="B101" s="16">
        <v>38139</v>
      </c>
      <c r="C101" s="14">
        <v>1.399173059464855</v>
      </c>
      <c r="D101" s="14">
        <v>0.7910243565290892</v>
      </c>
      <c r="S101" s="6">
        <f t="shared" si="3"/>
        <v>32202</v>
      </c>
      <c r="T101" s="8">
        <v>32174</v>
      </c>
      <c r="U101" s="14">
        <v>0.99910191995293096</v>
      </c>
      <c r="V101" s="14">
        <v>0.78415006895052197</v>
      </c>
    </row>
    <row r="102" spans="1:22" x14ac:dyDescent="0.2">
      <c r="A102" s="6">
        <f t="shared" si="2"/>
        <v>38260</v>
      </c>
      <c r="B102" s="16">
        <v>38231</v>
      </c>
      <c r="C102" s="14">
        <v>1.416121908440853</v>
      </c>
      <c r="D102" s="14">
        <v>0.80440154110401307</v>
      </c>
      <c r="S102" s="6">
        <f t="shared" si="3"/>
        <v>32233</v>
      </c>
      <c r="T102" s="8">
        <v>32203</v>
      </c>
      <c r="U102" s="14">
        <v>1.001240667</v>
      </c>
      <c r="V102" s="14">
        <v>0.78269355100000004</v>
      </c>
    </row>
    <row r="103" spans="1:22" x14ac:dyDescent="0.2">
      <c r="A103" s="6">
        <f t="shared" si="2"/>
        <v>38352</v>
      </c>
      <c r="B103" s="16">
        <v>38322</v>
      </c>
      <c r="C103" s="14">
        <v>1.4005796628158551</v>
      </c>
      <c r="D103" s="14">
        <v>0.81207053998200129</v>
      </c>
      <c r="S103" s="6">
        <f t="shared" si="3"/>
        <v>32263</v>
      </c>
      <c r="T103" s="8">
        <v>32234</v>
      </c>
      <c r="U103" s="14">
        <v>0.99694230268608697</v>
      </c>
      <c r="V103" s="14">
        <v>0.78527305122590296</v>
      </c>
    </row>
    <row r="104" spans="1:22" x14ac:dyDescent="0.2">
      <c r="A104" s="6">
        <f t="shared" si="2"/>
        <v>38442</v>
      </c>
      <c r="B104" s="16">
        <v>38412</v>
      </c>
      <c r="C104" s="14">
        <v>1.4189630868040322</v>
      </c>
      <c r="D104" s="14">
        <v>0.81851410236920563</v>
      </c>
      <c r="S104" s="6">
        <f t="shared" si="3"/>
        <v>32294</v>
      </c>
      <c r="T104" s="8">
        <v>32264</v>
      </c>
      <c r="U104" s="14">
        <v>0.98864219931391295</v>
      </c>
      <c r="V104" s="14">
        <v>0.79076354127594495</v>
      </c>
    </row>
    <row r="105" spans="1:22" x14ac:dyDescent="0.2">
      <c r="A105" s="6">
        <f t="shared" si="2"/>
        <v>38533</v>
      </c>
      <c r="B105" s="16">
        <v>38504</v>
      </c>
      <c r="C105" s="14">
        <v>1.3922111877054524</v>
      </c>
      <c r="D105" s="14">
        <v>0.83447368475929096</v>
      </c>
      <c r="S105" s="6">
        <f t="shared" si="3"/>
        <v>32324</v>
      </c>
      <c r="T105" s="8">
        <v>32295</v>
      </c>
      <c r="U105" s="14">
        <v>0.984343835</v>
      </c>
      <c r="V105" s="14">
        <v>0.79506471899999998</v>
      </c>
    </row>
    <row r="106" spans="1:22" x14ac:dyDescent="0.2">
      <c r="A106" s="6">
        <f t="shared" si="2"/>
        <v>38625</v>
      </c>
      <c r="B106" s="16">
        <v>38596</v>
      </c>
      <c r="C106" s="14">
        <v>1.4105606225723162</v>
      </c>
      <c r="D106" s="14">
        <v>0.83958400633009711</v>
      </c>
      <c r="S106" s="6">
        <f t="shared" si="3"/>
        <v>32355</v>
      </c>
      <c r="T106" s="8">
        <v>32325</v>
      </c>
      <c r="U106" s="14">
        <v>0.98621564732978395</v>
      </c>
      <c r="V106" s="14">
        <v>0.79735786998873504</v>
      </c>
    </row>
    <row r="107" spans="1:22" x14ac:dyDescent="0.2">
      <c r="A107" s="6">
        <f t="shared" si="2"/>
        <v>38717</v>
      </c>
      <c r="B107" s="16">
        <v>38687</v>
      </c>
      <c r="C107" s="14">
        <v>1.390201094435761</v>
      </c>
      <c r="D107" s="14">
        <v>0.82798217688575348</v>
      </c>
      <c r="S107" s="6">
        <f t="shared" si="3"/>
        <v>32386</v>
      </c>
      <c r="T107" s="8">
        <v>32356</v>
      </c>
      <c r="U107" s="14">
        <v>0.99111865195390902</v>
      </c>
      <c r="V107" s="14">
        <v>0.799170344875892</v>
      </c>
    </row>
    <row r="108" spans="1:22" x14ac:dyDescent="0.2">
      <c r="A108" s="6">
        <f t="shared" si="2"/>
        <v>38807</v>
      </c>
      <c r="B108" s="16">
        <v>38777</v>
      </c>
      <c r="C108" s="14">
        <v>1.4204884601565386</v>
      </c>
      <c r="D108" s="14">
        <v>0.82841856754492338</v>
      </c>
      <c r="S108" s="6">
        <f t="shared" si="3"/>
        <v>32416</v>
      </c>
      <c r="T108" s="8">
        <v>32387</v>
      </c>
      <c r="U108" s="14">
        <v>0.99774303900000005</v>
      </c>
      <c r="V108" s="14">
        <v>0.80080726099999999</v>
      </c>
    </row>
    <row r="109" spans="1:22" x14ac:dyDescent="0.2">
      <c r="A109" s="6">
        <f t="shared" si="2"/>
        <v>38898</v>
      </c>
      <c r="B109" s="16">
        <v>38869</v>
      </c>
      <c r="C109" s="14">
        <v>1.4177004900502053</v>
      </c>
      <c r="D109" s="14">
        <v>0.83775392549729466</v>
      </c>
      <c r="S109" s="6">
        <f t="shared" si="3"/>
        <v>32447</v>
      </c>
      <c r="T109" s="8">
        <v>32417</v>
      </c>
      <c r="U109" s="14">
        <v>1.0178548172965201</v>
      </c>
      <c r="V109" s="14">
        <v>0.80237872612870198</v>
      </c>
    </row>
    <row r="110" spans="1:22" x14ac:dyDescent="0.2">
      <c r="A110" s="6">
        <f t="shared" si="2"/>
        <v>38990</v>
      </c>
      <c r="B110" s="16">
        <v>38961</v>
      </c>
      <c r="C110" s="14">
        <v>1.4515625586506899</v>
      </c>
      <c r="D110" s="14">
        <v>0.83754052284769176</v>
      </c>
      <c r="S110" s="6">
        <f t="shared" si="3"/>
        <v>32477</v>
      </c>
      <c r="T110" s="8">
        <v>32448</v>
      </c>
      <c r="U110" s="14">
        <v>1.0463096291398299</v>
      </c>
      <c r="V110" s="14">
        <v>0.80380012502561204</v>
      </c>
    </row>
    <row r="111" spans="1:22" x14ac:dyDescent="0.2">
      <c r="A111" s="6">
        <f t="shared" si="2"/>
        <v>39082</v>
      </c>
      <c r="B111" s="16">
        <v>39052</v>
      </c>
      <c r="C111" s="14">
        <v>1.4369889115949044</v>
      </c>
      <c r="D111" s="14">
        <v>0.8286597901071211</v>
      </c>
      <c r="S111" s="6">
        <f t="shared" si="3"/>
        <v>32508</v>
      </c>
      <c r="T111" s="8">
        <v>32478</v>
      </c>
      <c r="U111" s="14">
        <v>1.0614742989999999</v>
      </c>
      <c r="V111" s="14">
        <v>0.80553149800000001</v>
      </c>
    </row>
    <row r="112" spans="1:22" x14ac:dyDescent="0.2">
      <c r="A112" s="6">
        <f t="shared" si="2"/>
        <v>39172</v>
      </c>
      <c r="B112" s="16">
        <v>39142</v>
      </c>
      <c r="C112" s="14">
        <v>1.4467669846443822</v>
      </c>
      <c r="D112" s="14">
        <v>0.81083313528942225</v>
      </c>
      <c r="S112" s="6">
        <f t="shared" si="3"/>
        <v>32539</v>
      </c>
      <c r="T112" s="8">
        <v>32509</v>
      </c>
      <c r="U112" s="14">
        <v>1.05971671425162</v>
      </c>
      <c r="V112" s="14">
        <v>0.80821951602254005</v>
      </c>
    </row>
    <row r="113" spans="1:22" x14ac:dyDescent="0.2">
      <c r="A113" s="6">
        <f t="shared" si="2"/>
        <v>39263</v>
      </c>
      <c r="B113" s="16">
        <v>39234</v>
      </c>
      <c r="C113" s="14">
        <v>1.4579666717901043</v>
      </c>
      <c r="D113" s="14">
        <v>0.82114913674148504</v>
      </c>
      <c r="S113" s="6">
        <f t="shared" si="3"/>
        <v>32567</v>
      </c>
      <c r="T113" s="8">
        <v>32540</v>
      </c>
      <c r="U113" s="14">
        <v>1.0568218977483801</v>
      </c>
      <c r="V113" s="14">
        <v>0.81103345809962202</v>
      </c>
    </row>
    <row r="114" spans="1:22" x14ac:dyDescent="0.2">
      <c r="A114" s="6">
        <f t="shared" si="2"/>
        <v>39355</v>
      </c>
      <c r="B114" s="16">
        <v>39326</v>
      </c>
      <c r="C114" s="14">
        <v>1.4799623594964471</v>
      </c>
      <c r="D114" s="14">
        <v>0.81218847153317941</v>
      </c>
      <c r="S114" s="6">
        <f t="shared" si="3"/>
        <v>32598</v>
      </c>
      <c r="T114" s="8">
        <v>32568</v>
      </c>
      <c r="U114" s="14">
        <v>1.0550643129999999</v>
      </c>
      <c r="V114" s="14">
        <v>0.81319572200000001</v>
      </c>
    </row>
    <row r="115" spans="1:22" x14ac:dyDescent="0.2">
      <c r="A115" s="6">
        <f t="shared" si="2"/>
        <v>39447</v>
      </c>
      <c r="B115" s="16">
        <v>39417</v>
      </c>
      <c r="C115" s="14">
        <v>1.4970053623071828</v>
      </c>
      <c r="D115" s="14">
        <v>0.8011449065527062</v>
      </c>
      <c r="S115" s="6">
        <f t="shared" si="3"/>
        <v>32628</v>
      </c>
      <c r="T115" s="8">
        <v>32599</v>
      </c>
      <c r="U115" s="14">
        <v>1.06167963199523</v>
      </c>
      <c r="V115" s="14">
        <v>0.814154204342323</v>
      </c>
    </row>
    <row r="116" spans="1:22" x14ac:dyDescent="0.2">
      <c r="A116" s="6">
        <f t="shared" si="2"/>
        <v>39538</v>
      </c>
      <c r="B116" s="16">
        <v>39508</v>
      </c>
      <c r="C116" s="14">
        <v>1.5194367756350111</v>
      </c>
      <c r="D116" s="14">
        <v>0.77864256337751458</v>
      </c>
      <c r="S116" s="6">
        <f t="shared" si="3"/>
        <v>32659</v>
      </c>
      <c r="T116" s="8">
        <v>32629</v>
      </c>
      <c r="U116" s="14">
        <v>1.0749177221999</v>
      </c>
      <c r="V116" s="14">
        <v>0.81486162994047096</v>
      </c>
    </row>
    <row r="117" spans="1:22" x14ac:dyDescent="0.2">
      <c r="A117" s="6">
        <f t="shared" si="2"/>
        <v>39629</v>
      </c>
      <c r="B117" s="16">
        <v>39600</v>
      </c>
      <c r="C117" s="14">
        <v>1.5175247284198863</v>
      </c>
      <c r="D117" s="14">
        <v>0.78767056402439184</v>
      </c>
      <c r="S117" s="6">
        <f t="shared" si="3"/>
        <v>32689</v>
      </c>
      <c r="T117" s="8">
        <v>32660</v>
      </c>
      <c r="U117" s="14">
        <v>1.083100865</v>
      </c>
      <c r="V117" s="14">
        <v>0.81543760600000004</v>
      </c>
    </row>
    <row r="118" spans="1:22" x14ac:dyDescent="0.2">
      <c r="A118" s="6">
        <f t="shared" si="2"/>
        <v>39721</v>
      </c>
      <c r="B118" s="16">
        <v>39692</v>
      </c>
      <c r="C118" s="14">
        <v>1.5224196028396637</v>
      </c>
      <c r="D118" s="14">
        <v>0.78778717342720217</v>
      </c>
      <c r="S118" s="6">
        <f t="shared" si="3"/>
        <v>32720</v>
      </c>
      <c r="T118" s="8">
        <v>32690</v>
      </c>
      <c r="U118" s="14">
        <v>1.0852460331528999</v>
      </c>
      <c r="V118" s="14">
        <v>0.81608278925473698</v>
      </c>
    </row>
    <row r="119" spans="1:22" x14ac:dyDescent="0.2">
      <c r="A119" s="6">
        <f t="shared" si="2"/>
        <v>39813</v>
      </c>
      <c r="B119" s="16">
        <v>39783</v>
      </c>
      <c r="C119" s="14">
        <v>1.4772108315513757</v>
      </c>
      <c r="D119" s="14">
        <v>0.75832190688702505</v>
      </c>
      <c r="S119" s="6">
        <f t="shared" si="3"/>
        <v>32751</v>
      </c>
      <c r="T119" s="8">
        <v>32721</v>
      </c>
      <c r="U119" s="14">
        <v>1.0866908065426999</v>
      </c>
      <c r="V119" s="14">
        <v>0.81665270220381503</v>
      </c>
    </row>
    <row r="120" spans="1:22" x14ac:dyDescent="0.2">
      <c r="A120" s="6">
        <f t="shared" si="2"/>
        <v>39903</v>
      </c>
      <c r="B120" s="16">
        <v>39873</v>
      </c>
      <c r="C120" s="14">
        <v>1.4801672475836327</v>
      </c>
      <c r="D120" s="14">
        <v>0.66761729944185411</v>
      </c>
      <c r="S120" s="6">
        <f t="shared" si="3"/>
        <v>32781</v>
      </c>
      <c r="T120" s="8">
        <v>32752</v>
      </c>
      <c r="U120" s="14">
        <v>1.0872002380000001</v>
      </c>
      <c r="V120" s="14">
        <v>0.81688798600000001</v>
      </c>
    </row>
    <row r="121" spans="1:22" x14ac:dyDescent="0.2">
      <c r="A121" s="6">
        <f t="shared" si="2"/>
        <v>39994</v>
      </c>
      <c r="B121" s="16">
        <v>39965</v>
      </c>
      <c r="C121" s="14">
        <v>1.4353154127114138</v>
      </c>
      <c r="D121" s="14">
        <v>0.66787982946811253</v>
      </c>
      <c r="S121" s="6">
        <f t="shared" si="3"/>
        <v>32812</v>
      </c>
      <c r="T121" s="8">
        <v>32782</v>
      </c>
      <c r="U121" s="14">
        <v>1.0861937163145401</v>
      </c>
      <c r="V121" s="14">
        <v>0.81428742802945298</v>
      </c>
    </row>
    <row r="122" spans="1:22" x14ac:dyDescent="0.2">
      <c r="A122" s="6">
        <f t="shared" si="2"/>
        <v>40086</v>
      </c>
      <c r="B122" s="16">
        <v>40057</v>
      </c>
      <c r="C122" s="14">
        <v>1.4317798102401915</v>
      </c>
      <c r="D122" s="14">
        <v>0.66012930721447571</v>
      </c>
      <c r="S122" s="6">
        <f t="shared" si="3"/>
        <v>32842</v>
      </c>
      <c r="T122" s="8">
        <v>32813</v>
      </c>
      <c r="U122" s="14">
        <v>1.0840224843784301</v>
      </c>
      <c r="V122" s="14">
        <v>0.80956538568094305</v>
      </c>
    </row>
    <row r="123" spans="1:22" x14ac:dyDescent="0.2">
      <c r="A123" s="6">
        <f t="shared" si="2"/>
        <v>40178</v>
      </c>
      <c r="B123" s="16">
        <v>40148</v>
      </c>
      <c r="C123" s="14">
        <v>1.4025199682002742</v>
      </c>
      <c r="D123" s="14">
        <v>0.64193915776898136</v>
      </c>
      <c r="S123" s="6">
        <f t="shared" si="3"/>
        <v>32873</v>
      </c>
      <c r="T123" s="8">
        <v>32843</v>
      </c>
      <c r="U123" s="14">
        <v>1.081663123</v>
      </c>
      <c r="V123" s="14">
        <v>0.80668783300000002</v>
      </c>
    </row>
    <row r="124" spans="1:22" x14ac:dyDescent="0.2">
      <c r="A124" s="6">
        <f t="shared" si="2"/>
        <v>40268</v>
      </c>
      <c r="B124" s="16">
        <v>40238</v>
      </c>
      <c r="C124" s="14">
        <v>1.4123885172212247</v>
      </c>
      <c r="D124" s="14">
        <v>0.68057842495163778</v>
      </c>
      <c r="S124" s="6">
        <f t="shared" si="3"/>
        <v>32904</v>
      </c>
      <c r="T124" s="8">
        <v>32874</v>
      </c>
      <c r="U124" s="14">
        <v>1.0795958513167501</v>
      </c>
      <c r="V124" s="14">
        <v>0.80633065267715898</v>
      </c>
    </row>
    <row r="125" spans="1:22" x14ac:dyDescent="0.2">
      <c r="A125" s="6">
        <f t="shared" si="2"/>
        <v>40359</v>
      </c>
      <c r="B125" s="16">
        <v>40330</v>
      </c>
      <c r="C125" s="14">
        <v>1.3605967217140402</v>
      </c>
      <c r="D125" s="14">
        <v>0.68946267203108047</v>
      </c>
      <c r="S125" s="6">
        <f t="shared" si="3"/>
        <v>32932</v>
      </c>
      <c r="T125" s="8">
        <v>32905</v>
      </c>
      <c r="U125" s="14">
        <v>1.07760492726574</v>
      </c>
      <c r="V125" s="14">
        <v>0.80612326578586002</v>
      </c>
    </row>
    <row r="126" spans="1:22" x14ac:dyDescent="0.2">
      <c r="A126" s="6">
        <f t="shared" si="2"/>
        <v>40451</v>
      </c>
      <c r="B126" s="16">
        <v>40422</v>
      </c>
      <c r="C126" s="14">
        <v>1.3849123219264274</v>
      </c>
      <c r="D126" s="14">
        <v>0.68461848740529263</v>
      </c>
      <c r="S126" s="6">
        <f t="shared" si="3"/>
        <v>32963</v>
      </c>
      <c r="T126" s="8">
        <v>32933</v>
      </c>
      <c r="U126" s="14">
        <v>1.075132958</v>
      </c>
      <c r="V126" s="14">
        <v>0.806039952</v>
      </c>
    </row>
    <row r="127" spans="1:22" x14ac:dyDescent="0.2">
      <c r="A127" s="6">
        <f t="shared" si="2"/>
        <v>40543</v>
      </c>
      <c r="B127" s="16">
        <v>40513</v>
      </c>
      <c r="C127" s="14">
        <v>1.3442050120265474</v>
      </c>
      <c r="D127" s="14">
        <v>0.66991553531321024</v>
      </c>
      <c r="S127" s="6">
        <f t="shared" si="3"/>
        <v>32993</v>
      </c>
      <c r="T127" s="8">
        <v>32964</v>
      </c>
      <c r="U127" s="14">
        <v>1.0715503505266</v>
      </c>
      <c r="V127" s="14">
        <v>0.80605752263236197</v>
      </c>
    </row>
    <row r="128" spans="1:22" x14ac:dyDescent="0.2">
      <c r="A128" s="6">
        <f t="shared" si="2"/>
        <v>40633</v>
      </c>
      <c r="B128" s="16">
        <v>40603</v>
      </c>
      <c r="C128" s="14">
        <v>1.3772558708387825</v>
      </c>
      <c r="D128" s="14">
        <v>0.6481357062769344</v>
      </c>
      <c r="S128" s="6">
        <f t="shared" si="3"/>
        <v>33024</v>
      </c>
      <c r="T128" s="8">
        <v>32994</v>
      </c>
      <c r="U128" s="14">
        <v>1.06745130176868</v>
      </c>
      <c r="V128" s="14">
        <v>0.80609145136763805</v>
      </c>
    </row>
    <row r="129" spans="1:22" x14ac:dyDescent="0.2">
      <c r="A129" s="6">
        <f t="shared" si="2"/>
        <v>40724</v>
      </c>
      <c r="B129" s="16">
        <v>40695</v>
      </c>
      <c r="C129" s="14">
        <v>1.3828950971180023</v>
      </c>
      <c r="D129" s="14">
        <v>0.63646392555476039</v>
      </c>
      <c r="S129" s="6">
        <f t="shared" si="3"/>
        <v>33054</v>
      </c>
      <c r="T129" s="8">
        <v>33025</v>
      </c>
      <c r="U129" s="14">
        <v>1.06559275</v>
      </c>
      <c r="V129" s="14">
        <v>0.80610902200000001</v>
      </c>
    </row>
    <row r="130" spans="1:22" x14ac:dyDescent="0.2">
      <c r="A130" s="6">
        <f t="shared" si="2"/>
        <v>40816</v>
      </c>
      <c r="B130" s="16">
        <v>40787</v>
      </c>
      <c r="C130" s="14">
        <v>1.37444101362862</v>
      </c>
      <c r="D130" s="14">
        <v>0.63506280173969853</v>
      </c>
      <c r="S130" s="6">
        <f t="shared" si="3"/>
        <v>33085</v>
      </c>
      <c r="T130" s="8">
        <v>33055</v>
      </c>
      <c r="U130" s="14">
        <v>1.06796072051904</v>
      </c>
      <c r="V130" s="14">
        <v>0.80501566789859202</v>
      </c>
    </row>
    <row r="131" spans="1:22" x14ac:dyDescent="0.2">
      <c r="A131" s="6">
        <f t="shared" si="2"/>
        <v>40908</v>
      </c>
      <c r="B131" s="16">
        <v>40878</v>
      </c>
      <c r="C131" s="14">
        <v>1.4168359737407663</v>
      </c>
      <c r="D131" s="14">
        <v>0.63361689096691631</v>
      </c>
      <c r="S131" s="6">
        <f t="shared" si="3"/>
        <v>33116</v>
      </c>
      <c r="T131" s="8">
        <v>33086</v>
      </c>
      <c r="U131" s="14">
        <v>1.07241071736521</v>
      </c>
      <c r="V131" s="14">
        <v>0.80238018406846801</v>
      </c>
    </row>
    <row r="132" spans="1:22" x14ac:dyDescent="0.2">
      <c r="A132" s="6">
        <f t="shared" si="2"/>
        <v>40999</v>
      </c>
      <c r="B132" s="16">
        <v>40969</v>
      </c>
      <c r="C132" s="14">
        <v>1.3834964411211457</v>
      </c>
      <c r="D132" s="14">
        <v>0.63019347185698049</v>
      </c>
      <c r="S132" s="6">
        <f t="shared" si="3"/>
        <v>33146</v>
      </c>
      <c r="T132" s="8">
        <v>33117</v>
      </c>
      <c r="U132" s="14">
        <v>1.0749499680000001</v>
      </c>
      <c r="V132" s="14">
        <v>0.79927209099999996</v>
      </c>
    </row>
    <row r="133" spans="1:22" x14ac:dyDescent="0.2">
      <c r="A133" s="6">
        <f t="shared" ref="A133:A136" si="4">EOMONTH(B133,0)</f>
        <v>41090</v>
      </c>
      <c r="B133" s="16">
        <v>41061</v>
      </c>
      <c r="C133" s="14">
        <v>1.3761727732538998</v>
      </c>
      <c r="D133" s="14">
        <v>0.6445391718066612</v>
      </c>
      <c r="S133" s="6">
        <f t="shared" ref="S133:S196" si="5">EOMONTH(T133,0)</f>
        <v>33177</v>
      </c>
      <c r="T133" s="8">
        <v>33147</v>
      </c>
      <c r="U133" s="14">
        <v>1.07524256844104</v>
      </c>
      <c r="V133" s="14">
        <v>0.79517015994235896</v>
      </c>
    </row>
    <row r="134" spans="1:22" x14ac:dyDescent="0.2">
      <c r="A134" s="6">
        <f t="shared" si="4"/>
        <v>41182</v>
      </c>
      <c r="B134" s="16">
        <v>41153</v>
      </c>
      <c r="C134" s="14">
        <v>1.390110993514071</v>
      </c>
      <c r="D134" s="14">
        <v>0.63280484509098023</v>
      </c>
      <c r="S134" s="6">
        <f t="shared" si="5"/>
        <v>33207</v>
      </c>
      <c r="T134" s="8">
        <v>33178</v>
      </c>
      <c r="U134" s="14">
        <v>1.0753891270886899</v>
      </c>
      <c r="V134" s="14">
        <v>0.78992568556065401</v>
      </c>
    </row>
    <row r="135" spans="1:22" x14ac:dyDescent="0.2">
      <c r="A135" s="6">
        <f t="shared" si="4"/>
        <v>41274</v>
      </c>
      <c r="B135" s="16">
        <v>41244</v>
      </c>
      <c r="C135" s="14">
        <v>1.3237605486115531</v>
      </c>
      <c r="D135" s="14">
        <v>0.62542897481222237</v>
      </c>
      <c r="S135" s="6">
        <f t="shared" si="5"/>
        <v>33238</v>
      </c>
      <c r="T135" s="8">
        <v>33208</v>
      </c>
      <c r="U135" s="14">
        <v>1.075690349</v>
      </c>
      <c r="V135" s="14">
        <v>0.78391386699999999</v>
      </c>
    </row>
    <row r="136" spans="1:22" x14ac:dyDescent="0.2">
      <c r="A136" s="6">
        <f t="shared" si="4"/>
        <v>41364</v>
      </c>
      <c r="B136" s="16">
        <v>41334</v>
      </c>
      <c r="C136" s="14">
        <v>1.2946678444805262</v>
      </c>
      <c r="D136" s="14">
        <v>0.62042066834928244</v>
      </c>
      <c r="S136" s="6">
        <f t="shared" si="5"/>
        <v>33269</v>
      </c>
      <c r="T136" s="8">
        <v>33239</v>
      </c>
      <c r="U136" s="14">
        <v>1.0796364120173201</v>
      </c>
      <c r="V136" s="14">
        <v>0.77547535613045604</v>
      </c>
    </row>
    <row r="137" spans="1:22" x14ac:dyDescent="0.2">
      <c r="B137" s="16"/>
      <c r="S137" s="6">
        <f t="shared" si="5"/>
        <v>33297</v>
      </c>
      <c r="T137" s="8">
        <v>33270</v>
      </c>
      <c r="U137" s="14">
        <v>1.0857023149895599</v>
      </c>
      <c r="V137" s="14">
        <v>0.76711004585151199</v>
      </c>
    </row>
    <row r="138" spans="1:22" x14ac:dyDescent="0.2">
      <c r="B138" s="16"/>
      <c r="S138" s="6">
        <f t="shared" si="5"/>
        <v>33328</v>
      </c>
      <c r="T138" s="8">
        <v>33298</v>
      </c>
      <c r="U138" s="14">
        <v>1.0893367460000001</v>
      </c>
      <c r="V138" s="14">
        <v>0.76264990700000002</v>
      </c>
    </row>
    <row r="139" spans="1:22" x14ac:dyDescent="0.2">
      <c r="S139" s="6">
        <f t="shared" si="5"/>
        <v>33358</v>
      </c>
      <c r="T139" s="8">
        <v>33329</v>
      </c>
      <c r="U139" s="14">
        <v>1.0860482481209699</v>
      </c>
      <c r="V139" s="14">
        <v>0.76273338671007396</v>
      </c>
    </row>
    <row r="140" spans="1:22" x14ac:dyDescent="0.2">
      <c r="S140" s="6">
        <f t="shared" si="5"/>
        <v>33389</v>
      </c>
      <c r="T140" s="8">
        <v>33359</v>
      </c>
      <c r="U140" s="14">
        <v>1.0796981878790299</v>
      </c>
      <c r="V140" s="14">
        <v>0.76289458528992604</v>
      </c>
    </row>
    <row r="141" spans="1:22" x14ac:dyDescent="0.2">
      <c r="S141" s="6">
        <f t="shared" si="5"/>
        <v>33419</v>
      </c>
      <c r="T141" s="8">
        <v>33390</v>
      </c>
      <c r="U141" s="14">
        <v>1.07640969</v>
      </c>
      <c r="V141" s="14">
        <v>0.76297806499999998</v>
      </c>
    </row>
    <row r="142" spans="1:22" x14ac:dyDescent="0.2">
      <c r="S142" s="6">
        <f t="shared" si="5"/>
        <v>33450</v>
      </c>
      <c r="T142" s="8">
        <v>33420</v>
      </c>
      <c r="U142" s="14">
        <v>1.0799635304580899</v>
      </c>
      <c r="V142" s="14">
        <v>0.76096334579860603</v>
      </c>
    </row>
    <row r="143" spans="1:22" x14ac:dyDescent="0.2">
      <c r="S143" s="6">
        <f t="shared" si="5"/>
        <v>33481</v>
      </c>
      <c r="T143" s="8">
        <v>33451</v>
      </c>
      <c r="U143" s="14">
        <v>1.08727617329537</v>
      </c>
      <c r="V143" s="14">
        <v>0.756708930974612</v>
      </c>
    </row>
    <row r="144" spans="1:22" x14ac:dyDescent="0.2">
      <c r="S144" s="6">
        <f t="shared" si="5"/>
        <v>33511</v>
      </c>
      <c r="T144" s="8">
        <v>33482</v>
      </c>
      <c r="U144" s="14">
        <v>1.093200366</v>
      </c>
      <c r="V144" s="14">
        <v>0.75298789200000005</v>
      </c>
    </row>
    <row r="145" spans="19:22" x14ac:dyDescent="0.2">
      <c r="S145" s="6">
        <f t="shared" si="5"/>
        <v>33542</v>
      </c>
      <c r="T145" s="8">
        <v>33512</v>
      </c>
      <c r="U145" s="14">
        <v>1.0966908789866401</v>
      </c>
      <c r="V145" s="14">
        <v>0.75038800597434296</v>
      </c>
    </row>
    <row r="146" spans="19:22" x14ac:dyDescent="0.2">
      <c r="S146" s="6">
        <f t="shared" si="5"/>
        <v>33572</v>
      </c>
      <c r="T146" s="8">
        <v>33543</v>
      </c>
      <c r="U146" s="14">
        <v>1.09948018848923</v>
      </c>
      <c r="V146" s="14">
        <v>0.74813314643717099</v>
      </c>
    </row>
    <row r="147" spans="19:22" x14ac:dyDescent="0.2">
      <c r="S147" s="6">
        <f t="shared" si="5"/>
        <v>33603</v>
      </c>
      <c r="T147" s="8">
        <v>33573</v>
      </c>
      <c r="U147" s="14">
        <v>1.102175782</v>
      </c>
      <c r="V147" s="14">
        <v>0.74591068000000005</v>
      </c>
    </row>
    <row r="148" spans="19:22" x14ac:dyDescent="0.2">
      <c r="S148" s="6">
        <f t="shared" si="5"/>
        <v>33634</v>
      </c>
      <c r="T148" s="8">
        <v>33604</v>
      </c>
      <c r="U148" s="14">
        <v>1.10462569525247</v>
      </c>
      <c r="V148" s="14">
        <v>0.74330041271467295</v>
      </c>
    </row>
    <row r="149" spans="19:22" x14ac:dyDescent="0.2">
      <c r="S149" s="6">
        <f t="shared" si="5"/>
        <v>33663</v>
      </c>
      <c r="T149" s="8">
        <v>33635</v>
      </c>
      <c r="U149" s="14">
        <v>1.10677394028544</v>
      </c>
      <c r="V149" s="14">
        <v>0.74094556165023995</v>
      </c>
    </row>
    <row r="150" spans="19:22" x14ac:dyDescent="0.2">
      <c r="S150" s="6">
        <f t="shared" si="5"/>
        <v>33694</v>
      </c>
      <c r="T150" s="8">
        <v>33664</v>
      </c>
      <c r="U150" s="14">
        <v>1.109543631</v>
      </c>
      <c r="V150" s="14">
        <v>0.73980067800000004</v>
      </c>
    </row>
    <row r="151" spans="19:22" x14ac:dyDescent="0.2">
      <c r="S151" s="6">
        <f t="shared" si="5"/>
        <v>33724</v>
      </c>
      <c r="T151" s="8">
        <v>33695</v>
      </c>
      <c r="U151" s="14">
        <v>1.1129871774584601</v>
      </c>
      <c r="V151" s="14">
        <v>0.73993691140081097</v>
      </c>
    </row>
    <row r="152" spans="19:22" x14ac:dyDescent="0.2">
      <c r="S152" s="6">
        <f t="shared" si="5"/>
        <v>33755</v>
      </c>
      <c r="T152" s="8">
        <v>33725</v>
      </c>
      <c r="U152" s="14">
        <v>1.1174121592551001</v>
      </c>
      <c r="V152" s="14">
        <v>0.74029243715529203</v>
      </c>
    </row>
    <row r="153" spans="19:22" x14ac:dyDescent="0.2">
      <c r="S153" s="6">
        <f t="shared" si="5"/>
        <v>33785</v>
      </c>
      <c r="T153" s="8">
        <v>33756</v>
      </c>
      <c r="U153" s="14">
        <v>1.122813847</v>
      </c>
      <c r="V153" s="14">
        <v>0.74074110900000001</v>
      </c>
    </row>
    <row r="154" spans="19:22" x14ac:dyDescent="0.2">
      <c r="S154" s="6">
        <f t="shared" si="5"/>
        <v>33816</v>
      </c>
      <c r="T154" s="8">
        <v>33786</v>
      </c>
      <c r="U154" s="14">
        <v>1.1334962846822301</v>
      </c>
      <c r="V154" s="14">
        <v>0.74171581003060105</v>
      </c>
    </row>
    <row r="155" spans="19:22" x14ac:dyDescent="0.2">
      <c r="S155" s="6">
        <f t="shared" si="5"/>
        <v>33847</v>
      </c>
      <c r="T155" s="8">
        <v>33817</v>
      </c>
      <c r="U155" s="14">
        <v>1.1466905049376901</v>
      </c>
      <c r="V155" s="14">
        <v>0.74301120408249699</v>
      </c>
    </row>
    <row r="156" spans="19:22" x14ac:dyDescent="0.2">
      <c r="S156" s="6">
        <f t="shared" si="5"/>
        <v>33877</v>
      </c>
      <c r="T156" s="8">
        <v>33848</v>
      </c>
      <c r="U156" s="14">
        <v>1.152864237</v>
      </c>
      <c r="V156" s="14">
        <v>0.74362998800000002</v>
      </c>
    </row>
    <row r="157" spans="19:22" x14ac:dyDescent="0.2">
      <c r="S157" s="6">
        <f t="shared" si="5"/>
        <v>33908</v>
      </c>
      <c r="T157" s="8">
        <v>33878</v>
      </c>
      <c r="U157" s="14">
        <v>1.1440450267471101</v>
      </c>
      <c r="V157" s="14">
        <v>0.74279332654775099</v>
      </c>
    </row>
    <row r="158" spans="19:22" x14ac:dyDescent="0.2">
      <c r="S158" s="6">
        <f t="shared" si="5"/>
        <v>33938</v>
      </c>
      <c r="T158" s="8">
        <v>33909</v>
      </c>
      <c r="U158" s="14">
        <v>1.12699148720661</v>
      </c>
      <c r="V158" s="14">
        <v>0.74112144050730999</v>
      </c>
    </row>
    <row r="159" spans="19:22" x14ac:dyDescent="0.2">
      <c r="S159" s="6">
        <f t="shared" si="5"/>
        <v>33969</v>
      </c>
      <c r="T159" s="8">
        <v>33939</v>
      </c>
      <c r="U159" s="14">
        <v>1.1134635310000001</v>
      </c>
      <c r="V159" s="14">
        <v>0.73964213199999995</v>
      </c>
    </row>
    <row r="160" spans="19:22" x14ac:dyDescent="0.2">
      <c r="S160" s="6">
        <f t="shared" si="5"/>
        <v>34000</v>
      </c>
      <c r="T160" s="8">
        <v>33970</v>
      </c>
      <c r="U160" s="14">
        <v>1.1065438882837899</v>
      </c>
      <c r="V160" s="14">
        <v>0.73862124123369599</v>
      </c>
    </row>
    <row r="161" spans="19:22" x14ac:dyDescent="0.2">
      <c r="S161" s="6">
        <f t="shared" si="5"/>
        <v>34028</v>
      </c>
      <c r="T161" s="8">
        <v>34001</v>
      </c>
      <c r="U161" s="14">
        <v>1.1016220898570399</v>
      </c>
      <c r="V161" s="14">
        <v>0.73782351529182899</v>
      </c>
    </row>
    <row r="162" spans="19:22" x14ac:dyDescent="0.2">
      <c r="S162" s="6">
        <f t="shared" si="5"/>
        <v>34059</v>
      </c>
      <c r="T162" s="8">
        <v>34029</v>
      </c>
      <c r="U162" s="14">
        <v>1.099358016</v>
      </c>
      <c r="V162" s="14">
        <v>0.73743801399999998</v>
      </c>
    </row>
    <row r="163" spans="19:22" x14ac:dyDescent="0.2">
      <c r="S163" s="6">
        <f t="shared" si="5"/>
        <v>34089</v>
      </c>
      <c r="T163" s="8">
        <v>34060</v>
      </c>
      <c r="U163" s="14">
        <v>1.1028875134051599</v>
      </c>
      <c r="V163" s="14">
        <v>0.73925881766638402</v>
      </c>
    </row>
    <row r="164" spans="19:22" x14ac:dyDescent="0.2">
      <c r="S164" s="6">
        <f t="shared" si="5"/>
        <v>34120</v>
      </c>
      <c r="T164" s="8">
        <v>34090</v>
      </c>
      <c r="U164" s="14">
        <v>1.1097029415948501</v>
      </c>
      <c r="V164" s="14">
        <v>0.74335190631023096</v>
      </c>
    </row>
    <row r="165" spans="19:22" x14ac:dyDescent="0.2">
      <c r="S165" s="6">
        <f t="shared" si="5"/>
        <v>34150</v>
      </c>
      <c r="T165" s="8">
        <v>34121</v>
      </c>
      <c r="U165" s="14">
        <v>1.1132324389999999</v>
      </c>
      <c r="V165" s="14">
        <v>0.74712293699999999</v>
      </c>
    </row>
    <row r="166" spans="19:22" x14ac:dyDescent="0.2">
      <c r="S166" s="6">
        <f t="shared" si="5"/>
        <v>34181</v>
      </c>
      <c r="T166" s="8">
        <v>34151</v>
      </c>
      <c r="U166" s="14">
        <v>1.1122613829290999</v>
      </c>
      <c r="V166" s="14">
        <v>0.75047309286383201</v>
      </c>
    </row>
    <row r="167" spans="19:22" x14ac:dyDescent="0.2">
      <c r="S167" s="6">
        <f t="shared" si="5"/>
        <v>34212</v>
      </c>
      <c r="T167" s="8">
        <v>34182</v>
      </c>
      <c r="U167" s="14">
        <v>1.10960972972453</v>
      </c>
      <c r="V167" s="14">
        <v>0.75364349335216896</v>
      </c>
    </row>
    <row r="168" spans="19:22" x14ac:dyDescent="0.2">
      <c r="S168" s="6">
        <f t="shared" si="5"/>
        <v>34242</v>
      </c>
      <c r="T168" s="8">
        <v>34213</v>
      </c>
      <c r="U168" s="14">
        <v>1.1058129409999999</v>
      </c>
      <c r="V168" s="14">
        <v>0.75531497199999997</v>
      </c>
    </row>
    <row r="169" spans="19:22" x14ac:dyDescent="0.2">
      <c r="S169" s="6">
        <f t="shared" si="5"/>
        <v>34273</v>
      </c>
      <c r="T169" s="8">
        <v>34243</v>
      </c>
      <c r="U169" s="14">
        <v>1.0888288547557801</v>
      </c>
      <c r="V169" s="14">
        <v>0.75584673858790297</v>
      </c>
    </row>
    <row r="170" spans="19:22" x14ac:dyDescent="0.2">
      <c r="S170" s="6">
        <f t="shared" si="5"/>
        <v>34303</v>
      </c>
      <c r="T170" s="8">
        <v>34274</v>
      </c>
      <c r="U170" s="14">
        <v>1.06290604212503</v>
      </c>
      <c r="V170" s="14">
        <v>0.75619126264156</v>
      </c>
    </row>
    <row r="171" spans="19:22" x14ac:dyDescent="0.2">
      <c r="S171" s="6">
        <f t="shared" si="5"/>
        <v>34334</v>
      </c>
      <c r="T171" s="8">
        <v>34304</v>
      </c>
      <c r="U171" s="14">
        <v>1.048806017</v>
      </c>
      <c r="V171" s="14">
        <v>0.75632223200000004</v>
      </c>
    </row>
    <row r="172" spans="19:22" x14ac:dyDescent="0.2">
      <c r="S172" s="6">
        <f t="shared" si="5"/>
        <v>34365</v>
      </c>
      <c r="T172" s="8">
        <v>34335</v>
      </c>
      <c r="U172" s="14">
        <v>1.04874414634249</v>
      </c>
      <c r="V172" s="14">
        <v>0.75588489158832395</v>
      </c>
    </row>
    <row r="173" spans="19:22" x14ac:dyDescent="0.2">
      <c r="S173" s="6">
        <f t="shared" si="5"/>
        <v>34393</v>
      </c>
      <c r="T173" s="8">
        <v>34366</v>
      </c>
      <c r="U173" s="14">
        <v>1.0487102081658199</v>
      </c>
      <c r="V173" s="14">
        <v>0.75516457341167598</v>
      </c>
    </row>
    <row r="174" spans="19:22" x14ac:dyDescent="0.2">
      <c r="S174" s="6">
        <f t="shared" si="5"/>
        <v>34424</v>
      </c>
      <c r="T174" s="8">
        <v>34394</v>
      </c>
      <c r="U174" s="14">
        <v>1.048697204</v>
      </c>
      <c r="V174" s="14">
        <v>0.754727233</v>
      </c>
    </row>
    <row r="175" spans="19:22" x14ac:dyDescent="0.2">
      <c r="S175" s="6">
        <f t="shared" si="5"/>
        <v>34454</v>
      </c>
      <c r="T175" s="8">
        <v>34425</v>
      </c>
      <c r="U175" s="14">
        <v>1.0498425224641901</v>
      </c>
      <c r="V175" s="14">
        <v>0.75850738956171504</v>
      </c>
    </row>
    <row r="176" spans="19:22" x14ac:dyDescent="0.2">
      <c r="S176" s="6">
        <f t="shared" si="5"/>
        <v>34485</v>
      </c>
      <c r="T176" s="8">
        <v>34455</v>
      </c>
      <c r="U176" s="14">
        <v>1.0528091791458001</v>
      </c>
      <c r="V176" s="14">
        <v>0.76705027603482401</v>
      </c>
    </row>
    <row r="177" spans="19:22" x14ac:dyDescent="0.2">
      <c r="S177" s="6">
        <f t="shared" si="5"/>
        <v>34515</v>
      </c>
      <c r="T177" s="8">
        <v>34486</v>
      </c>
      <c r="U177" s="14">
        <v>1.0565059590000001</v>
      </c>
      <c r="V177" s="14">
        <v>0.77503221300000003</v>
      </c>
    </row>
    <row r="178" spans="19:22" x14ac:dyDescent="0.2">
      <c r="S178" s="6">
        <f t="shared" si="5"/>
        <v>34546</v>
      </c>
      <c r="T178" s="8">
        <v>34516</v>
      </c>
      <c r="U178" s="14">
        <v>1.06416697314256</v>
      </c>
      <c r="V178" s="14">
        <v>0.78138509790740596</v>
      </c>
    </row>
    <row r="179" spans="19:22" x14ac:dyDescent="0.2">
      <c r="S179" s="6">
        <f t="shared" si="5"/>
        <v>34577</v>
      </c>
      <c r="T179" s="8">
        <v>34547</v>
      </c>
      <c r="U179" s="14">
        <v>1.0741956382144999</v>
      </c>
      <c r="V179" s="14">
        <v>0.78747586126536295</v>
      </c>
    </row>
    <row r="180" spans="19:22" x14ac:dyDescent="0.2">
      <c r="S180" s="6">
        <f t="shared" si="5"/>
        <v>34607</v>
      </c>
      <c r="T180" s="8">
        <v>34578</v>
      </c>
      <c r="U180" s="14">
        <v>1.078966476</v>
      </c>
      <c r="V180" s="14">
        <v>0.79310143</v>
      </c>
    </row>
    <row r="181" spans="19:22" x14ac:dyDescent="0.2">
      <c r="S181" s="6">
        <f t="shared" si="5"/>
        <v>34638</v>
      </c>
      <c r="T181" s="8">
        <v>34608</v>
      </c>
      <c r="U181" s="14">
        <v>1.07326264954853</v>
      </c>
      <c r="V181" s="14">
        <v>0.79893738007921</v>
      </c>
    </row>
    <row r="182" spans="19:22" x14ac:dyDescent="0.2">
      <c r="S182" s="6">
        <f t="shared" si="5"/>
        <v>34668</v>
      </c>
      <c r="T182" s="8">
        <v>34639</v>
      </c>
      <c r="U182" s="14">
        <v>1.06307334245147</v>
      </c>
      <c r="V182" s="14">
        <v>0.80435109917248504</v>
      </c>
    </row>
    <row r="183" spans="19:22" x14ac:dyDescent="0.2">
      <c r="S183" s="6">
        <f t="shared" si="5"/>
        <v>34699</v>
      </c>
      <c r="T183" s="8">
        <v>34669</v>
      </c>
      <c r="U183" s="14">
        <v>1.0573695160000001</v>
      </c>
      <c r="V183" s="14">
        <v>0.80884658600000003</v>
      </c>
    </row>
    <row r="184" spans="19:22" x14ac:dyDescent="0.2">
      <c r="S184" s="6">
        <f t="shared" si="5"/>
        <v>34730</v>
      </c>
      <c r="T184" s="8">
        <v>34700</v>
      </c>
      <c r="U184" s="14">
        <v>1.0592116874639801</v>
      </c>
      <c r="V184" s="14">
        <v>0.81263143468358501</v>
      </c>
    </row>
    <row r="185" spans="19:22" x14ac:dyDescent="0.2">
      <c r="S185" s="6">
        <f t="shared" si="5"/>
        <v>34758</v>
      </c>
      <c r="T185" s="8">
        <v>34731</v>
      </c>
      <c r="U185" s="14">
        <v>1.0630212130874299</v>
      </c>
      <c r="V185" s="14">
        <v>0.81553873761280604</v>
      </c>
    </row>
    <row r="186" spans="19:22" x14ac:dyDescent="0.2">
      <c r="S186" s="6">
        <f t="shared" si="5"/>
        <v>34789</v>
      </c>
      <c r="T186" s="8">
        <v>34759</v>
      </c>
      <c r="U186" s="14">
        <v>1.0678898509999999</v>
      </c>
      <c r="V186" s="14">
        <v>0.81693186200000001</v>
      </c>
    </row>
    <row r="187" spans="19:22" x14ac:dyDescent="0.2">
      <c r="S187" s="6">
        <f t="shared" si="5"/>
        <v>34819</v>
      </c>
      <c r="T187" s="8">
        <v>34790</v>
      </c>
      <c r="U187" s="14">
        <v>1.07465278447226</v>
      </c>
      <c r="V187" s="14">
        <v>0.81675001524023905</v>
      </c>
    </row>
    <row r="188" spans="19:22" x14ac:dyDescent="0.2">
      <c r="S188" s="6">
        <f t="shared" si="5"/>
        <v>34850</v>
      </c>
      <c r="T188" s="8">
        <v>34820</v>
      </c>
      <c r="U188" s="14">
        <v>1.0828151976306399</v>
      </c>
      <c r="V188" s="14">
        <v>0.81639887075976103</v>
      </c>
    </row>
    <row r="189" spans="19:22" x14ac:dyDescent="0.2">
      <c r="S189" s="6">
        <f t="shared" si="5"/>
        <v>34880</v>
      </c>
      <c r="T189" s="8">
        <v>34851</v>
      </c>
      <c r="U189" s="14">
        <v>1.086583286</v>
      </c>
      <c r="V189" s="14">
        <v>0.81621702399999996</v>
      </c>
    </row>
    <row r="190" spans="19:22" x14ac:dyDescent="0.2">
      <c r="S190" s="6">
        <f t="shared" si="5"/>
        <v>34911</v>
      </c>
      <c r="T190" s="8">
        <v>34881</v>
      </c>
      <c r="U190" s="14">
        <v>1.0853887352987801</v>
      </c>
      <c r="V190" s="14">
        <v>0.81778215930682896</v>
      </c>
    </row>
    <row r="191" spans="19:22" x14ac:dyDescent="0.2">
      <c r="S191" s="6">
        <f t="shared" si="5"/>
        <v>34942</v>
      </c>
      <c r="T191" s="8">
        <v>34912</v>
      </c>
      <c r="U191" s="14">
        <v>1.0831894223255101</v>
      </c>
      <c r="V191" s="14">
        <v>0.82066376356332704</v>
      </c>
    </row>
    <row r="192" spans="19:22" x14ac:dyDescent="0.2">
      <c r="S192" s="6">
        <f t="shared" si="5"/>
        <v>34972</v>
      </c>
      <c r="T192" s="8">
        <v>34943</v>
      </c>
      <c r="U192" s="14">
        <v>1.082060241</v>
      </c>
      <c r="V192" s="14">
        <v>0.82214324999999999</v>
      </c>
    </row>
    <row r="193" spans="19:22" x14ac:dyDescent="0.2">
      <c r="S193" s="6">
        <f t="shared" si="5"/>
        <v>35003</v>
      </c>
      <c r="T193" s="8">
        <v>34973</v>
      </c>
      <c r="U193" s="14">
        <v>1.08245841353081</v>
      </c>
      <c r="V193" s="14">
        <v>0.82132509767855</v>
      </c>
    </row>
    <row r="194" spans="19:22" x14ac:dyDescent="0.2">
      <c r="S194" s="6">
        <f t="shared" si="5"/>
        <v>35033</v>
      </c>
      <c r="T194" s="8">
        <v>35004</v>
      </c>
      <c r="U194" s="14">
        <v>1.0833870269282</v>
      </c>
      <c r="V194" s="14">
        <v>0.81937824413495597</v>
      </c>
    </row>
    <row r="195" spans="19:22" x14ac:dyDescent="0.2">
      <c r="S195" s="6">
        <f t="shared" si="5"/>
        <v>35064</v>
      </c>
      <c r="T195" s="8">
        <v>35034</v>
      </c>
      <c r="U195" s="14">
        <v>1.0845730090000001</v>
      </c>
      <c r="V195" s="14">
        <v>0.81680078599999995</v>
      </c>
    </row>
    <row r="196" spans="19:22" x14ac:dyDescent="0.2">
      <c r="S196" s="6">
        <f t="shared" si="5"/>
        <v>35095</v>
      </c>
      <c r="T196" s="8">
        <v>35065</v>
      </c>
      <c r="U196" s="14">
        <v>1.08609655731261</v>
      </c>
      <c r="V196" s="14">
        <v>0.81167613267798699</v>
      </c>
    </row>
    <row r="197" spans="19:22" x14ac:dyDescent="0.2">
      <c r="S197" s="6">
        <f t="shared" ref="S197:S260" si="6">EOMONTH(T197,0)</f>
        <v>35124</v>
      </c>
      <c r="T197" s="8">
        <v>35096</v>
      </c>
      <c r="U197" s="14">
        <v>1.0880141504371601</v>
      </c>
      <c r="V197" s="14">
        <v>0.80541771849143196</v>
      </c>
    </row>
    <row r="198" spans="19:22" x14ac:dyDescent="0.2">
      <c r="S198" s="6">
        <f t="shared" si="6"/>
        <v>35155</v>
      </c>
      <c r="T198" s="8">
        <v>35125</v>
      </c>
      <c r="U198" s="14">
        <v>1.0904040020000001</v>
      </c>
      <c r="V198" s="14">
        <v>0.80204254600000002</v>
      </c>
    </row>
    <row r="199" spans="19:22" x14ac:dyDescent="0.2">
      <c r="S199" s="6">
        <f t="shared" si="6"/>
        <v>35185</v>
      </c>
      <c r="T199" s="8">
        <v>35156</v>
      </c>
      <c r="U199" s="14">
        <v>1.09401558604588</v>
      </c>
      <c r="V199" s="14">
        <v>0.80419209829445204</v>
      </c>
    </row>
    <row r="200" spans="19:22" x14ac:dyDescent="0.2">
      <c r="S200" s="6">
        <f t="shared" si="6"/>
        <v>35216</v>
      </c>
      <c r="T200" s="8">
        <v>35186</v>
      </c>
      <c r="U200" s="14">
        <v>1.0983356488829199</v>
      </c>
      <c r="V200" s="14">
        <v>0.80839292905599802</v>
      </c>
    </row>
    <row r="201" spans="19:22" x14ac:dyDescent="0.2">
      <c r="S201" s="6">
        <f t="shared" si="6"/>
        <v>35246</v>
      </c>
      <c r="T201" s="8">
        <v>35217</v>
      </c>
      <c r="U201" s="14">
        <v>1.100324128</v>
      </c>
      <c r="V201" s="14">
        <v>0.81071165700000003</v>
      </c>
    </row>
    <row r="202" spans="19:22" x14ac:dyDescent="0.2">
      <c r="S202" s="6">
        <f t="shared" si="6"/>
        <v>35277</v>
      </c>
      <c r="T202" s="8">
        <v>35247</v>
      </c>
      <c r="U202" s="14">
        <v>1.09705994358986</v>
      </c>
      <c r="V202" s="14">
        <v>0.81093304426072699</v>
      </c>
    </row>
    <row r="203" spans="19:22" x14ac:dyDescent="0.2">
      <c r="S203" s="6">
        <f t="shared" si="6"/>
        <v>35308</v>
      </c>
      <c r="T203" s="8">
        <v>35278</v>
      </c>
      <c r="U203" s="14">
        <v>1.09105018350764</v>
      </c>
      <c r="V203" s="14">
        <v>0.81107037154456396</v>
      </c>
    </row>
    <row r="204" spans="19:22" x14ac:dyDescent="0.2">
      <c r="S204" s="6">
        <f t="shared" si="6"/>
        <v>35338</v>
      </c>
      <c r="T204" s="8">
        <v>35309</v>
      </c>
      <c r="U204" s="14">
        <v>1.0879646249999999</v>
      </c>
      <c r="V204" s="14">
        <v>0.81111580699999997</v>
      </c>
    </row>
    <row r="205" spans="19:22" x14ac:dyDescent="0.2">
      <c r="S205" s="6">
        <f t="shared" si="6"/>
        <v>35369</v>
      </c>
      <c r="T205" s="8">
        <v>35339</v>
      </c>
      <c r="U205" s="14">
        <v>1.0889844409199601</v>
      </c>
      <c r="V205" s="14">
        <v>0.81056910612655697</v>
      </c>
    </row>
    <row r="206" spans="19:22" x14ac:dyDescent="0.2">
      <c r="S206" s="6">
        <f t="shared" si="6"/>
        <v>35399</v>
      </c>
      <c r="T206" s="8">
        <v>35370</v>
      </c>
      <c r="U206" s="14">
        <v>1.0915330031545001</v>
      </c>
      <c r="V206" s="14">
        <v>0.80928404104162499</v>
      </c>
    </row>
    <row r="207" spans="19:22" x14ac:dyDescent="0.2">
      <c r="S207" s="6">
        <f t="shared" si="6"/>
        <v>35430</v>
      </c>
      <c r="T207" s="8">
        <v>35400</v>
      </c>
      <c r="U207" s="14">
        <v>1.0951874399999999</v>
      </c>
      <c r="V207" s="14">
        <v>0.80761920499999995</v>
      </c>
    </row>
    <row r="208" spans="19:22" x14ac:dyDescent="0.2">
      <c r="S208" s="6">
        <f t="shared" si="6"/>
        <v>35461</v>
      </c>
      <c r="T208" s="8">
        <v>35431</v>
      </c>
      <c r="U208" s="14">
        <v>1.10539905803908</v>
      </c>
      <c r="V208" s="14">
        <v>0.80454693001472</v>
      </c>
    </row>
    <row r="209" spans="19:22" x14ac:dyDescent="0.2">
      <c r="S209" s="6">
        <f t="shared" si="6"/>
        <v>35489</v>
      </c>
      <c r="T209" s="8">
        <v>35462</v>
      </c>
      <c r="U209" s="14">
        <v>1.1185950744261</v>
      </c>
      <c r="V209" s="14">
        <v>0.80102434620879703</v>
      </c>
    </row>
    <row r="210" spans="19:22" x14ac:dyDescent="0.2">
      <c r="S210" s="6">
        <f t="shared" si="6"/>
        <v>35520</v>
      </c>
      <c r="T210" s="8">
        <v>35490</v>
      </c>
      <c r="U210" s="14">
        <v>1.1262018250000001</v>
      </c>
      <c r="V210" s="14">
        <v>0.79905757899999996</v>
      </c>
    </row>
    <row r="211" spans="19:22" x14ac:dyDescent="0.2">
      <c r="S211" s="6">
        <f t="shared" si="6"/>
        <v>35550</v>
      </c>
      <c r="T211" s="8">
        <v>35521</v>
      </c>
      <c r="U211" s="14">
        <v>1.1237236690660499</v>
      </c>
      <c r="V211" s="14">
        <v>0.80136063405559499</v>
      </c>
    </row>
    <row r="212" spans="19:22" x14ac:dyDescent="0.2">
      <c r="S212" s="6">
        <f t="shared" si="6"/>
        <v>35581</v>
      </c>
      <c r="T212" s="8">
        <v>35551</v>
      </c>
      <c r="U212" s="14">
        <v>1.1189383719339501</v>
      </c>
      <c r="V212" s="14">
        <v>0.80580781294440496</v>
      </c>
    </row>
    <row r="213" spans="19:22" x14ac:dyDescent="0.2">
      <c r="S213" s="6">
        <f t="shared" si="6"/>
        <v>35611</v>
      </c>
      <c r="T213" s="8">
        <v>35582</v>
      </c>
      <c r="U213" s="14">
        <v>1.1164602159999999</v>
      </c>
      <c r="V213" s="14">
        <v>0.80811086799999998</v>
      </c>
    </row>
    <row r="214" spans="19:22" x14ac:dyDescent="0.2">
      <c r="S214" s="6">
        <f t="shared" si="6"/>
        <v>35642</v>
      </c>
      <c r="T214" s="8">
        <v>35612</v>
      </c>
      <c r="U214" s="14">
        <v>1.1204582215387699</v>
      </c>
      <c r="V214" s="14">
        <v>0.80728084563497804</v>
      </c>
    </row>
    <row r="215" spans="19:22" x14ac:dyDescent="0.2">
      <c r="S215" s="6">
        <f t="shared" si="6"/>
        <v>35673</v>
      </c>
      <c r="T215" s="8">
        <v>35643</v>
      </c>
      <c r="U215" s="14">
        <v>1.12914130612668</v>
      </c>
      <c r="V215" s="14">
        <v>0.80546138266087197</v>
      </c>
    </row>
    <row r="216" spans="19:22" x14ac:dyDescent="0.2">
      <c r="S216" s="6">
        <f t="shared" si="6"/>
        <v>35703</v>
      </c>
      <c r="T216" s="8">
        <v>35674</v>
      </c>
      <c r="U216" s="14">
        <v>1.1373272839999999</v>
      </c>
      <c r="V216" s="14">
        <v>0.80370599099999995</v>
      </c>
    </row>
    <row r="217" spans="19:22" x14ac:dyDescent="0.2">
      <c r="S217" s="6">
        <f t="shared" si="6"/>
        <v>35734</v>
      </c>
      <c r="T217" s="8">
        <v>35704</v>
      </c>
      <c r="U217" s="14">
        <v>1.1433751772673999</v>
      </c>
      <c r="V217" s="14">
        <v>0.80238387563124802</v>
      </c>
    </row>
    <row r="218" spans="19:22" x14ac:dyDescent="0.2">
      <c r="S218" s="6">
        <f t="shared" si="6"/>
        <v>35764</v>
      </c>
      <c r="T218" s="8">
        <v>35735</v>
      </c>
      <c r="U218" s="14">
        <v>1.14907362037502</v>
      </c>
      <c r="V218" s="14">
        <v>0.80109943855865495</v>
      </c>
    </row>
    <row r="219" spans="19:22" x14ac:dyDescent="0.2">
      <c r="S219" s="6">
        <f t="shared" si="6"/>
        <v>35795</v>
      </c>
      <c r="T219" s="8">
        <v>35765</v>
      </c>
      <c r="U219" s="14">
        <v>1.156711912</v>
      </c>
      <c r="V219" s="14">
        <v>0.79925537099999999</v>
      </c>
    </row>
    <row r="220" spans="19:22" x14ac:dyDescent="0.2">
      <c r="S220" s="6">
        <f t="shared" si="6"/>
        <v>35826</v>
      </c>
      <c r="T220" s="8">
        <v>35796</v>
      </c>
      <c r="U220" s="14">
        <v>1.1728431959840699</v>
      </c>
      <c r="V220" s="14">
        <v>0.79452765661644997</v>
      </c>
    </row>
    <row r="221" spans="19:22" x14ac:dyDescent="0.2">
      <c r="S221" s="6">
        <f t="shared" si="6"/>
        <v>35854</v>
      </c>
      <c r="T221" s="8">
        <v>35827</v>
      </c>
      <c r="U221" s="14">
        <v>1.1910502679345201</v>
      </c>
      <c r="V221" s="14">
        <v>0.78881895399609703</v>
      </c>
    </row>
    <row r="222" spans="19:22" x14ac:dyDescent="0.2">
      <c r="S222" s="6">
        <f t="shared" si="6"/>
        <v>35885</v>
      </c>
      <c r="T222" s="8">
        <v>35855</v>
      </c>
      <c r="U222" s="14">
        <v>1.201169471</v>
      </c>
      <c r="V222" s="14">
        <v>0.785585333</v>
      </c>
    </row>
    <row r="223" spans="19:22" x14ac:dyDescent="0.2">
      <c r="S223" s="6">
        <f t="shared" si="6"/>
        <v>35915</v>
      </c>
      <c r="T223" s="8">
        <v>35886</v>
      </c>
      <c r="U223" s="14">
        <v>1.20087716241096</v>
      </c>
      <c r="V223" s="14">
        <v>0.78651205993065199</v>
      </c>
    </row>
    <row r="224" spans="19:22" x14ac:dyDescent="0.2">
      <c r="S224" s="6">
        <f t="shared" si="6"/>
        <v>35946</v>
      </c>
      <c r="T224" s="8">
        <v>35916</v>
      </c>
      <c r="U224" s="14">
        <v>1.20001910025554</v>
      </c>
      <c r="V224" s="14">
        <v>0.78836099116655201</v>
      </c>
    </row>
    <row r="225" spans="19:22" x14ac:dyDescent="0.2">
      <c r="S225" s="6">
        <f t="shared" si="6"/>
        <v>35976</v>
      </c>
      <c r="T225" s="8">
        <v>35947</v>
      </c>
      <c r="U225" s="14">
        <v>1.198734612</v>
      </c>
      <c r="V225" s="14">
        <v>0.78948854099999999</v>
      </c>
    </row>
    <row r="226" spans="19:22" x14ac:dyDescent="0.2">
      <c r="S226" s="6">
        <f t="shared" si="6"/>
        <v>36007</v>
      </c>
      <c r="T226" s="8">
        <v>35977</v>
      </c>
      <c r="U226" s="14">
        <v>1.1902256660433099</v>
      </c>
      <c r="V226" s="14">
        <v>0.78976172547999102</v>
      </c>
    </row>
    <row r="227" spans="19:22" x14ac:dyDescent="0.2">
      <c r="S227" s="6">
        <f t="shared" si="6"/>
        <v>36038</v>
      </c>
      <c r="T227" s="8">
        <v>36008</v>
      </c>
      <c r="U227" s="14">
        <v>1.1761447604298001</v>
      </c>
      <c r="V227" s="14">
        <v>0.78994385835839398</v>
      </c>
    </row>
    <row r="228" spans="19:22" x14ac:dyDescent="0.2">
      <c r="S228" s="6">
        <f t="shared" si="6"/>
        <v>36068</v>
      </c>
      <c r="T228" s="8">
        <v>36039</v>
      </c>
      <c r="U228" s="14">
        <v>1.1690623179999999</v>
      </c>
      <c r="V228" s="14">
        <v>0.79000760800000003</v>
      </c>
    </row>
    <row r="229" spans="19:22" x14ac:dyDescent="0.2">
      <c r="S229" s="6">
        <f t="shared" si="6"/>
        <v>36099</v>
      </c>
      <c r="T229" s="8">
        <v>36069</v>
      </c>
      <c r="U229" s="14">
        <v>1.1779857915527701</v>
      </c>
      <c r="V229" s="14">
        <v>0.78840258333831303</v>
      </c>
    </row>
    <row r="230" spans="19:22" x14ac:dyDescent="0.2">
      <c r="S230" s="6">
        <f t="shared" si="6"/>
        <v>36129</v>
      </c>
      <c r="T230" s="8">
        <v>36100</v>
      </c>
      <c r="U230" s="14">
        <v>1.1939266714472301</v>
      </c>
      <c r="V230" s="14">
        <v>0.78493094860073098</v>
      </c>
    </row>
    <row r="231" spans="19:22" x14ac:dyDescent="0.2">
      <c r="S231" s="6">
        <f t="shared" si="6"/>
        <v>36160</v>
      </c>
      <c r="T231" s="8">
        <v>36130</v>
      </c>
      <c r="U231" s="14">
        <v>1.202850145</v>
      </c>
      <c r="V231" s="14">
        <v>0.78113481500000004</v>
      </c>
    </row>
    <row r="232" spans="19:22" x14ac:dyDescent="0.2">
      <c r="S232" s="6">
        <f t="shared" si="6"/>
        <v>36191</v>
      </c>
      <c r="T232" s="8">
        <v>36161</v>
      </c>
      <c r="U232" s="14">
        <v>1.1808303831131</v>
      </c>
      <c r="V232" s="14">
        <v>0.77677685197738</v>
      </c>
    </row>
    <row r="233" spans="19:22" x14ac:dyDescent="0.2">
      <c r="S233" s="6">
        <f t="shared" si="6"/>
        <v>36219</v>
      </c>
      <c r="T233" s="8">
        <v>36192</v>
      </c>
      <c r="U233" s="14">
        <v>1.1445629028869</v>
      </c>
      <c r="V233" s="14">
        <v>0.77261216584754999</v>
      </c>
    </row>
    <row r="234" spans="19:22" x14ac:dyDescent="0.2">
      <c r="S234" s="6">
        <f t="shared" si="6"/>
        <v>36250</v>
      </c>
      <c r="T234" s="8">
        <v>36220</v>
      </c>
      <c r="U234" s="14">
        <v>1.122543141</v>
      </c>
      <c r="V234" s="14">
        <v>0.77042056699999995</v>
      </c>
    </row>
    <row r="235" spans="19:22" x14ac:dyDescent="0.2">
      <c r="S235" s="6">
        <f t="shared" si="6"/>
        <v>36280</v>
      </c>
      <c r="T235" s="8">
        <v>36251</v>
      </c>
      <c r="U235" s="14">
        <v>1.13372308164374</v>
      </c>
      <c r="V235" s="14">
        <v>0.77155799775110501</v>
      </c>
    </row>
    <row r="236" spans="19:22" x14ac:dyDescent="0.2">
      <c r="S236" s="6">
        <f t="shared" si="6"/>
        <v>36311</v>
      </c>
      <c r="T236" s="8">
        <v>36281</v>
      </c>
      <c r="U236" s="14">
        <v>1.15725445928258</v>
      </c>
      <c r="V236" s="14">
        <v>0.77409227560904004</v>
      </c>
    </row>
    <row r="237" spans="19:22" x14ac:dyDescent="0.2">
      <c r="S237" s="6">
        <f t="shared" si="6"/>
        <v>36341</v>
      </c>
      <c r="T237" s="8">
        <v>36312</v>
      </c>
      <c r="U237" s="14">
        <v>1.175000155</v>
      </c>
      <c r="V237" s="14">
        <v>0.77637155700000005</v>
      </c>
    </row>
    <row r="238" spans="19:22" x14ac:dyDescent="0.2">
      <c r="S238" s="6">
        <f t="shared" si="6"/>
        <v>36372</v>
      </c>
      <c r="T238" s="8">
        <v>36342</v>
      </c>
      <c r="U238" s="14">
        <v>1.1849772072715301</v>
      </c>
      <c r="V238" s="14">
        <v>0.77836390329940897</v>
      </c>
    </row>
    <row r="239" spans="19:22" x14ac:dyDescent="0.2">
      <c r="S239" s="6">
        <f t="shared" si="6"/>
        <v>36403</v>
      </c>
      <c r="T239" s="8">
        <v>36373</v>
      </c>
      <c r="U239" s="14">
        <v>1.1928567789112201</v>
      </c>
      <c r="V239" s="14">
        <v>0.78020784414946698</v>
      </c>
    </row>
    <row r="240" spans="19:22" x14ac:dyDescent="0.2">
      <c r="S240" s="6">
        <f t="shared" si="6"/>
        <v>36433</v>
      </c>
      <c r="T240" s="8">
        <v>36404</v>
      </c>
      <c r="U240" s="14">
        <v>1.195929303</v>
      </c>
      <c r="V240" s="14">
        <v>0.780985347</v>
      </c>
    </row>
    <row r="241" spans="19:22" x14ac:dyDescent="0.2">
      <c r="S241" s="6">
        <f t="shared" si="6"/>
        <v>36464</v>
      </c>
      <c r="T241" s="8">
        <v>36434</v>
      </c>
      <c r="U241" s="14">
        <v>1.1948750275492701</v>
      </c>
      <c r="V241" s="14">
        <v>0.77676198595101498</v>
      </c>
    </row>
    <row r="242" spans="19:22" x14ac:dyDescent="0.2">
      <c r="S242" s="6">
        <f t="shared" si="6"/>
        <v>36494</v>
      </c>
      <c r="T242" s="8">
        <v>36465</v>
      </c>
      <c r="U242" s="14">
        <v>1.19299167145073</v>
      </c>
      <c r="V242" s="14">
        <v>0.76921738004898499</v>
      </c>
    </row>
    <row r="243" spans="19:22" x14ac:dyDescent="0.2">
      <c r="S243" s="6">
        <f t="shared" si="6"/>
        <v>36525</v>
      </c>
      <c r="T243" s="8">
        <v>36495</v>
      </c>
      <c r="U243" s="14">
        <v>1.1919373959999999</v>
      </c>
      <c r="V243" s="14">
        <v>0.76499401899999997</v>
      </c>
    </row>
    <row r="244" spans="19:22" x14ac:dyDescent="0.2">
      <c r="S244" s="6">
        <f t="shared" si="6"/>
        <v>36556</v>
      </c>
      <c r="T244" s="8">
        <v>36526</v>
      </c>
      <c r="U244" s="14">
        <v>1.19286864241241</v>
      </c>
      <c r="V244" s="14">
        <v>0.76504468164495998</v>
      </c>
    </row>
    <row r="245" spans="19:22" x14ac:dyDescent="0.2">
      <c r="S245" s="6">
        <f t="shared" si="6"/>
        <v>36585</v>
      </c>
      <c r="T245" s="8">
        <v>36557</v>
      </c>
      <c r="U245" s="14">
        <v>1.19512249444179</v>
      </c>
      <c r="V245" s="14">
        <v>0.76518190667288799</v>
      </c>
    </row>
    <row r="246" spans="19:22" x14ac:dyDescent="0.2">
      <c r="S246" s="6">
        <f t="shared" si="6"/>
        <v>36616</v>
      </c>
      <c r="T246" s="8">
        <v>36586</v>
      </c>
      <c r="U246" s="14">
        <v>1.198517869</v>
      </c>
      <c r="V246" s="14">
        <v>0.76542154200000001</v>
      </c>
    </row>
    <row r="247" spans="19:22" x14ac:dyDescent="0.2">
      <c r="S247" s="6">
        <f t="shared" si="6"/>
        <v>36646</v>
      </c>
      <c r="T247" s="8">
        <v>36617</v>
      </c>
      <c r="U247" s="14">
        <v>1.20495423743667</v>
      </c>
      <c r="V247" s="14">
        <v>0.77221964302206503</v>
      </c>
    </row>
    <row r="248" spans="19:22" x14ac:dyDescent="0.2">
      <c r="S248" s="6">
        <f t="shared" si="6"/>
        <v>36677</v>
      </c>
      <c r="T248" s="8">
        <v>36647</v>
      </c>
      <c r="U248" s="14">
        <v>1.2166265752630101</v>
      </c>
      <c r="V248" s="14">
        <v>0.78504271771360001</v>
      </c>
    </row>
    <row r="249" spans="19:22" x14ac:dyDescent="0.2">
      <c r="S249" s="6">
        <f t="shared" si="6"/>
        <v>36707</v>
      </c>
      <c r="T249" s="8">
        <v>36678</v>
      </c>
      <c r="U249" s="14">
        <v>1.231478179</v>
      </c>
      <c r="V249" s="14">
        <v>0.791654894</v>
      </c>
    </row>
    <row r="250" spans="19:22" x14ac:dyDescent="0.2">
      <c r="S250" s="6">
        <f t="shared" si="6"/>
        <v>36738</v>
      </c>
      <c r="T250" s="8">
        <v>36708</v>
      </c>
      <c r="U250" s="14">
        <v>1.2645020962808</v>
      </c>
      <c r="V250" s="14">
        <v>0.79144361171619804</v>
      </c>
    </row>
    <row r="251" spans="19:22" x14ac:dyDescent="0.2">
      <c r="S251" s="6">
        <f t="shared" si="6"/>
        <v>36769</v>
      </c>
      <c r="T251" s="8">
        <v>36739</v>
      </c>
      <c r="U251" s="14">
        <v>1.30798585758039</v>
      </c>
      <c r="V251" s="14">
        <v>0.79086057755764805</v>
      </c>
    </row>
    <row r="252" spans="19:22" x14ac:dyDescent="0.2">
      <c r="S252" s="6">
        <f t="shared" si="6"/>
        <v>36799</v>
      </c>
      <c r="T252" s="8">
        <v>36770</v>
      </c>
      <c r="U252" s="14">
        <v>1.3287050629999999</v>
      </c>
      <c r="V252" s="14">
        <v>0.79001418400000001</v>
      </c>
    </row>
    <row r="253" spans="19:22" x14ac:dyDescent="0.2">
      <c r="S253" s="6">
        <f t="shared" si="6"/>
        <v>36830</v>
      </c>
      <c r="T253" s="8">
        <v>36800</v>
      </c>
      <c r="U253" s="14">
        <v>1.3225257052505599</v>
      </c>
      <c r="V253" s="14">
        <v>0.787179705590624</v>
      </c>
    </row>
    <row r="254" spans="19:22" x14ac:dyDescent="0.2">
      <c r="S254" s="6">
        <f t="shared" si="6"/>
        <v>36860</v>
      </c>
      <c r="T254" s="8">
        <v>36831</v>
      </c>
      <c r="U254" s="14">
        <v>1.3114869097494399</v>
      </c>
      <c r="V254" s="14">
        <v>0.78192335454884299</v>
      </c>
    </row>
    <row r="255" spans="19:22" x14ac:dyDescent="0.2">
      <c r="S255" s="6">
        <f t="shared" si="6"/>
        <v>36891</v>
      </c>
      <c r="T255" s="8">
        <v>36861</v>
      </c>
      <c r="U255" s="14">
        <v>1.3053075519999999</v>
      </c>
      <c r="V255" s="14">
        <v>0.77544041399999997</v>
      </c>
    </row>
    <row r="256" spans="19:22" x14ac:dyDescent="0.2">
      <c r="S256" s="6">
        <f t="shared" si="6"/>
        <v>36922</v>
      </c>
      <c r="T256" s="8">
        <v>36892</v>
      </c>
      <c r="U256" s="14">
        <v>1.3112777741548201</v>
      </c>
      <c r="V256" s="14">
        <v>0.76587102078304203</v>
      </c>
    </row>
    <row r="257" spans="19:22" x14ac:dyDescent="0.2">
      <c r="S257" s="6">
        <f t="shared" si="6"/>
        <v>36950</v>
      </c>
      <c r="T257" s="8">
        <v>36923</v>
      </c>
      <c r="U257" s="14">
        <v>1.3211109828451799</v>
      </c>
      <c r="V257" s="14">
        <v>0.75541298388179101</v>
      </c>
    </row>
    <row r="258" spans="19:22" x14ac:dyDescent="0.2">
      <c r="S258" s="6">
        <f t="shared" si="6"/>
        <v>36981</v>
      </c>
      <c r="T258" s="8">
        <v>36951</v>
      </c>
      <c r="U258" s="14">
        <v>1.327081205</v>
      </c>
      <c r="V258" s="14">
        <v>0.74768205399999998</v>
      </c>
    </row>
    <row r="259" spans="19:22" x14ac:dyDescent="0.2">
      <c r="S259" s="6">
        <f t="shared" si="6"/>
        <v>37011</v>
      </c>
      <c r="T259" s="8">
        <v>36982</v>
      </c>
      <c r="U259" s="14">
        <v>1.3230374979872399</v>
      </c>
      <c r="V259" s="14">
        <v>0.74507348509655003</v>
      </c>
    </row>
    <row r="260" spans="19:22" x14ac:dyDescent="0.2">
      <c r="S260" s="6">
        <f t="shared" si="6"/>
        <v>37042</v>
      </c>
      <c r="T260" s="8">
        <v>37012</v>
      </c>
      <c r="U260" s="14">
        <v>1.3141394444935299</v>
      </c>
      <c r="V260" s="14">
        <v>0.74332146156131695</v>
      </c>
    </row>
    <row r="261" spans="19:22" x14ac:dyDescent="0.2">
      <c r="S261" s="6">
        <f t="shared" ref="S261:S324" si="7">EOMONTH(T261,0)</f>
        <v>37072</v>
      </c>
      <c r="T261" s="8">
        <v>37043</v>
      </c>
      <c r="U261" s="14">
        <v>1.3064134919999999</v>
      </c>
      <c r="V261" s="14">
        <v>0.74097605</v>
      </c>
    </row>
    <row r="262" spans="19:22" x14ac:dyDescent="0.2">
      <c r="S262" s="6">
        <f t="shared" si="7"/>
        <v>37103</v>
      </c>
      <c r="T262" s="8">
        <v>37073</v>
      </c>
      <c r="U262" s="14">
        <v>1.3016800589108299</v>
      </c>
      <c r="V262" s="14">
        <v>0.73493047117621901</v>
      </c>
    </row>
    <row r="263" spans="19:22" x14ac:dyDescent="0.2">
      <c r="S263" s="6">
        <f t="shared" si="7"/>
        <v>37134</v>
      </c>
      <c r="T263" s="8">
        <v>37104</v>
      </c>
      <c r="U263" s="14">
        <v>1.2975487732476301</v>
      </c>
      <c r="V263" s="14">
        <v>0.72720565126390002</v>
      </c>
    </row>
    <row r="264" spans="19:22" x14ac:dyDescent="0.2">
      <c r="S264" s="6">
        <f t="shared" si="7"/>
        <v>37164</v>
      </c>
      <c r="T264" s="8">
        <v>37135</v>
      </c>
      <c r="U264" s="14">
        <v>1.2923105960000001</v>
      </c>
      <c r="V264" s="14">
        <v>0.72355547799999997</v>
      </c>
    </row>
    <row r="265" spans="19:22" x14ac:dyDescent="0.2">
      <c r="S265" s="6">
        <f t="shared" si="7"/>
        <v>37195</v>
      </c>
      <c r="T265" s="8">
        <v>37165</v>
      </c>
      <c r="U265" s="14">
        <v>1.2806892499542</v>
      </c>
      <c r="V265" s="14">
        <v>0.73320429120992203</v>
      </c>
    </row>
    <row r="266" spans="19:22" x14ac:dyDescent="0.2">
      <c r="S266" s="6">
        <f t="shared" si="7"/>
        <v>37225</v>
      </c>
      <c r="T266" s="8">
        <v>37196</v>
      </c>
      <c r="U266" s="14">
        <v>1.26659335615229</v>
      </c>
      <c r="V266" s="14">
        <v>0.75044091679007796</v>
      </c>
    </row>
    <row r="267" spans="19:22" x14ac:dyDescent="0.2">
      <c r="S267" s="6">
        <f t="shared" si="7"/>
        <v>37256</v>
      </c>
      <c r="T267" s="8">
        <v>37226</v>
      </c>
      <c r="U267" s="14">
        <v>1.2593839630000001</v>
      </c>
      <c r="V267" s="14">
        <v>0.76008973000000002</v>
      </c>
    </row>
    <row r="268" spans="19:22" x14ac:dyDescent="0.2">
      <c r="S268" s="6">
        <f t="shared" si="7"/>
        <v>37287</v>
      </c>
      <c r="T268" s="8">
        <v>37257</v>
      </c>
      <c r="U268" s="14">
        <v>1.26120951468</v>
      </c>
      <c r="V268" s="14">
        <v>0.75696336185687796</v>
      </c>
    </row>
    <row r="269" spans="19:22" x14ac:dyDescent="0.2">
      <c r="S269" s="6">
        <f t="shared" si="7"/>
        <v>37315</v>
      </c>
      <c r="T269" s="8">
        <v>37288</v>
      </c>
      <c r="U269" s="14">
        <v>1.2645498074066599</v>
      </c>
      <c r="V269" s="14">
        <v>0.75181410114312197</v>
      </c>
    </row>
    <row r="270" spans="19:22" x14ac:dyDescent="0.2">
      <c r="S270" s="6">
        <f t="shared" si="7"/>
        <v>37346</v>
      </c>
      <c r="T270" s="8">
        <v>37316</v>
      </c>
      <c r="U270" s="14">
        <v>1.267677183</v>
      </c>
      <c r="V270" s="14">
        <v>0.74868773300000002</v>
      </c>
    </row>
    <row r="271" spans="19:22" x14ac:dyDescent="0.2">
      <c r="S271" s="6">
        <f t="shared" si="7"/>
        <v>37376</v>
      </c>
      <c r="T271" s="8">
        <v>37347</v>
      </c>
      <c r="U271" s="14">
        <v>1.26915628140996</v>
      </c>
      <c r="V271" s="14">
        <v>0.749393855683951</v>
      </c>
    </row>
    <row r="272" spans="19:22" x14ac:dyDescent="0.2">
      <c r="S272" s="6">
        <f t="shared" si="7"/>
        <v>37407</v>
      </c>
      <c r="T272" s="8">
        <v>37377</v>
      </c>
      <c r="U272" s="14">
        <v>1.2703728343418601</v>
      </c>
      <c r="V272" s="14">
        <v>0.751052661529379</v>
      </c>
    </row>
    <row r="273" spans="19:22" x14ac:dyDescent="0.2">
      <c r="S273" s="6">
        <f t="shared" si="7"/>
        <v>37437</v>
      </c>
      <c r="T273" s="8">
        <v>37408</v>
      </c>
      <c r="U273" s="14">
        <v>1.2721409269999999</v>
      </c>
      <c r="V273" s="14">
        <v>0.75275661500000002</v>
      </c>
    </row>
    <row r="274" spans="19:22" x14ac:dyDescent="0.2">
      <c r="S274" s="6">
        <f t="shared" si="7"/>
        <v>37468</v>
      </c>
      <c r="T274" s="8">
        <v>37438</v>
      </c>
      <c r="U274" s="14">
        <v>1.27798699972914</v>
      </c>
      <c r="V274" s="14">
        <v>0.75478765010150894</v>
      </c>
    </row>
    <row r="275" spans="19:22" x14ac:dyDescent="0.2">
      <c r="S275" s="6">
        <f t="shared" si="7"/>
        <v>37499</v>
      </c>
      <c r="T275" s="8">
        <v>37469</v>
      </c>
      <c r="U275" s="14">
        <v>1.2862305826360201</v>
      </c>
      <c r="V275" s="14">
        <v>0.75693290661380197</v>
      </c>
    </row>
    <row r="276" spans="19:22" x14ac:dyDescent="0.2">
      <c r="S276" s="6">
        <f t="shared" si="7"/>
        <v>37529</v>
      </c>
      <c r="T276" s="8">
        <v>37500</v>
      </c>
      <c r="U276" s="14">
        <v>1.2902292980000001</v>
      </c>
      <c r="V276" s="14">
        <v>0.75788645600000004</v>
      </c>
    </row>
    <row r="277" spans="19:22" x14ac:dyDescent="0.2">
      <c r="S277" s="6">
        <f t="shared" si="7"/>
        <v>37560</v>
      </c>
      <c r="T277" s="8">
        <v>37530</v>
      </c>
      <c r="U277" s="14">
        <v>1.28996893739708</v>
      </c>
      <c r="V277" s="14">
        <v>0.75754864394137</v>
      </c>
    </row>
    <row r="278" spans="19:22" x14ac:dyDescent="0.2">
      <c r="S278" s="6">
        <f t="shared" si="7"/>
        <v>37590</v>
      </c>
      <c r="T278" s="8">
        <v>37561</v>
      </c>
      <c r="U278" s="14">
        <v>1.28950382960292</v>
      </c>
      <c r="V278" s="14">
        <v>0.75684264986468297</v>
      </c>
    </row>
    <row r="279" spans="19:22" x14ac:dyDescent="0.2">
      <c r="S279" s="6">
        <f t="shared" si="7"/>
        <v>37621</v>
      </c>
      <c r="T279" s="8">
        <v>37591</v>
      </c>
      <c r="U279" s="14">
        <v>1.2892434690000001</v>
      </c>
      <c r="V279" s="14">
        <v>0.756133163</v>
      </c>
    </row>
    <row r="280" spans="19:22" x14ac:dyDescent="0.2">
      <c r="S280" s="6">
        <f t="shared" si="7"/>
        <v>37652</v>
      </c>
      <c r="T280" s="8">
        <v>37622</v>
      </c>
      <c r="U280" s="14">
        <v>1.30494351885334</v>
      </c>
      <c r="V280" s="14">
        <v>0.755467596223247</v>
      </c>
    </row>
    <row r="281" spans="19:22" x14ac:dyDescent="0.2">
      <c r="S281" s="6">
        <f t="shared" si="7"/>
        <v>37680</v>
      </c>
      <c r="T281" s="8">
        <v>37653</v>
      </c>
      <c r="U281" s="14">
        <v>1.3317580042691299</v>
      </c>
      <c r="V281" s="14">
        <v>0.75488248139109704</v>
      </c>
    </row>
    <row r="282" spans="19:22" x14ac:dyDescent="0.2">
      <c r="S282" s="6">
        <f t="shared" si="7"/>
        <v>37711</v>
      </c>
      <c r="T282" s="8">
        <v>37681</v>
      </c>
      <c r="U282" s="14">
        <v>1.3511888329999999</v>
      </c>
      <c r="V282" s="14">
        <v>0.75458439200000005</v>
      </c>
    </row>
    <row r="283" spans="19:22" x14ac:dyDescent="0.2">
      <c r="S283" s="6">
        <f t="shared" si="7"/>
        <v>37741</v>
      </c>
      <c r="T283" s="8">
        <v>37712</v>
      </c>
      <c r="U283" s="14">
        <v>1.3561116174458301</v>
      </c>
      <c r="V283" s="14">
        <v>0.75576711460033597</v>
      </c>
    </row>
    <row r="284" spans="19:22" x14ac:dyDescent="0.2">
      <c r="S284" s="6">
        <f t="shared" si="7"/>
        <v>37772</v>
      </c>
      <c r="T284" s="8">
        <v>37742</v>
      </c>
      <c r="U284" s="14">
        <v>1.35958115823796</v>
      </c>
      <c r="V284" s="14">
        <v>0.758641144896817</v>
      </c>
    </row>
    <row r="285" spans="19:22" x14ac:dyDescent="0.2">
      <c r="S285" s="6">
        <f t="shared" si="7"/>
        <v>37802</v>
      </c>
      <c r="T285" s="8">
        <v>37773</v>
      </c>
      <c r="U285" s="14">
        <v>1.3608121440000001</v>
      </c>
      <c r="V285" s="14">
        <v>0.76181826200000002</v>
      </c>
    </row>
    <row r="286" spans="19:22" x14ac:dyDescent="0.2">
      <c r="S286" s="6">
        <f t="shared" si="7"/>
        <v>37833</v>
      </c>
      <c r="T286" s="8">
        <v>37803</v>
      </c>
      <c r="U286" s="14">
        <v>1.3596041027266299</v>
      </c>
      <c r="V286" s="14">
        <v>0.76601430507681301</v>
      </c>
    </row>
    <row r="287" spans="19:22" x14ac:dyDescent="0.2">
      <c r="S287" s="6">
        <f t="shared" si="7"/>
        <v>37864</v>
      </c>
      <c r="T287" s="8">
        <v>37834</v>
      </c>
      <c r="U287" s="14">
        <v>1.3565399087527801</v>
      </c>
      <c r="V287" s="14">
        <v>0.770869899471055</v>
      </c>
    </row>
    <row r="288" spans="19:22" x14ac:dyDescent="0.2">
      <c r="S288" s="6">
        <f t="shared" si="7"/>
        <v>37894</v>
      </c>
      <c r="T288" s="8">
        <v>37865</v>
      </c>
      <c r="U288" s="14">
        <v>1.3525983479999999</v>
      </c>
      <c r="V288" s="14">
        <v>0.773959328</v>
      </c>
    </row>
    <row r="289" spans="19:22" x14ac:dyDescent="0.2">
      <c r="S289" s="6">
        <f t="shared" si="7"/>
        <v>37925</v>
      </c>
      <c r="T289" s="8">
        <v>37895</v>
      </c>
      <c r="U289" s="14">
        <v>1.3431365856464501</v>
      </c>
      <c r="V289" s="14">
        <v>0.77546365610570001</v>
      </c>
    </row>
    <row r="290" spans="19:22" x14ac:dyDescent="0.2">
      <c r="S290" s="6">
        <f t="shared" si="7"/>
        <v>37955</v>
      </c>
      <c r="T290" s="8">
        <v>37926</v>
      </c>
      <c r="U290" s="14">
        <v>1.3305433015360499</v>
      </c>
      <c r="V290" s="14">
        <v>0.77652795589138901</v>
      </c>
    </row>
    <row r="291" spans="19:22" x14ac:dyDescent="0.2">
      <c r="S291" s="6">
        <f t="shared" si="7"/>
        <v>37986</v>
      </c>
      <c r="T291" s="8">
        <v>37956</v>
      </c>
      <c r="U291" s="14">
        <v>1.323934277</v>
      </c>
      <c r="V291" s="14">
        <v>0.77695781900000005</v>
      </c>
    </row>
    <row r="292" spans="19:22" x14ac:dyDescent="0.2">
      <c r="S292" s="6">
        <f t="shared" si="7"/>
        <v>38017</v>
      </c>
      <c r="T292" s="8">
        <v>37987</v>
      </c>
      <c r="U292" s="14">
        <v>1.33720362773909</v>
      </c>
      <c r="V292" s="14">
        <v>0.77653580794923405</v>
      </c>
    </row>
    <row r="293" spans="19:22" x14ac:dyDescent="0.2">
      <c r="S293" s="6">
        <f t="shared" si="7"/>
        <v>38046</v>
      </c>
      <c r="T293" s="8">
        <v>38018</v>
      </c>
      <c r="U293" s="14">
        <v>1.3616216402819299</v>
      </c>
      <c r="V293" s="14">
        <v>0.77581148305076597</v>
      </c>
    </row>
    <row r="294" spans="19:22" x14ac:dyDescent="0.2">
      <c r="S294" s="6">
        <f t="shared" si="7"/>
        <v>38077</v>
      </c>
      <c r="T294" s="8">
        <v>38047</v>
      </c>
      <c r="U294" s="14">
        <v>1.3810672230000001</v>
      </c>
      <c r="V294" s="14">
        <v>0.77538947199999997</v>
      </c>
    </row>
    <row r="295" spans="19:22" x14ac:dyDescent="0.2">
      <c r="S295" s="6">
        <f t="shared" si="7"/>
        <v>38107</v>
      </c>
      <c r="T295" s="8">
        <v>38078</v>
      </c>
      <c r="U295" s="14">
        <v>1.3884780592922299</v>
      </c>
      <c r="V295" s="14">
        <v>0.77832242678233399</v>
      </c>
    </row>
    <row r="296" spans="19:22" x14ac:dyDescent="0.2">
      <c r="S296" s="6">
        <f t="shared" si="7"/>
        <v>38138</v>
      </c>
      <c r="T296" s="8">
        <v>38108</v>
      </c>
      <c r="U296" s="14">
        <v>1.3939912955062399</v>
      </c>
      <c r="V296" s="14">
        <v>0.78492343624648098</v>
      </c>
    </row>
    <row r="297" spans="19:22" x14ac:dyDescent="0.2">
      <c r="S297" s="6">
        <f t="shared" si="7"/>
        <v>38168</v>
      </c>
      <c r="T297" s="8">
        <v>38139</v>
      </c>
      <c r="U297" s="14">
        <v>1.399173059</v>
      </c>
      <c r="V297" s="14">
        <v>0.79102435699999996</v>
      </c>
    </row>
    <row r="298" spans="19:22" x14ac:dyDescent="0.2">
      <c r="S298" s="6">
        <f t="shared" si="7"/>
        <v>38199</v>
      </c>
      <c r="T298" s="8">
        <v>38169</v>
      </c>
      <c r="U298" s="14">
        <v>1.4062567751455799</v>
      </c>
      <c r="V298" s="14">
        <v>0.79597031570147803</v>
      </c>
    </row>
    <row r="299" spans="19:22" x14ac:dyDescent="0.2">
      <c r="S299" s="6">
        <f t="shared" si="7"/>
        <v>38230</v>
      </c>
      <c r="T299" s="8">
        <v>38200</v>
      </c>
      <c r="U299" s="14">
        <v>1.4131519563903601</v>
      </c>
      <c r="V299" s="14">
        <v>0.80065669182449395</v>
      </c>
    </row>
    <row r="300" spans="19:22" x14ac:dyDescent="0.2">
      <c r="S300" s="6">
        <f t="shared" si="7"/>
        <v>38260</v>
      </c>
      <c r="T300" s="8">
        <v>38231</v>
      </c>
      <c r="U300" s="14">
        <v>1.416121908</v>
      </c>
      <c r="V300" s="14">
        <v>0.80440154100000005</v>
      </c>
    </row>
    <row r="301" spans="19:22" x14ac:dyDescent="0.2">
      <c r="S301" s="6">
        <f t="shared" si="7"/>
        <v>38291</v>
      </c>
      <c r="T301" s="8">
        <v>38261</v>
      </c>
      <c r="U301" s="14">
        <v>1.41201715121265</v>
      </c>
      <c r="V301" s="14">
        <v>0.80733775882496295</v>
      </c>
    </row>
    <row r="302" spans="19:22" x14ac:dyDescent="0.2">
      <c r="S302" s="6">
        <f t="shared" si="7"/>
        <v>38321</v>
      </c>
      <c r="T302" s="8">
        <v>38292</v>
      </c>
      <c r="U302" s="14">
        <v>1.40468441978735</v>
      </c>
      <c r="V302" s="14">
        <v>0.80972954345439596</v>
      </c>
    </row>
    <row r="303" spans="19:22" x14ac:dyDescent="0.2">
      <c r="S303" s="6">
        <f t="shared" si="7"/>
        <v>38352</v>
      </c>
      <c r="T303" s="8">
        <v>38322</v>
      </c>
      <c r="U303" s="14">
        <v>1.400579663</v>
      </c>
      <c r="V303" s="14">
        <v>0.81207054000000001</v>
      </c>
    </row>
    <row r="304" spans="19:22" x14ac:dyDescent="0.2">
      <c r="S304" s="6">
        <f t="shared" si="7"/>
        <v>38383</v>
      </c>
      <c r="T304" s="8">
        <v>38353</v>
      </c>
      <c r="U304" s="14">
        <v>1.405620302035</v>
      </c>
      <c r="V304" s="14">
        <v>0.814152066285044</v>
      </c>
    </row>
    <row r="305" spans="19:22" x14ac:dyDescent="0.2">
      <c r="S305" s="6">
        <f t="shared" si="7"/>
        <v>38411</v>
      </c>
      <c r="T305" s="8">
        <v>38384</v>
      </c>
      <c r="U305" s="14">
        <v>1.4139224479650001</v>
      </c>
      <c r="V305" s="14">
        <v>0.81593278055556995</v>
      </c>
    </row>
    <row r="306" spans="19:22" x14ac:dyDescent="0.2">
      <c r="S306" s="6">
        <f t="shared" si="7"/>
        <v>38442</v>
      </c>
      <c r="T306" s="8">
        <v>38412</v>
      </c>
      <c r="U306" s="14">
        <v>1.4189630870000001</v>
      </c>
      <c r="V306" s="14">
        <v>0.81851410199999997</v>
      </c>
    </row>
    <row r="307" spans="19:22" x14ac:dyDescent="0.2">
      <c r="S307" s="6">
        <f t="shared" si="7"/>
        <v>38472</v>
      </c>
      <c r="T307" s="8">
        <v>38443</v>
      </c>
      <c r="U307" s="14">
        <v>1.41215770431104</v>
      </c>
      <c r="V307" s="14">
        <v>0.82338378699871495</v>
      </c>
    </row>
    <row r="308" spans="19:22" x14ac:dyDescent="0.2">
      <c r="S308" s="6">
        <f t="shared" si="7"/>
        <v>38503</v>
      </c>
      <c r="T308" s="8">
        <v>38473</v>
      </c>
      <c r="U308" s="14">
        <v>1.3990165706889599</v>
      </c>
      <c r="V308" s="14">
        <v>0.82994890819544498</v>
      </c>
    </row>
    <row r="309" spans="19:22" x14ac:dyDescent="0.2">
      <c r="S309" s="6">
        <f t="shared" si="7"/>
        <v>38533</v>
      </c>
      <c r="T309" s="8">
        <v>38504</v>
      </c>
      <c r="U309" s="14">
        <v>1.3922111880000001</v>
      </c>
      <c r="V309" s="14">
        <v>0.83447368499999997</v>
      </c>
    </row>
    <row r="310" spans="19:22" x14ac:dyDescent="0.2">
      <c r="S310" s="6">
        <f t="shared" si="7"/>
        <v>38564</v>
      </c>
      <c r="T310" s="8">
        <v>38534</v>
      </c>
      <c r="U310" s="14">
        <v>1.3970573326760301</v>
      </c>
      <c r="V310" s="14">
        <v>0.83697427585874795</v>
      </c>
    </row>
    <row r="311" spans="19:22" x14ac:dyDescent="0.2">
      <c r="S311" s="6">
        <f t="shared" si="7"/>
        <v>38595</v>
      </c>
      <c r="T311" s="8">
        <v>38565</v>
      </c>
      <c r="U311" s="14">
        <v>1.4059796738085399</v>
      </c>
      <c r="V311" s="14">
        <v>0.83886496696101298</v>
      </c>
    </row>
    <row r="312" spans="19:22" x14ac:dyDescent="0.2">
      <c r="S312" s="6">
        <f t="shared" si="7"/>
        <v>38625</v>
      </c>
      <c r="T312" s="8">
        <v>38596</v>
      </c>
      <c r="U312" s="14">
        <v>1.4105606230000001</v>
      </c>
      <c r="V312" s="14">
        <v>0.83958400600000005</v>
      </c>
    </row>
    <row r="313" spans="19:22" x14ac:dyDescent="0.2">
      <c r="S313" s="6">
        <f t="shared" si="7"/>
        <v>38656</v>
      </c>
      <c r="T313" s="8">
        <v>38626</v>
      </c>
      <c r="U313" s="14">
        <v>1.4051836060471701</v>
      </c>
      <c r="V313" s="14">
        <v>0.83651992572501699</v>
      </c>
    </row>
    <row r="314" spans="19:22" x14ac:dyDescent="0.2">
      <c r="S314" s="6">
        <f t="shared" si="7"/>
        <v>38686</v>
      </c>
      <c r="T314" s="8">
        <v>38657</v>
      </c>
      <c r="U314" s="14">
        <v>1.39557811095283</v>
      </c>
      <c r="V314" s="14">
        <v>0.83104625727498305</v>
      </c>
    </row>
    <row r="315" spans="19:22" x14ac:dyDescent="0.2">
      <c r="S315" s="6">
        <f t="shared" si="7"/>
        <v>38717</v>
      </c>
      <c r="T315" s="8">
        <v>38687</v>
      </c>
      <c r="U315" s="14">
        <v>1.390201094</v>
      </c>
      <c r="V315" s="14">
        <v>0.82798217699999999</v>
      </c>
    </row>
    <row r="316" spans="19:22" x14ac:dyDescent="0.2">
      <c r="S316" s="6">
        <f t="shared" si="7"/>
        <v>38748</v>
      </c>
      <c r="T316" s="8">
        <v>38718</v>
      </c>
      <c r="U316" s="14">
        <v>1.39850573188067</v>
      </c>
      <c r="V316" s="14">
        <v>0.82803712336455204</v>
      </c>
    </row>
    <row r="317" spans="19:22" x14ac:dyDescent="0.2">
      <c r="S317" s="6">
        <f t="shared" si="7"/>
        <v>38776</v>
      </c>
      <c r="T317" s="8">
        <v>38749</v>
      </c>
      <c r="U317" s="14">
        <v>1.4121838221193299</v>
      </c>
      <c r="V317" s="14">
        <v>0.828175754552813</v>
      </c>
    </row>
    <row r="318" spans="19:22" x14ac:dyDescent="0.2">
      <c r="S318" s="6">
        <f t="shared" si="7"/>
        <v>38807</v>
      </c>
      <c r="T318" s="8">
        <v>38777</v>
      </c>
      <c r="U318" s="14">
        <v>1.4204884600000001</v>
      </c>
      <c r="V318" s="14">
        <v>0.82841856800000002</v>
      </c>
    </row>
    <row r="319" spans="19:22" x14ac:dyDescent="0.2">
      <c r="S319" s="6">
        <f t="shared" si="7"/>
        <v>38837</v>
      </c>
      <c r="T319" s="8">
        <v>38808</v>
      </c>
      <c r="U319" s="14">
        <v>1.4197792317401501</v>
      </c>
      <c r="V319" s="14">
        <v>0.830917995085794</v>
      </c>
    </row>
    <row r="320" spans="19:22" x14ac:dyDescent="0.2">
      <c r="S320" s="6">
        <f t="shared" si="7"/>
        <v>38868</v>
      </c>
      <c r="T320" s="8">
        <v>38838</v>
      </c>
      <c r="U320" s="14">
        <v>1.4184097182598501</v>
      </c>
      <c r="V320" s="14">
        <v>0.83544040211039805</v>
      </c>
    </row>
    <row r="321" spans="19:22" x14ac:dyDescent="0.2">
      <c r="S321" s="6">
        <f t="shared" si="7"/>
        <v>38898</v>
      </c>
      <c r="T321" s="8">
        <v>38869</v>
      </c>
      <c r="U321" s="14">
        <v>1.4177004900000001</v>
      </c>
      <c r="V321" s="14">
        <v>0.83775392500000001</v>
      </c>
    </row>
    <row r="322" spans="19:22" x14ac:dyDescent="0.2">
      <c r="S322" s="6">
        <f t="shared" si="7"/>
        <v>38929</v>
      </c>
      <c r="T322" s="8">
        <v>38899</v>
      </c>
      <c r="U322" s="14">
        <v>1.4266435711032499</v>
      </c>
      <c r="V322" s="14">
        <v>0.83772894142930499</v>
      </c>
    </row>
    <row r="323" spans="19:22" x14ac:dyDescent="0.2">
      <c r="S323" s="6">
        <f t="shared" si="7"/>
        <v>38960</v>
      </c>
      <c r="T323" s="8">
        <v>38930</v>
      </c>
      <c r="U323" s="14">
        <v>1.4431088699568899</v>
      </c>
      <c r="V323" s="14">
        <v>0.83765552338193905</v>
      </c>
    </row>
    <row r="324" spans="19:22" x14ac:dyDescent="0.2">
      <c r="S324" s="6">
        <f t="shared" si="7"/>
        <v>38990</v>
      </c>
      <c r="T324" s="8">
        <v>38961</v>
      </c>
      <c r="U324" s="14">
        <v>1.4515625590000001</v>
      </c>
      <c r="V324" s="14">
        <v>0.83754052300000004</v>
      </c>
    </row>
    <row r="325" spans="19:22" x14ac:dyDescent="0.2">
      <c r="S325" s="6">
        <f t="shared" ref="S325:S388" si="8">EOMONTH(T325,0)</f>
        <v>39021</v>
      </c>
      <c r="T325" s="8">
        <v>38991</v>
      </c>
      <c r="U325" s="14">
        <v>1.44771361205316</v>
      </c>
      <c r="V325" s="14">
        <v>0.83603348440509895</v>
      </c>
    </row>
    <row r="326" spans="19:22" x14ac:dyDescent="0.2">
      <c r="S326" s="6">
        <f t="shared" si="8"/>
        <v>39051</v>
      </c>
      <c r="T326" s="8">
        <v>39022</v>
      </c>
      <c r="U326" s="14">
        <v>1.44083785894684</v>
      </c>
      <c r="V326" s="14">
        <v>0.83274507199329795</v>
      </c>
    </row>
    <row r="327" spans="19:22" x14ac:dyDescent="0.2">
      <c r="S327" s="6">
        <f t="shared" si="8"/>
        <v>39082</v>
      </c>
      <c r="T327" s="8">
        <v>39052</v>
      </c>
      <c r="U327" s="14">
        <v>1.4369889119999999</v>
      </c>
      <c r="V327" s="14">
        <v>0.82865979000000001</v>
      </c>
    </row>
    <row r="328" spans="19:22" x14ac:dyDescent="0.2">
      <c r="S328" s="6">
        <f t="shared" si="8"/>
        <v>39113</v>
      </c>
      <c r="T328" s="8">
        <v>39083</v>
      </c>
      <c r="U328" s="14">
        <v>1.4388622442999</v>
      </c>
      <c r="V328" s="14">
        <v>0.82204036562575999</v>
      </c>
    </row>
    <row r="329" spans="19:22" x14ac:dyDescent="0.2">
      <c r="S329" s="6">
        <f t="shared" si="8"/>
        <v>39141</v>
      </c>
      <c r="T329" s="8">
        <v>39114</v>
      </c>
      <c r="U329" s="14">
        <v>1.4425485304014301</v>
      </c>
      <c r="V329" s="14">
        <v>0.81481136675197396</v>
      </c>
    </row>
    <row r="330" spans="19:22" x14ac:dyDescent="0.2">
      <c r="S330" s="6">
        <f t="shared" si="8"/>
        <v>39172</v>
      </c>
      <c r="T330" s="8">
        <v>39142</v>
      </c>
      <c r="U330" s="14">
        <v>1.446766985</v>
      </c>
      <c r="V330" s="14">
        <v>0.81083313499999998</v>
      </c>
    </row>
    <row r="331" spans="19:22" x14ac:dyDescent="0.2">
      <c r="S331" s="6">
        <f t="shared" si="8"/>
        <v>39202</v>
      </c>
      <c r="T331" s="8">
        <v>39173</v>
      </c>
      <c r="U331" s="14">
        <v>1.45009496773633</v>
      </c>
      <c r="V331" s="14">
        <v>0.81345741006286698</v>
      </c>
    </row>
    <row r="332" spans="19:22" x14ac:dyDescent="0.2">
      <c r="S332" s="6">
        <f t="shared" si="8"/>
        <v>39233</v>
      </c>
      <c r="T332" s="8">
        <v>39203</v>
      </c>
      <c r="U332" s="14">
        <v>1.45369340345083</v>
      </c>
      <c r="V332" s="14">
        <v>0.81852486193713303</v>
      </c>
    </row>
    <row r="333" spans="19:22" x14ac:dyDescent="0.2">
      <c r="S333" s="6">
        <f t="shared" si="8"/>
        <v>39263</v>
      </c>
      <c r="T333" s="8">
        <v>39234</v>
      </c>
      <c r="U333" s="14">
        <v>1.457966672</v>
      </c>
      <c r="V333" s="14">
        <v>0.82114913700000003</v>
      </c>
    </row>
    <row r="334" spans="19:22" x14ac:dyDescent="0.2">
      <c r="S334" s="6">
        <f t="shared" si="8"/>
        <v>39294</v>
      </c>
      <c r="T334" s="8">
        <v>39264</v>
      </c>
      <c r="U334" s="14">
        <v>1.46454330049743</v>
      </c>
      <c r="V334" s="14">
        <v>0.81952740992598405</v>
      </c>
    </row>
    <row r="335" spans="19:22" x14ac:dyDescent="0.2">
      <c r="S335" s="6">
        <f t="shared" si="8"/>
        <v>39325</v>
      </c>
      <c r="T335" s="8">
        <v>39295</v>
      </c>
      <c r="U335" s="14">
        <v>1.4726975864135601</v>
      </c>
      <c r="V335" s="14">
        <v>0.81589071475536001</v>
      </c>
    </row>
    <row r="336" spans="19:22" x14ac:dyDescent="0.2">
      <c r="S336" s="6">
        <f t="shared" si="8"/>
        <v>39355</v>
      </c>
      <c r="T336" s="8">
        <v>39326</v>
      </c>
      <c r="U336" s="14">
        <v>1.4799623589999999</v>
      </c>
      <c r="V336" s="14">
        <v>0.81218847199999999</v>
      </c>
    </row>
    <row r="337" spans="19:22" x14ac:dyDescent="0.2">
      <c r="S337" s="6">
        <f t="shared" si="8"/>
        <v>39386</v>
      </c>
      <c r="T337" s="8">
        <v>39356</v>
      </c>
      <c r="U337" s="14">
        <v>1.4858430122766699</v>
      </c>
      <c r="V337" s="14">
        <v>0.80892630842192004</v>
      </c>
    </row>
    <row r="338" spans="19:22" x14ac:dyDescent="0.2">
      <c r="S338" s="6">
        <f t="shared" si="8"/>
        <v>39416</v>
      </c>
      <c r="T338" s="8">
        <v>39387</v>
      </c>
      <c r="U338" s="14">
        <v>1.4910664828587601</v>
      </c>
      <c r="V338" s="14">
        <v>0.80552075864888095</v>
      </c>
    </row>
    <row r="339" spans="19:22" x14ac:dyDescent="0.2">
      <c r="S339" s="6">
        <f t="shared" si="8"/>
        <v>39447</v>
      </c>
      <c r="T339" s="8">
        <v>39417</v>
      </c>
      <c r="U339" s="14">
        <v>1.4970053619999999</v>
      </c>
      <c r="V339" s="14">
        <v>0.80114490699999996</v>
      </c>
    </row>
    <row r="340" spans="19:22" x14ac:dyDescent="0.2">
      <c r="S340" s="6">
        <f t="shared" si="8"/>
        <v>39478</v>
      </c>
      <c r="T340" s="8">
        <v>39448</v>
      </c>
      <c r="U340" s="14">
        <v>1.5058926603456899</v>
      </c>
      <c r="V340" s="14">
        <v>0.79291049718891904</v>
      </c>
    </row>
    <row r="341" spans="19:22" x14ac:dyDescent="0.2">
      <c r="S341" s="6">
        <f t="shared" si="8"/>
        <v>39507</v>
      </c>
      <c r="T341" s="8">
        <v>39479</v>
      </c>
      <c r="U341" s="14">
        <v>1.5148741768723299</v>
      </c>
      <c r="V341" s="14">
        <v>0.78357143475101898</v>
      </c>
    </row>
    <row r="342" spans="19:22" x14ac:dyDescent="0.2">
      <c r="S342" s="6">
        <f t="shared" si="8"/>
        <v>39538</v>
      </c>
      <c r="T342" s="8">
        <v>39508</v>
      </c>
      <c r="U342" s="14">
        <v>1.519436776</v>
      </c>
      <c r="V342" s="14">
        <v>0.77864256300000001</v>
      </c>
    </row>
    <row r="343" spans="19:22" x14ac:dyDescent="0.2">
      <c r="S343" s="6">
        <f t="shared" si="8"/>
        <v>39568</v>
      </c>
      <c r="T343" s="8">
        <v>39539</v>
      </c>
      <c r="U343" s="14">
        <v>1.5189503724605899</v>
      </c>
      <c r="V343" s="14">
        <v>0.78092256158259898</v>
      </c>
    </row>
    <row r="344" spans="19:22" x14ac:dyDescent="0.2">
      <c r="S344" s="6">
        <f t="shared" si="8"/>
        <v>39599</v>
      </c>
      <c r="T344" s="8">
        <v>39569</v>
      </c>
      <c r="U344" s="14">
        <v>1.51801113153941</v>
      </c>
      <c r="V344" s="14">
        <v>0.78534014083175396</v>
      </c>
    </row>
    <row r="345" spans="19:22" x14ac:dyDescent="0.2">
      <c r="S345" s="6">
        <f t="shared" si="8"/>
        <v>39629</v>
      </c>
      <c r="T345" s="8">
        <v>39600</v>
      </c>
      <c r="U345" s="14">
        <v>1.5175247279999999</v>
      </c>
      <c r="V345" s="14">
        <v>0.78767056400000002</v>
      </c>
    </row>
    <row r="346" spans="19:22" x14ac:dyDescent="0.2">
      <c r="S346" s="6">
        <f t="shared" si="8"/>
        <v>39660</v>
      </c>
      <c r="T346" s="8">
        <v>39630</v>
      </c>
      <c r="U346" s="14">
        <v>1.51881748019761</v>
      </c>
      <c r="V346" s="14">
        <v>0.78773553343687697</v>
      </c>
    </row>
    <row r="347" spans="19:22" x14ac:dyDescent="0.2">
      <c r="S347" s="6">
        <f t="shared" si="8"/>
        <v>39691</v>
      </c>
      <c r="T347" s="8">
        <v>39661</v>
      </c>
      <c r="U347" s="14">
        <v>1.5211975940567499</v>
      </c>
      <c r="V347" s="14">
        <v>0.78777459217990597</v>
      </c>
    </row>
    <row r="348" spans="19:22" x14ac:dyDescent="0.2">
      <c r="S348" s="6">
        <f t="shared" si="8"/>
        <v>39721</v>
      </c>
      <c r="T348" s="8">
        <v>39692</v>
      </c>
      <c r="U348" s="14">
        <v>1.5224196029999999</v>
      </c>
      <c r="V348" s="14">
        <v>0.78778717300000001</v>
      </c>
    </row>
    <row r="349" spans="19:22" x14ac:dyDescent="0.2">
      <c r="S349" s="6">
        <f t="shared" si="8"/>
        <v>39752</v>
      </c>
      <c r="T349" s="8">
        <v>39722</v>
      </c>
      <c r="U349" s="14">
        <v>1.5104798214813</v>
      </c>
      <c r="V349" s="14">
        <v>0.78337824724182603</v>
      </c>
    </row>
    <row r="350" spans="19:22" x14ac:dyDescent="0.2">
      <c r="S350" s="6">
        <f t="shared" si="8"/>
        <v>39782</v>
      </c>
      <c r="T350" s="8">
        <v>39753</v>
      </c>
      <c r="U350" s="14">
        <v>1.4891506135187</v>
      </c>
      <c r="V350" s="14">
        <v>0.77274086474633896</v>
      </c>
    </row>
    <row r="351" spans="19:22" x14ac:dyDescent="0.2">
      <c r="S351" s="6">
        <f t="shared" si="8"/>
        <v>39813</v>
      </c>
      <c r="T351" s="8">
        <v>39783</v>
      </c>
      <c r="U351" s="14">
        <v>1.4772108319999999</v>
      </c>
      <c r="V351" s="14">
        <v>0.75832190700000002</v>
      </c>
    </row>
    <row r="352" spans="19:22" x14ac:dyDescent="0.2">
      <c r="S352" s="6">
        <f t="shared" si="8"/>
        <v>39844</v>
      </c>
      <c r="T352" s="8">
        <v>39814</v>
      </c>
      <c r="U352" s="14">
        <v>1.47802146585653</v>
      </c>
      <c r="V352" s="14">
        <v>0.72696315208078</v>
      </c>
    </row>
    <row r="353" spans="19:22" x14ac:dyDescent="0.2">
      <c r="S353" s="6">
        <f t="shared" si="8"/>
        <v>39872</v>
      </c>
      <c r="T353" s="8">
        <v>39845</v>
      </c>
      <c r="U353" s="14">
        <v>1.47935661414347</v>
      </c>
      <c r="V353" s="14">
        <v>0.68907906782964601</v>
      </c>
    </row>
    <row r="354" spans="19:22" x14ac:dyDescent="0.2">
      <c r="S354" s="6">
        <f t="shared" si="8"/>
        <v>39903</v>
      </c>
      <c r="T354" s="8">
        <v>39873</v>
      </c>
      <c r="U354" s="14">
        <v>1.4801672480000001</v>
      </c>
      <c r="V354" s="14">
        <v>0.667617299</v>
      </c>
    </row>
    <row r="355" spans="19:22" x14ac:dyDescent="0.2">
      <c r="S355" s="6">
        <f t="shared" si="8"/>
        <v>39933</v>
      </c>
      <c r="T355" s="8">
        <v>39904</v>
      </c>
      <c r="U355" s="14">
        <v>1.4692308849374101</v>
      </c>
      <c r="V355" s="14">
        <v>0.66768408368385901</v>
      </c>
    </row>
    <row r="356" spans="19:22" x14ac:dyDescent="0.2">
      <c r="S356" s="6">
        <f t="shared" si="8"/>
        <v>39964</v>
      </c>
      <c r="T356" s="8">
        <v>39934</v>
      </c>
      <c r="U356" s="14">
        <v>1.4476878776608599</v>
      </c>
      <c r="V356" s="14">
        <v>0.66781304431614097</v>
      </c>
    </row>
    <row r="357" spans="19:22" x14ac:dyDescent="0.2">
      <c r="S357" s="6">
        <f t="shared" si="8"/>
        <v>39994</v>
      </c>
      <c r="T357" s="8">
        <v>39965</v>
      </c>
      <c r="U357" s="14">
        <v>1.4353154130000001</v>
      </c>
      <c r="V357" s="14">
        <v>0.66787982899999998</v>
      </c>
    </row>
    <row r="358" spans="19:22" x14ac:dyDescent="0.2">
      <c r="S358" s="6">
        <f t="shared" si="8"/>
        <v>40025</v>
      </c>
      <c r="T358" s="8">
        <v>39995</v>
      </c>
      <c r="U358" s="14">
        <v>1.43388334935484</v>
      </c>
      <c r="V358" s="14">
        <v>0.66665117843185695</v>
      </c>
    </row>
    <row r="359" spans="19:22" x14ac:dyDescent="0.2">
      <c r="S359" s="6">
        <f t="shared" si="8"/>
        <v>40056</v>
      </c>
      <c r="T359" s="8">
        <v>40026</v>
      </c>
      <c r="U359" s="14">
        <v>1.4331259928928399</v>
      </c>
      <c r="V359" s="14">
        <v>0.66367397544732598</v>
      </c>
    </row>
    <row r="360" spans="19:22" x14ac:dyDescent="0.2">
      <c r="S360" s="6">
        <f t="shared" si="8"/>
        <v>40086</v>
      </c>
      <c r="T360" s="8">
        <v>40057</v>
      </c>
      <c r="U360" s="14">
        <v>1.4317798100000001</v>
      </c>
      <c r="V360" s="14">
        <v>0.66012930700000005</v>
      </c>
    </row>
    <row r="361" spans="19:22" x14ac:dyDescent="0.2">
      <c r="S361" s="6">
        <f t="shared" si="8"/>
        <v>40117</v>
      </c>
      <c r="T361" s="8">
        <v>40087</v>
      </c>
      <c r="U361" s="14">
        <v>1.4231176261571199</v>
      </c>
      <c r="V361" s="14">
        <v>0.65371505229330296</v>
      </c>
    </row>
    <row r="362" spans="19:22" x14ac:dyDescent="0.2">
      <c r="S362" s="6">
        <f t="shared" si="8"/>
        <v>40147</v>
      </c>
      <c r="T362" s="8">
        <v>40118</v>
      </c>
      <c r="U362" s="14">
        <v>1.40977264297683</v>
      </c>
      <c r="V362" s="14">
        <v>0.64592494756483798</v>
      </c>
    </row>
    <row r="363" spans="19:22" x14ac:dyDescent="0.2">
      <c r="S363" s="6">
        <f t="shared" si="8"/>
        <v>40178</v>
      </c>
      <c r="T363" s="8">
        <v>40148</v>
      </c>
      <c r="U363" s="14">
        <v>1.402519968</v>
      </c>
      <c r="V363" s="14">
        <v>0.64193915800000001</v>
      </c>
    </row>
    <row r="364" spans="19:22" x14ac:dyDescent="0.2">
      <c r="S364" s="6">
        <f t="shared" si="8"/>
        <v>40209</v>
      </c>
      <c r="T364" s="8">
        <v>40179</v>
      </c>
      <c r="U364" s="14">
        <v>1.4052258726947999</v>
      </c>
      <c r="V364" s="14">
        <v>0.65141899271953196</v>
      </c>
    </row>
    <row r="365" spans="19:22" x14ac:dyDescent="0.2">
      <c r="S365" s="6">
        <f t="shared" si="8"/>
        <v>40237</v>
      </c>
      <c r="T365" s="8">
        <v>40210</v>
      </c>
      <c r="U365" s="14">
        <v>1.4096826123052</v>
      </c>
      <c r="V365" s="14">
        <v>0.66786192643515896</v>
      </c>
    </row>
    <row r="366" spans="19:22" x14ac:dyDescent="0.2">
      <c r="S366" s="6">
        <f t="shared" si="8"/>
        <v>40268</v>
      </c>
      <c r="T366" s="8">
        <v>40238</v>
      </c>
      <c r="U366" s="14">
        <v>1.4123885169999999</v>
      </c>
      <c r="V366" s="14">
        <v>0.68057842499999999</v>
      </c>
    </row>
    <row r="367" spans="19:22" x14ac:dyDescent="0.2">
      <c r="S367" s="6">
        <f t="shared" si="8"/>
        <v>40298</v>
      </c>
      <c r="T367" s="8">
        <v>40269</v>
      </c>
      <c r="U367" s="14">
        <v>1.3992132659599501</v>
      </c>
      <c r="V367" s="14">
        <v>0.68498544057347299</v>
      </c>
    </row>
    <row r="368" spans="19:22" x14ac:dyDescent="0.2">
      <c r="S368" s="6">
        <f t="shared" si="8"/>
        <v>40329</v>
      </c>
      <c r="T368" s="8">
        <v>40299</v>
      </c>
      <c r="U368" s="14">
        <v>1.3737719730400499</v>
      </c>
      <c r="V368" s="14">
        <v>0.68825850272650602</v>
      </c>
    </row>
    <row r="369" spans="19:22" x14ac:dyDescent="0.2">
      <c r="S369" s="6">
        <f t="shared" si="8"/>
        <v>40359</v>
      </c>
      <c r="T369" s="8">
        <v>40330</v>
      </c>
      <c r="U369" s="14">
        <v>1.3605967219999999</v>
      </c>
      <c r="V369" s="14">
        <v>0.689462672</v>
      </c>
    </row>
    <row r="370" spans="19:22" x14ac:dyDescent="0.2">
      <c r="S370" s="6">
        <f t="shared" si="8"/>
        <v>40390</v>
      </c>
      <c r="T370" s="8">
        <v>40360</v>
      </c>
      <c r="U370" s="14">
        <v>1.36701855000095</v>
      </c>
      <c r="V370" s="14">
        <v>0.68873191481903395</v>
      </c>
    </row>
    <row r="371" spans="19:22" x14ac:dyDescent="0.2">
      <c r="S371" s="6">
        <f t="shared" si="8"/>
        <v>40421</v>
      </c>
      <c r="T371" s="8">
        <v>40391</v>
      </c>
      <c r="U371" s="14">
        <v>1.37884191557278</v>
      </c>
      <c r="V371" s="14">
        <v>0.68690706926420197</v>
      </c>
    </row>
    <row r="372" spans="19:22" x14ac:dyDescent="0.2">
      <c r="S372" s="6">
        <f t="shared" si="8"/>
        <v>40451</v>
      </c>
      <c r="T372" s="8">
        <v>40422</v>
      </c>
      <c r="U372" s="14">
        <v>1.3849123219999999</v>
      </c>
      <c r="V372" s="14">
        <v>0.68461848700000005</v>
      </c>
    </row>
    <row r="373" spans="19:22" x14ac:dyDescent="0.2">
      <c r="S373" s="6">
        <f t="shared" si="8"/>
        <v>40482</v>
      </c>
      <c r="T373" s="8">
        <v>40452</v>
      </c>
      <c r="U373" s="14">
        <v>1.3741613907788399</v>
      </c>
      <c r="V373" s="14">
        <v>0.68099012427173</v>
      </c>
    </row>
    <row r="374" spans="19:22" x14ac:dyDescent="0.2">
      <c r="S374" s="6">
        <f t="shared" si="8"/>
        <v>40512</v>
      </c>
      <c r="T374" s="8">
        <v>40483</v>
      </c>
      <c r="U374" s="14">
        <v>1.35495594322116</v>
      </c>
      <c r="V374" s="14">
        <v>0.67587548841779499</v>
      </c>
    </row>
    <row r="375" spans="19:22" x14ac:dyDescent="0.2">
      <c r="S375" s="6">
        <f t="shared" si="8"/>
        <v>40543</v>
      </c>
      <c r="T375" s="8">
        <v>40513</v>
      </c>
      <c r="U375" s="14">
        <v>1.344205012</v>
      </c>
      <c r="V375" s="14">
        <v>0.66991553500000001</v>
      </c>
    </row>
    <row r="376" spans="19:22" x14ac:dyDescent="0.2">
      <c r="S376" s="6">
        <f t="shared" si="8"/>
        <v>40574</v>
      </c>
      <c r="T376" s="8">
        <v>40544</v>
      </c>
      <c r="U376" s="14">
        <v>1.35252411468943</v>
      </c>
      <c r="V376" s="14">
        <v>0.66255138965310301</v>
      </c>
    </row>
    <row r="377" spans="19:22" x14ac:dyDescent="0.2">
      <c r="S377" s="6">
        <f t="shared" si="8"/>
        <v>40602</v>
      </c>
      <c r="T377" s="8">
        <v>40575</v>
      </c>
      <c r="U377" s="14">
        <v>1.36677888601985</v>
      </c>
      <c r="V377" s="14">
        <v>0.65499402158213604</v>
      </c>
    </row>
    <row r="378" spans="19:22" x14ac:dyDescent="0.2">
      <c r="S378" s="6">
        <f t="shared" si="8"/>
        <v>40633</v>
      </c>
      <c r="T378" s="8">
        <v>40603</v>
      </c>
      <c r="U378" s="14">
        <v>1.377255871</v>
      </c>
      <c r="V378" s="14">
        <v>0.64813570600000003</v>
      </c>
    </row>
    <row r="379" spans="19:22" x14ac:dyDescent="0.2">
      <c r="S379" s="6">
        <f t="shared" si="8"/>
        <v>40663</v>
      </c>
      <c r="T379" s="8">
        <v>40634</v>
      </c>
      <c r="U379" s="14">
        <v>1.38012180594412</v>
      </c>
      <c r="V379" s="14">
        <v>0.64308590675979405</v>
      </c>
    </row>
    <row r="380" spans="19:22" x14ac:dyDescent="0.2">
      <c r="S380" s="6">
        <f t="shared" si="8"/>
        <v>40694</v>
      </c>
      <c r="T380" s="8">
        <v>40664</v>
      </c>
      <c r="U380" s="14">
        <v>1.3821644982047501</v>
      </c>
      <c r="V380" s="14">
        <v>0.63868848285804203</v>
      </c>
    </row>
    <row r="381" spans="19:22" x14ac:dyDescent="0.2">
      <c r="S381" s="6">
        <f t="shared" si="8"/>
        <v>40724</v>
      </c>
      <c r="T381" s="8">
        <v>40695</v>
      </c>
      <c r="U381" s="14">
        <v>1.382895097</v>
      </c>
      <c r="V381" s="14">
        <v>0.63646392600000001</v>
      </c>
    </row>
    <row r="382" spans="19:22" x14ac:dyDescent="0.2">
      <c r="S382" s="6">
        <f t="shared" si="8"/>
        <v>40755</v>
      </c>
      <c r="T382" s="8">
        <v>40725</v>
      </c>
      <c r="U382" s="14">
        <v>1.3806623465463099</v>
      </c>
      <c r="V382" s="14">
        <v>0.635829437069938</v>
      </c>
    </row>
    <row r="383" spans="19:22" x14ac:dyDescent="0.2">
      <c r="S383" s="6">
        <f t="shared" si="8"/>
        <v>40786</v>
      </c>
      <c r="T383" s="8">
        <v>40756</v>
      </c>
      <c r="U383" s="14">
        <v>1.3765515816923199</v>
      </c>
      <c r="V383" s="14">
        <v>0.63544360626168905</v>
      </c>
    </row>
    <row r="384" spans="19:22" x14ac:dyDescent="0.2">
      <c r="S384" s="6">
        <f t="shared" si="8"/>
        <v>40816</v>
      </c>
      <c r="T384" s="8">
        <v>40787</v>
      </c>
      <c r="U384" s="14">
        <v>1.3744410140000001</v>
      </c>
      <c r="V384" s="14">
        <v>0.63506280199999998</v>
      </c>
    </row>
    <row r="385" spans="19:22" x14ac:dyDescent="0.2">
      <c r="S385" s="6">
        <f t="shared" si="8"/>
        <v>40847</v>
      </c>
      <c r="T385" s="8">
        <v>40817</v>
      </c>
      <c r="U385" s="14">
        <v>1.38563765900267</v>
      </c>
      <c r="V385" s="14">
        <v>0.63462377877465603</v>
      </c>
    </row>
    <row r="386" spans="19:22" x14ac:dyDescent="0.2">
      <c r="S386" s="6">
        <f t="shared" si="8"/>
        <v>40877</v>
      </c>
      <c r="T386" s="8">
        <v>40848</v>
      </c>
      <c r="U386" s="14">
        <v>1.4056393289973299</v>
      </c>
      <c r="V386" s="14">
        <v>0.63419399972881496</v>
      </c>
    </row>
    <row r="387" spans="19:22" x14ac:dyDescent="0.2">
      <c r="S387" s="6">
        <f t="shared" si="8"/>
        <v>40908</v>
      </c>
      <c r="T387" s="8">
        <v>40878</v>
      </c>
      <c r="U387" s="14">
        <v>1.4168359740000001</v>
      </c>
      <c r="V387" s="14">
        <v>0.63361689099999996</v>
      </c>
    </row>
    <row r="388" spans="19:22" x14ac:dyDescent="0.2">
      <c r="S388" s="6">
        <f t="shared" si="8"/>
        <v>40939</v>
      </c>
      <c r="T388" s="8">
        <v>40909</v>
      </c>
      <c r="U388" s="14">
        <v>1.40878386482491</v>
      </c>
      <c r="V388" s="14">
        <v>0.63239670739173603</v>
      </c>
    </row>
    <row r="389" spans="19:22" x14ac:dyDescent="0.2">
      <c r="S389" s="6">
        <f t="shared" ref="S389:S402" si="9">EOMONTH(T389,0)</f>
        <v>40968</v>
      </c>
      <c r="T389" s="8">
        <v>40940</v>
      </c>
      <c r="U389" s="14">
        <v>1.39424595886721</v>
      </c>
      <c r="V389" s="14">
        <v>0.63096015786681903</v>
      </c>
    </row>
    <row r="390" spans="19:22" x14ac:dyDescent="0.2">
      <c r="S390" s="6">
        <f t="shared" si="9"/>
        <v>40999</v>
      </c>
      <c r="T390" s="8">
        <v>40969</v>
      </c>
      <c r="U390" s="14">
        <v>1.3834964409999999</v>
      </c>
      <c r="V390" s="14">
        <v>0.63019347199999998</v>
      </c>
    </row>
    <row r="391" spans="19:22" x14ac:dyDescent="0.2">
      <c r="S391" s="6">
        <f t="shared" si="9"/>
        <v>41029</v>
      </c>
      <c r="T391" s="8">
        <v>41000</v>
      </c>
      <c r="U391" s="14">
        <v>1.37985439278364</v>
      </c>
      <c r="V391" s="14">
        <v>0.633842856981641</v>
      </c>
    </row>
    <row r="392" spans="19:22" x14ac:dyDescent="0.2">
      <c r="S392" s="6">
        <f t="shared" si="9"/>
        <v>41060</v>
      </c>
      <c r="T392" s="8">
        <v>41030</v>
      </c>
      <c r="U392" s="14">
        <v>1.3771609191160501</v>
      </c>
      <c r="V392" s="14">
        <v>0.64088978701835897</v>
      </c>
    </row>
    <row r="393" spans="19:22" x14ac:dyDescent="0.2">
      <c r="S393" s="6">
        <f t="shared" si="9"/>
        <v>41090</v>
      </c>
      <c r="T393" s="8">
        <v>41061</v>
      </c>
      <c r="U393" s="14">
        <v>1.376172773</v>
      </c>
      <c r="V393" s="14">
        <v>0.64453917199999999</v>
      </c>
    </row>
    <row r="394" spans="19:22" x14ac:dyDescent="0.2">
      <c r="S394" s="6">
        <f t="shared" si="9"/>
        <v>41121</v>
      </c>
      <c r="T394" s="8">
        <v>41091</v>
      </c>
      <c r="U394" s="14">
        <v>1.37985390190084</v>
      </c>
      <c r="V394" s="14">
        <v>0.64212200693421895</v>
      </c>
    </row>
    <row r="395" spans="19:22" x14ac:dyDescent="0.2">
      <c r="S395" s="6">
        <f t="shared" si="9"/>
        <v>41152</v>
      </c>
      <c r="T395" s="8">
        <v>41122</v>
      </c>
      <c r="U395" s="14">
        <v>1.3866313074472301</v>
      </c>
      <c r="V395" s="14">
        <v>0.63707578694654199</v>
      </c>
    </row>
    <row r="396" spans="19:22" x14ac:dyDescent="0.2">
      <c r="S396" s="6">
        <f t="shared" si="9"/>
        <v>41182</v>
      </c>
      <c r="T396" s="8">
        <v>41153</v>
      </c>
      <c r="U396" s="14">
        <v>1.390110994</v>
      </c>
      <c r="V396" s="14">
        <v>0.632804845</v>
      </c>
    </row>
    <row r="397" spans="19:22" x14ac:dyDescent="0.2">
      <c r="S397" s="6">
        <f t="shared" si="9"/>
        <v>41213</v>
      </c>
      <c r="T397" s="8">
        <v>41183</v>
      </c>
      <c r="U397" s="14">
        <v>1.3756751548313799</v>
      </c>
      <c r="V397" s="14">
        <v>0.62996973905157605</v>
      </c>
    </row>
    <row r="398" spans="19:22" x14ac:dyDescent="0.2">
      <c r="S398" s="6">
        <f t="shared" si="9"/>
        <v>41243</v>
      </c>
      <c r="T398" s="8">
        <v>41214</v>
      </c>
      <c r="U398" s="14">
        <v>1.3473593694689201</v>
      </c>
      <c r="V398" s="14">
        <v>0.62758979901173895</v>
      </c>
    </row>
    <row r="399" spans="19:22" x14ac:dyDescent="0.2">
      <c r="S399" s="6">
        <f t="shared" si="9"/>
        <v>41274</v>
      </c>
      <c r="T399" s="8">
        <v>41244</v>
      </c>
      <c r="U399" s="14">
        <v>1.323760549</v>
      </c>
      <c r="V399" s="14">
        <v>0.62542897500000005</v>
      </c>
    </row>
    <row r="400" spans="19:22" x14ac:dyDescent="0.2">
      <c r="S400" s="6">
        <f t="shared" si="9"/>
        <v>41305</v>
      </c>
      <c r="T400" s="16">
        <v>41275</v>
      </c>
      <c r="U400" s="14">
        <v>1.31072971177955</v>
      </c>
      <c r="V400" s="14">
        <v>0.62348571349760096</v>
      </c>
    </row>
    <row r="401" spans="19:22" x14ac:dyDescent="0.2">
      <c r="S401" s="6">
        <f t="shared" si="9"/>
        <v>41333</v>
      </c>
      <c r="T401" s="16">
        <v>41306</v>
      </c>
      <c r="U401" s="14">
        <v>1.3012092236063</v>
      </c>
      <c r="V401" s="14">
        <v>0.62191415194544397</v>
      </c>
    </row>
    <row r="402" spans="19:22" x14ac:dyDescent="0.2">
      <c r="S402" s="6">
        <f t="shared" si="9"/>
        <v>41364</v>
      </c>
      <c r="T402" s="16">
        <v>41334</v>
      </c>
      <c r="U402" s="14">
        <v>1.2946678439999999</v>
      </c>
      <c r="V402" s="14">
        <v>0.62042066799999995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402"/>
  <sheetViews>
    <sheetView workbookViewId="0">
      <selection activeCell="O4" sqref="O4"/>
    </sheetView>
  </sheetViews>
  <sheetFormatPr baseColWidth="10" defaultColWidth="8.83203125" defaultRowHeight="16" x14ac:dyDescent="0.2"/>
  <cols>
    <col min="1" max="1" width="10.6640625" style="6" bestFit="1" customWidth="1"/>
    <col min="2" max="2" width="11.5" style="6" bestFit="1" customWidth="1"/>
    <col min="3" max="3" width="18.83203125" style="6" customWidth="1"/>
    <col min="4" max="12" width="8.83203125" style="6"/>
    <col min="13" max="13" width="10.6640625" style="6" bestFit="1" customWidth="1"/>
    <col min="14" max="14" width="12.1640625" style="6" customWidth="1"/>
    <col min="15" max="15" width="18.83203125" style="6" customWidth="1"/>
    <col min="16" max="16384" width="8.83203125" style="6"/>
  </cols>
  <sheetData>
    <row r="2" spans="1:15" x14ac:dyDescent="0.2">
      <c r="C2" s="10" t="s">
        <v>211</v>
      </c>
      <c r="O2" s="10" t="s">
        <v>212</v>
      </c>
    </row>
    <row r="3" spans="1:15" ht="34" x14ac:dyDescent="0.2">
      <c r="A3" s="54" t="s">
        <v>1133</v>
      </c>
      <c r="C3" s="12" t="s">
        <v>43</v>
      </c>
      <c r="M3" s="54" t="s">
        <v>1133</v>
      </c>
      <c r="O3" s="12" t="s">
        <v>43</v>
      </c>
    </row>
    <row r="4" spans="1:15" x14ac:dyDescent="0.2">
      <c r="A4" s="6">
        <f>EOMONTH(B4,0)</f>
        <v>29311</v>
      </c>
      <c r="B4" s="8">
        <v>29281</v>
      </c>
      <c r="C4" s="13">
        <v>8.7235349716446127</v>
      </c>
      <c r="M4" s="6">
        <f>EOMONTH(N4,0)</f>
        <v>29251</v>
      </c>
      <c r="N4" s="8">
        <v>29221</v>
      </c>
      <c r="O4" s="6">
        <v>9.6112713436508894</v>
      </c>
    </row>
    <row r="5" spans="1:15" x14ac:dyDescent="0.2">
      <c r="A5" s="6">
        <f t="shared" ref="A5:A68" si="0">EOMONTH(B5,0)</f>
        <v>29402</v>
      </c>
      <c r="B5" s="8">
        <v>29373</v>
      </c>
      <c r="C5" s="13">
        <v>8.3927432216905906</v>
      </c>
      <c r="M5" s="6">
        <f t="shared" ref="M5:M68" si="1">EOMONTH(N5,0)</f>
        <v>29280</v>
      </c>
      <c r="N5" s="8">
        <v>29252</v>
      </c>
      <c r="O5" s="6">
        <v>9.0914337933478802</v>
      </c>
    </row>
    <row r="6" spans="1:15" x14ac:dyDescent="0.2">
      <c r="A6" s="6">
        <f t="shared" si="0"/>
        <v>29494</v>
      </c>
      <c r="B6" s="8">
        <v>29465</v>
      </c>
      <c r="C6" s="13">
        <v>9.0752710165678057</v>
      </c>
      <c r="M6" s="6">
        <f t="shared" si="1"/>
        <v>29311</v>
      </c>
      <c r="N6" s="8">
        <v>29281</v>
      </c>
      <c r="O6" s="6">
        <v>8.7240000000000002</v>
      </c>
    </row>
    <row r="7" spans="1:15" x14ac:dyDescent="0.2">
      <c r="A7" s="6">
        <f t="shared" si="0"/>
        <v>29586</v>
      </c>
      <c r="B7" s="8">
        <v>29556</v>
      </c>
      <c r="C7" s="13">
        <v>7.232977196619359</v>
      </c>
      <c r="M7" s="6">
        <f t="shared" si="1"/>
        <v>29341</v>
      </c>
      <c r="N7" s="8">
        <v>29312</v>
      </c>
      <c r="O7" s="6">
        <v>8.5166905866115901</v>
      </c>
    </row>
    <row r="8" spans="1:15" x14ac:dyDescent="0.2">
      <c r="A8" s="6">
        <f t="shared" si="0"/>
        <v>29676</v>
      </c>
      <c r="B8" s="8">
        <v>29646</v>
      </c>
      <c r="C8" s="13">
        <v>8.1472821135742493</v>
      </c>
      <c r="M8" s="6">
        <f t="shared" si="1"/>
        <v>29372</v>
      </c>
      <c r="N8" s="8">
        <v>29342</v>
      </c>
      <c r="O8" s="6">
        <v>8.4166583893050007</v>
      </c>
    </row>
    <row r="9" spans="1:15" x14ac:dyDescent="0.2">
      <c r="A9" s="6">
        <f t="shared" si="0"/>
        <v>29767</v>
      </c>
      <c r="B9" s="8">
        <v>29738</v>
      </c>
      <c r="C9" s="13">
        <v>7.5790234036405666</v>
      </c>
      <c r="M9" s="6">
        <f t="shared" si="1"/>
        <v>29402</v>
      </c>
      <c r="N9" s="8">
        <v>29373</v>
      </c>
      <c r="O9" s="6">
        <v>8.3930000000000007</v>
      </c>
    </row>
    <row r="10" spans="1:15" x14ac:dyDescent="0.2">
      <c r="A10" s="6">
        <f t="shared" si="0"/>
        <v>29859</v>
      </c>
      <c r="B10" s="8">
        <v>29830</v>
      </c>
      <c r="C10" s="13">
        <v>7.1579345850999392</v>
      </c>
      <c r="M10" s="6">
        <f t="shared" si="1"/>
        <v>29433</v>
      </c>
      <c r="N10" s="8">
        <v>29403</v>
      </c>
      <c r="O10" s="6">
        <v>8.5731183888797595</v>
      </c>
    </row>
    <row r="11" spans="1:15" x14ac:dyDescent="0.2">
      <c r="A11" s="6">
        <f t="shared" si="0"/>
        <v>29951</v>
      </c>
      <c r="B11" s="8">
        <v>29921</v>
      </c>
      <c r="C11" s="13">
        <v>8.2664268916862635</v>
      </c>
      <c r="M11" s="6">
        <f t="shared" si="1"/>
        <v>29464</v>
      </c>
      <c r="N11" s="8">
        <v>29434</v>
      </c>
      <c r="O11" s="6">
        <v>8.9047382263499593</v>
      </c>
    </row>
    <row r="12" spans="1:15" x14ac:dyDescent="0.2">
      <c r="A12" s="6">
        <f t="shared" si="0"/>
        <v>30041</v>
      </c>
      <c r="B12" s="8">
        <v>30011</v>
      </c>
      <c r="C12" s="13">
        <v>8.14341875364007</v>
      </c>
      <c r="M12" s="6">
        <f t="shared" si="1"/>
        <v>29494</v>
      </c>
      <c r="N12" s="8">
        <v>29465</v>
      </c>
      <c r="O12" s="6">
        <v>9.0749999999999993</v>
      </c>
    </row>
    <row r="13" spans="1:15" x14ac:dyDescent="0.2">
      <c r="A13" s="6">
        <f t="shared" si="0"/>
        <v>30132</v>
      </c>
      <c r="B13" s="8">
        <v>30103</v>
      </c>
      <c r="C13" s="13">
        <v>8.0449669360764151</v>
      </c>
      <c r="M13" s="6">
        <f t="shared" si="1"/>
        <v>29525</v>
      </c>
      <c r="N13" s="8">
        <v>29495</v>
      </c>
      <c r="O13" s="6">
        <v>8.5885218880989598</v>
      </c>
    </row>
    <row r="14" spans="1:15" x14ac:dyDescent="0.2">
      <c r="A14" s="6">
        <f t="shared" si="0"/>
        <v>30224</v>
      </c>
      <c r="B14" s="8">
        <v>30195</v>
      </c>
      <c r="C14" s="13">
        <v>8.0590359772190574</v>
      </c>
      <c r="M14" s="6">
        <f t="shared" si="1"/>
        <v>29555</v>
      </c>
      <c r="N14" s="8">
        <v>29526</v>
      </c>
      <c r="O14" s="6">
        <v>7.7194781119010401</v>
      </c>
    </row>
    <row r="15" spans="1:15" x14ac:dyDescent="0.2">
      <c r="A15" s="6">
        <f t="shared" si="0"/>
        <v>30316</v>
      </c>
      <c r="B15" s="8">
        <v>30286</v>
      </c>
      <c r="C15" s="13">
        <v>9.9480348823318607</v>
      </c>
      <c r="M15" s="6">
        <f t="shared" si="1"/>
        <v>29586</v>
      </c>
      <c r="N15" s="8">
        <v>29556</v>
      </c>
      <c r="O15" s="6">
        <v>7.2329999999999997</v>
      </c>
    </row>
    <row r="16" spans="1:15" x14ac:dyDescent="0.2">
      <c r="A16" s="6">
        <f t="shared" si="0"/>
        <v>30406</v>
      </c>
      <c r="B16" s="8">
        <v>30376</v>
      </c>
      <c r="C16" s="13">
        <v>7.858224746631028</v>
      </c>
      <c r="M16" s="6">
        <f t="shared" si="1"/>
        <v>29617</v>
      </c>
      <c r="N16" s="8">
        <v>29587</v>
      </c>
      <c r="O16" s="6">
        <v>7.4836140356653003</v>
      </c>
    </row>
    <row r="17" spans="1:15" x14ac:dyDescent="0.2">
      <c r="A17" s="6">
        <f t="shared" si="0"/>
        <v>30497</v>
      </c>
      <c r="B17" s="8">
        <v>30468</v>
      </c>
      <c r="C17" s="13">
        <v>7.9731509104001645</v>
      </c>
      <c r="M17" s="6">
        <f t="shared" si="1"/>
        <v>29645</v>
      </c>
      <c r="N17" s="8">
        <v>29618</v>
      </c>
      <c r="O17" s="6">
        <v>7.8963859643347103</v>
      </c>
    </row>
    <row r="18" spans="1:15" x14ac:dyDescent="0.2">
      <c r="A18" s="6">
        <f t="shared" si="0"/>
        <v>30589</v>
      </c>
      <c r="B18" s="8">
        <v>30560</v>
      </c>
      <c r="C18" s="13">
        <v>8.3519356460532936</v>
      </c>
      <c r="M18" s="6">
        <f t="shared" si="1"/>
        <v>29676</v>
      </c>
      <c r="N18" s="8">
        <v>29646</v>
      </c>
      <c r="O18" s="6">
        <v>8.1470000000000002</v>
      </c>
    </row>
    <row r="19" spans="1:15" x14ac:dyDescent="0.2">
      <c r="A19" s="6">
        <f t="shared" si="0"/>
        <v>30681</v>
      </c>
      <c r="B19" s="8">
        <v>30651</v>
      </c>
      <c r="C19" s="13">
        <v>8.6925146535985398</v>
      </c>
      <c r="M19" s="6">
        <f t="shared" si="1"/>
        <v>29706</v>
      </c>
      <c r="N19" s="8">
        <v>29677</v>
      </c>
      <c r="O19" s="6">
        <v>8.0375260241084892</v>
      </c>
    </row>
    <row r="20" spans="1:15" x14ac:dyDescent="0.2">
      <c r="A20" s="6">
        <f t="shared" si="0"/>
        <v>30772</v>
      </c>
      <c r="B20" s="8">
        <v>30742</v>
      </c>
      <c r="C20" s="13">
        <v>7.9908093685146753</v>
      </c>
      <c r="E20" s="6" t="s">
        <v>135</v>
      </c>
      <c r="M20" s="6">
        <f t="shared" si="1"/>
        <v>29737</v>
      </c>
      <c r="N20" s="8">
        <v>29707</v>
      </c>
      <c r="O20" s="6">
        <v>7.7946978076085296</v>
      </c>
    </row>
    <row r="21" spans="1:15" x14ac:dyDescent="0.2">
      <c r="A21" s="6">
        <f t="shared" si="0"/>
        <v>30863</v>
      </c>
      <c r="B21" s="8">
        <v>30834</v>
      </c>
      <c r="C21" s="13">
        <v>7.6370877157153068</v>
      </c>
      <c r="M21" s="6">
        <f t="shared" si="1"/>
        <v>29767</v>
      </c>
      <c r="N21" s="8">
        <v>29738</v>
      </c>
      <c r="O21" s="6">
        <v>7.5789999999999997</v>
      </c>
    </row>
    <row r="22" spans="1:15" x14ac:dyDescent="0.2">
      <c r="A22" s="6">
        <f t="shared" si="0"/>
        <v>30955</v>
      </c>
      <c r="B22" s="8">
        <v>30926</v>
      </c>
      <c r="C22" s="13">
        <v>8.5117165174318909</v>
      </c>
      <c r="E22" s="6" t="s">
        <v>136</v>
      </c>
      <c r="M22" s="6">
        <f t="shared" si="1"/>
        <v>29798</v>
      </c>
      <c r="N22" s="8">
        <v>29768</v>
      </c>
      <c r="O22" s="6">
        <v>7.3958249023535299</v>
      </c>
    </row>
    <row r="23" spans="1:15" x14ac:dyDescent="0.2">
      <c r="A23" s="6">
        <f t="shared" si="0"/>
        <v>31047</v>
      </c>
      <c r="B23" s="8">
        <v>31017</v>
      </c>
      <c r="C23" s="13">
        <v>11.536048324240062</v>
      </c>
      <c r="M23" s="6">
        <f t="shared" si="1"/>
        <v>29829</v>
      </c>
      <c r="N23" s="8">
        <v>29799</v>
      </c>
      <c r="O23" s="6">
        <v>7.2282795713548502</v>
      </c>
    </row>
    <row r="24" spans="1:15" x14ac:dyDescent="0.2">
      <c r="A24" s="6">
        <f t="shared" si="0"/>
        <v>31137</v>
      </c>
      <c r="B24" s="8">
        <v>31107</v>
      </c>
      <c r="C24" s="13">
        <v>8.3683968764354617</v>
      </c>
      <c r="E24" s="6" t="s">
        <v>137</v>
      </c>
      <c r="M24" s="6">
        <f t="shared" si="1"/>
        <v>29859</v>
      </c>
      <c r="N24" s="8">
        <v>29830</v>
      </c>
      <c r="O24" s="6">
        <v>7.1580000000000004</v>
      </c>
    </row>
    <row r="25" spans="1:15" x14ac:dyDescent="0.2">
      <c r="A25" s="6">
        <f t="shared" si="0"/>
        <v>31228</v>
      </c>
      <c r="B25" s="8">
        <v>31199</v>
      </c>
      <c r="C25" s="13">
        <v>9.2477072083654761</v>
      </c>
      <c r="E25" s="6" t="s">
        <v>138</v>
      </c>
      <c r="M25" s="6">
        <f t="shared" si="1"/>
        <v>29890</v>
      </c>
      <c r="N25" s="8">
        <v>29860</v>
      </c>
      <c r="O25" s="6">
        <v>7.4506263561272297</v>
      </c>
    </row>
    <row r="26" spans="1:15" x14ac:dyDescent="0.2">
      <c r="A26" s="6">
        <f t="shared" si="0"/>
        <v>31320</v>
      </c>
      <c r="B26" s="8">
        <v>31291</v>
      </c>
      <c r="C26" s="13">
        <v>8.9908198797087682</v>
      </c>
      <c r="E26" s="6" t="s">
        <v>139</v>
      </c>
      <c r="M26" s="6">
        <f t="shared" si="1"/>
        <v>29920</v>
      </c>
      <c r="N26" s="8">
        <v>29891</v>
      </c>
      <c r="O26" s="6">
        <v>7.9733736438727698</v>
      </c>
    </row>
    <row r="27" spans="1:15" x14ac:dyDescent="0.2">
      <c r="A27" s="6">
        <f t="shared" si="0"/>
        <v>31412</v>
      </c>
      <c r="B27" s="8">
        <v>31382</v>
      </c>
      <c r="C27" s="13">
        <v>10.622004357298476</v>
      </c>
      <c r="M27" s="6">
        <f t="shared" si="1"/>
        <v>29951</v>
      </c>
      <c r="N27" s="8">
        <v>29921</v>
      </c>
      <c r="O27" s="6">
        <v>8.266</v>
      </c>
    </row>
    <row r="28" spans="1:15" x14ac:dyDescent="0.2">
      <c r="A28" s="6">
        <f t="shared" si="0"/>
        <v>31502</v>
      </c>
      <c r="B28" s="8">
        <v>31472</v>
      </c>
      <c r="C28" s="13">
        <v>10.687722842880913</v>
      </c>
      <c r="M28" s="6">
        <f t="shared" si="1"/>
        <v>29982</v>
      </c>
      <c r="N28" s="8">
        <v>29952</v>
      </c>
      <c r="O28" s="6">
        <v>8.2407080531311792</v>
      </c>
    </row>
    <row r="29" spans="1:15" x14ac:dyDescent="0.2">
      <c r="A29" s="6">
        <f t="shared" si="0"/>
        <v>31593</v>
      </c>
      <c r="B29" s="8">
        <v>31564</v>
      </c>
      <c r="C29" s="13">
        <v>9.9274008521796127</v>
      </c>
      <c r="M29" s="6">
        <f t="shared" si="1"/>
        <v>30010</v>
      </c>
      <c r="N29" s="8">
        <v>29983</v>
      </c>
      <c r="O29" s="6">
        <v>8.1927777880979207</v>
      </c>
    </row>
    <row r="30" spans="1:15" x14ac:dyDescent="0.2">
      <c r="A30" s="6">
        <f t="shared" si="0"/>
        <v>31685</v>
      </c>
      <c r="B30" s="8">
        <v>31656</v>
      </c>
      <c r="C30" s="13">
        <v>9.0178947368421056</v>
      </c>
      <c r="M30" s="6">
        <f t="shared" si="1"/>
        <v>30041</v>
      </c>
      <c r="N30" s="8">
        <v>30011</v>
      </c>
      <c r="O30" s="6">
        <v>8.1430000000000007</v>
      </c>
    </row>
    <row r="31" spans="1:15" x14ac:dyDescent="0.2">
      <c r="A31" s="6">
        <f t="shared" si="0"/>
        <v>31777</v>
      </c>
      <c r="B31" s="8">
        <v>31747</v>
      </c>
      <c r="C31" s="13">
        <v>9.1013756718110539</v>
      </c>
      <c r="M31" s="6">
        <f t="shared" si="1"/>
        <v>30071</v>
      </c>
      <c r="N31" s="8">
        <v>30042</v>
      </c>
      <c r="O31" s="6">
        <v>8.1018278082501798</v>
      </c>
    </row>
    <row r="32" spans="1:15" x14ac:dyDescent="0.2">
      <c r="A32" s="6">
        <f t="shared" si="0"/>
        <v>31867</v>
      </c>
      <c r="B32" s="8">
        <v>31837</v>
      </c>
      <c r="C32" s="13">
        <v>8.1620316724604098</v>
      </c>
      <c r="M32" s="6">
        <f t="shared" si="1"/>
        <v>30102</v>
      </c>
      <c r="N32" s="8">
        <v>30072</v>
      </c>
      <c r="O32" s="6">
        <v>8.0619421852583599</v>
      </c>
    </row>
    <row r="33" spans="1:15" x14ac:dyDescent="0.2">
      <c r="A33" s="6">
        <f t="shared" si="0"/>
        <v>31958</v>
      </c>
      <c r="B33" s="8">
        <v>31929</v>
      </c>
      <c r="C33" s="13">
        <v>7.8555149960536701</v>
      </c>
      <c r="M33" s="6">
        <f t="shared" si="1"/>
        <v>30132</v>
      </c>
      <c r="N33" s="8">
        <v>30103</v>
      </c>
      <c r="O33" s="6">
        <v>8.0449999999999999</v>
      </c>
    </row>
    <row r="34" spans="1:15" x14ac:dyDescent="0.2">
      <c r="A34" s="6">
        <f t="shared" si="0"/>
        <v>32050</v>
      </c>
      <c r="B34" s="8">
        <v>32021</v>
      </c>
      <c r="C34" s="13">
        <v>7.7431672991017821</v>
      </c>
      <c r="M34" s="6">
        <f t="shared" si="1"/>
        <v>30163</v>
      </c>
      <c r="N34" s="8">
        <v>30133</v>
      </c>
      <c r="O34" s="6">
        <v>8.0466050630952601</v>
      </c>
    </row>
    <row r="35" spans="1:15" x14ac:dyDescent="0.2">
      <c r="A35" s="6">
        <f t="shared" si="0"/>
        <v>32142</v>
      </c>
      <c r="B35" s="8">
        <v>32112</v>
      </c>
      <c r="C35" s="13">
        <v>5.8854046674346172</v>
      </c>
      <c r="M35" s="6">
        <f t="shared" si="1"/>
        <v>30194</v>
      </c>
      <c r="N35" s="8">
        <v>30164</v>
      </c>
      <c r="O35" s="6">
        <v>8.0513887292846604</v>
      </c>
    </row>
    <row r="36" spans="1:15" x14ac:dyDescent="0.2">
      <c r="A36" s="6">
        <f t="shared" si="0"/>
        <v>32233</v>
      </c>
      <c r="B36" s="8">
        <v>32203</v>
      </c>
      <c r="C36" s="13">
        <v>5.9719222462203021</v>
      </c>
      <c r="M36" s="6">
        <f t="shared" si="1"/>
        <v>30224</v>
      </c>
      <c r="N36" s="8">
        <v>30195</v>
      </c>
      <c r="O36" s="6">
        <v>8.0589999999999993</v>
      </c>
    </row>
    <row r="37" spans="1:15" x14ac:dyDescent="0.2">
      <c r="A37" s="6">
        <f t="shared" si="0"/>
        <v>32324</v>
      </c>
      <c r="B37" s="8">
        <v>32295</v>
      </c>
      <c r="C37" s="13">
        <v>5.3481824925816026</v>
      </c>
      <c r="M37" s="6">
        <f t="shared" si="1"/>
        <v>30255</v>
      </c>
      <c r="N37" s="8">
        <v>30225</v>
      </c>
      <c r="O37" s="6">
        <v>8.5620082302348006</v>
      </c>
    </row>
    <row r="38" spans="1:15" x14ac:dyDescent="0.2">
      <c r="A38" s="6">
        <f t="shared" si="0"/>
        <v>32416</v>
      </c>
      <c r="B38" s="8">
        <v>32387</v>
      </c>
      <c r="C38" s="13">
        <v>5.3809393667278336</v>
      </c>
      <c r="M38" s="6">
        <f t="shared" si="1"/>
        <v>30285</v>
      </c>
      <c r="N38" s="8">
        <v>30256</v>
      </c>
      <c r="O38" s="6">
        <v>9.4512014190901592</v>
      </c>
    </row>
    <row r="39" spans="1:15" x14ac:dyDescent="0.2">
      <c r="A39" s="6">
        <f t="shared" si="0"/>
        <v>32508</v>
      </c>
      <c r="B39" s="8">
        <v>32478</v>
      </c>
      <c r="C39" s="13">
        <v>5.5679862306368326</v>
      </c>
      <c r="M39" s="6">
        <f t="shared" si="1"/>
        <v>30316</v>
      </c>
      <c r="N39" s="8">
        <v>30286</v>
      </c>
      <c r="O39" s="6">
        <v>9.9480000000000004</v>
      </c>
    </row>
    <row r="40" spans="1:15" x14ac:dyDescent="0.2">
      <c r="A40" s="6">
        <f t="shared" si="0"/>
        <v>32598</v>
      </c>
      <c r="B40" s="8">
        <v>32568</v>
      </c>
      <c r="C40" s="13">
        <v>5.7780721827451922</v>
      </c>
      <c r="M40" s="6">
        <f t="shared" si="1"/>
        <v>30347</v>
      </c>
      <c r="N40" s="8">
        <v>30317</v>
      </c>
      <c r="O40" s="6">
        <v>9.3749328943758599</v>
      </c>
    </row>
    <row r="41" spans="1:15" x14ac:dyDescent="0.2">
      <c r="A41" s="6">
        <f t="shared" si="0"/>
        <v>32689</v>
      </c>
      <c r="B41" s="8">
        <v>32660</v>
      </c>
      <c r="C41" s="13">
        <v>7.5228177395360056</v>
      </c>
      <c r="M41" s="6">
        <f t="shared" si="1"/>
        <v>30375</v>
      </c>
      <c r="N41" s="8">
        <v>30348</v>
      </c>
      <c r="O41" s="6">
        <v>8.4310671056241393</v>
      </c>
    </row>
    <row r="42" spans="1:15" x14ac:dyDescent="0.2">
      <c r="A42" s="6">
        <f t="shared" si="0"/>
        <v>32781</v>
      </c>
      <c r="B42" s="8">
        <v>32752</v>
      </c>
      <c r="C42" s="13">
        <v>7.2386477914442642</v>
      </c>
      <c r="M42" s="6">
        <f t="shared" si="1"/>
        <v>30406</v>
      </c>
      <c r="N42" s="8">
        <v>30376</v>
      </c>
      <c r="O42" s="6">
        <v>7.8579999999999997</v>
      </c>
    </row>
    <row r="43" spans="1:15" x14ac:dyDescent="0.2">
      <c r="A43" s="6">
        <f t="shared" si="0"/>
        <v>32873</v>
      </c>
      <c r="B43" s="8">
        <v>32843</v>
      </c>
      <c r="C43" s="13">
        <v>10.117184158754597</v>
      </c>
      <c r="M43" s="6">
        <f t="shared" si="1"/>
        <v>30436</v>
      </c>
      <c r="N43" s="8">
        <v>30407</v>
      </c>
      <c r="O43" s="6">
        <v>7.8744444107032603</v>
      </c>
    </row>
    <row r="44" spans="1:15" x14ac:dyDescent="0.2">
      <c r="A44" s="6">
        <f t="shared" si="0"/>
        <v>32963</v>
      </c>
      <c r="B44" s="8">
        <v>32933</v>
      </c>
      <c r="C44" s="13">
        <v>9.0592369921754123</v>
      </c>
      <c r="M44" s="6">
        <f t="shared" si="1"/>
        <v>30467</v>
      </c>
      <c r="N44" s="8">
        <v>30437</v>
      </c>
      <c r="O44" s="6">
        <v>7.9176976857346402</v>
      </c>
    </row>
    <row r="45" spans="1:15" x14ac:dyDescent="0.2">
      <c r="A45" s="6">
        <f t="shared" si="0"/>
        <v>33054</v>
      </c>
      <c r="B45" s="8">
        <v>33025</v>
      </c>
      <c r="C45" s="13">
        <v>8.9666139518538035</v>
      </c>
      <c r="M45" s="6">
        <f t="shared" si="1"/>
        <v>30497</v>
      </c>
      <c r="N45" s="8">
        <v>30468</v>
      </c>
      <c r="O45" s="6">
        <v>7.9729999999999999</v>
      </c>
    </row>
    <row r="46" spans="1:15" x14ac:dyDescent="0.2">
      <c r="A46" s="6">
        <f t="shared" si="0"/>
        <v>33146</v>
      </c>
      <c r="B46" s="8">
        <v>33117</v>
      </c>
      <c r="C46" s="13">
        <v>9.3440603335207051</v>
      </c>
      <c r="M46" s="6">
        <f t="shared" si="1"/>
        <v>30528</v>
      </c>
      <c r="N46" s="8">
        <v>30498</v>
      </c>
      <c r="O46" s="6">
        <v>8.0724030869936492</v>
      </c>
    </row>
    <row r="47" spans="1:15" x14ac:dyDescent="0.2">
      <c r="A47" s="6">
        <f t="shared" si="0"/>
        <v>33238</v>
      </c>
      <c r="B47" s="8">
        <v>33208</v>
      </c>
      <c r="C47" s="13">
        <v>11.450356004018696</v>
      </c>
      <c r="M47" s="6">
        <f t="shared" si="1"/>
        <v>30559</v>
      </c>
      <c r="N47" s="8">
        <v>30529</v>
      </c>
      <c r="O47" s="6">
        <v>8.2169553916745794</v>
      </c>
    </row>
    <row r="48" spans="1:15" x14ac:dyDescent="0.2">
      <c r="A48" s="6">
        <f t="shared" si="0"/>
        <v>33328</v>
      </c>
      <c r="B48" s="8">
        <v>33298</v>
      </c>
      <c r="C48" s="13">
        <v>10.741522877500215</v>
      </c>
      <c r="M48" s="6">
        <f t="shared" si="1"/>
        <v>30589</v>
      </c>
      <c r="N48" s="8">
        <v>30560</v>
      </c>
      <c r="O48" s="6">
        <v>8.3520000000000003</v>
      </c>
    </row>
    <row r="49" spans="1:15" x14ac:dyDescent="0.2">
      <c r="A49" s="6">
        <f t="shared" si="0"/>
        <v>33419</v>
      </c>
      <c r="B49" s="8">
        <v>33390</v>
      </c>
      <c r="C49" s="13">
        <v>11.57519845526711</v>
      </c>
      <c r="M49" s="6">
        <f t="shared" si="1"/>
        <v>30620</v>
      </c>
      <c r="N49" s="8">
        <v>30590</v>
      </c>
      <c r="O49" s="6">
        <v>8.4952392724435892</v>
      </c>
    </row>
    <row r="50" spans="1:15" x14ac:dyDescent="0.2">
      <c r="A50" s="6">
        <f t="shared" si="0"/>
        <v>33511</v>
      </c>
      <c r="B50" s="8">
        <v>33482</v>
      </c>
      <c r="C50" s="13">
        <v>13.204542532676237</v>
      </c>
      <c r="M50" s="6">
        <f t="shared" si="1"/>
        <v>30650</v>
      </c>
      <c r="N50" s="8">
        <v>30621</v>
      </c>
      <c r="O50" s="6">
        <v>8.6299667468407009</v>
      </c>
    </row>
    <row r="51" spans="1:15" x14ac:dyDescent="0.2">
      <c r="A51" s="6">
        <f t="shared" si="0"/>
        <v>33603</v>
      </c>
      <c r="B51" s="8">
        <v>33573</v>
      </c>
      <c r="C51" s="13">
        <v>13.946397114336046</v>
      </c>
      <c r="M51" s="6">
        <f t="shared" si="1"/>
        <v>30681</v>
      </c>
      <c r="N51" s="8">
        <v>30651</v>
      </c>
      <c r="O51" s="6">
        <v>8.6929999999999996</v>
      </c>
    </row>
    <row r="52" spans="1:15" x14ac:dyDescent="0.2">
      <c r="A52" s="6">
        <f t="shared" si="0"/>
        <v>33694</v>
      </c>
      <c r="B52" s="8">
        <v>33664</v>
      </c>
      <c r="C52" s="13">
        <v>12.907901056676273</v>
      </c>
      <c r="M52" s="6">
        <f t="shared" si="1"/>
        <v>30712</v>
      </c>
      <c r="N52" s="8">
        <v>30682</v>
      </c>
      <c r="O52" s="6">
        <v>8.5401185345266999</v>
      </c>
    </row>
    <row r="53" spans="1:15" x14ac:dyDescent="0.2">
      <c r="A53" s="6">
        <f t="shared" si="0"/>
        <v>33785</v>
      </c>
      <c r="B53" s="8">
        <v>33756</v>
      </c>
      <c r="C53" s="13">
        <v>12.685015516477021</v>
      </c>
      <c r="M53" s="6">
        <f t="shared" si="1"/>
        <v>30741</v>
      </c>
      <c r="N53" s="8">
        <v>30713</v>
      </c>
      <c r="O53" s="6">
        <v>8.2495964647597297</v>
      </c>
    </row>
    <row r="54" spans="1:15" x14ac:dyDescent="0.2">
      <c r="A54" s="6">
        <f t="shared" si="0"/>
        <v>33877</v>
      </c>
      <c r="B54" s="8">
        <v>33848</v>
      </c>
      <c r="C54" s="13">
        <v>14.540547492191806</v>
      </c>
      <c r="M54" s="6">
        <f t="shared" si="1"/>
        <v>30772</v>
      </c>
      <c r="N54" s="8">
        <v>30742</v>
      </c>
      <c r="O54" s="6">
        <v>7.9909999999999997</v>
      </c>
    </row>
    <row r="55" spans="1:15" x14ac:dyDescent="0.2">
      <c r="A55" s="6">
        <f t="shared" si="0"/>
        <v>33969</v>
      </c>
      <c r="B55" s="8">
        <v>33939</v>
      </c>
      <c r="C55" s="13">
        <v>13.186362223220145</v>
      </c>
      <c r="M55" s="6">
        <f t="shared" si="1"/>
        <v>30802</v>
      </c>
      <c r="N55" s="8">
        <v>30773</v>
      </c>
      <c r="O55" s="6">
        <v>7.8312254408434203</v>
      </c>
    </row>
    <row r="56" spans="1:15" x14ac:dyDescent="0.2">
      <c r="A56" s="6">
        <f t="shared" si="0"/>
        <v>34059</v>
      </c>
      <c r="B56" s="8">
        <v>34029</v>
      </c>
      <c r="C56" s="13">
        <v>15.696211606671195</v>
      </c>
      <c r="M56" s="6">
        <f t="shared" si="1"/>
        <v>30833</v>
      </c>
      <c r="N56" s="8">
        <v>30803</v>
      </c>
      <c r="O56" s="6">
        <v>7.6927646405037997</v>
      </c>
    </row>
    <row r="57" spans="1:15" x14ac:dyDescent="0.2">
      <c r="A57" s="6">
        <f t="shared" si="0"/>
        <v>34150</v>
      </c>
      <c r="B57" s="8">
        <v>34121</v>
      </c>
      <c r="C57" s="13">
        <v>19.277179881396883</v>
      </c>
      <c r="M57" s="6">
        <f t="shared" si="1"/>
        <v>30863</v>
      </c>
      <c r="N57" s="8">
        <v>30834</v>
      </c>
      <c r="O57" s="6">
        <v>7.6369999999999996</v>
      </c>
    </row>
    <row r="58" spans="1:15" x14ac:dyDescent="0.2">
      <c r="A58" s="6">
        <f t="shared" si="0"/>
        <v>34242</v>
      </c>
      <c r="B58" s="8">
        <v>34213</v>
      </c>
      <c r="C58" s="13">
        <v>19.762187566759238</v>
      </c>
      <c r="M58" s="6">
        <f t="shared" si="1"/>
        <v>30894</v>
      </c>
      <c r="N58" s="8">
        <v>30864</v>
      </c>
      <c r="O58" s="6">
        <v>7.7659125569304504</v>
      </c>
    </row>
    <row r="59" spans="1:15" x14ac:dyDescent="0.2">
      <c r="A59" s="6">
        <f t="shared" si="0"/>
        <v>34334</v>
      </c>
      <c r="B59" s="8">
        <v>34304</v>
      </c>
      <c r="C59" s="13">
        <v>26.377499862266543</v>
      </c>
      <c r="M59" s="6">
        <f t="shared" si="1"/>
        <v>30925</v>
      </c>
      <c r="N59" s="8">
        <v>30895</v>
      </c>
      <c r="O59" s="6">
        <v>8.0925502297544103</v>
      </c>
    </row>
    <row r="60" spans="1:15" x14ac:dyDescent="0.2">
      <c r="A60" s="6">
        <f t="shared" si="0"/>
        <v>34424</v>
      </c>
      <c r="B60" s="8">
        <v>34394</v>
      </c>
      <c r="C60" s="13">
        <v>25.558474760661444</v>
      </c>
      <c r="M60" s="6">
        <f t="shared" si="1"/>
        <v>30955</v>
      </c>
      <c r="N60" s="8">
        <v>30926</v>
      </c>
      <c r="O60" s="6">
        <v>8.5120000000000005</v>
      </c>
    </row>
    <row r="61" spans="1:15" x14ac:dyDescent="0.2">
      <c r="A61" s="6">
        <f t="shared" si="0"/>
        <v>34515</v>
      </c>
      <c r="B61" s="8">
        <v>34486</v>
      </c>
      <c r="C61" s="13">
        <v>27.446795967694392</v>
      </c>
      <c r="M61" s="6">
        <f t="shared" si="1"/>
        <v>30986</v>
      </c>
      <c r="N61" s="8">
        <v>30956</v>
      </c>
      <c r="O61" s="6">
        <v>9.5117075518011696</v>
      </c>
    </row>
    <row r="62" spans="1:15" x14ac:dyDescent="0.2">
      <c r="A62" s="6">
        <f t="shared" si="0"/>
        <v>34607</v>
      </c>
      <c r="B62" s="8">
        <v>34578</v>
      </c>
      <c r="C62" s="13">
        <v>28.124483316360152</v>
      </c>
      <c r="M62" s="6">
        <f t="shared" si="1"/>
        <v>31016</v>
      </c>
      <c r="N62" s="8">
        <v>30987</v>
      </c>
      <c r="O62" s="6">
        <v>10.8395296458517</v>
      </c>
    </row>
    <row r="63" spans="1:15" x14ac:dyDescent="0.2">
      <c r="A63" s="6">
        <f t="shared" si="0"/>
        <v>34699</v>
      </c>
      <c r="B63" s="8">
        <v>34669</v>
      </c>
      <c r="C63" s="13">
        <v>17.758494102944621</v>
      </c>
      <c r="M63" s="6">
        <f t="shared" si="1"/>
        <v>31047</v>
      </c>
      <c r="N63" s="8">
        <v>31017</v>
      </c>
      <c r="O63" s="6">
        <v>11.536</v>
      </c>
    </row>
    <row r="64" spans="1:15" x14ac:dyDescent="0.2">
      <c r="A64" s="6">
        <f t="shared" si="0"/>
        <v>34789</v>
      </c>
      <c r="B64" s="8">
        <v>34759</v>
      </c>
      <c r="C64" s="13">
        <v>17.544560335548049</v>
      </c>
      <c r="M64" s="6">
        <f t="shared" si="1"/>
        <v>31078</v>
      </c>
      <c r="N64" s="8">
        <v>31048</v>
      </c>
      <c r="O64" s="6">
        <v>10.667350913580201</v>
      </c>
    </row>
    <row r="65" spans="1:15" x14ac:dyDescent="0.2">
      <c r="A65" s="6">
        <f t="shared" si="0"/>
        <v>34880</v>
      </c>
      <c r="B65" s="8">
        <v>34851</v>
      </c>
      <c r="C65" s="13">
        <v>18.527915913200722</v>
      </c>
      <c r="M65" s="6">
        <f t="shared" si="1"/>
        <v>31106</v>
      </c>
      <c r="N65" s="8">
        <v>31079</v>
      </c>
      <c r="O65" s="6">
        <v>9.2366490864197495</v>
      </c>
    </row>
    <row r="66" spans="1:15" x14ac:dyDescent="0.2">
      <c r="A66" s="6">
        <f t="shared" si="0"/>
        <v>34972</v>
      </c>
      <c r="B66" s="8">
        <v>34943</v>
      </c>
      <c r="C66" s="13">
        <v>18.539793662490787</v>
      </c>
      <c r="M66" s="6">
        <f t="shared" si="1"/>
        <v>31137</v>
      </c>
      <c r="N66" s="8">
        <v>31107</v>
      </c>
      <c r="O66" s="6">
        <v>8.3680000000000003</v>
      </c>
    </row>
    <row r="67" spans="1:15" x14ac:dyDescent="0.2">
      <c r="A67" s="6">
        <f t="shared" si="0"/>
        <v>35064</v>
      </c>
      <c r="B67" s="8">
        <v>35034</v>
      </c>
      <c r="C67" s="13">
        <v>21.593561138773804</v>
      </c>
      <c r="M67" s="6">
        <f t="shared" si="1"/>
        <v>31167</v>
      </c>
      <c r="N67" s="8">
        <v>31138</v>
      </c>
      <c r="O67" s="6">
        <v>8.5918621178362802</v>
      </c>
    </row>
    <row r="68" spans="1:15" x14ac:dyDescent="0.2">
      <c r="A68" s="6">
        <f t="shared" si="0"/>
        <v>35155</v>
      </c>
      <c r="B68" s="8">
        <v>35125</v>
      </c>
      <c r="C68" s="13">
        <v>20.708004509582864</v>
      </c>
      <c r="M68" s="6">
        <f t="shared" si="1"/>
        <v>31198</v>
      </c>
      <c r="N68" s="8">
        <v>31168</v>
      </c>
      <c r="O68" s="6">
        <v>9.0241378821637301</v>
      </c>
    </row>
    <row r="69" spans="1:15" x14ac:dyDescent="0.2">
      <c r="A69" s="6">
        <f t="shared" ref="A69:A132" si="2">EOMONTH(B69,0)</f>
        <v>35246</v>
      </c>
      <c r="B69" s="8">
        <v>35217</v>
      </c>
      <c r="C69" s="13">
        <v>21.036284470246734</v>
      </c>
      <c r="M69" s="6">
        <f t="shared" ref="M69:M132" si="3">EOMONTH(N69,0)</f>
        <v>31228</v>
      </c>
      <c r="N69" s="8">
        <v>31199</v>
      </c>
      <c r="O69" s="6">
        <v>9.2479999999999993</v>
      </c>
    </row>
    <row r="70" spans="1:15" x14ac:dyDescent="0.2">
      <c r="A70" s="6">
        <f t="shared" si="2"/>
        <v>35338</v>
      </c>
      <c r="B70" s="8">
        <v>35309</v>
      </c>
      <c r="C70" s="13">
        <v>21.489018278301888</v>
      </c>
      <c r="M70" s="6">
        <f t="shared" si="3"/>
        <v>31259</v>
      </c>
      <c r="N70" s="8">
        <v>31229</v>
      </c>
      <c r="O70" s="6">
        <v>9.18012547515821</v>
      </c>
    </row>
    <row r="71" spans="1:15" x14ac:dyDescent="0.2">
      <c r="A71" s="6">
        <f t="shared" si="2"/>
        <v>35430</v>
      </c>
      <c r="B71" s="8">
        <v>35400</v>
      </c>
      <c r="C71" s="13">
        <v>23.655291624846662</v>
      </c>
      <c r="M71" s="6">
        <f t="shared" si="3"/>
        <v>31290</v>
      </c>
      <c r="N71" s="8">
        <v>31260</v>
      </c>
      <c r="O71" s="6">
        <v>9.0551602284868906</v>
      </c>
    </row>
    <row r="72" spans="1:15" x14ac:dyDescent="0.2">
      <c r="A72" s="6">
        <f t="shared" si="2"/>
        <v>35520</v>
      </c>
      <c r="B72" s="8">
        <v>35490</v>
      </c>
      <c r="C72" s="13">
        <v>22.764675234456409</v>
      </c>
      <c r="M72" s="6">
        <f t="shared" si="3"/>
        <v>31320</v>
      </c>
      <c r="N72" s="8">
        <v>31291</v>
      </c>
      <c r="O72" s="6">
        <v>8.9909999999999997</v>
      </c>
    </row>
    <row r="73" spans="1:15" x14ac:dyDescent="0.2">
      <c r="A73" s="6">
        <f t="shared" si="2"/>
        <v>35611</v>
      </c>
      <c r="B73" s="8">
        <v>35582</v>
      </c>
      <c r="C73" s="13">
        <v>24.566996541451221</v>
      </c>
      <c r="M73" s="6">
        <f t="shared" si="3"/>
        <v>31351</v>
      </c>
      <c r="N73" s="8">
        <v>31321</v>
      </c>
      <c r="O73" s="6">
        <v>9.4120305959594806</v>
      </c>
    </row>
    <row r="74" spans="1:15" x14ac:dyDescent="0.2">
      <c r="A74" s="6">
        <f t="shared" si="2"/>
        <v>35703</v>
      </c>
      <c r="B74" s="8">
        <v>35674</v>
      </c>
      <c r="C74" s="13">
        <v>23.509041818410147</v>
      </c>
      <c r="M74" s="6">
        <f t="shared" si="3"/>
        <v>31381</v>
      </c>
      <c r="N74" s="8">
        <v>31352</v>
      </c>
      <c r="O74" s="6">
        <v>10.1721177923054</v>
      </c>
    </row>
    <row r="75" spans="1:15" x14ac:dyDescent="0.2">
      <c r="A75" s="6">
        <f t="shared" si="2"/>
        <v>35795</v>
      </c>
      <c r="B75" s="8">
        <v>35765</v>
      </c>
      <c r="C75" s="13">
        <v>26.777346300560158</v>
      </c>
      <c r="M75" s="6">
        <f t="shared" si="3"/>
        <v>31412</v>
      </c>
      <c r="N75" s="8">
        <v>31382</v>
      </c>
      <c r="O75" s="6">
        <v>10.622</v>
      </c>
    </row>
    <row r="76" spans="1:15" x14ac:dyDescent="0.2">
      <c r="A76" s="6">
        <f t="shared" si="2"/>
        <v>35885</v>
      </c>
      <c r="B76" s="8">
        <v>35855</v>
      </c>
      <c r="C76" s="13">
        <v>26.866502794603928</v>
      </c>
      <c r="M76" s="6">
        <f t="shared" si="3"/>
        <v>31443</v>
      </c>
      <c r="N76" s="8">
        <v>31413</v>
      </c>
      <c r="O76" s="6">
        <v>10.6587970914688</v>
      </c>
    </row>
    <row r="77" spans="1:15" x14ac:dyDescent="0.2">
      <c r="A77" s="6">
        <f t="shared" si="2"/>
        <v>35976</v>
      </c>
      <c r="B77" s="8">
        <v>35947</v>
      </c>
      <c r="C77" s="13">
        <v>25.635954490817095</v>
      </c>
      <c r="M77" s="6">
        <f t="shared" si="3"/>
        <v>31471</v>
      </c>
      <c r="N77" s="8">
        <v>31444</v>
      </c>
      <c r="O77" s="6">
        <v>10.6797286914999</v>
      </c>
    </row>
    <row r="78" spans="1:15" x14ac:dyDescent="0.2">
      <c r="A78" s="6">
        <f t="shared" si="2"/>
        <v>36068</v>
      </c>
      <c r="B78" s="8">
        <v>36039</v>
      </c>
      <c r="C78" s="13">
        <v>28.651333121037549</v>
      </c>
      <c r="M78" s="6">
        <f t="shared" si="3"/>
        <v>31502</v>
      </c>
      <c r="N78" s="8">
        <v>31472</v>
      </c>
      <c r="O78" s="6">
        <v>10.688000000000001</v>
      </c>
    </row>
    <row r="79" spans="1:15" x14ac:dyDescent="0.2">
      <c r="A79" s="6">
        <f t="shared" si="2"/>
        <v>36160</v>
      </c>
      <c r="B79" s="8">
        <v>36130</v>
      </c>
      <c r="C79" s="13">
        <v>26.03450809710878</v>
      </c>
      <c r="M79" s="6">
        <f t="shared" si="3"/>
        <v>31532</v>
      </c>
      <c r="N79" s="8">
        <v>31503</v>
      </c>
      <c r="O79" s="6">
        <v>10.5544549025678</v>
      </c>
    </row>
    <row r="80" spans="1:15" x14ac:dyDescent="0.2">
      <c r="A80" s="6">
        <f t="shared" si="2"/>
        <v>36250</v>
      </c>
      <c r="B80" s="8">
        <v>36220</v>
      </c>
      <c r="C80" s="13">
        <v>24.243998372439982</v>
      </c>
      <c r="M80" s="6">
        <f t="shared" si="3"/>
        <v>31563</v>
      </c>
      <c r="N80" s="8">
        <v>31533</v>
      </c>
      <c r="O80" s="6">
        <v>10.2426808595499</v>
      </c>
    </row>
    <row r="81" spans="1:15" x14ac:dyDescent="0.2">
      <c r="A81" s="6">
        <f t="shared" si="2"/>
        <v>36341</v>
      </c>
      <c r="B81" s="8">
        <v>36312</v>
      </c>
      <c r="C81" s="13">
        <v>21.932022991865168</v>
      </c>
      <c r="M81" s="6">
        <f t="shared" si="3"/>
        <v>31593</v>
      </c>
      <c r="N81" s="8">
        <v>31564</v>
      </c>
      <c r="O81" s="6">
        <v>9.9269999999999996</v>
      </c>
    </row>
    <row r="82" spans="1:15" x14ac:dyDescent="0.2">
      <c r="A82" s="6">
        <f t="shared" si="2"/>
        <v>36433</v>
      </c>
      <c r="B82" s="8">
        <v>36404</v>
      </c>
      <c r="C82" s="13">
        <v>22.027972362349679</v>
      </c>
      <c r="M82" s="6">
        <f t="shared" si="3"/>
        <v>31624</v>
      </c>
      <c r="N82" s="8">
        <v>31594</v>
      </c>
      <c r="O82" s="6">
        <v>9.5634971954771206</v>
      </c>
    </row>
    <row r="83" spans="1:15" x14ac:dyDescent="0.2">
      <c r="A83" s="6">
        <f t="shared" si="2"/>
        <v>36525</v>
      </c>
      <c r="B83" s="8">
        <v>36495</v>
      </c>
      <c r="C83" s="13">
        <v>24.741145357028103</v>
      </c>
      <c r="M83" s="6">
        <f t="shared" si="3"/>
        <v>31655</v>
      </c>
      <c r="N83" s="8">
        <v>31625</v>
      </c>
      <c r="O83" s="6">
        <v>9.1852228933536306</v>
      </c>
    </row>
    <row r="84" spans="1:15" x14ac:dyDescent="0.2">
      <c r="A84" s="6">
        <f t="shared" si="2"/>
        <v>36616</v>
      </c>
      <c r="B84" s="8">
        <v>36586</v>
      </c>
      <c r="C84" s="13">
        <v>24.154864991681951</v>
      </c>
      <c r="M84" s="6">
        <f t="shared" si="3"/>
        <v>31685</v>
      </c>
      <c r="N84" s="8">
        <v>31656</v>
      </c>
      <c r="O84" s="6">
        <v>9.0180000000000007</v>
      </c>
    </row>
    <row r="85" spans="1:15" x14ac:dyDescent="0.2">
      <c r="A85" s="6">
        <f t="shared" si="2"/>
        <v>36707</v>
      </c>
      <c r="B85" s="8">
        <v>36678</v>
      </c>
      <c r="C85" s="13">
        <v>23.785076945686633</v>
      </c>
      <c r="M85" s="6">
        <f t="shared" si="3"/>
        <v>31716</v>
      </c>
      <c r="N85" s="8">
        <v>31686</v>
      </c>
      <c r="O85" s="6">
        <v>9.0399205663885898</v>
      </c>
    </row>
    <row r="86" spans="1:15" x14ac:dyDescent="0.2">
      <c r="A86" s="6">
        <f t="shared" si="2"/>
        <v>36799</v>
      </c>
      <c r="B86" s="8">
        <v>36770</v>
      </c>
      <c r="C86" s="13">
        <v>24.857715801814031</v>
      </c>
      <c r="M86" s="6">
        <f t="shared" si="3"/>
        <v>31746</v>
      </c>
      <c r="N86" s="8">
        <v>31717</v>
      </c>
      <c r="O86" s="6">
        <v>9.07907943361141</v>
      </c>
    </row>
    <row r="87" spans="1:15" x14ac:dyDescent="0.2">
      <c r="A87" s="6">
        <f t="shared" si="2"/>
        <v>36891</v>
      </c>
      <c r="B87" s="8">
        <v>36861</v>
      </c>
      <c r="C87" s="13">
        <v>33.830651192421684</v>
      </c>
      <c r="M87" s="6">
        <f t="shared" si="3"/>
        <v>31777</v>
      </c>
      <c r="N87" s="8">
        <v>31747</v>
      </c>
      <c r="O87" s="6">
        <v>9.1010000000000009</v>
      </c>
    </row>
    <row r="88" spans="1:15" x14ac:dyDescent="0.2">
      <c r="A88" s="6">
        <f t="shared" si="2"/>
        <v>36981</v>
      </c>
      <c r="B88" s="8">
        <v>36951</v>
      </c>
      <c r="C88" s="13">
        <v>32.6299827623357</v>
      </c>
      <c r="M88" s="6">
        <f t="shared" si="3"/>
        <v>31808</v>
      </c>
      <c r="N88" s="8">
        <v>31778</v>
      </c>
      <c r="O88" s="6">
        <v>8.8791664701128994</v>
      </c>
    </row>
    <row r="89" spans="1:15" x14ac:dyDescent="0.2">
      <c r="A89" s="6">
        <f t="shared" si="2"/>
        <v>37072</v>
      </c>
      <c r="B89" s="8">
        <v>37043</v>
      </c>
      <c r="C89" s="13">
        <v>35.829960274855054</v>
      </c>
      <c r="M89" s="6">
        <f t="shared" si="3"/>
        <v>31836</v>
      </c>
      <c r="N89" s="8">
        <v>31809</v>
      </c>
      <c r="O89" s="6">
        <v>8.4872910715529795</v>
      </c>
    </row>
    <row r="90" spans="1:15" x14ac:dyDescent="0.2">
      <c r="A90" s="6">
        <f t="shared" si="2"/>
        <v>37164</v>
      </c>
      <c r="B90" s="8">
        <v>37135</v>
      </c>
      <c r="C90" s="13">
        <v>40.472564265751679</v>
      </c>
      <c r="M90" s="6">
        <f t="shared" si="3"/>
        <v>31867</v>
      </c>
      <c r="N90" s="8">
        <v>31837</v>
      </c>
      <c r="O90" s="6">
        <v>8.1620000000000008</v>
      </c>
    </row>
    <row r="91" spans="1:15" x14ac:dyDescent="0.2">
      <c r="A91" s="6">
        <f t="shared" si="2"/>
        <v>37256</v>
      </c>
      <c r="B91" s="8">
        <v>37226</v>
      </c>
      <c r="C91" s="13">
        <v>35.733372342500488</v>
      </c>
      <c r="M91" s="6">
        <f t="shared" si="3"/>
        <v>31897</v>
      </c>
      <c r="N91" s="8">
        <v>31868</v>
      </c>
      <c r="O91" s="6">
        <v>8.0274697654882701</v>
      </c>
    </row>
    <row r="92" spans="1:15" x14ac:dyDescent="0.2">
      <c r="A92" s="6">
        <f t="shared" si="2"/>
        <v>37346</v>
      </c>
      <c r="B92" s="8">
        <v>37316</v>
      </c>
      <c r="C92" s="13">
        <v>32.731356163139253</v>
      </c>
      <c r="M92" s="6">
        <f t="shared" si="3"/>
        <v>31928</v>
      </c>
      <c r="N92" s="8">
        <v>31898</v>
      </c>
      <c r="O92" s="6">
        <v>7.9243679884541196</v>
      </c>
    </row>
    <row r="93" spans="1:15" x14ac:dyDescent="0.2">
      <c r="A93" s="6">
        <f t="shared" si="2"/>
        <v>37437</v>
      </c>
      <c r="B93" s="8">
        <v>37408</v>
      </c>
      <c r="C93" s="13">
        <v>32.536394723986319</v>
      </c>
      <c r="M93" s="6">
        <f t="shared" si="3"/>
        <v>31958</v>
      </c>
      <c r="N93" s="8">
        <v>31929</v>
      </c>
      <c r="O93" s="6">
        <v>7.8559999999999999</v>
      </c>
    </row>
    <row r="94" spans="1:15" x14ac:dyDescent="0.2">
      <c r="A94" s="6">
        <f t="shared" si="2"/>
        <v>37529</v>
      </c>
      <c r="B94" s="8">
        <v>37500</v>
      </c>
      <c r="C94" s="13">
        <v>31.888100265037508</v>
      </c>
      <c r="M94" s="6">
        <f t="shared" si="3"/>
        <v>31989</v>
      </c>
      <c r="N94" s="8">
        <v>31959</v>
      </c>
      <c r="O94" s="6">
        <v>7.8176522209138799</v>
      </c>
    </row>
    <row r="95" spans="1:15" x14ac:dyDescent="0.2">
      <c r="A95" s="6">
        <f t="shared" si="2"/>
        <v>37621</v>
      </c>
      <c r="B95" s="8">
        <v>37591</v>
      </c>
      <c r="C95" s="13">
        <v>21.294489092996557</v>
      </c>
      <c r="M95" s="6">
        <f t="shared" si="3"/>
        <v>32020</v>
      </c>
      <c r="N95" s="8">
        <v>31990</v>
      </c>
      <c r="O95" s="6">
        <v>7.79088905275212</v>
      </c>
    </row>
    <row r="96" spans="1:15" x14ac:dyDescent="0.2">
      <c r="A96" s="6">
        <f t="shared" si="2"/>
        <v>37711</v>
      </c>
      <c r="B96" s="8">
        <v>37681</v>
      </c>
      <c r="C96" s="13">
        <v>21.65291387313048</v>
      </c>
      <c r="M96" s="6">
        <f t="shared" si="3"/>
        <v>32050</v>
      </c>
      <c r="N96" s="8">
        <v>32021</v>
      </c>
      <c r="O96" s="6">
        <v>7.7430000000000003</v>
      </c>
    </row>
    <row r="97" spans="1:15" x14ac:dyDescent="0.2">
      <c r="A97" s="6">
        <f t="shared" si="2"/>
        <v>37802</v>
      </c>
      <c r="B97" s="8">
        <v>37773</v>
      </c>
      <c r="C97" s="13">
        <v>22.151990155432824</v>
      </c>
      <c r="M97" s="6">
        <f t="shared" si="3"/>
        <v>32081</v>
      </c>
      <c r="N97" s="8">
        <v>32051</v>
      </c>
      <c r="O97" s="6">
        <v>7.2207370788448602</v>
      </c>
    </row>
    <row r="98" spans="1:15" x14ac:dyDescent="0.2">
      <c r="A98" s="6">
        <f t="shared" si="2"/>
        <v>37894</v>
      </c>
      <c r="B98" s="8">
        <v>37865</v>
      </c>
      <c r="C98" s="13">
        <v>21.592960513572596</v>
      </c>
      <c r="M98" s="6">
        <f t="shared" si="3"/>
        <v>32111</v>
      </c>
      <c r="N98" s="8">
        <v>32082</v>
      </c>
      <c r="O98" s="6">
        <v>6.3596655026798796</v>
      </c>
    </row>
    <row r="99" spans="1:15" x14ac:dyDescent="0.2">
      <c r="A99" s="6">
        <f t="shared" si="2"/>
        <v>37986</v>
      </c>
      <c r="B99" s="8">
        <v>37956</v>
      </c>
      <c r="C99" s="13">
        <v>22.115291278774833</v>
      </c>
      <c r="M99" s="6">
        <f t="shared" si="3"/>
        <v>32142</v>
      </c>
      <c r="N99" s="8">
        <v>32112</v>
      </c>
      <c r="O99" s="6">
        <v>5.8849999999999998</v>
      </c>
    </row>
    <row r="100" spans="1:15" x14ac:dyDescent="0.2">
      <c r="A100" s="6">
        <f t="shared" si="2"/>
        <v>38077</v>
      </c>
      <c r="B100" s="8">
        <v>38047</v>
      </c>
      <c r="C100" s="13">
        <v>23.027782659834791</v>
      </c>
      <c r="M100" s="6">
        <f t="shared" si="3"/>
        <v>32173</v>
      </c>
      <c r="N100" s="8">
        <v>32143</v>
      </c>
      <c r="O100" s="6">
        <v>5.9084099733137299</v>
      </c>
    </row>
    <row r="101" spans="1:15" x14ac:dyDescent="0.2">
      <c r="A101" s="6">
        <f t="shared" si="2"/>
        <v>38168</v>
      </c>
      <c r="B101" s="8">
        <v>38139</v>
      </c>
      <c r="C101" s="13">
        <v>22.440199312994718</v>
      </c>
      <c r="M101" s="6">
        <f t="shared" si="3"/>
        <v>32202</v>
      </c>
      <c r="N101" s="8">
        <v>32174</v>
      </c>
      <c r="O101" s="6">
        <v>5.9485900266862703</v>
      </c>
    </row>
    <row r="102" spans="1:15" x14ac:dyDescent="0.2">
      <c r="A102" s="6">
        <f t="shared" si="2"/>
        <v>38260</v>
      </c>
      <c r="B102" s="8">
        <v>38231</v>
      </c>
      <c r="C102" s="13">
        <v>23.216009116629991</v>
      </c>
      <c r="M102" s="6">
        <f t="shared" si="3"/>
        <v>32233</v>
      </c>
      <c r="N102" s="8">
        <v>32203</v>
      </c>
      <c r="O102" s="6">
        <v>5.9720000000000004</v>
      </c>
    </row>
    <row r="103" spans="1:15" x14ac:dyDescent="0.2">
      <c r="A103" s="6">
        <f t="shared" si="2"/>
        <v>38352</v>
      </c>
      <c r="B103" s="8">
        <v>38322</v>
      </c>
      <c r="C103" s="13">
        <v>27.520414099676298</v>
      </c>
      <c r="M103" s="6">
        <f t="shared" si="3"/>
        <v>32263</v>
      </c>
      <c r="N103" s="8">
        <v>32234</v>
      </c>
      <c r="O103" s="6">
        <v>5.81326140735246</v>
      </c>
    </row>
    <row r="104" spans="1:15" x14ac:dyDescent="0.2">
      <c r="A104" s="6">
        <f t="shared" si="2"/>
        <v>38442</v>
      </c>
      <c r="B104" s="8">
        <v>38412</v>
      </c>
      <c r="C104" s="13">
        <v>28.217120994739361</v>
      </c>
      <c r="M104" s="6">
        <f t="shared" si="3"/>
        <v>32294</v>
      </c>
      <c r="N104" s="8">
        <v>32264</v>
      </c>
      <c r="O104" s="6">
        <v>5.5067385926475403</v>
      </c>
    </row>
    <row r="105" spans="1:15" x14ac:dyDescent="0.2">
      <c r="A105" s="6">
        <f t="shared" si="2"/>
        <v>38533</v>
      </c>
      <c r="B105" s="8">
        <v>38504</v>
      </c>
      <c r="C105" s="13">
        <v>28.930405683252271</v>
      </c>
      <c r="M105" s="6">
        <f t="shared" si="3"/>
        <v>32324</v>
      </c>
      <c r="N105" s="8">
        <v>32295</v>
      </c>
      <c r="O105" s="6">
        <v>5.3479999999999999</v>
      </c>
    </row>
    <row r="106" spans="1:15" x14ac:dyDescent="0.2">
      <c r="A106" s="6">
        <f t="shared" si="2"/>
        <v>38625</v>
      </c>
      <c r="B106" s="8">
        <v>38596</v>
      </c>
      <c r="C106" s="13">
        <v>28.741076033551398</v>
      </c>
      <c r="M106" s="6">
        <f t="shared" si="3"/>
        <v>32355</v>
      </c>
      <c r="N106" s="8">
        <v>32325</v>
      </c>
      <c r="O106" s="6">
        <v>5.3524920994030998</v>
      </c>
    </row>
    <row r="107" spans="1:15" x14ac:dyDescent="0.2">
      <c r="A107" s="6">
        <f t="shared" si="2"/>
        <v>38717</v>
      </c>
      <c r="B107" s="8">
        <v>38687</v>
      </c>
      <c r="C107" s="13">
        <v>28.572100208207402</v>
      </c>
      <c r="M107" s="6">
        <f t="shared" si="3"/>
        <v>32386</v>
      </c>
      <c r="N107" s="8">
        <v>32356</v>
      </c>
      <c r="O107" s="6">
        <v>5.3644533831264898</v>
      </c>
    </row>
    <row r="108" spans="1:15" x14ac:dyDescent="0.2">
      <c r="A108" s="6">
        <f t="shared" si="2"/>
        <v>38807</v>
      </c>
      <c r="B108" s="8">
        <v>38777</v>
      </c>
      <c r="C108" s="13">
        <v>26.234231858467957</v>
      </c>
      <c r="M108" s="6">
        <f t="shared" si="3"/>
        <v>32416</v>
      </c>
      <c r="N108" s="8">
        <v>32387</v>
      </c>
      <c r="O108" s="6">
        <v>5.3810000000000002</v>
      </c>
    </row>
    <row r="109" spans="1:15" x14ac:dyDescent="0.2">
      <c r="A109" s="6">
        <f t="shared" si="2"/>
        <v>38898</v>
      </c>
      <c r="B109" s="8">
        <v>38869</v>
      </c>
      <c r="C109" s="13">
        <v>26.976891982932855</v>
      </c>
      <c r="M109" s="6">
        <f t="shared" si="3"/>
        <v>32447</v>
      </c>
      <c r="N109" s="8">
        <v>32417</v>
      </c>
      <c r="O109" s="6">
        <v>5.4236465251306498</v>
      </c>
    </row>
    <row r="110" spans="1:15" x14ac:dyDescent="0.2">
      <c r="A110" s="6">
        <f t="shared" si="2"/>
        <v>38990</v>
      </c>
      <c r="B110" s="8">
        <v>38961</v>
      </c>
      <c r="C110" s="13">
        <v>27.946787919419545</v>
      </c>
      <c r="M110" s="6">
        <f t="shared" si="3"/>
        <v>32477</v>
      </c>
      <c r="N110" s="8">
        <v>32448</v>
      </c>
      <c r="O110" s="6">
        <v>5.4932192226319199</v>
      </c>
    </row>
    <row r="111" spans="1:15" x14ac:dyDescent="0.2">
      <c r="A111" s="6">
        <f t="shared" si="2"/>
        <v>39082</v>
      </c>
      <c r="B111" s="8">
        <v>39052</v>
      </c>
      <c r="C111" s="13">
        <v>37.721970749693874</v>
      </c>
      <c r="M111" s="6">
        <f t="shared" si="3"/>
        <v>32508</v>
      </c>
      <c r="N111" s="8">
        <v>32478</v>
      </c>
      <c r="O111" s="6">
        <v>5.5679999999999996</v>
      </c>
    </row>
    <row r="112" spans="1:15" x14ac:dyDescent="0.2">
      <c r="A112" s="6">
        <f t="shared" si="2"/>
        <v>39172</v>
      </c>
      <c r="B112" s="8">
        <v>39142</v>
      </c>
      <c r="C112" s="13">
        <v>39.960004233756266</v>
      </c>
      <c r="M112" s="6">
        <f t="shared" si="3"/>
        <v>32539</v>
      </c>
      <c r="N112" s="8">
        <v>32509</v>
      </c>
      <c r="O112" s="6">
        <v>5.6254520192453601</v>
      </c>
    </row>
    <row r="113" spans="1:15" x14ac:dyDescent="0.2">
      <c r="A113" s="6">
        <f t="shared" si="2"/>
        <v>39263</v>
      </c>
      <c r="B113" s="8">
        <v>39234</v>
      </c>
      <c r="C113" s="13">
        <v>41.193925294377586</v>
      </c>
      <c r="M113" s="6">
        <f t="shared" si="3"/>
        <v>32567</v>
      </c>
      <c r="N113" s="8">
        <v>32540</v>
      </c>
      <c r="O113" s="6">
        <v>5.6802841919268499</v>
      </c>
    </row>
    <row r="114" spans="1:15" x14ac:dyDescent="0.2">
      <c r="A114" s="6">
        <f t="shared" si="2"/>
        <v>39355</v>
      </c>
      <c r="B114" s="8">
        <v>39326</v>
      </c>
      <c r="C114" s="13">
        <v>43.809339426444836</v>
      </c>
      <c r="M114" s="6">
        <f t="shared" si="3"/>
        <v>32598</v>
      </c>
      <c r="N114" s="8">
        <v>32568</v>
      </c>
      <c r="O114" s="6">
        <v>5.7779999999999996</v>
      </c>
    </row>
    <row r="115" spans="1:15" x14ac:dyDescent="0.2">
      <c r="A115" s="6">
        <f t="shared" si="2"/>
        <v>39447</v>
      </c>
      <c r="B115" s="8">
        <v>39417</v>
      </c>
      <c r="C115" s="13">
        <v>42.56347993667837</v>
      </c>
      <c r="M115" s="6">
        <f t="shared" si="3"/>
        <v>32628</v>
      </c>
      <c r="N115" s="8">
        <v>32599</v>
      </c>
      <c r="O115" s="6">
        <v>6.2779112030552202</v>
      </c>
    </row>
    <row r="116" spans="1:15" x14ac:dyDescent="0.2">
      <c r="A116" s="6">
        <f t="shared" si="2"/>
        <v>39538</v>
      </c>
      <c r="B116" s="8">
        <v>39508</v>
      </c>
      <c r="C116" s="13">
        <v>53.504411643440257</v>
      </c>
      <c r="M116" s="6">
        <f t="shared" si="3"/>
        <v>32659</v>
      </c>
      <c r="N116" s="8">
        <v>32629</v>
      </c>
      <c r="O116" s="6">
        <v>7.1066339560142797</v>
      </c>
    </row>
    <row r="117" spans="1:15" x14ac:dyDescent="0.2">
      <c r="A117" s="6">
        <f t="shared" si="2"/>
        <v>39629</v>
      </c>
      <c r="B117" s="8">
        <v>39600</v>
      </c>
      <c r="C117" s="13">
        <v>52.459767668706213</v>
      </c>
      <c r="M117" s="6">
        <f t="shared" si="3"/>
        <v>32689</v>
      </c>
      <c r="N117" s="8">
        <v>32660</v>
      </c>
      <c r="O117" s="6">
        <v>7.5229999999999997</v>
      </c>
    </row>
    <row r="118" spans="1:15" x14ac:dyDescent="0.2">
      <c r="A118" s="6">
        <f t="shared" si="2"/>
        <v>39721</v>
      </c>
      <c r="B118" s="8">
        <v>39692</v>
      </c>
      <c r="C118" s="13">
        <v>99.473954536417253</v>
      </c>
      <c r="M118" s="6">
        <f t="shared" si="3"/>
        <v>32720</v>
      </c>
      <c r="N118" s="8">
        <v>32690</v>
      </c>
      <c r="O118" s="6">
        <v>7.4479946885016899</v>
      </c>
    </row>
    <row r="119" spans="1:15" x14ac:dyDescent="0.2">
      <c r="A119" s="6">
        <f t="shared" si="2"/>
        <v>39813</v>
      </c>
      <c r="B119" s="8">
        <v>39783</v>
      </c>
      <c r="C119" s="13">
        <v>37.553912601626017</v>
      </c>
      <c r="M119" s="6">
        <f t="shared" si="3"/>
        <v>32751</v>
      </c>
      <c r="N119" s="8">
        <v>32721</v>
      </c>
      <c r="O119" s="6">
        <v>7.3099007972384298</v>
      </c>
    </row>
    <row r="120" spans="1:15" x14ac:dyDescent="0.2">
      <c r="A120" s="6">
        <f t="shared" si="2"/>
        <v>39903</v>
      </c>
      <c r="B120" s="8">
        <v>39873</v>
      </c>
      <c r="C120" s="13">
        <v>28.619766041886528</v>
      </c>
      <c r="M120" s="6">
        <f t="shared" si="3"/>
        <v>32781</v>
      </c>
      <c r="N120" s="8">
        <v>32752</v>
      </c>
      <c r="O120" s="6">
        <v>7.2389999999999999</v>
      </c>
    </row>
    <row r="121" spans="1:15" x14ac:dyDescent="0.2">
      <c r="A121" s="6">
        <f t="shared" si="2"/>
        <v>39994</v>
      </c>
      <c r="B121" s="8">
        <v>39965</v>
      </c>
      <c r="C121" s="13">
        <v>23.226938888632269</v>
      </c>
      <c r="M121" s="6">
        <f t="shared" si="3"/>
        <v>32812</v>
      </c>
      <c r="N121" s="8">
        <v>32782</v>
      </c>
      <c r="O121" s="6">
        <v>7.9990890369441896</v>
      </c>
    </row>
    <row r="122" spans="1:15" x14ac:dyDescent="0.2">
      <c r="A122" s="6">
        <f t="shared" si="2"/>
        <v>40086</v>
      </c>
      <c r="B122" s="8">
        <v>40057</v>
      </c>
      <c r="C122" s="13">
        <v>21.530671737699436</v>
      </c>
      <c r="M122" s="6">
        <f t="shared" si="3"/>
        <v>32842</v>
      </c>
      <c r="N122" s="8">
        <v>32813</v>
      </c>
      <c r="O122" s="6">
        <v>9.3569109630558103</v>
      </c>
    </row>
    <row r="123" spans="1:15" x14ac:dyDescent="0.2">
      <c r="A123" s="6">
        <f t="shared" si="2"/>
        <v>40178</v>
      </c>
      <c r="B123" s="8">
        <v>40148</v>
      </c>
      <c r="C123" s="13">
        <v>19.563720842915473</v>
      </c>
      <c r="M123" s="6">
        <f t="shared" si="3"/>
        <v>32873</v>
      </c>
      <c r="N123" s="8">
        <v>32843</v>
      </c>
      <c r="O123" s="6">
        <v>10.117000000000001</v>
      </c>
    </row>
    <row r="124" spans="1:15" x14ac:dyDescent="0.2">
      <c r="A124" s="6">
        <f t="shared" si="2"/>
        <v>40268</v>
      </c>
      <c r="B124" s="8">
        <v>40238</v>
      </c>
      <c r="C124" s="13">
        <v>18.669956893858938</v>
      </c>
      <c r="M124" s="6">
        <f t="shared" si="3"/>
        <v>32904</v>
      </c>
      <c r="N124" s="8">
        <v>32874</v>
      </c>
      <c r="O124" s="6">
        <v>9.8399549125348198</v>
      </c>
    </row>
    <row r="125" spans="1:15" x14ac:dyDescent="0.2">
      <c r="A125" s="6">
        <f t="shared" si="2"/>
        <v>40359</v>
      </c>
      <c r="B125" s="8">
        <v>40330</v>
      </c>
      <c r="C125" s="13">
        <v>17.486844431870423</v>
      </c>
      <c r="M125" s="6">
        <f t="shared" si="3"/>
        <v>32932</v>
      </c>
      <c r="N125" s="8">
        <v>32905</v>
      </c>
      <c r="O125" s="6">
        <v>9.3739408868992005</v>
      </c>
    </row>
    <row r="126" spans="1:15" x14ac:dyDescent="0.2">
      <c r="A126" s="6">
        <f t="shared" si="2"/>
        <v>40451</v>
      </c>
      <c r="B126" s="8">
        <v>40422</v>
      </c>
      <c r="C126" s="13">
        <v>18.387399244789776</v>
      </c>
      <c r="M126" s="6">
        <f t="shared" si="3"/>
        <v>32963</v>
      </c>
      <c r="N126" s="8">
        <v>32933</v>
      </c>
      <c r="O126" s="6">
        <v>9.0589999999999993</v>
      </c>
    </row>
    <row r="127" spans="1:15" x14ac:dyDescent="0.2">
      <c r="A127" s="6">
        <f t="shared" si="2"/>
        <v>40543</v>
      </c>
      <c r="B127" s="8">
        <v>40513</v>
      </c>
      <c r="C127" s="13">
        <v>20.894577858329558</v>
      </c>
      <c r="M127" s="6">
        <f t="shared" si="3"/>
        <v>32993</v>
      </c>
      <c r="N127" s="8">
        <v>32964</v>
      </c>
      <c r="O127" s="6">
        <v>9.0104589684994707</v>
      </c>
    </row>
    <row r="128" spans="1:15" x14ac:dyDescent="0.2">
      <c r="A128" s="6">
        <f t="shared" si="2"/>
        <v>40633</v>
      </c>
      <c r="B128" s="8">
        <v>40603</v>
      </c>
      <c r="C128" s="13">
        <v>20.710937731763032</v>
      </c>
      <c r="M128" s="6">
        <f t="shared" si="3"/>
        <v>33024</v>
      </c>
      <c r="N128" s="8">
        <v>32994</v>
      </c>
      <c r="O128" s="6">
        <v>8.9780411776995397</v>
      </c>
    </row>
    <row r="129" spans="1:15" x14ac:dyDescent="0.2">
      <c r="A129" s="6">
        <f t="shared" si="2"/>
        <v>40724</v>
      </c>
      <c r="B129" s="8">
        <v>40695</v>
      </c>
      <c r="C129" s="13">
        <v>21.636758675561541</v>
      </c>
      <c r="M129" s="6">
        <f t="shared" si="3"/>
        <v>33054</v>
      </c>
      <c r="N129" s="8">
        <v>33025</v>
      </c>
      <c r="O129" s="6">
        <v>8.9670000000000005</v>
      </c>
    </row>
    <row r="130" spans="1:15" x14ac:dyDescent="0.2">
      <c r="A130" s="6">
        <f t="shared" si="2"/>
        <v>40816</v>
      </c>
      <c r="B130" s="8">
        <v>40787</v>
      </c>
      <c r="C130" s="13">
        <v>22.45689517690748</v>
      </c>
      <c r="M130" s="6">
        <f t="shared" si="3"/>
        <v>33085</v>
      </c>
      <c r="N130" s="8">
        <v>33055</v>
      </c>
      <c r="O130" s="6">
        <v>9.0184228475245494</v>
      </c>
    </row>
    <row r="131" spans="1:15" x14ac:dyDescent="0.2">
      <c r="A131" s="6">
        <f t="shared" si="2"/>
        <v>40908</v>
      </c>
      <c r="B131" s="8">
        <v>40878</v>
      </c>
      <c r="C131" s="13">
        <v>24.745237400210684</v>
      </c>
      <c r="M131" s="6">
        <f t="shared" si="3"/>
        <v>33116</v>
      </c>
      <c r="N131" s="8">
        <v>33086</v>
      </c>
      <c r="O131" s="6">
        <v>9.1551720571092403</v>
      </c>
    </row>
    <row r="132" spans="1:15" x14ac:dyDescent="0.2">
      <c r="A132" s="6">
        <f t="shared" si="2"/>
        <v>40999</v>
      </c>
      <c r="B132" s="8">
        <v>40969</v>
      </c>
      <c r="C132" s="13">
        <v>24.059547680111915</v>
      </c>
      <c r="M132" s="6">
        <f t="shared" si="3"/>
        <v>33146</v>
      </c>
      <c r="N132" s="8">
        <v>33117</v>
      </c>
      <c r="O132" s="6">
        <v>9.3439999999999994</v>
      </c>
    </row>
    <row r="133" spans="1:15" x14ac:dyDescent="0.2">
      <c r="A133" s="6">
        <f t="shared" ref="A133:A139" si="4">EOMONTH(B133,0)</f>
        <v>41090</v>
      </c>
      <c r="B133" s="8">
        <v>41061</v>
      </c>
      <c r="C133" s="13">
        <v>24.093410011149579</v>
      </c>
      <c r="M133" s="6">
        <f t="shared" ref="M133:M196" si="5">EOMONTH(N133,0)</f>
        <v>33177</v>
      </c>
      <c r="N133" s="8">
        <v>33147</v>
      </c>
      <c r="O133" s="6">
        <v>9.9949364498512594</v>
      </c>
    </row>
    <row r="134" spans="1:15" x14ac:dyDescent="0.2">
      <c r="A134" s="6">
        <f t="shared" si="4"/>
        <v>41182</v>
      </c>
      <c r="B134" s="8">
        <v>41153</v>
      </c>
      <c r="C134" s="13">
        <v>22.521479136437584</v>
      </c>
      <c r="M134" s="6">
        <f t="shared" si="5"/>
        <v>33207</v>
      </c>
      <c r="N134" s="8">
        <v>33178</v>
      </c>
      <c r="O134" s="6">
        <v>10.941942703247999</v>
      </c>
    </row>
    <row r="135" spans="1:15" x14ac:dyDescent="0.2">
      <c r="A135" s="6">
        <f t="shared" si="4"/>
        <v>41274</v>
      </c>
      <c r="B135" s="8">
        <v>41244</v>
      </c>
      <c r="C135" s="13">
        <v>22.969105022932467</v>
      </c>
      <c r="M135" s="6">
        <f t="shared" si="5"/>
        <v>33238</v>
      </c>
      <c r="N135" s="8">
        <v>33208</v>
      </c>
      <c r="O135" s="6">
        <v>11.45</v>
      </c>
    </row>
    <row r="136" spans="1:15" x14ac:dyDescent="0.2">
      <c r="A136" s="6">
        <f t="shared" si="4"/>
        <v>41364</v>
      </c>
      <c r="B136" s="8">
        <v>41334</v>
      </c>
      <c r="C136" s="13">
        <v>22.946788879881424</v>
      </c>
      <c r="M136" s="6">
        <f t="shared" si="5"/>
        <v>33269</v>
      </c>
      <c r="N136" s="8">
        <v>33239</v>
      </c>
      <c r="O136" s="6">
        <v>11.255870090535</v>
      </c>
    </row>
    <row r="137" spans="1:15" x14ac:dyDescent="0.2">
      <c r="A137" s="6">
        <f t="shared" si="4"/>
        <v>41455</v>
      </c>
      <c r="B137" s="8">
        <v>41426</v>
      </c>
      <c r="C137" s="6" t="e">
        <v>#N/A</v>
      </c>
      <c r="M137" s="6">
        <f t="shared" si="5"/>
        <v>33297</v>
      </c>
      <c r="N137" s="8">
        <v>33270</v>
      </c>
      <c r="O137" s="6">
        <v>10.936129909465</v>
      </c>
    </row>
    <row r="138" spans="1:15" x14ac:dyDescent="0.2">
      <c r="A138" s="6">
        <f t="shared" si="4"/>
        <v>41547</v>
      </c>
      <c r="B138" s="8">
        <v>41518</v>
      </c>
      <c r="C138" s="6" t="e">
        <v>#N/A</v>
      </c>
      <c r="M138" s="6">
        <f t="shared" si="5"/>
        <v>33328</v>
      </c>
      <c r="N138" s="8">
        <v>33298</v>
      </c>
      <c r="O138" s="6">
        <v>10.742000000000001</v>
      </c>
    </row>
    <row r="139" spans="1:15" x14ac:dyDescent="0.2">
      <c r="A139" s="6">
        <f t="shared" si="4"/>
        <v>41639</v>
      </c>
      <c r="B139" s="8">
        <v>41609</v>
      </c>
      <c r="C139" s="6" t="e">
        <v>#N/A</v>
      </c>
      <c r="M139" s="6">
        <f t="shared" si="5"/>
        <v>33358</v>
      </c>
      <c r="N139" s="8">
        <v>33329</v>
      </c>
      <c r="O139" s="6">
        <v>10.8739255058069</v>
      </c>
    </row>
    <row r="140" spans="1:15" x14ac:dyDescent="0.2">
      <c r="B140" s="8"/>
      <c r="M140" s="6">
        <f t="shared" si="5"/>
        <v>33389</v>
      </c>
      <c r="N140" s="8">
        <v>33359</v>
      </c>
      <c r="O140" s="6">
        <v>11.2004674633853</v>
      </c>
    </row>
    <row r="141" spans="1:15" x14ac:dyDescent="0.2">
      <c r="B141" s="8"/>
      <c r="M141" s="6">
        <f t="shared" si="5"/>
        <v>33419</v>
      </c>
      <c r="N141" s="8">
        <v>33390</v>
      </c>
      <c r="O141" s="6">
        <v>11.574999999999999</v>
      </c>
    </row>
    <row r="142" spans="1:15" x14ac:dyDescent="0.2">
      <c r="B142" s="8"/>
      <c r="M142" s="6">
        <f t="shared" si="5"/>
        <v>33450</v>
      </c>
      <c r="N142" s="8">
        <v>33420</v>
      </c>
      <c r="O142" s="6">
        <v>12.0932027001026</v>
      </c>
    </row>
    <row r="143" spans="1:15" x14ac:dyDescent="0.2">
      <c r="B143" s="8"/>
      <c r="M143" s="6">
        <f t="shared" si="5"/>
        <v>33481</v>
      </c>
      <c r="N143" s="8">
        <v>33451</v>
      </c>
      <c r="O143" s="6">
        <v>12.726718488721801</v>
      </c>
    </row>
    <row r="144" spans="1:15" x14ac:dyDescent="0.2">
      <c r="B144" s="8"/>
      <c r="M144" s="6">
        <f t="shared" si="5"/>
        <v>33511</v>
      </c>
      <c r="N144" s="8">
        <v>33482</v>
      </c>
      <c r="O144" s="6">
        <v>13.205</v>
      </c>
    </row>
    <row r="145" spans="2:15" x14ac:dyDescent="0.2">
      <c r="B145" s="8"/>
      <c r="M145" s="6">
        <f t="shared" si="5"/>
        <v>33542</v>
      </c>
      <c r="N145" s="8">
        <v>33512</v>
      </c>
      <c r="O145" s="6">
        <v>13.551625808856</v>
      </c>
    </row>
    <row r="146" spans="2:15" x14ac:dyDescent="0.2">
      <c r="B146" s="8"/>
      <c r="M146" s="6">
        <f t="shared" si="5"/>
        <v>33572</v>
      </c>
      <c r="N146" s="8">
        <v>33543</v>
      </c>
      <c r="O146" s="6">
        <v>13.826999279941401</v>
      </c>
    </row>
    <row r="147" spans="2:15" x14ac:dyDescent="0.2">
      <c r="B147" s="8"/>
      <c r="M147" s="6">
        <f t="shared" si="5"/>
        <v>33603</v>
      </c>
      <c r="N147" s="8">
        <v>33573</v>
      </c>
      <c r="O147" s="6">
        <v>13.946</v>
      </c>
    </row>
    <row r="148" spans="2:15" x14ac:dyDescent="0.2">
      <c r="B148" s="8"/>
      <c r="M148" s="6">
        <f t="shared" si="5"/>
        <v>33634</v>
      </c>
      <c r="N148" s="8">
        <v>33604</v>
      </c>
      <c r="O148" s="6">
        <v>13.6947858261849</v>
      </c>
    </row>
    <row r="149" spans="2:15" x14ac:dyDescent="0.2">
      <c r="B149" s="8"/>
      <c r="M149" s="6">
        <f t="shared" si="5"/>
        <v>33663</v>
      </c>
      <c r="N149" s="8">
        <v>33635</v>
      </c>
      <c r="O149" s="6">
        <v>13.2416749247138</v>
      </c>
    </row>
    <row r="150" spans="2:15" x14ac:dyDescent="0.2">
      <c r="B150" s="8"/>
      <c r="M150" s="6">
        <f t="shared" si="5"/>
        <v>33694</v>
      </c>
      <c r="N150" s="8">
        <v>33664</v>
      </c>
      <c r="O150" s="6">
        <v>12.907999999999999</v>
      </c>
    </row>
    <row r="151" spans="2:15" x14ac:dyDescent="0.2">
      <c r="B151" s="8"/>
      <c r="M151" s="6">
        <f t="shared" si="5"/>
        <v>33724</v>
      </c>
      <c r="N151" s="8">
        <v>33695</v>
      </c>
      <c r="O151" s="6">
        <v>12.7968869628452</v>
      </c>
    </row>
    <row r="152" spans="2:15" x14ac:dyDescent="0.2">
      <c r="B152" s="8"/>
      <c r="M152" s="6">
        <f t="shared" si="5"/>
        <v>33755</v>
      </c>
      <c r="N152" s="8">
        <v>33725</v>
      </c>
      <c r="O152" s="6">
        <v>12.714982298367399</v>
      </c>
    </row>
    <row r="153" spans="2:15" x14ac:dyDescent="0.2">
      <c r="B153" s="8"/>
      <c r="M153" s="6">
        <f t="shared" si="5"/>
        <v>33785</v>
      </c>
      <c r="N153" s="8">
        <v>33756</v>
      </c>
      <c r="O153" s="6">
        <v>12.685</v>
      </c>
    </row>
    <row r="154" spans="2:15" x14ac:dyDescent="0.2">
      <c r="B154" s="8"/>
      <c r="M154" s="6">
        <f t="shared" si="5"/>
        <v>33816</v>
      </c>
      <c r="N154" s="8">
        <v>33786</v>
      </c>
      <c r="O154" s="6">
        <v>13.1751755568341</v>
      </c>
    </row>
    <row r="155" spans="2:15" x14ac:dyDescent="0.2">
      <c r="B155" s="8"/>
      <c r="M155" s="6">
        <f t="shared" si="5"/>
        <v>33847</v>
      </c>
      <c r="N155" s="8">
        <v>33817</v>
      </c>
      <c r="O155" s="6">
        <v>14.0776483110052</v>
      </c>
    </row>
    <row r="156" spans="2:15" x14ac:dyDescent="0.2">
      <c r="B156" s="8"/>
      <c r="M156" s="6">
        <f t="shared" si="5"/>
        <v>33877</v>
      </c>
      <c r="N156" s="8">
        <v>33848</v>
      </c>
      <c r="O156" s="6">
        <v>14.541</v>
      </c>
    </row>
    <row r="157" spans="2:15" x14ac:dyDescent="0.2">
      <c r="B157" s="8"/>
      <c r="M157" s="6">
        <f t="shared" si="5"/>
        <v>33908</v>
      </c>
      <c r="N157" s="8">
        <v>33878</v>
      </c>
      <c r="O157" s="6">
        <v>14.183140151126</v>
      </c>
    </row>
    <row r="158" spans="2:15" x14ac:dyDescent="0.2">
      <c r="B158" s="8"/>
      <c r="M158" s="6">
        <f t="shared" si="5"/>
        <v>33938</v>
      </c>
      <c r="N158" s="8">
        <v>33909</v>
      </c>
      <c r="O158" s="6">
        <v>13.543859848874</v>
      </c>
    </row>
    <row r="159" spans="2:15" x14ac:dyDescent="0.2">
      <c r="B159" s="8"/>
      <c r="M159" s="6">
        <f t="shared" si="5"/>
        <v>33969</v>
      </c>
      <c r="N159" s="8">
        <v>33939</v>
      </c>
      <c r="O159" s="6">
        <v>13.186</v>
      </c>
    </row>
    <row r="160" spans="2:15" x14ac:dyDescent="0.2">
      <c r="B160" s="8"/>
      <c r="M160" s="6">
        <f t="shared" si="5"/>
        <v>34000</v>
      </c>
      <c r="N160" s="8">
        <v>33970</v>
      </c>
      <c r="O160" s="6">
        <v>13.645802136496</v>
      </c>
    </row>
    <row r="161" spans="2:15" x14ac:dyDescent="0.2">
      <c r="B161" s="8"/>
      <c r="M161" s="6">
        <f t="shared" si="5"/>
        <v>34028</v>
      </c>
      <c r="N161" s="8">
        <v>34001</v>
      </c>
      <c r="O161" s="6">
        <v>14.5730233414235</v>
      </c>
    </row>
    <row r="162" spans="2:15" x14ac:dyDescent="0.2">
      <c r="B162" s="8"/>
      <c r="M162" s="6">
        <f t="shared" si="5"/>
        <v>34059</v>
      </c>
      <c r="N162" s="8">
        <v>34029</v>
      </c>
      <c r="O162" s="6">
        <v>15.696</v>
      </c>
    </row>
    <row r="163" spans="2:15" x14ac:dyDescent="0.2">
      <c r="B163" s="8"/>
      <c r="M163" s="6">
        <f t="shared" si="5"/>
        <v>34089</v>
      </c>
      <c r="N163" s="8">
        <v>34060</v>
      </c>
      <c r="O163" s="6">
        <v>16.9851395480527</v>
      </c>
    </row>
    <row r="164" spans="2:15" x14ac:dyDescent="0.2">
      <c r="B164" s="8"/>
      <c r="M164" s="6">
        <f t="shared" si="5"/>
        <v>34120</v>
      </c>
      <c r="N164" s="8">
        <v>34090</v>
      </c>
      <c r="O164" s="6">
        <v>18.4568659719679</v>
      </c>
    </row>
    <row r="165" spans="2:15" x14ac:dyDescent="0.2">
      <c r="B165" s="8"/>
      <c r="M165" s="6">
        <f t="shared" si="5"/>
        <v>34150</v>
      </c>
      <c r="N165" s="8">
        <v>34121</v>
      </c>
      <c r="O165" s="6">
        <v>19.277000000000001</v>
      </c>
    </row>
    <row r="166" spans="2:15" x14ac:dyDescent="0.2">
      <c r="B166" s="8"/>
      <c r="M166" s="6">
        <f t="shared" si="5"/>
        <v>34181</v>
      </c>
      <c r="N166" s="8">
        <v>34151</v>
      </c>
      <c r="O166" s="6">
        <v>19.4639470646413</v>
      </c>
    </row>
    <row r="167" spans="2:15" x14ac:dyDescent="0.2">
      <c r="B167" s="8"/>
      <c r="M167" s="6">
        <f t="shared" si="5"/>
        <v>34212</v>
      </c>
      <c r="N167" s="8">
        <v>34182</v>
      </c>
      <c r="O167" s="6">
        <v>19.568462790773498</v>
      </c>
    </row>
    <row r="168" spans="2:15" x14ac:dyDescent="0.2">
      <c r="B168" s="8"/>
      <c r="M168" s="6">
        <f t="shared" si="5"/>
        <v>34242</v>
      </c>
      <c r="N168" s="8">
        <v>34213</v>
      </c>
      <c r="O168" s="6">
        <v>19.762</v>
      </c>
    </row>
    <row r="169" spans="2:15" x14ac:dyDescent="0.2">
      <c r="B169" s="8"/>
      <c r="M169" s="6">
        <f t="shared" si="5"/>
        <v>34273</v>
      </c>
      <c r="N169" s="8">
        <v>34243</v>
      </c>
      <c r="O169" s="6">
        <v>21.642918233944201</v>
      </c>
    </row>
    <row r="170" spans="2:15" x14ac:dyDescent="0.2">
      <c r="B170" s="8"/>
      <c r="M170" s="6">
        <f t="shared" si="5"/>
        <v>34303</v>
      </c>
      <c r="N170" s="8">
        <v>34274</v>
      </c>
      <c r="O170" s="6">
        <v>24.697992360886602</v>
      </c>
    </row>
    <row r="171" spans="2:15" x14ac:dyDescent="0.2">
      <c r="B171" s="8"/>
      <c r="M171" s="6">
        <f t="shared" si="5"/>
        <v>34334</v>
      </c>
      <c r="N171" s="8">
        <v>34304</v>
      </c>
      <c r="O171" s="6">
        <v>26.376999999999999</v>
      </c>
    </row>
    <row r="172" spans="2:15" x14ac:dyDescent="0.2">
      <c r="B172" s="8"/>
      <c r="M172" s="6">
        <f t="shared" si="5"/>
        <v>34365</v>
      </c>
      <c r="N172" s="8">
        <v>34335</v>
      </c>
      <c r="O172" s="6">
        <v>26.152434469135802</v>
      </c>
    </row>
    <row r="173" spans="2:15" x14ac:dyDescent="0.2">
      <c r="B173" s="8"/>
      <c r="M173" s="6">
        <f t="shared" si="5"/>
        <v>34393</v>
      </c>
      <c r="N173" s="8">
        <v>34366</v>
      </c>
      <c r="O173" s="6">
        <v>25.782565530864201</v>
      </c>
    </row>
    <row r="174" spans="2:15" x14ac:dyDescent="0.2">
      <c r="B174" s="8"/>
      <c r="M174" s="6">
        <f t="shared" si="5"/>
        <v>34424</v>
      </c>
      <c r="N174" s="8">
        <v>34394</v>
      </c>
      <c r="O174" s="6">
        <v>25.558</v>
      </c>
    </row>
    <row r="175" spans="2:15" x14ac:dyDescent="0.2">
      <c r="B175" s="8"/>
      <c r="M175" s="6">
        <f t="shared" si="5"/>
        <v>34454</v>
      </c>
      <c r="N175" s="8">
        <v>34425</v>
      </c>
      <c r="O175" s="6">
        <v>25.9664429036469</v>
      </c>
    </row>
    <row r="176" spans="2:15" x14ac:dyDescent="0.2">
      <c r="B176" s="8"/>
      <c r="M176" s="6">
        <f t="shared" si="5"/>
        <v>34485</v>
      </c>
      <c r="N176" s="8">
        <v>34455</v>
      </c>
      <c r="O176" s="6">
        <v>26.819861396735899</v>
      </c>
    </row>
    <row r="177" spans="2:15" x14ac:dyDescent="0.2">
      <c r="B177" s="8"/>
      <c r="M177" s="6">
        <f t="shared" si="5"/>
        <v>34515</v>
      </c>
      <c r="N177" s="8">
        <v>34486</v>
      </c>
      <c r="O177" s="6">
        <v>27.446999999999999</v>
      </c>
    </row>
    <row r="178" spans="2:15" x14ac:dyDescent="0.2">
      <c r="B178" s="8"/>
      <c r="M178" s="6">
        <f t="shared" si="5"/>
        <v>34546</v>
      </c>
      <c r="N178" s="8">
        <v>34516</v>
      </c>
      <c r="O178" s="6">
        <v>27.774007445476499</v>
      </c>
    </row>
    <row r="179" spans="2:15" x14ac:dyDescent="0.2">
      <c r="B179" s="8"/>
      <c r="M179" s="6">
        <f t="shared" si="5"/>
        <v>34577</v>
      </c>
      <c r="N179" s="8">
        <v>34547</v>
      </c>
      <c r="O179" s="6">
        <v>28.0266815163072</v>
      </c>
    </row>
    <row r="180" spans="2:15" x14ac:dyDescent="0.2">
      <c r="B180" s="8"/>
      <c r="M180" s="6">
        <f t="shared" si="5"/>
        <v>34607</v>
      </c>
      <c r="N180" s="8">
        <v>34578</v>
      </c>
      <c r="O180" s="6">
        <v>28.123999999999999</v>
      </c>
    </row>
    <row r="181" spans="2:15" x14ac:dyDescent="0.2">
      <c r="B181" s="8"/>
      <c r="M181" s="6">
        <f t="shared" si="5"/>
        <v>34638</v>
      </c>
      <c r="N181" s="8">
        <v>34608</v>
      </c>
      <c r="O181" s="6">
        <v>25.418302026404</v>
      </c>
    </row>
    <row r="182" spans="2:15" x14ac:dyDescent="0.2">
      <c r="B182" s="8"/>
      <c r="M182" s="6">
        <f t="shared" si="5"/>
        <v>34668</v>
      </c>
      <c r="N182" s="8">
        <v>34639</v>
      </c>
      <c r="O182" s="6">
        <v>20.558653536193201</v>
      </c>
    </row>
    <row r="183" spans="2:15" x14ac:dyDescent="0.2">
      <c r="B183" s="8"/>
      <c r="M183" s="6">
        <f t="shared" si="5"/>
        <v>34699</v>
      </c>
      <c r="N183" s="8">
        <v>34669</v>
      </c>
      <c r="O183" s="6">
        <v>17.757999999999999</v>
      </c>
    </row>
    <row r="184" spans="2:15" x14ac:dyDescent="0.2">
      <c r="B184" s="8"/>
      <c r="M184" s="6">
        <f t="shared" si="5"/>
        <v>34730</v>
      </c>
      <c r="N184" s="8">
        <v>34700</v>
      </c>
      <c r="O184" s="6">
        <v>17.638050853876599</v>
      </c>
    </row>
    <row r="185" spans="2:15" x14ac:dyDescent="0.2">
      <c r="B185" s="8"/>
      <c r="M185" s="6">
        <f t="shared" si="5"/>
        <v>34758</v>
      </c>
      <c r="N185" s="8">
        <v>34731</v>
      </c>
      <c r="O185" s="6">
        <v>17.571065941427999</v>
      </c>
    </row>
    <row r="186" spans="2:15" x14ac:dyDescent="0.2">
      <c r="B186" s="8"/>
      <c r="M186" s="6">
        <f t="shared" si="5"/>
        <v>34789</v>
      </c>
      <c r="N186" s="8">
        <v>34759</v>
      </c>
      <c r="O186" s="6">
        <v>17.545000000000002</v>
      </c>
    </row>
    <row r="187" spans="2:15" x14ac:dyDescent="0.2">
      <c r="B187" s="8"/>
      <c r="M187" s="6">
        <f t="shared" si="5"/>
        <v>34819</v>
      </c>
      <c r="N187" s="8">
        <v>34790</v>
      </c>
      <c r="O187" s="6">
        <v>17.79335228155</v>
      </c>
    </row>
    <row r="188" spans="2:15" x14ac:dyDescent="0.2">
      <c r="B188" s="8"/>
      <c r="M188" s="6">
        <f t="shared" si="5"/>
        <v>34850</v>
      </c>
      <c r="N188" s="8">
        <v>34820</v>
      </c>
      <c r="O188" s="6">
        <v>18.274455016924101</v>
      </c>
    </row>
    <row r="189" spans="2:15" x14ac:dyDescent="0.2">
      <c r="B189" s="8"/>
      <c r="M189" s="6">
        <f t="shared" si="5"/>
        <v>34880</v>
      </c>
      <c r="N189" s="8">
        <v>34851</v>
      </c>
      <c r="O189" s="6">
        <v>18.527999999999999</v>
      </c>
    </row>
    <row r="190" spans="2:15" x14ac:dyDescent="0.2">
      <c r="B190" s="8"/>
      <c r="M190" s="6">
        <f t="shared" si="5"/>
        <v>34911</v>
      </c>
      <c r="N190" s="8">
        <v>34881</v>
      </c>
      <c r="O190" s="6">
        <v>18.5328886297278</v>
      </c>
    </row>
    <row r="191" spans="2:15" x14ac:dyDescent="0.2">
      <c r="B191" s="8"/>
      <c r="M191" s="6">
        <f t="shared" si="5"/>
        <v>34942</v>
      </c>
      <c r="N191" s="8">
        <v>34912</v>
      </c>
      <c r="O191" s="6">
        <v>18.535166140524002</v>
      </c>
    </row>
    <row r="192" spans="2:15" x14ac:dyDescent="0.2">
      <c r="B192" s="8"/>
      <c r="M192" s="6">
        <f t="shared" si="5"/>
        <v>34972</v>
      </c>
      <c r="N192" s="8">
        <v>34943</v>
      </c>
      <c r="O192" s="6">
        <v>18.54</v>
      </c>
    </row>
    <row r="193" spans="2:15" x14ac:dyDescent="0.2">
      <c r="B193" s="8"/>
      <c r="M193" s="6">
        <f t="shared" si="5"/>
        <v>35003</v>
      </c>
      <c r="N193" s="8">
        <v>34973</v>
      </c>
      <c r="O193" s="6">
        <v>19.350112528613501</v>
      </c>
    </row>
    <row r="194" spans="2:15" x14ac:dyDescent="0.2">
      <c r="B194" s="8"/>
      <c r="M194" s="6">
        <f t="shared" si="5"/>
        <v>35033</v>
      </c>
      <c r="N194" s="8">
        <v>35004</v>
      </c>
      <c r="O194" s="6">
        <v>20.789228488850998</v>
      </c>
    </row>
    <row r="195" spans="2:15" x14ac:dyDescent="0.2">
      <c r="B195" s="8"/>
      <c r="M195" s="6">
        <f t="shared" si="5"/>
        <v>35064</v>
      </c>
      <c r="N195" s="8">
        <v>35034</v>
      </c>
      <c r="O195" s="6">
        <v>21.594000000000001</v>
      </c>
    </row>
    <row r="196" spans="2:15" x14ac:dyDescent="0.2">
      <c r="B196" s="8"/>
      <c r="M196" s="6">
        <f t="shared" si="5"/>
        <v>35095</v>
      </c>
      <c r="N196" s="8">
        <v>35065</v>
      </c>
      <c r="O196" s="6">
        <v>21.3555949844142</v>
      </c>
    </row>
    <row r="197" spans="2:15" x14ac:dyDescent="0.2">
      <c r="B197" s="8"/>
      <c r="M197" s="6">
        <f t="shared" ref="M197:M260" si="6">EOMONTH(N197,0)</f>
        <v>35124</v>
      </c>
      <c r="N197" s="8">
        <v>35096</v>
      </c>
      <c r="O197" s="6">
        <v>20.9464050155858</v>
      </c>
    </row>
    <row r="198" spans="2:15" x14ac:dyDescent="0.2">
      <c r="B198" s="8"/>
      <c r="M198" s="6">
        <f t="shared" si="6"/>
        <v>35155</v>
      </c>
      <c r="N198" s="8">
        <v>35125</v>
      </c>
      <c r="O198" s="6">
        <v>20.707999999999998</v>
      </c>
    </row>
    <row r="199" spans="2:15" x14ac:dyDescent="0.2">
      <c r="B199" s="8"/>
      <c r="M199" s="6">
        <f t="shared" si="6"/>
        <v>35185</v>
      </c>
      <c r="N199" s="8">
        <v>35156</v>
      </c>
      <c r="O199" s="6">
        <v>20.763854255858</v>
      </c>
    </row>
    <row r="200" spans="2:15" x14ac:dyDescent="0.2">
      <c r="B200" s="8"/>
      <c r="M200" s="6">
        <f t="shared" si="6"/>
        <v>35216</v>
      </c>
      <c r="N200" s="8">
        <v>35186</v>
      </c>
      <c r="O200" s="6">
        <v>20.896470453078901</v>
      </c>
    </row>
    <row r="201" spans="2:15" x14ac:dyDescent="0.2">
      <c r="B201" s="8"/>
      <c r="M201" s="6">
        <f t="shared" si="6"/>
        <v>35246</v>
      </c>
      <c r="N201" s="8">
        <v>35217</v>
      </c>
      <c r="O201" s="6">
        <v>21.036000000000001</v>
      </c>
    </row>
    <row r="202" spans="2:15" x14ac:dyDescent="0.2">
      <c r="B202" s="8"/>
      <c r="M202" s="6">
        <f t="shared" si="6"/>
        <v>35277</v>
      </c>
      <c r="N202" s="8">
        <v>35247</v>
      </c>
      <c r="O202" s="6">
        <v>21.155937281464698</v>
      </c>
    </row>
    <row r="203" spans="2:15" x14ac:dyDescent="0.2">
      <c r="B203" s="8"/>
      <c r="M203" s="6">
        <f t="shared" si="6"/>
        <v>35308</v>
      </c>
      <c r="N203" s="8">
        <v>35278</v>
      </c>
      <c r="O203" s="6">
        <v>21.2923729096767</v>
      </c>
    </row>
    <row r="204" spans="2:15" x14ac:dyDescent="0.2">
      <c r="B204" s="8"/>
      <c r="M204" s="6">
        <f t="shared" si="6"/>
        <v>35338</v>
      </c>
      <c r="N204" s="8">
        <v>35309</v>
      </c>
      <c r="O204" s="6">
        <v>21.489000000000001</v>
      </c>
    </row>
    <row r="205" spans="2:15" x14ac:dyDescent="0.2">
      <c r="B205" s="8"/>
      <c r="M205" s="6">
        <f t="shared" si="6"/>
        <v>35369</v>
      </c>
      <c r="N205" s="8">
        <v>35339</v>
      </c>
      <c r="O205" s="6">
        <v>22.172043987567601</v>
      </c>
    </row>
    <row r="206" spans="2:15" x14ac:dyDescent="0.2">
      <c r="B206" s="8"/>
      <c r="M206" s="6">
        <f t="shared" si="6"/>
        <v>35399</v>
      </c>
      <c r="N206" s="8">
        <v>35370</v>
      </c>
      <c r="O206" s="6">
        <v>23.1393604729654</v>
      </c>
    </row>
    <row r="207" spans="2:15" x14ac:dyDescent="0.2">
      <c r="B207" s="8"/>
      <c r="M207" s="6">
        <f t="shared" si="6"/>
        <v>35430</v>
      </c>
      <c r="N207" s="8">
        <v>35400</v>
      </c>
      <c r="O207" s="6">
        <v>23.655000000000001</v>
      </c>
    </row>
    <row r="208" spans="2:15" x14ac:dyDescent="0.2">
      <c r="B208" s="8"/>
      <c r="M208" s="6">
        <f t="shared" si="6"/>
        <v>35461</v>
      </c>
      <c r="N208" s="8">
        <v>35431</v>
      </c>
      <c r="O208" s="6">
        <v>23.410966639231798</v>
      </c>
    </row>
    <row r="209" spans="2:15" x14ac:dyDescent="0.2">
      <c r="B209" s="8"/>
      <c r="M209" s="6">
        <f t="shared" si="6"/>
        <v>35489</v>
      </c>
      <c r="N209" s="8">
        <v>35462</v>
      </c>
      <c r="O209" s="6">
        <v>23.0090333607682</v>
      </c>
    </row>
    <row r="210" spans="2:15" x14ac:dyDescent="0.2">
      <c r="B210" s="8"/>
      <c r="M210" s="6">
        <f t="shared" si="6"/>
        <v>35520</v>
      </c>
      <c r="N210" s="8">
        <v>35490</v>
      </c>
      <c r="O210" s="6">
        <v>22.765000000000001</v>
      </c>
    </row>
    <row r="211" spans="2:15" x14ac:dyDescent="0.2">
      <c r="B211" s="8"/>
      <c r="M211" s="6">
        <f t="shared" si="6"/>
        <v>35550</v>
      </c>
      <c r="N211" s="8">
        <v>35521</v>
      </c>
      <c r="O211" s="6">
        <v>23.223408564023799</v>
      </c>
    </row>
    <row r="212" spans="2:15" x14ac:dyDescent="0.2">
      <c r="B212" s="8"/>
      <c r="M212" s="6">
        <f t="shared" si="6"/>
        <v>35581</v>
      </c>
      <c r="N212" s="8">
        <v>35551</v>
      </c>
      <c r="O212" s="6">
        <v>24.108591435976201</v>
      </c>
    </row>
    <row r="213" spans="2:15" x14ac:dyDescent="0.2">
      <c r="B213" s="8"/>
      <c r="M213" s="6">
        <f t="shared" si="6"/>
        <v>35611</v>
      </c>
      <c r="N213" s="8">
        <v>35582</v>
      </c>
      <c r="O213" s="6">
        <v>24.567</v>
      </c>
    </row>
    <row r="214" spans="2:15" x14ac:dyDescent="0.2">
      <c r="B214" s="8"/>
      <c r="M214" s="6">
        <f t="shared" si="6"/>
        <v>35642</v>
      </c>
      <c r="N214" s="8">
        <v>35612</v>
      </c>
      <c r="O214" s="6">
        <v>24.287578804347799</v>
      </c>
    </row>
    <row r="215" spans="2:15" x14ac:dyDescent="0.2">
      <c r="B215" s="8"/>
      <c r="M215" s="6">
        <f t="shared" si="6"/>
        <v>35673</v>
      </c>
      <c r="N215" s="8">
        <v>35643</v>
      </c>
      <c r="O215" s="6">
        <v>23.773130434782601</v>
      </c>
    </row>
    <row r="216" spans="2:15" x14ac:dyDescent="0.2">
      <c r="B216" s="8"/>
      <c r="M216" s="6">
        <f t="shared" si="6"/>
        <v>35703</v>
      </c>
      <c r="N216" s="8">
        <v>35674</v>
      </c>
      <c r="O216" s="6">
        <v>23.509</v>
      </c>
    </row>
    <row r="217" spans="2:15" x14ac:dyDescent="0.2">
      <c r="B217" s="8"/>
      <c r="M217" s="6">
        <f t="shared" si="6"/>
        <v>35734</v>
      </c>
      <c r="N217" s="8">
        <v>35704</v>
      </c>
      <c r="O217" s="6">
        <v>24.358663208806998</v>
      </c>
    </row>
    <row r="218" spans="2:15" x14ac:dyDescent="0.2">
      <c r="B218" s="8"/>
      <c r="M218" s="6">
        <f t="shared" si="6"/>
        <v>35764</v>
      </c>
      <c r="N218" s="8">
        <v>35735</v>
      </c>
      <c r="O218" s="6">
        <v>25.887491651014901</v>
      </c>
    </row>
    <row r="219" spans="2:15" x14ac:dyDescent="0.2">
      <c r="B219" s="8"/>
      <c r="M219" s="6">
        <f t="shared" si="6"/>
        <v>35795</v>
      </c>
      <c r="N219" s="8">
        <v>35765</v>
      </c>
      <c r="O219" s="6">
        <v>26.777000000000001</v>
      </c>
    </row>
    <row r="220" spans="2:15" x14ac:dyDescent="0.2">
      <c r="B220" s="8"/>
      <c r="M220" s="6">
        <f t="shared" si="6"/>
        <v>35826</v>
      </c>
      <c r="N220" s="8">
        <v>35796</v>
      </c>
      <c r="O220" s="6">
        <v>26.827503245967101</v>
      </c>
    </row>
    <row r="221" spans="2:15" x14ac:dyDescent="0.2">
      <c r="B221" s="8"/>
      <c r="M221" s="6">
        <f t="shared" si="6"/>
        <v>35854</v>
      </c>
      <c r="N221" s="8">
        <v>35827</v>
      </c>
      <c r="O221" s="6">
        <v>26.855891912664401</v>
      </c>
    </row>
    <row r="222" spans="2:15" x14ac:dyDescent="0.2">
      <c r="B222" s="8"/>
      <c r="M222" s="6">
        <f t="shared" si="6"/>
        <v>35885</v>
      </c>
      <c r="N222" s="8">
        <v>35855</v>
      </c>
      <c r="O222" s="6">
        <v>26.867000000000001</v>
      </c>
    </row>
    <row r="223" spans="2:15" x14ac:dyDescent="0.2">
      <c r="B223" s="8"/>
      <c r="M223" s="6">
        <f t="shared" si="6"/>
        <v>35915</v>
      </c>
      <c r="N223" s="8">
        <v>35886</v>
      </c>
      <c r="O223" s="6">
        <v>26.5538474237995</v>
      </c>
    </row>
    <row r="224" spans="2:15" x14ac:dyDescent="0.2">
      <c r="B224" s="8"/>
      <c r="M224" s="6">
        <f t="shared" si="6"/>
        <v>35946</v>
      </c>
      <c r="N224" s="8">
        <v>35916</v>
      </c>
      <c r="O224" s="6">
        <v>25.9491525762005</v>
      </c>
    </row>
    <row r="225" spans="2:15" x14ac:dyDescent="0.2">
      <c r="B225" s="8"/>
      <c r="M225" s="6">
        <f t="shared" si="6"/>
        <v>35976</v>
      </c>
      <c r="N225" s="8">
        <v>35947</v>
      </c>
      <c r="O225" s="6">
        <v>25.635999999999999</v>
      </c>
    </row>
    <row r="226" spans="2:15" x14ac:dyDescent="0.2">
      <c r="M226" s="6">
        <f t="shared" si="6"/>
        <v>36007</v>
      </c>
      <c r="N226" s="8">
        <v>35977</v>
      </c>
      <c r="O226" s="6">
        <v>26.432271176645799</v>
      </c>
    </row>
    <row r="227" spans="2:15" x14ac:dyDescent="0.2">
      <c r="M227" s="6">
        <f t="shared" si="6"/>
        <v>36038</v>
      </c>
      <c r="N227" s="8">
        <v>36008</v>
      </c>
      <c r="O227" s="6">
        <v>27.898303156077901</v>
      </c>
    </row>
    <row r="228" spans="2:15" x14ac:dyDescent="0.2">
      <c r="M228" s="6">
        <f t="shared" si="6"/>
        <v>36068</v>
      </c>
      <c r="N228" s="8">
        <v>36039</v>
      </c>
      <c r="O228" s="6">
        <v>28.651</v>
      </c>
    </row>
    <row r="229" spans="2:15" x14ac:dyDescent="0.2">
      <c r="M229" s="6">
        <f t="shared" si="6"/>
        <v>36099</v>
      </c>
      <c r="N229" s="8">
        <v>36069</v>
      </c>
      <c r="O229" s="6">
        <v>28.1221638162395</v>
      </c>
    </row>
    <row r="230" spans="2:15" x14ac:dyDescent="0.2">
      <c r="M230" s="6">
        <f t="shared" si="6"/>
        <v>36129</v>
      </c>
      <c r="N230" s="8">
        <v>36100</v>
      </c>
      <c r="O230" s="6">
        <v>27.044781949279301</v>
      </c>
    </row>
    <row r="231" spans="2:15" x14ac:dyDescent="0.2">
      <c r="M231" s="6">
        <f t="shared" si="6"/>
        <v>36160</v>
      </c>
      <c r="N231" s="8">
        <v>36130</v>
      </c>
      <c r="O231" s="6">
        <v>26.035</v>
      </c>
    </row>
    <row r="232" spans="2:15" x14ac:dyDescent="0.2">
      <c r="M232" s="6">
        <f t="shared" si="6"/>
        <v>36191</v>
      </c>
      <c r="N232" s="8">
        <v>36161</v>
      </c>
      <c r="O232" s="6">
        <v>25.388383979814101</v>
      </c>
    </row>
    <row r="233" spans="2:15" x14ac:dyDescent="0.2">
      <c r="M233" s="6">
        <f t="shared" si="6"/>
        <v>36219</v>
      </c>
      <c r="N233" s="8">
        <v>36192</v>
      </c>
      <c r="O233" s="6">
        <v>24.868564952865501</v>
      </c>
    </row>
    <row r="234" spans="2:15" x14ac:dyDescent="0.2">
      <c r="M234" s="6">
        <f t="shared" si="6"/>
        <v>36250</v>
      </c>
      <c r="N234" s="8">
        <v>36220</v>
      </c>
      <c r="O234" s="6">
        <v>24.244</v>
      </c>
    </row>
    <row r="235" spans="2:15" x14ac:dyDescent="0.2">
      <c r="M235" s="6">
        <f t="shared" si="6"/>
        <v>36280</v>
      </c>
      <c r="N235" s="8">
        <v>36251</v>
      </c>
      <c r="O235" s="6">
        <v>23.3550592506658</v>
      </c>
    </row>
    <row r="236" spans="2:15" x14ac:dyDescent="0.2">
      <c r="M236" s="6">
        <f t="shared" si="6"/>
        <v>36311</v>
      </c>
      <c r="N236" s="8">
        <v>36281</v>
      </c>
      <c r="O236" s="6">
        <v>22.372215404496799</v>
      </c>
    </row>
    <row r="237" spans="2:15" x14ac:dyDescent="0.2">
      <c r="M237" s="6">
        <f t="shared" si="6"/>
        <v>36341</v>
      </c>
      <c r="N237" s="8">
        <v>36312</v>
      </c>
      <c r="O237" s="6">
        <v>21.931999999999999</v>
      </c>
    </row>
    <row r="238" spans="2:15" x14ac:dyDescent="0.2">
      <c r="M238" s="6">
        <f t="shared" si="6"/>
        <v>36372</v>
      </c>
      <c r="N238" s="8">
        <v>36342</v>
      </c>
      <c r="O238" s="6">
        <v>21.943393792212301</v>
      </c>
    </row>
    <row r="239" spans="2:15" x14ac:dyDescent="0.2">
      <c r="M239" s="6">
        <f t="shared" si="6"/>
        <v>36403</v>
      </c>
      <c r="N239" s="8">
        <v>36373</v>
      </c>
      <c r="O239" s="6">
        <v>21.9765710102462</v>
      </c>
    </row>
    <row r="240" spans="2:15" x14ac:dyDescent="0.2">
      <c r="M240" s="6">
        <f t="shared" si="6"/>
        <v>36433</v>
      </c>
      <c r="N240" s="8">
        <v>36404</v>
      </c>
      <c r="O240" s="6">
        <v>22.027999999999999</v>
      </c>
    </row>
    <row r="241" spans="13:15" x14ac:dyDescent="0.2">
      <c r="M241" s="6">
        <f t="shared" si="6"/>
        <v>36464</v>
      </c>
      <c r="N241" s="8">
        <v>36434</v>
      </c>
      <c r="O241" s="6">
        <v>22.771981912856798</v>
      </c>
    </row>
    <row r="242" spans="13:15" x14ac:dyDescent="0.2">
      <c r="M242" s="6">
        <f t="shared" si="6"/>
        <v>36494</v>
      </c>
      <c r="N242" s="8">
        <v>36465</v>
      </c>
      <c r="O242" s="6">
        <v>24.038448108523301</v>
      </c>
    </row>
    <row r="243" spans="13:15" x14ac:dyDescent="0.2">
      <c r="M243" s="6">
        <f t="shared" si="6"/>
        <v>36525</v>
      </c>
      <c r="N243" s="8">
        <v>36495</v>
      </c>
      <c r="O243" s="6">
        <v>24.741</v>
      </c>
    </row>
    <row r="244" spans="13:15" x14ac:dyDescent="0.2">
      <c r="M244" s="6">
        <f t="shared" si="6"/>
        <v>36556</v>
      </c>
      <c r="N244" s="8">
        <v>36526</v>
      </c>
      <c r="O244" s="6">
        <v>24.6180264162208</v>
      </c>
    </row>
    <row r="245" spans="13:15" x14ac:dyDescent="0.2">
      <c r="M245" s="6">
        <f t="shared" si="6"/>
        <v>36585</v>
      </c>
      <c r="N245" s="8">
        <v>36557</v>
      </c>
      <c r="O245" s="6">
        <v>24.379856555283801</v>
      </c>
    </row>
    <row r="246" spans="13:15" x14ac:dyDescent="0.2">
      <c r="M246" s="6">
        <f t="shared" si="6"/>
        <v>36616</v>
      </c>
      <c r="N246" s="8">
        <v>36586</v>
      </c>
      <c r="O246" s="6">
        <v>24.155000000000001</v>
      </c>
    </row>
    <row r="247" spans="13:15" x14ac:dyDescent="0.2">
      <c r="M247" s="6">
        <f t="shared" si="6"/>
        <v>36646</v>
      </c>
      <c r="N247" s="8">
        <v>36617</v>
      </c>
      <c r="O247" s="6">
        <v>23.993682511440099</v>
      </c>
    </row>
    <row r="248" spans="13:15" x14ac:dyDescent="0.2">
      <c r="M248" s="6">
        <f t="shared" si="6"/>
        <v>36677</v>
      </c>
      <c r="N248" s="8">
        <v>36647</v>
      </c>
      <c r="O248" s="6">
        <v>23.846077790789298</v>
      </c>
    </row>
    <row r="249" spans="13:15" x14ac:dyDescent="0.2">
      <c r="M249" s="6">
        <f t="shared" si="6"/>
        <v>36707</v>
      </c>
      <c r="N249" s="8">
        <v>36678</v>
      </c>
      <c r="O249" s="6">
        <v>23.785</v>
      </c>
    </row>
    <row r="250" spans="13:15" x14ac:dyDescent="0.2">
      <c r="M250" s="6">
        <f t="shared" si="6"/>
        <v>36738</v>
      </c>
      <c r="N250" s="8">
        <v>36708</v>
      </c>
      <c r="O250" s="6">
        <v>23.924083534210901</v>
      </c>
    </row>
    <row r="251" spans="13:15" x14ac:dyDescent="0.2">
      <c r="M251" s="6">
        <f t="shared" si="6"/>
        <v>36769</v>
      </c>
      <c r="N251" s="8">
        <v>36739</v>
      </c>
      <c r="O251" s="6">
        <v>24.3062575072579</v>
      </c>
    </row>
    <row r="252" spans="13:15" x14ac:dyDescent="0.2">
      <c r="M252" s="6">
        <f t="shared" si="6"/>
        <v>36799</v>
      </c>
      <c r="N252" s="8">
        <v>36770</v>
      </c>
      <c r="O252" s="6">
        <v>24.858000000000001</v>
      </c>
    </row>
    <row r="253" spans="13:15" x14ac:dyDescent="0.2">
      <c r="M253" s="6">
        <f t="shared" si="6"/>
        <v>36830</v>
      </c>
      <c r="N253" s="8">
        <v>36800</v>
      </c>
      <c r="O253" s="6">
        <v>27.511741704808699</v>
      </c>
    </row>
    <row r="254" spans="13:15" x14ac:dyDescent="0.2">
      <c r="M254" s="6">
        <f t="shared" si="6"/>
        <v>36860</v>
      </c>
      <c r="N254" s="8">
        <v>36831</v>
      </c>
      <c r="O254" s="6">
        <v>31.605501110730401</v>
      </c>
    </row>
    <row r="255" spans="13:15" x14ac:dyDescent="0.2">
      <c r="M255" s="6">
        <f t="shared" si="6"/>
        <v>36891</v>
      </c>
      <c r="N255" s="8">
        <v>36861</v>
      </c>
      <c r="O255" s="6">
        <v>33.831000000000003</v>
      </c>
    </row>
    <row r="256" spans="13:15" x14ac:dyDescent="0.2">
      <c r="M256" s="6">
        <f t="shared" si="6"/>
        <v>36922</v>
      </c>
      <c r="N256" s="8">
        <v>36892</v>
      </c>
      <c r="O256" s="6">
        <v>33.501692060356703</v>
      </c>
    </row>
    <row r="257" spans="13:15" x14ac:dyDescent="0.2">
      <c r="M257" s="6">
        <f t="shared" si="6"/>
        <v>36950</v>
      </c>
      <c r="N257" s="8">
        <v>36923</v>
      </c>
      <c r="O257" s="6">
        <v>32.959307939643402</v>
      </c>
    </row>
    <row r="258" spans="13:15" x14ac:dyDescent="0.2">
      <c r="M258" s="6">
        <f t="shared" si="6"/>
        <v>36981</v>
      </c>
      <c r="N258" s="8">
        <v>36951</v>
      </c>
      <c r="O258" s="6">
        <v>32.630000000000003</v>
      </c>
    </row>
    <row r="259" spans="13:15" x14ac:dyDescent="0.2">
      <c r="M259" s="6">
        <f t="shared" si="6"/>
        <v>37011</v>
      </c>
      <c r="N259" s="8">
        <v>36982</v>
      </c>
      <c r="O259" s="6">
        <v>33.169342950719603</v>
      </c>
    </row>
    <row r="260" spans="13:15" x14ac:dyDescent="0.2">
      <c r="M260" s="6">
        <f t="shared" si="6"/>
        <v>37042</v>
      </c>
      <c r="N260" s="8">
        <v>37012</v>
      </c>
      <c r="O260" s="6">
        <v>34.457397003056997</v>
      </c>
    </row>
    <row r="261" spans="13:15" x14ac:dyDescent="0.2">
      <c r="M261" s="6">
        <f t="shared" ref="M261:M324" si="7">EOMONTH(N261,0)</f>
        <v>37072</v>
      </c>
      <c r="N261" s="8">
        <v>37043</v>
      </c>
      <c r="O261" s="6">
        <v>35.83</v>
      </c>
    </row>
    <row r="262" spans="13:15" x14ac:dyDescent="0.2">
      <c r="M262" s="6">
        <f t="shared" si="7"/>
        <v>37103</v>
      </c>
      <c r="N262" s="8">
        <v>37073</v>
      </c>
      <c r="O262" s="6">
        <v>37.620929618593699</v>
      </c>
    </row>
    <row r="263" spans="13:15" x14ac:dyDescent="0.2">
      <c r="M263" s="6">
        <f t="shared" si="7"/>
        <v>37134</v>
      </c>
      <c r="N263" s="8">
        <v>37104</v>
      </c>
      <c r="O263" s="6">
        <v>39.587039562700099</v>
      </c>
    </row>
    <row r="264" spans="13:15" x14ac:dyDescent="0.2">
      <c r="M264" s="6">
        <f t="shared" si="7"/>
        <v>37164</v>
      </c>
      <c r="N264" s="8">
        <v>37135</v>
      </c>
      <c r="O264" s="6">
        <v>40.472999999999999</v>
      </c>
    </row>
    <row r="265" spans="13:15" x14ac:dyDescent="0.2">
      <c r="M265" s="6">
        <f t="shared" si="7"/>
        <v>37195</v>
      </c>
      <c r="N265" s="8">
        <v>37165</v>
      </c>
      <c r="O265" s="6">
        <v>39.501393532659201</v>
      </c>
    </row>
    <row r="266" spans="13:15" x14ac:dyDescent="0.2">
      <c r="M266" s="6">
        <f t="shared" si="7"/>
        <v>37225</v>
      </c>
      <c r="N266" s="8">
        <v>37196</v>
      </c>
      <c r="O266" s="6">
        <v>37.536294615853301</v>
      </c>
    </row>
    <row r="267" spans="13:15" x14ac:dyDescent="0.2">
      <c r="M267" s="6">
        <f t="shared" si="7"/>
        <v>37256</v>
      </c>
      <c r="N267" s="8">
        <v>37226</v>
      </c>
      <c r="O267" s="6">
        <v>35.732999999999997</v>
      </c>
    </row>
    <row r="268" spans="13:15" x14ac:dyDescent="0.2">
      <c r="M268" s="6">
        <f t="shared" si="7"/>
        <v>37287</v>
      </c>
      <c r="N268" s="8">
        <v>37257</v>
      </c>
      <c r="O268" s="6">
        <v>34.399041024449801</v>
      </c>
    </row>
    <row r="269" spans="13:15" x14ac:dyDescent="0.2">
      <c r="M269" s="6">
        <f t="shared" si="7"/>
        <v>37315</v>
      </c>
      <c r="N269" s="8">
        <v>37288</v>
      </c>
      <c r="O269" s="6">
        <v>33.324633776457397</v>
      </c>
    </row>
    <row r="270" spans="13:15" x14ac:dyDescent="0.2">
      <c r="M270" s="6">
        <f t="shared" si="7"/>
        <v>37346</v>
      </c>
      <c r="N270" s="8">
        <v>37316</v>
      </c>
      <c r="O270" s="6">
        <v>32.731000000000002</v>
      </c>
    </row>
    <row r="271" spans="13:15" x14ac:dyDescent="0.2">
      <c r="M271" s="6">
        <f t="shared" si="7"/>
        <v>37376</v>
      </c>
      <c r="N271" s="8">
        <v>37347</v>
      </c>
      <c r="O271" s="6">
        <v>32.648784906125798</v>
      </c>
    </row>
    <row r="272" spans="13:15" x14ac:dyDescent="0.2">
      <c r="M272" s="6">
        <f t="shared" si="7"/>
        <v>37407</v>
      </c>
      <c r="N272" s="8">
        <v>37377</v>
      </c>
      <c r="O272" s="6">
        <v>32.603118096333198</v>
      </c>
    </row>
    <row r="273" spans="13:15" x14ac:dyDescent="0.2">
      <c r="M273" s="6">
        <f t="shared" si="7"/>
        <v>37437</v>
      </c>
      <c r="N273" s="8">
        <v>37408</v>
      </c>
      <c r="O273" s="6">
        <v>32.536000000000001</v>
      </c>
    </row>
    <row r="274" spans="13:15" x14ac:dyDescent="0.2">
      <c r="M274" s="6">
        <f t="shared" si="7"/>
        <v>37468</v>
      </c>
      <c r="N274" s="8">
        <v>37438</v>
      </c>
      <c r="O274" s="6">
        <v>32.4120629337664</v>
      </c>
    </row>
    <row r="275" spans="13:15" x14ac:dyDescent="0.2">
      <c r="M275" s="6">
        <f t="shared" si="7"/>
        <v>37499</v>
      </c>
      <c r="N275" s="8">
        <v>37469</v>
      </c>
      <c r="O275" s="6">
        <v>32.208999614179596</v>
      </c>
    </row>
    <row r="276" spans="13:15" x14ac:dyDescent="0.2">
      <c r="M276" s="6">
        <f t="shared" si="7"/>
        <v>37529</v>
      </c>
      <c r="N276" s="8">
        <v>37500</v>
      </c>
      <c r="O276" s="6">
        <v>31.888000000000002</v>
      </c>
    </row>
    <row r="277" spans="13:15" x14ac:dyDescent="0.2">
      <c r="M277" s="6">
        <f t="shared" si="7"/>
        <v>37560</v>
      </c>
      <c r="N277" s="8">
        <v>37530</v>
      </c>
      <c r="O277" s="6">
        <v>28.9091736429456</v>
      </c>
    </row>
    <row r="278" spans="13:15" x14ac:dyDescent="0.2">
      <c r="M278" s="6">
        <f t="shared" si="7"/>
        <v>37590</v>
      </c>
      <c r="N278" s="8">
        <v>37561</v>
      </c>
      <c r="O278" s="6">
        <v>23.999967997789302</v>
      </c>
    </row>
    <row r="279" spans="13:15" x14ac:dyDescent="0.2">
      <c r="M279" s="6">
        <f t="shared" si="7"/>
        <v>37621</v>
      </c>
      <c r="N279" s="8">
        <v>37591</v>
      </c>
      <c r="O279" s="6">
        <v>21.294</v>
      </c>
    </row>
    <row r="280" spans="13:15" x14ac:dyDescent="0.2">
      <c r="M280" s="6">
        <f t="shared" si="7"/>
        <v>37652</v>
      </c>
      <c r="N280" s="8">
        <v>37622</v>
      </c>
      <c r="O280" s="6">
        <v>21.360117888824899</v>
      </c>
    </row>
    <row r="281" spans="13:15" x14ac:dyDescent="0.2">
      <c r="M281" s="6">
        <f t="shared" si="7"/>
        <v>37680</v>
      </c>
      <c r="N281" s="8">
        <v>37653</v>
      </c>
      <c r="O281" s="6">
        <v>21.493055543884601</v>
      </c>
    </row>
    <row r="282" spans="13:15" x14ac:dyDescent="0.2">
      <c r="M282" s="6">
        <f t="shared" si="7"/>
        <v>37711</v>
      </c>
      <c r="N282" s="8">
        <v>37681</v>
      </c>
      <c r="O282" s="6">
        <v>21.652999999999999</v>
      </c>
    </row>
    <row r="283" spans="13:15" x14ac:dyDescent="0.2">
      <c r="M283" s="6">
        <f t="shared" si="7"/>
        <v>37741</v>
      </c>
      <c r="N283" s="8">
        <v>37712</v>
      </c>
      <c r="O283" s="6">
        <v>21.842177586996101</v>
      </c>
    </row>
    <row r="284" spans="13:15" x14ac:dyDescent="0.2">
      <c r="M284" s="6">
        <f t="shared" si="7"/>
        <v>37772</v>
      </c>
      <c r="N284" s="8">
        <v>37742</v>
      </c>
      <c r="O284" s="6">
        <v>22.055668654766599</v>
      </c>
    </row>
    <row r="285" spans="13:15" x14ac:dyDescent="0.2">
      <c r="M285" s="6">
        <f t="shared" si="7"/>
        <v>37802</v>
      </c>
      <c r="N285" s="8">
        <v>37773</v>
      </c>
      <c r="O285" s="6">
        <v>22.152000000000001</v>
      </c>
    </row>
    <row r="286" spans="13:15" x14ac:dyDescent="0.2">
      <c r="M286" s="6">
        <f t="shared" si="7"/>
        <v>37833</v>
      </c>
      <c r="N286" s="8">
        <v>37803</v>
      </c>
      <c r="O286" s="6">
        <v>22.004366305888901</v>
      </c>
    </row>
    <row r="287" spans="13:15" x14ac:dyDescent="0.2">
      <c r="M287" s="6">
        <f t="shared" si="7"/>
        <v>37864</v>
      </c>
      <c r="N287" s="8">
        <v>37834</v>
      </c>
      <c r="O287" s="6">
        <v>21.732554738226401</v>
      </c>
    </row>
    <row r="288" spans="13:15" x14ac:dyDescent="0.2">
      <c r="M288" s="6">
        <f t="shared" si="7"/>
        <v>37894</v>
      </c>
      <c r="N288" s="8">
        <v>37865</v>
      </c>
      <c r="O288" s="6">
        <v>21.593</v>
      </c>
    </row>
    <row r="289" spans="13:15" x14ac:dyDescent="0.2">
      <c r="M289" s="6">
        <f t="shared" si="7"/>
        <v>37925</v>
      </c>
      <c r="N289" s="8">
        <v>37895</v>
      </c>
      <c r="O289" s="6">
        <v>21.6806334813358</v>
      </c>
    </row>
    <row r="290" spans="13:15" x14ac:dyDescent="0.2">
      <c r="M290" s="6">
        <f t="shared" si="7"/>
        <v>37955</v>
      </c>
      <c r="N290" s="8">
        <v>37926</v>
      </c>
      <c r="O290" s="6">
        <v>21.878301607367899</v>
      </c>
    </row>
    <row r="291" spans="13:15" x14ac:dyDescent="0.2">
      <c r="M291" s="6">
        <f t="shared" si="7"/>
        <v>37986</v>
      </c>
      <c r="N291" s="8">
        <v>37956</v>
      </c>
      <c r="O291" s="6">
        <v>22.114999999999998</v>
      </c>
    </row>
    <row r="292" spans="13:15" x14ac:dyDescent="0.2">
      <c r="M292" s="6">
        <f t="shared" si="7"/>
        <v>38017</v>
      </c>
      <c r="N292" s="8">
        <v>37987</v>
      </c>
      <c r="O292" s="6">
        <v>22.4584058587089</v>
      </c>
    </row>
    <row r="293" spans="13:15" x14ac:dyDescent="0.2">
      <c r="M293" s="6">
        <f t="shared" si="7"/>
        <v>38046</v>
      </c>
      <c r="N293" s="8">
        <v>38018</v>
      </c>
      <c r="O293" s="6">
        <v>22.8328265877612</v>
      </c>
    </row>
    <row r="294" spans="13:15" x14ac:dyDescent="0.2">
      <c r="M294" s="6">
        <f t="shared" si="7"/>
        <v>38077</v>
      </c>
      <c r="N294" s="8">
        <v>38047</v>
      </c>
      <c r="O294" s="6">
        <v>23.027999999999999</v>
      </c>
    </row>
    <row r="295" spans="13:15" x14ac:dyDescent="0.2">
      <c r="M295" s="6">
        <f t="shared" si="7"/>
        <v>38107</v>
      </c>
      <c r="N295" s="8">
        <v>38078</v>
      </c>
      <c r="O295" s="6">
        <v>22.878419403082098</v>
      </c>
    </row>
    <row r="296" spans="13:15" x14ac:dyDescent="0.2">
      <c r="M296" s="6">
        <f t="shared" si="7"/>
        <v>38138</v>
      </c>
      <c r="N296" s="8">
        <v>38108</v>
      </c>
      <c r="O296" s="6">
        <v>22.589580596917902</v>
      </c>
    </row>
    <row r="297" spans="13:15" x14ac:dyDescent="0.2">
      <c r="M297" s="6">
        <f t="shared" si="7"/>
        <v>38168</v>
      </c>
      <c r="N297" s="8">
        <v>38139</v>
      </c>
      <c r="O297" s="6">
        <v>22.44</v>
      </c>
    </row>
    <row r="298" spans="13:15" x14ac:dyDescent="0.2">
      <c r="M298" s="6">
        <f t="shared" si="7"/>
        <v>38199</v>
      </c>
      <c r="N298" s="8">
        <v>38169</v>
      </c>
      <c r="O298" s="6">
        <v>22.545954390603502</v>
      </c>
    </row>
    <row r="299" spans="13:15" x14ac:dyDescent="0.2">
      <c r="M299" s="6">
        <f t="shared" si="7"/>
        <v>38230</v>
      </c>
      <c r="N299" s="8">
        <v>38200</v>
      </c>
      <c r="O299" s="6">
        <v>22.827537225061501</v>
      </c>
    </row>
    <row r="300" spans="13:15" x14ac:dyDescent="0.2">
      <c r="M300" s="6">
        <f t="shared" si="7"/>
        <v>38260</v>
      </c>
      <c r="N300" s="8">
        <v>38231</v>
      </c>
      <c r="O300" s="6">
        <v>23.216000000000001</v>
      </c>
    </row>
    <row r="301" spans="13:15" x14ac:dyDescent="0.2">
      <c r="M301" s="6">
        <f t="shared" si="7"/>
        <v>38291</v>
      </c>
      <c r="N301" s="8">
        <v>38261</v>
      </c>
      <c r="O301" s="6">
        <v>24.455688487005901</v>
      </c>
    </row>
    <row r="302" spans="13:15" x14ac:dyDescent="0.2">
      <c r="M302" s="6">
        <f t="shared" si="7"/>
        <v>38321</v>
      </c>
      <c r="N302" s="8">
        <v>38292</v>
      </c>
      <c r="O302" s="6">
        <v>26.301654888200702</v>
      </c>
    </row>
    <row r="303" spans="13:15" x14ac:dyDescent="0.2">
      <c r="M303" s="6">
        <f t="shared" si="7"/>
        <v>38352</v>
      </c>
      <c r="N303" s="8">
        <v>38322</v>
      </c>
      <c r="O303" s="6">
        <v>27.52</v>
      </c>
    </row>
    <row r="304" spans="13:15" x14ac:dyDescent="0.2">
      <c r="M304" s="6">
        <f t="shared" si="7"/>
        <v>38383</v>
      </c>
      <c r="N304" s="8">
        <v>38353</v>
      </c>
      <c r="O304" s="6">
        <v>27.8331662583176</v>
      </c>
    </row>
    <row r="305" spans="13:15" x14ac:dyDescent="0.2">
      <c r="M305" s="6">
        <f t="shared" si="7"/>
        <v>38411</v>
      </c>
      <c r="N305" s="8">
        <v>38384</v>
      </c>
      <c r="O305" s="6">
        <v>28.014890523361199</v>
      </c>
    </row>
    <row r="306" spans="13:15" x14ac:dyDescent="0.2">
      <c r="M306" s="6">
        <f t="shared" si="7"/>
        <v>38442</v>
      </c>
      <c r="N306" s="8">
        <v>38412</v>
      </c>
      <c r="O306" s="6">
        <v>28.216999999999999</v>
      </c>
    </row>
    <row r="307" spans="13:15" x14ac:dyDescent="0.2">
      <c r="M307" s="6">
        <f t="shared" si="7"/>
        <v>38472</v>
      </c>
      <c r="N307" s="8">
        <v>38443</v>
      </c>
      <c r="O307" s="6">
        <v>28.503383067370699</v>
      </c>
    </row>
    <row r="308" spans="13:15" x14ac:dyDescent="0.2">
      <c r="M308" s="6">
        <f t="shared" si="7"/>
        <v>38503</v>
      </c>
      <c r="N308" s="8">
        <v>38473</v>
      </c>
      <c r="O308" s="6">
        <v>28.80026205639</v>
      </c>
    </row>
    <row r="309" spans="13:15" x14ac:dyDescent="0.2">
      <c r="M309" s="6">
        <f t="shared" si="7"/>
        <v>38533</v>
      </c>
      <c r="N309" s="8">
        <v>38504</v>
      </c>
      <c r="O309" s="6">
        <v>28.93</v>
      </c>
    </row>
    <row r="310" spans="13:15" x14ac:dyDescent="0.2">
      <c r="M310" s="6">
        <f t="shared" si="7"/>
        <v>38564</v>
      </c>
      <c r="N310" s="8">
        <v>38534</v>
      </c>
      <c r="O310" s="6">
        <v>28.893517870877702</v>
      </c>
    </row>
    <row r="311" spans="13:15" x14ac:dyDescent="0.2">
      <c r="M311" s="6">
        <f t="shared" si="7"/>
        <v>38595</v>
      </c>
      <c r="N311" s="8">
        <v>38565</v>
      </c>
      <c r="O311" s="6">
        <v>28.814610297601899</v>
      </c>
    </row>
    <row r="312" spans="13:15" x14ac:dyDescent="0.2">
      <c r="M312" s="6">
        <f t="shared" si="7"/>
        <v>38625</v>
      </c>
      <c r="N312" s="8">
        <v>38596</v>
      </c>
      <c r="O312" s="6">
        <v>28.741</v>
      </c>
    </row>
    <row r="313" spans="13:15" x14ac:dyDescent="0.2">
      <c r="M313" s="6">
        <f t="shared" si="7"/>
        <v>38656</v>
      </c>
      <c r="N313" s="8">
        <v>38626</v>
      </c>
      <c r="O313" s="6">
        <v>28.693773695638001</v>
      </c>
    </row>
    <row r="314" spans="13:15" x14ac:dyDescent="0.2">
      <c r="M314" s="6">
        <f t="shared" si="7"/>
        <v>38686</v>
      </c>
      <c r="N314" s="8">
        <v>38657</v>
      </c>
      <c r="O314" s="6">
        <v>28.650112131133199</v>
      </c>
    </row>
    <row r="315" spans="13:15" x14ac:dyDescent="0.2">
      <c r="M315" s="6">
        <f t="shared" si="7"/>
        <v>38717</v>
      </c>
      <c r="N315" s="8">
        <v>38687</v>
      </c>
      <c r="O315" s="6">
        <v>28.571999999999999</v>
      </c>
    </row>
    <row r="316" spans="13:15" x14ac:dyDescent="0.2">
      <c r="M316" s="6">
        <f t="shared" si="7"/>
        <v>38748</v>
      </c>
      <c r="N316" s="8">
        <v>38718</v>
      </c>
      <c r="O316" s="6">
        <v>27.885074118212099</v>
      </c>
    </row>
    <row r="317" spans="13:15" x14ac:dyDescent="0.2">
      <c r="M317" s="6">
        <f t="shared" si="7"/>
        <v>38776</v>
      </c>
      <c r="N317" s="8">
        <v>38749</v>
      </c>
      <c r="O317" s="6">
        <v>26.850972285170698</v>
      </c>
    </row>
    <row r="318" spans="13:15" x14ac:dyDescent="0.2">
      <c r="M318" s="6">
        <f t="shared" si="7"/>
        <v>38807</v>
      </c>
      <c r="N318" s="8">
        <v>38777</v>
      </c>
      <c r="O318" s="6">
        <v>26.234000000000002</v>
      </c>
    </row>
    <row r="319" spans="13:15" x14ac:dyDescent="0.2">
      <c r="M319" s="6">
        <f t="shared" si="7"/>
        <v>38837</v>
      </c>
      <c r="N319" s="8">
        <v>38808</v>
      </c>
      <c r="O319" s="6">
        <v>26.3620128445299</v>
      </c>
    </row>
    <row r="320" spans="13:15" x14ac:dyDescent="0.2">
      <c r="M320" s="6">
        <f t="shared" si="7"/>
        <v>38868</v>
      </c>
      <c r="N320" s="8">
        <v>38838</v>
      </c>
      <c r="O320" s="6">
        <v>26.663959853072001</v>
      </c>
    </row>
    <row r="321" spans="13:15" x14ac:dyDescent="0.2">
      <c r="M321" s="6">
        <f t="shared" si="7"/>
        <v>38898</v>
      </c>
      <c r="N321" s="8">
        <v>38869</v>
      </c>
      <c r="O321" s="6">
        <v>26.977</v>
      </c>
    </row>
    <row r="322" spans="13:15" x14ac:dyDescent="0.2">
      <c r="M322" s="6">
        <f t="shared" si="7"/>
        <v>38929</v>
      </c>
      <c r="N322" s="8">
        <v>38899</v>
      </c>
      <c r="O322" s="6">
        <v>27.2257103750499</v>
      </c>
    </row>
    <row r="323" spans="13:15" x14ac:dyDescent="0.2">
      <c r="M323" s="6">
        <f t="shared" si="7"/>
        <v>38960</v>
      </c>
      <c r="N323" s="8">
        <v>38930</v>
      </c>
      <c r="O323" s="6">
        <v>27.504127858855799</v>
      </c>
    </row>
    <row r="324" spans="13:15" x14ac:dyDescent="0.2">
      <c r="M324" s="6">
        <f t="shared" si="7"/>
        <v>38990</v>
      </c>
      <c r="N324" s="8">
        <v>38961</v>
      </c>
      <c r="O324" s="6">
        <v>27.946999999999999</v>
      </c>
    </row>
    <row r="325" spans="13:15" x14ac:dyDescent="0.2">
      <c r="M325" s="6">
        <f t="shared" ref="M325:M388" si="8">EOMONTH(N325,0)</f>
        <v>39021</v>
      </c>
      <c r="N325" s="8">
        <v>38991</v>
      </c>
      <c r="O325" s="6">
        <v>30.511557444965899</v>
      </c>
    </row>
    <row r="326" spans="13:15" x14ac:dyDescent="0.2">
      <c r="M326" s="6">
        <f t="shared" si="8"/>
        <v>39051</v>
      </c>
      <c r="N326" s="8">
        <v>39022</v>
      </c>
      <c r="O326" s="6">
        <v>34.725256641366201</v>
      </c>
    </row>
    <row r="327" spans="13:15" x14ac:dyDescent="0.2">
      <c r="M327" s="6">
        <f t="shared" si="8"/>
        <v>39082</v>
      </c>
      <c r="N327" s="8">
        <v>39052</v>
      </c>
      <c r="O327" s="6">
        <v>37.722000000000001</v>
      </c>
    </row>
    <row r="328" spans="13:15" x14ac:dyDescent="0.2">
      <c r="M328" s="6">
        <f t="shared" si="8"/>
        <v>39113</v>
      </c>
      <c r="N328" s="8">
        <v>39083</v>
      </c>
      <c r="O328" s="6">
        <v>38.748421000424997</v>
      </c>
    </row>
    <row r="329" spans="13:15" x14ac:dyDescent="0.2">
      <c r="M329" s="6">
        <f t="shared" si="8"/>
        <v>39141</v>
      </c>
      <c r="N329" s="8">
        <v>39114</v>
      </c>
      <c r="O329" s="6">
        <v>39.393878518030597</v>
      </c>
    </row>
    <row r="330" spans="13:15" x14ac:dyDescent="0.2">
      <c r="M330" s="6">
        <f t="shared" si="8"/>
        <v>39172</v>
      </c>
      <c r="N330" s="8">
        <v>39142</v>
      </c>
      <c r="O330" s="6">
        <v>39.96</v>
      </c>
    </row>
    <row r="331" spans="13:15" x14ac:dyDescent="0.2">
      <c r="M331" s="6">
        <f t="shared" si="8"/>
        <v>39202</v>
      </c>
      <c r="N331" s="8">
        <v>39173</v>
      </c>
      <c r="O331" s="6">
        <v>40.388976715214199</v>
      </c>
    </row>
    <row r="332" spans="13:15" x14ac:dyDescent="0.2">
      <c r="M332" s="6">
        <f t="shared" si="8"/>
        <v>39233</v>
      </c>
      <c r="N332" s="8">
        <v>39203</v>
      </c>
      <c r="O332" s="6">
        <v>40.749145505135999</v>
      </c>
    </row>
    <row r="333" spans="13:15" x14ac:dyDescent="0.2">
      <c r="M333" s="6">
        <f t="shared" si="8"/>
        <v>39263</v>
      </c>
      <c r="N333" s="8">
        <v>39234</v>
      </c>
      <c r="O333" s="6">
        <v>41.194000000000003</v>
      </c>
    </row>
    <row r="334" spans="13:15" x14ac:dyDescent="0.2">
      <c r="M334" s="6">
        <f t="shared" si="8"/>
        <v>39294</v>
      </c>
      <c r="N334" s="8">
        <v>39264</v>
      </c>
      <c r="O334" s="6">
        <v>42.134702378892698</v>
      </c>
    </row>
    <row r="335" spans="13:15" x14ac:dyDescent="0.2">
      <c r="M335" s="6">
        <f t="shared" si="8"/>
        <v>39325</v>
      </c>
      <c r="N335" s="8">
        <v>39295</v>
      </c>
      <c r="O335" s="6">
        <v>43.277133730810803</v>
      </c>
    </row>
    <row r="336" spans="13:15" x14ac:dyDescent="0.2">
      <c r="M336" s="6">
        <f t="shared" si="8"/>
        <v>39355</v>
      </c>
      <c r="N336" s="8">
        <v>39326</v>
      </c>
      <c r="O336" s="6">
        <v>43.808999999999997</v>
      </c>
    </row>
    <row r="337" spans="13:15" x14ac:dyDescent="0.2">
      <c r="M337" s="6">
        <f t="shared" si="8"/>
        <v>39386</v>
      </c>
      <c r="N337" s="8">
        <v>39356</v>
      </c>
      <c r="O337" s="6">
        <v>43.4799274009616</v>
      </c>
    </row>
    <row r="338" spans="13:15" x14ac:dyDescent="0.2">
      <c r="M338" s="6">
        <f t="shared" si="8"/>
        <v>39416</v>
      </c>
      <c r="N338" s="8">
        <v>39387</v>
      </c>
      <c r="O338" s="6">
        <v>42.8920725990384</v>
      </c>
    </row>
    <row r="339" spans="13:15" x14ac:dyDescent="0.2">
      <c r="M339" s="6">
        <f t="shared" si="8"/>
        <v>39447</v>
      </c>
      <c r="N339" s="8">
        <v>39417</v>
      </c>
      <c r="O339" s="6">
        <v>42.563000000000002</v>
      </c>
    </row>
    <row r="340" spans="13:15" x14ac:dyDescent="0.2">
      <c r="M340" s="6">
        <f t="shared" si="8"/>
        <v>39478</v>
      </c>
      <c r="N340" s="8">
        <v>39448</v>
      </c>
      <c r="O340" s="6">
        <v>45.507005954316199</v>
      </c>
    </row>
    <row r="341" spans="13:15" x14ac:dyDescent="0.2">
      <c r="M341" s="6">
        <f t="shared" si="8"/>
        <v>39507</v>
      </c>
      <c r="N341" s="8">
        <v>39479</v>
      </c>
      <c r="O341" s="6">
        <v>50.559994045683801</v>
      </c>
    </row>
    <row r="342" spans="13:15" x14ac:dyDescent="0.2">
      <c r="M342" s="6">
        <f t="shared" si="8"/>
        <v>39538</v>
      </c>
      <c r="N342" s="8">
        <v>39508</v>
      </c>
      <c r="O342" s="6">
        <v>53.503999999999998</v>
      </c>
    </row>
    <row r="343" spans="13:15" x14ac:dyDescent="0.2">
      <c r="M343" s="6">
        <f t="shared" si="8"/>
        <v>39568</v>
      </c>
      <c r="N343" s="8">
        <v>39539</v>
      </c>
      <c r="O343" s="6">
        <v>53.238418123839701</v>
      </c>
    </row>
    <row r="344" spans="13:15" x14ac:dyDescent="0.2">
      <c r="M344" s="6">
        <f t="shared" si="8"/>
        <v>39599</v>
      </c>
      <c r="N344" s="8">
        <v>39569</v>
      </c>
      <c r="O344" s="6">
        <v>52.725581876160298</v>
      </c>
    </row>
    <row r="345" spans="13:15" x14ac:dyDescent="0.2">
      <c r="M345" s="6">
        <f t="shared" si="8"/>
        <v>39629</v>
      </c>
      <c r="N345" s="8">
        <v>39600</v>
      </c>
      <c r="O345" s="6">
        <v>52.46</v>
      </c>
    </row>
    <row r="346" spans="13:15" x14ac:dyDescent="0.2">
      <c r="M346" s="6">
        <f t="shared" si="8"/>
        <v>39660</v>
      </c>
      <c r="N346" s="8">
        <v>39630</v>
      </c>
      <c r="O346" s="6">
        <v>64.876548291485193</v>
      </c>
    </row>
    <row r="347" spans="13:15" x14ac:dyDescent="0.2">
      <c r="M347" s="6">
        <f t="shared" si="8"/>
        <v>39691</v>
      </c>
      <c r="N347" s="8">
        <v>39661</v>
      </c>
      <c r="O347" s="6">
        <v>87.736922248705497</v>
      </c>
    </row>
    <row r="348" spans="13:15" x14ac:dyDescent="0.2">
      <c r="M348" s="6">
        <f t="shared" si="8"/>
        <v>39721</v>
      </c>
      <c r="N348" s="8">
        <v>39692</v>
      </c>
      <c r="O348" s="6">
        <v>99.474000000000004</v>
      </c>
    </row>
    <row r="349" spans="13:15" x14ac:dyDescent="0.2">
      <c r="M349" s="6">
        <f t="shared" si="8"/>
        <v>39752</v>
      </c>
      <c r="N349" s="8">
        <v>39722</v>
      </c>
      <c r="O349" s="6">
        <v>84.315768352532402</v>
      </c>
    </row>
    <row r="350" spans="13:15" x14ac:dyDescent="0.2">
      <c r="M350" s="6">
        <f t="shared" si="8"/>
        <v>39782</v>
      </c>
      <c r="N350" s="8">
        <v>39753</v>
      </c>
      <c r="O350" s="6">
        <v>56.258799254092899</v>
      </c>
    </row>
    <row r="351" spans="13:15" x14ac:dyDescent="0.2">
      <c r="M351" s="6">
        <f t="shared" si="8"/>
        <v>39813</v>
      </c>
      <c r="N351" s="8">
        <v>39783</v>
      </c>
      <c r="O351" s="6">
        <v>37.554000000000002</v>
      </c>
    </row>
    <row r="352" spans="13:15" x14ac:dyDescent="0.2">
      <c r="M352" s="6">
        <f t="shared" si="8"/>
        <v>39844</v>
      </c>
      <c r="N352" s="8">
        <v>39814</v>
      </c>
      <c r="O352" s="6">
        <v>33.325387340316503</v>
      </c>
    </row>
    <row r="353" spans="13:15" x14ac:dyDescent="0.2">
      <c r="M353" s="6">
        <f t="shared" si="8"/>
        <v>39872</v>
      </c>
      <c r="N353" s="8">
        <v>39845</v>
      </c>
      <c r="O353" s="6">
        <v>30.851075550819299</v>
      </c>
    </row>
    <row r="354" spans="13:15" x14ac:dyDescent="0.2">
      <c r="M354" s="6">
        <f t="shared" si="8"/>
        <v>39903</v>
      </c>
      <c r="N354" s="8">
        <v>39873</v>
      </c>
      <c r="O354" s="6">
        <v>28.62</v>
      </c>
    </row>
    <row r="355" spans="13:15" x14ac:dyDescent="0.2">
      <c r="M355" s="6">
        <f t="shared" si="8"/>
        <v>39933</v>
      </c>
      <c r="N355" s="8">
        <v>39904</v>
      </c>
      <c r="O355" s="6">
        <v>26.433753449526002</v>
      </c>
    </row>
    <row r="356" spans="13:15" x14ac:dyDescent="0.2">
      <c r="M356" s="6">
        <f t="shared" si="8"/>
        <v>39964</v>
      </c>
      <c r="N356" s="8">
        <v>39934</v>
      </c>
      <c r="O356" s="6">
        <v>24.486104252793599</v>
      </c>
    </row>
    <row r="357" spans="13:15" x14ac:dyDescent="0.2">
      <c r="M357" s="6">
        <f t="shared" si="8"/>
        <v>39994</v>
      </c>
      <c r="N357" s="8">
        <v>39965</v>
      </c>
      <c r="O357" s="6">
        <v>23.227</v>
      </c>
    </row>
    <row r="358" spans="13:15" x14ac:dyDescent="0.2">
      <c r="M358" s="6">
        <f t="shared" si="8"/>
        <v>40025</v>
      </c>
      <c r="N358" s="8">
        <v>39995</v>
      </c>
      <c r="O358" s="6">
        <v>22.532580699601699</v>
      </c>
    </row>
    <row r="359" spans="13:15" x14ac:dyDescent="0.2">
      <c r="M359" s="6">
        <f t="shared" si="8"/>
        <v>40056</v>
      </c>
      <c r="N359" s="8">
        <v>40026</v>
      </c>
      <c r="O359" s="6">
        <v>22.038584744370301</v>
      </c>
    </row>
    <row r="360" spans="13:15" x14ac:dyDescent="0.2">
      <c r="M360" s="6">
        <f t="shared" si="8"/>
        <v>40086</v>
      </c>
      <c r="N360" s="8">
        <v>40057</v>
      </c>
      <c r="O360" s="6">
        <v>21.530999999999999</v>
      </c>
    </row>
    <row r="361" spans="13:15" x14ac:dyDescent="0.2">
      <c r="M361" s="6">
        <f t="shared" si="8"/>
        <v>40117</v>
      </c>
      <c r="N361" s="8">
        <v>40087</v>
      </c>
      <c r="O361" s="6">
        <v>20.835506173685101</v>
      </c>
    </row>
    <row r="362" spans="13:15" x14ac:dyDescent="0.2">
      <c r="M362" s="6">
        <f t="shared" si="8"/>
        <v>40147</v>
      </c>
      <c r="N362" s="8">
        <v>40118</v>
      </c>
      <c r="O362" s="6">
        <v>20.1309837600507</v>
      </c>
    </row>
    <row r="363" spans="13:15" x14ac:dyDescent="0.2">
      <c r="M363" s="6">
        <f t="shared" si="8"/>
        <v>40178</v>
      </c>
      <c r="N363" s="8">
        <v>40148</v>
      </c>
      <c r="O363" s="6">
        <v>19.564</v>
      </c>
    </row>
    <row r="364" spans="13:15" x14ac:dyDescent="0.2">
      <c r="M364" s="6">
        <f t="shared" si="8"/>
        <v>40209</v>
      </c>
      <c r="N364" s="8">
        <v>40179</v>
      </c>
      <c r="O364" s="6">
        <v>19.217210152672099</v>
      </c>
    </row>
    <row r="365" spans="13:15" x14ac:dyDescent="0.2">
      <c r="M365" s="6">
        <f t="shared" si="8"/>
        <v>40237</v>
      </c>
      <c r="N365" s="8">
        <v>40210</v>
      </c>
      <c r="O365" s="6">
        <v>18.970301121491399</v>
      </c>
    </row>
    <row r="366" spans="13:15" x14ac:dyDescent="0.2">
      <c r="M366" s="6">
        <f t="shared" si="8"/>
        <v>40268</v>
      </c>
      <c r="N366" s="8">
        <v>40238</v>
      </c>
      <c r="O366" s="6">
        <v>18.670000000000002</v>
      </c>
    </row>
    <row r="367" spans="13:15" x14ac:dyDescent="0.2">
      <c r="M367" s="6">
        <f t="shared" si="8"/>
        <v>40298</v>
      </c>
      <c r="N367" s="8">
        <v>40269</v>
      </c>
      <c r="O367" s="6">
        <v>18.2172858334464</v>
      </c>
    </row>
    <row r="368" spans="13:15" x14ac:dyDescent="0.2">
      <c r="M368" s="6">
        <f t="shared" si="8"/>
        <v>40329</v>
      </c>
      <c r="N368" s="8">
        <v>40299</v>
      </c>
      <c r="O368" s="6">
        <v>17.7132998244116</v>
      </c>
    </row>
    <row r="369" spans="13:15" x14ac:dyDescent="0.2">
      <c r="M369" s="6">
        <f t="shared" si="8"/>
        <v>40359</v>
      </c>
      <c r="N369" s="8">
        <v>40330</v>
      </c>
      <c r="O369" s="6">
        <v>17.486999999999998</v>
      </c>
    </row>
    <row r="370" spans="13:15" x14ac:dyDescent="0.2">
      <c r="M370" s="6">
        <f t="shared" si="8"/>
        <v>40390</v>
      </c>
      <c r="N370" s="8">
        <v>40360</v>
      </c>
      <c r="O370" s="6">
        <v>17.624971069539001</v>
      </c>
    </row>
    <row r="371" spans="13:15" x14ac:dyDescent="0.2">
      <c r="M371" s="6">
        <f t="shared" si="8"/>
        <v>40421</v>
      </c>
      <c r="N371" s="8">
        <v>40391</v>
      </c>
      <c r="O371" s="6">
        <v>17.966140304761101</v>
      </c>
    </row>
    <row r="372" spans="13:15" x14ac:dyDescent="0.2">
      <c r="M372" s="6">
        <f t="shared" si="8"/>
        <v>40451</v>
      </c>
      <c r="N372" s="8">
        <v>40422</v>
      </c>
      <c r="O372" s="6">
        <v>18.387</v>
      </c>
    </row>
    <row r="373" spans="13:15" x14ac:dyDescent="0.2">
      <c r="M373" s="6">
        <f t="shared" si="8"/>
        <v>40482</v>
      </c>
      <c r="N373" s="8">
        <v>40452</v>
      </c>
      <c r="O373" s="6">
        <v>19.245597654581399</v>
      </c>
    </row>
    <row r="374" spans="13:15" x14ac:dyDescent="0.2">
      <c r="M374" s="6">
        <f t="shared" si="8"/>
        <v>40512</v>
      </c>
      <c r="N374" s="8">
        <v>40483</v>
      </c>
      <c r="O374" s="6">
        <v>20.332350969583199</v>
      </c>
    </row>
    <row r="375" spans="13:15" x14ac:dyDescent="0.2">
      <c r="M375" s="6">
        <f t="shared" si="8"/>
        <v>40543</v>
      </c>
      <c r="N375" s="8">
        <v>40513</v>
      </c>
      <c r="O375" s="6">
        <v>20.895</v>
      </c>
    </row>
    <row r="376" spans="13:15" x14ac:dyDescent="0.2">
      <c r="M376" s="6">
        <f t="shared" si="8"/>
        <v>40574</v>
      </c>
      <c r="N376" s="8">
        <v>40544</v>
      </c>
      <c r="O376" s="6">
        <v>20.844548159122098</v>
      </c>
    </row>
    <row r="377" spans="13:15" x14ac:dyDescent="0.2">
      <c r="M377" s="6">
        <f t="shared" si="8"/>
        <v>40602</v>
      </c>
      <c r="N377" s="8">
        <v>40575</v>
      </c>
      <c r="O377" s="6">
        <v>20.7614518408779</v>
      </c>
    </row>
    <row r="378" spans="13:15" x14ac:dyDescent="0.2">
      <c r="M378" s="6">
        <f t="shared" si="8"/>
        <v>40633</v>
      </c>
      <c r="N378" s="8">
        <v>40603</v>
      </c>
      <c r="O378" s="6">
        <v>20.710999999999999</v>
      </c>
    </row>
    <row r="379" spans="13:15" x14ac:dyDescent="0.2">
      <c r="M379" s="6">
        <f t="shared" si="8"/>
        <v>40663</v>
      </c>
      <c r="N379" s="8">
        <v>40634</v>
      </c>
      <c r="O379" s="6">
        <v>20.883557213017699</v>
      </c>
    </row>
    <row r="380" spans="13:15" x14ac:dyDescent="0.2">
      <c r="M380" s="6">
        <f t="shared" si="8"/>
        <v>40694</v>
      </c>
      <c r="N380" s="8">
        <v>40664</v>
      </c>
      <c r="O380" s="6">
        <v>21.273322195954499</v>
      </c>
    </row>
    <row r="381" spans="13:15" x14ac:dyDescent="0.2">
      <c r="M381" s="6">
        <f t="shared" si="8"/>
        <v>40724</v>
      </c>
      <c r="N381" s="8">
        <v>40695</v>
      </c>
      <c r="O381" s="6">
        <v>21.637</v>
      </c>
    </row>
    <row r="382" spans="13:15" x14ac:dyDescent="0.2">
      <c r="M382" s="6">
        <f t="shared" si="8"/>
        <v>40755</v>
      </c>
      <c r="N382" s="8">
        <v>40725</v>
      </c>
      <c r="O382" s="6">
        <v>21.8921981873584</v>
      </c>
    </row>
    <row r="383" spans="13:15" x14ac:dyDescent="0.2">
      <c r="M383" s="6">
        <f t="shared" si="8"/>
        <v>40786</v>
      </c>
      <c r="N383" s="8">
        <v>40756</v>
      </c>
      <c r="O383" s="6">
        <v>22.136144605648798</v>
      </c>
    </row>
    <row r="384" spans="13:15" x14ac:dyDescent="0.2">
      <c r="M384" s="6">
        <f t="shared" si="8"/>
        <v>40816</v>
      </c>
      <c r="N384" s="8">
        <v>40787</v>
      </c>
      <c r="O384" s="6">
        <v>22.457000000000001</v>
      </c>
    </row>
    <row r="385" spans="13:15" x14ac:dyDescent="0.2">
      <c r="M385" s="6">
        <f t="shared" si="8"/>
        <v>40847</v>
      </c>
      <c r="N385" s="8">
        <v>40817</v>
      </c>
      <c r="O385" s="6">
        <v>23.240113117332498</v>
      </c>
    </row>
    <row r="386" spans="13:15" x14ac:dyDescent="0.2">
      <c r="M386" s="6">
        <f t="shared" si="8"/>
        <v>40877</v>
      </c>
      <c r="N386" s="8">
        <v>40848</v>
      </c>
      <c r="O386" s="6">
        <v>24.2316202860682</v>
      </c>
    </row>
    <row r="387" spans="13:15" x14ac:dyDescent="0.2">
      <c r="M387" s="6">
        <f t="shared" si="8"/>
        <v>40908</v>
      </c>
      <c r="N387" s="8">
        <v>40878</v>
      </c>
      <c r="O387" s="6">
        <v>24.745000000000001</v>
      </c>
    </row>
    <row r="388" spans="13:15" x14ac:dyDescent="0.2">
      <c r="M388" s="6">
        <f t="shared" si="8"/>
        <v>40939</v>
      </c>
      <c r="N388" s="8">
        <v>40909</v>
      </c>
      <c r="O388" s="6">
        <v>24.560680095173499</v>
      </c>
    </row>
    <row r="389" spans="13:15" x14ac:dyDescent="0.2">
      <c r="M389" s="6">
        <f t="shared" ref="M389:M402" si="9">EOMONTH(N389,0)</f>
        <v>40968</v>
      </c>
      <c r="N389" s="8">
        <v>40940</v>
      </c>
      <c r="O389" s="6">
        <v>24.244319904826501</v>
      </c>
    </row>
    <row r="390" spans="13:15" x14ac:dyDescent="0.2">
      <c r="M390" s="6">
        <f t="shared" si="9"/>
        <v>40999</v>
      </c>
      <c r="N390" s="8">
        <v>40969</v>
      </c>
      <c r="O390" s="6">
        <v>24.06</v>
      </c>
    </row>
    <row r="391" spans="13:15" x14ac:dyDescent="0.2">
      <c r="M391" s="6">
        <f t="shared" si="9"/>
        <v>41029</v>
      </c>
      <c r="N391" s="8">
        <v>41000</v>
      </c>
      <c r="O391" s="6">
        <v>24.068394829418899</v>
      </c>
    </row>
    <row r="392" spans="13:15" x14ac:dyDescent="0.2">
      <c r="M392" s="6">
        <f t="shared" si="9"/>
        <v>41060</v>
      </c>
      <c r="N392" s="8">
        <v>41030</v>
      </c>
      <c r="O392" s="6">
        <v>24.084605170581099</v>
      </c>
    </row>
    <row r="393" spans="13:15" x14ac:dyDescent="0.2">
      <c r="M393" s="6">
        <f t="shared" si="9"/>
        <v>41090</v>
      </c>
      <c r="N393" s="8">
        <v>41061</v>
      </c>
      <c r="O393" s="6">
        <v>24.093</v>
      </c>
    </row>
    <row r="394" spans="13:15" x14ac:dyDescent="0.2">
      <c r="M394" s="6">
        <f t="shared" si="9"/>
        <v>41121</v>
      </c>
      <c r="N394" s="8">
        <v>41091</v>
      </c>
      <c r="O394" s="6">
        <v>23.677829754664302</v>
      </c>
    </row>
    <row r="395" spans="13:15" x14ac:dyDescent="0.2">
      <c r="M395" s="6">
        <f t="shared" si="9"/>
        <v>41152</v>
      </c>
      <c r="N395" s="8">
        <v>41122</v>
      </c>
      <c r="O395" s="6">
        <v>22.913450891756401</v>
      </c>
    </row>
    <row r="396" spans="13:15" x14ac:dyDescent="0.2">
      <c r="M396" s="6">
        <f t="shared" si="9"/>
        <v>41182</v>
      </c>
      <c r="N396" s="8">
        <v>41153</v>
      </c>
      <c r="O396" s="6">
        <v>22.521000000000001</v>
      </c>
    </row>
    <row r="397" spans="13:15" x14ac:dyDescent="0.2">
      <c r="M397" s="6">
        <f t="shared" si="9"/>
        <v>41213</v>
      </c>
      <c r="N397" s="8">
        <v>41183</v>
      </c>
      <c r="O397" s="6">
        <v>22.6393182378565</v>
      </c>
    </row>
    <row r="398" spans="13:15" x14ac:dyDescent="0.2">
      <c r="M398" s="6">
        <f t="shared" si="9"/>
        <v>41243</v>
      </c>
      <c r="N398" s="8">
        <v>41214</v>
      </c>
      <c r="O398" s="6">
        <v>22.850681762143498</v>
      </c>
    </row>
    <row r="399" spans="13:15" x14ac:dyDescent="0.2">
      <c r="M399" s="6">
        <f t="shared" si="9"/>
        <v>41274</v>
      </c>
      <c r="N399" s="8">
        <v>41244</v>
      </c>
      <c r="O399" s="6">
        <v>22.969000000000001</v>
      </c>
    </row>
    <row r="400" spans="13:15" x14ac:dyDescent="0.2">
      <c r="M400" s="6">
        <f t="shared" si="9"/>
        <v>41305</v>
      </c>
      <c r="N400" s="16">
        <v>41275</v>
      </c>
      <c r="O400" s="6">
        <v>22.968100957476</v>
      </c>
    </row>
    <row r="401" spans="13:15" x14ac:dyDescent="0.2">
      <c r="M401" s="6">
        <f t="shared" si="9"/>
        <v>41333</v>
      </c>
      <c r="N401" s="16">
        <v>41306</v>
      </c>
      <c r="O401" s="6">
        <v>22.962802005486999</v>
      </c>
    </row>
    <row r="402" spans="13:15" x14ac:dyDescent="0.2">
      <c r="M402" s="6">
        <f t="shared" si="9"/>
        <v>41364</v>
      </c>
      <c r="N402" s="16">
        <v>41334</v>
      </c>
      <c r="O402" s="6">
        <v>22.946999999999999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Z582"/>
  <sheetViews>
    <sheetView topLeftCell="D1" workbookViewId="0">
      <selection activeCell="R19" sqref="R19"/>
    </sheetView>
  </sheetViews>
  <sheetFormatPr baseColWidth="10" defaultColWidth="8.83203125" defaultRowHeight="16" x14ac:dyDescent="0.2"/>
  <cols>
    <col min="1" max="1" width="10.6640625" style="30" bestFit="1" customWidth="1"/>
    <col min="2" max="2" width="11.5" style="30" bestFit="1" customWidth="1"/>
    <col min="3" max="8" width="18.83203125" style="30" customWidth="1"/>
    <col min="9" max="17" width="8.83203125" style="30"/>
    <col min="18" max="18" width="11.6640625" style="30" bestFit="1" customWidth="1"/>
    <col min="19" max="19" width="11.83203125" style="30" customWidth="1"/>
    <col min="20" max="25" width="18.83203125" style="31" customWidth="1"/>
    <col min="26" max="26" width="10.6640625" style="30" bestFit="1" customWidth="1"/>
    <col min="27" max="16384" width="8.83203125" style="30"/>
  </cols>
  <sheetData>
    <row r="2" spans="1:26" x14ac:dyDescent="0.2">
      <c r="C2" s="10" t="s">
        <v>211</v>
      </c>
      <c r="T2" s="29" t="s">
        <v>212</v>
      </c>
    </row>
    <row r="3" spans="1:26" ht="51" x14ac:dyDescent="0.2">
      <c r="A3" s="54" t="s">
        <v>1133</v>
      </c>
      <c r="C3" s="7" t="s">
        <v>185</v>
      </c>
      <c r="D3" s="32" t="s">
        <v>42</v>
      </c>
      <c r="E3" s="50" t="s">
        <v>1103</v>
      </c>
      <c r="F3" s="50" t="s">
        <v>1137</v>
      </c>
      <c r="G3" s="50" t="s">
        <v>1101</v>
      </c>
      <c r="H3" s="50" t="s">
        <v>1102</v>
      </c>
      <c r="R3" s="54" t="s">
        <v>1133</v>
      </c>
      <c r="T3" s="7" t="s">
        <v>185</v>
      </c>
      <c r="U3" s="32" t="s">
        <v>42</v>
      </c>
      <c r="V3" s="50" t="s">
        <v>1103</v>
      </c>
      <c r="W3" s="50" t="s">
        <v>1137</v>
      </c>
      <c r="X3" s="50" t="s">
        <v>1101</v>
      </c>
      <c r="Y3" s="50" t="s">
        <v>1102</v>
      </c>
    </row>
    <row r="4" spans="1:26" x14ac:dyDescent="0.2">
      <c r="A4" s="6">
        <f>EOMONTH(B4,0)</f>
        <v>25658</v>
      </c>
      <c r="B4" s="33">
        <v>25628</v>
      </c>
      <c r="C4" s="9">
        <v>1170.7113318403201</v>
      </c>
      <c r="D4" s="31">
        <v>591.30333184032202</v>
      </c>
      <c r="E4" s="31">
        <v>556.56105619929997</v>
      </c>
      <c r="F4" s="31">
        <v>298.39258250816903</v>
      </c>
      <c r="G4" s="31">
        <v>270.32564711983099</v>
      </c>
      <c r="H4" s="31">
        <v>28.066935388337999</v>
      </c>
      <c r="O4" s="34"/>
      <c r="R4" s="6">
        <f>EOMONTH(S4,0)</f>
        <v>25599</v>
      </c>
      <c r="S4" s="33">
        <v>25569</v>
      </c>
      <c r="T4" s="52">
        <v>1151.7272392833599</v>
      </c>
      <c r="U4" s="51">
        <v>577.11675581251404</v>
      </c>
      <c r="V4" s="51">
        <v>543.10966896268997</v>
      </c>
      <c r="W4" s="51">
        <v>288.41865727915001</v>
      </c>
      <c r="X4" s="51">
        <v>261.644690411525</v>
      </c>
      <c r="Y4" s="51">
        <v>26.852919613905101</v>
      </c>
      <c r="Z4" s="56"/>
    </row>
    <row r="5" spans="1:26" x14ac:dyDescent="0.2">
      <c r="A5" s="6">
        <f t="shared" ref="A5:A68" si="0">EOMONTH(B5,0)</f>
        <v>25749</v>
      </c>
      <c r="B5" s="33">
        <v>25720</v>
      </c>
      <c r="C5" s="9">
        <v>1201.0610023737499</v>
      </c>
      <c r="D5" s="31">
        <v>611.01900237375298</v>
      </c>
      <c r="E5" s="31">
        <v>575.40915553370598</v>
      </c>
      <c r="F5" s="31">
        <v>310.29630027924202</v>
      </c>
      <c r="G5" s="31">
        <v>280.86408269152997</v>
      </c>
      <c r="H5" s="31">
        <v>29.432217587712</v>
      </c>
      <c r="O5" s="34"/>
      <c r="R5" s="6">
        <f t="shared" ref="R5:R68" si="1">EOMONTH(S5,0)</f>
        <v>25627</v>
      </c>
      <c r="S5" s="33">
        <v>25600</v>
      </c>
      <c r="T5" s="52">
        <v>1160.66709836479</v>
      </c>
      <c r="U5" s="52">
        <v>583.97145774019702</v>
      </c>
      <c r="V5" s="51">
        <v>549.60172524188795</v>
      </c>
      <c r="W5" s="52">
        <v>293.26940857305198</v>
      </c>
      <c r="X5" s="52">
        <v>265.87307677755302</v>
      </c>
      <c r="Y5" s="52">
        <v>27.414059609114201</v>
      </c>
      <c r="Z5" s="57"/>
    </row>
    <row r="6" spans="1:26" x14ac:dyDescent="0.2">
      <c r="A6" s="6">
        <f t="shared" si="0"/>
        <v>25841</v>
      </c>
      <c r="B6" s="33">
        <v>25812</v>
      </c>
      <c r="C6" s="9">
        <v>1233.04825440934</v>
      </c>
      <c r="D6" s="31">
        <v>628.13425440933702</v>
      </c>
      <c r="E6" s="31">
        <v>592.005812450348</v>
      </c>
      <c r="F6" s="31">
        <v>317.06407450806302</v>
      </c>
      <c r="G6" s="31">
        <v>287.32039212051899</v>
      </c>
      <c r="H6" s="31">
        <v>29.743682387543998</v>
      </c>
      <c r="O6" s="34"/>
      <c r="R6" s="6">
        <f t="shared" si="1"/>
        <v>25658</v>
      </c>
      <c r="S6" s="33">
        <v>25628</v>
      </c>
      <c r="T6" s="52">
        <v>1170.7113318403201</v>
      </c>
      <c r="U6" s="52">
        <v>591.30333184032202</v>
      </c>
      <c r="V6" s="51">
        <v>556.56105619929997</v>
      </c>
      <c r="W6" s="52">
        <v>298.39258250816903</v>
      </c>
      <c r="X6" s="52">
        <v>270.32564711983099</v>
      </c>
      <c r="Y6" s="52">
        <v>28.066935388337999</v>
      </c>
      <c r="Z6" s="57"/>
    </row>
    <row r="7" spans="1:26" x14ac:dyDescent="0.2">
      <c r="A7" s="6">
        <f t="shared" si="0"/>
        <v>25933</v>
      </c>
      <c r="B7" s="33">
        <v>25903</v>
      </c>
      <c r="C7" s="9">
        <v>1290.6479163331601</v>
      </c>
      <c r="D7" s="31">
        <v>663.21091633316098</v>
      </c>
      <c r="E7" s="31">
        <v>625.35749784121799</v>
      </c>
      <c r="F7" s="31">
        <v>335.680390607991</v>
      </c>
      <c r="G7" s="31">
        <v>303.96865302123899</v>
      </c>
      <c r="H7" s="31">
        <v>31.711737586752001</v>
      </c>
      <c r="O7" s="34"/>
      <c r="R7" s="6">
        <f t="shared" si="1"/>
        <v>25688</v>
      </c>
      <c r="S7" s="33">
        <v>25659</v>
      </c>
      <c r="T7" s="52">
        <v>1180.5757776378</v>
      </c>
      <c r="U7" s="52">
        <v>598.117296040263</v>
      </c>
      <c r="V7" s="51">
        <v>563.04838278824604</v>
      </c>
      <c r="W7" s="52">
        <v>302.94323187573002</v>
      </c>
      <c r="X7" s="52">
        <v>274.29383016972702</v>
      </c>
      <c r="Y7" s="52">
        <v>28.657702971483499</v>
      </c>
      <c r="Z7" s="57"/>
    </row>
    <row r="8" spans="1:26" x14ac:dyDescent="0.2">
      <c r="A8" s="6">
        <f t="shared" si="0"/>
        <v>26023</v>
      </c>
      <c r="B8" s="33">
        <v>25993</v>
      </c>
      <c r="C8" s="9">
        <v>1315.81602430417</v>
      </c>
      <c r="D8" s="31">
        <v>681.67302430416999</v>
      </c>
      <c r="E8" s="31">
        <v>642.90993530211199</v>
      </c>
      <c r="F8" s="31">
        <v>341.56958791849303</v>
      </c>
      <c r="G8" s="31">
        <v>309.879195131605</v>
      </c>
      <c r="H8" s="31">
        <v>31.690392786888001</v>
      </c>
      <c r="O8" s="34"/>
      <c r="R8" s="6">
        <f t="shared" si="1"/>
        <v>25719</v>
      </c>
      <c r="S8" s="33">
        <v>25689</v>
      </c>
      <c r="T8" s="52">
        <v>1190.9155097727701</v>
      </c>
      <c r="U8" s="52">
        <v>604.84198187021002</v>
      </c>
      <c r="V8" s="51">
        <v>569.47581049522103</v>
      </c>
      <c r="W8" s="52">
        <v>307.05401389446598</v>
      </c>
      <c r="X8" s="52">
        <v>277.922779006295</v>
      </c>
      <c r="Y8" s="52">
        <v>29.148114127981501</v>
      </c>
      <c r="Z8" s="57"/>
    </row>
    <row r="9" spans="1:26" x14ac:dyDescent="0.2">
      <c r="A9" s="6">
        <f t="shared" si="0"/>
        <v>26114</v>
      </c>
      <c r="B9" s="33">
        <v>26085</v>
      </c>
      <c r="C9" s="9">
        <v>1379.5076529731</v>
      </c>
      <c r="D9" s="31">
        <v>725.76065297309799</v>
      </c>
      <c r="E9" s="31">
        <v>684.89073156701704</v>
      </c>
      <c r="F9" s="31">
        <v>359.91184138528303</v>
      </c>
      <c r="G9" s="31">
        <v>327.095099798847</v>
      </c>
      <c r="H9" s="31">
        <v>32.816741586436002</v>
      </c>
      <c r="O9" s="34"/>
      <c r="R9" s="6">
        <f t="shared" si="1"/>
        <v>25749</v>
      </c>
      <c r="S9" s="33">
        <v>25720</v>
      </c>
      <c r="T9" s="52">
        <v>1201.0610023737499</v>
      </c>
      <c r="U9" s="52">
        <v>611.01900237375298</v>
      </c>
      <c r="V9" s="51">
        <v>575.40915553370598</v>
      </c>
      <c r="W9" s="52">
        <v>310.29630027924202</v>
      </c>
      <c r="X9" s="52">
        <v>280.86408269152997</v>
      </c>
      <c r="Y9" s="52">
        <v>29.432217587712</v>
      </c>
      <c r="Z9" s="57"/>
    </row>
    <row r="10" spans="1:26" x14ac:dyDescent="0.2">
      <c r="A10" s="6">
        <f t="shared" si="0"/>
        <v>26206</v>
      </c>
      <c r="B10" s="33">
        <v>26177</v>
      </c>
      <c r="C10" s="9">
        <v>1457.4692273217299</v>
      </c>
      <c r="D10" s="31">
        <v>790.190227321733</v>
      </c>
      <c r="E10" s="31">
        <v>747.29665763755395</v>
      </c>
      <c r="F10" s="31">
        <v>387.01851940733599</v>
      </c>
      <c r="G10" s="31">
        <v>350.33743442209698</v>
      </c>
      <c r="H10" s="31">
        <v>36.681084985239004</v>
      </c>
      <c r="O10" s="34"/>
      <c r="R10" s="6">
        <f t="shared" si="1"/>
        <v>25780</v>
      </c>
      <c r="S10" s="33">
        <v>25750</v>
      </c>
      <c r="T10" s="52">
        <v>1211.05209048142</v>
      </c>
      <c r="U10" s="52">
        <v>616.53584907161201</v>
      </c>
      <c r="V10" s="51">
        <v>580.75226342235703</v>
      </c>
      <c r="W10" s="52">
        <v>312.62041123676499</v>
      </c>
      <c r="X10" s="52">
        <v>283.06035274936397</v>
      </c>
      <c r="Y10" s="52">
        <v>29.549364180192601</v>
      </c>
      <c r="Z10" s="57"/>
    </row>
    <row r="11" spans="1:26" x14ac:dyDescent="0.2">
      <c r="A11" s="6">
        <f t="shared" si="0"/>
        <v>26298</v>
      </c>
      <c r="B11" s="33">
        <v>26268</v>
      </c>
      <c r="C11" s="9">
        <v>1569.2823318547901</v>
      </c>
      <c r="D11" s="31">
        <v>872.85033185478596</v>
      </c>
      <c r="E11" s="31">
        <v>827.72082192545201</v>
      </c>
      <c r="F11" s="31">
        <v>424.68067599151698</v>
      </c>
      <c r="G11" s="31">
        <v>383.700288507572</v>
      </c>
      <c r="H11" s="31">
        <v>40.980387483945002</v>
      </c>
      <c r="O11" s="34"/>
      <c r="R11" s="6">
        <f t="shared" si="1"/>
        <v>25811</v>
      </c>
      <c r="S11" s="33">
        <v>25781</v>
      </c>
      <c r="T11" s="52">
        <v>1221.2155190097101</v>
      </c>
      <c r="U11" s="52">
        <v>621.77434462631402</v>
      </c>
      <c r="V11" s="51">
        <v>585.85154240770203</v>
      </c>
      <c r="W11" s="52">
        <v>314.52552263384098</v>
      </c>
      <c r="X11" s="52">
        <v>284.90706045704098</v>
      </c>
      <c r="Y11" s="52">
        <v>29.622739307817898</v>
      </c>
      <c r="Z11" s="57"/>
    </row>
    <row r="12" spans="1:26" x14ac:dyDescent="0.2">
      <c r="A12" s="6">
        <f t="shared" si="0"/>
        <v>26389</v>
      </c>
      <c r="B12" s="33">
        <v>26359</v>
      </c>
      <c r="C12" s="9">
        <v>1668.23042133491</v>
      </c>
      <c r="D12" s="31">
        <v>958.72442133491302</v>
      </c>
      <c r="E12" s="31">
        <v>912.32545703319204</v>
      </c>
      <c r="F12" s="31">
        <v>481.13786504043401</v>
      </c>
      <c r="G12" s="31">
        <v>436.32921105756401</v>
      </c>
      <c r="H12" s="31">
        <v>44.808653982869998</v>
      </c>
      <c r="O12" s="34"/>
      <c r="R12" s="6">
        <f t="shared" si="1"/>
        <v>25841</v>
      </c>
      <c r="S12" s="33">
        <v>25812</v>
      </c>
      <c r="T12" s="52">
        <v>1233.04825440934</v>
      </c>
      <c r="U12" s="52">
        <v>628.13425440933702</v>
      </c>
      <c r="V12" s="51">
        <v>592.005812450348</v>
      </c>
      <c r="W12" s="52">
        <v>317.06407450806302</v>
      </c>
      <c r="X12" s="52">
        <v>287.32039212051899</v>
      </c>
      <c r="Y12" s="52">
        <v>29.743682387543998</v>
      </c>
      <c r="Z12" s="57"/>
    </row>
    <row r="13" spans="1:26" x14ac:dyDescent="0.2">
      <c r="A13" s="6">
        <f t="shared" si="0"/>
        <v>26480</v>
      </c>
      <c r="B13" s="33">
        <v>26451</v>
      </c>
      <c r="C13" s="9">
        <v>1740.0901139489499</v>
      </c>
      <c r="D13" s="31">
        <v>1002.86911394895</v>
      </c>
      <c r="E13" s="31">
        <v>954.32460699562102</v>
      </c>
      <c r="F13" s="31">
        <v>500.60159424119701</v>
      </c>
      <c r="G13" s="31">
        <v>456.92975825906598</v>
      </c>
      <c r="H13" s="31">
        <v>43.671835982131</v>
      </c>
      <c r="O13" s="34"/>
      <c r="R13" s="6">
        <f t="shared" si="1"/>
        <v>25872</v>
      </c>
      <c r="S13" s="33">
        <v>25842</v>
      </c>
      <c r="T13" s="52">
        <v>1251.6797590547401</v>
      </c>
      <c r="U13" s="52">
        <v>638.96055401504202</v>
      </c>
      <c r="V13" s="51">
        <v>602.34277337677599</v>
      </c>
      <c r="W13" s="52">
        <v>322.76756958847398</v>
      </c>
      <c r="X13" s="52">
        <v>292.429232418016</v>
      </c>
      <c r="Y13" s="52">
        <v>30.343121330136501</v>
      </c>
      <c r="Z13" s="57"/>
    </row>
    <row r="14" spans="1:26" x14ac:dyDescent="0.2">
      <c r="A14" s="6">
        <f t="shared" si="0"/>
        <v>26572</v>
      </c>
      <c r="B14" s="33">
        <v>26543</v>
      </c>
      <c r="C14" s="9">
        <v>1808.1480736886999</v>
      </c>
      <c r="D14" s="31">
        <v>1047.2380736887001</v>
      </c>
      <c r="E14" s="31">
        <v>997.55113017443296</v>
      </c>
      <c r="F14" s="31">
        <v>515.10408294593503</v>
      </c>
      <c r="G14" s="31">
        <v>470.08650296453499</v>
      </c>
      <c r="H14" s="31">
        <v>45.017579981399997</v>
      </c>
      <c r="O14" s="34"/>
      <c r="R14" s="6">
        <f t="shared" si="1"/>
        <v>25902</v>
      </c>
      <c r="S14" s="33">
        <v>25873</v>
      </c>
      <c r="T14" s="52">
        <v>1273.2706674573601</v>
      </c>
      <c r="U14" s="52">
        <v>652.04756036677202</v>
      </c>
      <c r="V14" s="51">
        <v>614.76518059096202</v>
      </c>
      <c r="W14" s="52">
        <v>330.16584605038901</v>
      </c>
      <c r="X14" s="52">
        <v>298.96110052289299</v>
      </c>
      <c r="Y14" s="52">
        <v>31.232455542792</v>
      </c>
      <c r="Z14" s="57"/>
    </row>
    <row r="15" spans="1:26" x14ac:dyDescent="0.2">
      <c r="A15" s="6">
        <f t="shared" si="0"/>
        <v>26664</v>
      </c>
      <c r="B15" s="33">
        <v>26634</v>
      </c>
      <c r="C15" s="9">
        <v>1931.46805971818</v>
      </c>
      <c r="D15" s="31">
        <v>1125.70805971818</v>
      </c>
      <c r="E15" s="31">
        <v>1073.57867309067</v>
      </c>
      <c r="F15" s="31">
        <v>553.73594033787401</v>
      </c>
      <c r="G15" s="31">
        <v>501.89928475994998</v>
      </c>
      <c r="H15" s="31">
        <v>51.836655577923999</v>
      </c>
      <c r="O15" s="34"/>
      <c r="R15" s="6">
        <f t="shared" si="1"/>
        <v>25933</v>
      </c>
      <c r="S15" s="33">
        <v>25903</v>
      </c>
      <c r="T15" s="52">
        <v>1290.6479163331601</v>
      </c>
      <c r="U15" s="52">
        <v>663.21091633316098</v>
      </c>
      <c r="V15" s="51">
        <v>625.35749784121799</v>
      </c>
      <c r="W15" s="52">
        <v>335.680390607991</v>
      </c>
      <c r="X15" s="52">
        <v>303.96865302123899</v>
      </c>
      <c r="Y15" s="52">
        <v>31.711737586752001</v>
      </c>
      <c r="Z15" s="57"/>
    </row>
    <row r="16" spans="1:26" x14ac:dyDescent="0.2">
      <c r="A16" s="6">
        <f t="shared" si="0"/>
        <v>26754</v>
      </c>
      <c r="B16" s="33">
        <v>26724</v>
      </c>
      <c r="C16" s="9">
        <v>2125.68852381546</v>
      </c>
      <c r="D16" s="31">
        <v>1298.69152381546</v>
      </c>
      <c r="E16" s="31">
        <v>1239.0062375100899</v>
      </c>
      <c r="F16" s="31">
        <v>629.38765718702302</v>
      </c>
      <c r="G16" s="31">
        <v>541.67955492242197</v>
      </c>
      <c r="H16" s="31">
        <v>87.708102264600996</v>
      </c>
      <c r="O16" s="34"/>
      <c r="R16" s="6">
        <f t="shared" si="1"/>
        <v>25964</v>
      </c>
      <c r="S16" s="33">
        <v>25934</v>
      </c>
      <c r="T16" s="52">
        <v>1299.8971072040199</v>
      </c>
      <c r="U16" s="52">
        <v>669.80688581872198</v>
      </c>
      <c r="V16" s="51">
        <v>631.62769887533898</v>
      </c>
      <c r="W16" s="52">
        <v>337.91926489744498</v>
      </c>
      <c r="X16" s="52">
        <v>306.18910723525102</v>
      </c>
      <c r="Y16" s="52">
        <v>31.705884953891601</v>
      </c>
      <c r="Z16" s="57"/>
    </row>
    <row r="17" spans="1:26" x14ac:dyDescent="0.2">
      <c r="A17" s="6">
        <f t="shared" si="0"/>
        <v>26845</v>
      </c>
      <c r="B17" s="33">
        <v>26816</v>
      </c>
      <c r="C17" s="9">
        <v>2290.5804023625601</v>
      </c>
      <c r="D17" s="31">
        <v>1426.3514023625601</v>
      </c>
      <c r="E17" s="31">
        <v>1360.18252976588</v>
      </c>
      <c r="F17" s="31">
        <v>720.63325944891596</v>
      </c>
      <c r="G17" s="31">
        <v>624.04838548632301</v>
      </c>
      <c r="H17" s="31">
        <v>96.584873962592994</v>
      </c>
      <c r="O17" s="34"/>
      <c r="R17" s="6">
        <f t="shared" si="1"/>
        <v>25992</v>
      </c>
      <c r="S17" s="33">
        <v>25965</v>
      </c>
      <c r="T17" s="52">
        <v>1306.29777262893</v>
      </c>
      <c r="U17" s="52">
        <v>674.63894324661396</v>
      </c>
      <c r="V17" s="51">
        <v>636.22081265217298</v>
      </c>
      <c r="W17" s="52">
        <v>339.33075834966598</v>
      </c>
      <c r="X17" s="52">
        <v>307.63421805183799</v>
      </c>
      <c r="Y17" s="52">
        <v>31.696245419748401</v>
      </c>
      <c r="Z17" s="57"/>
    </row>
    <row r="18" spans="1:26" x14ac:dyDescent="0.2">
      <c r="A18" s="6">
        <f t="shared" si="0"/>
        <v>26937</v>
      </c>
      <c r="B18" s="33">
        <v>26908</v>
      </c>
      <c r="C18" s="9">
        <v>2397.2065281381902</v>
      </c>
      <c r="D18" s="31">
        <v>1503.7755281381901</v>
      </c>
      <c r="E18" s="31">
        <v>1436.46898525693</v>
      </c>
      <c r="F18" s="31">
        <v>765.87201773096695</v>
      </c>
      <c r="G18" s="31">
        <v>665.61764127250603</v>
      </c>
      <c r="H18" s="31">
        <v>100.254376458461</v>
      </c>
      <c r="O18" s="34"/>
      <c r="R18" s="6">
        <f t="shared" si="1"/>
        <v>26023</v>
      </c>
      <c r="S18" s="33">
        <v>25993</v>
      </c>
      <c r="T18" s="52">
        <v>1315.81602430417</v>
      </c>
      <c r="U18" s="52">
        <v>681.67302430416999</v>
      </c>
      <c r="V18" s="51">
        <v>642.90993530211199</v>
      </c>
      <c r="W18" s="52">
        <v>341.56958791849303</v>
      </c>
      <c r="X18" s="52">
        <v>309.879195131605</v>
      </c>
      <c r="Y18" s="52">
        <v>31.690392786888001</v>
      </c>
      <c r="Z18" s="57"/>
    </row>
    <row r="19" spans="1:26" x14ac:dyDescent="0.2">
      <c r="A19" s="6">
        <f t="shared" si="0"/>
        <v>27029</v>
      </c>
      <c r="B19" s="33">
        <v>26999</v>
      </c>
      <c r="C19" s="9">
        <v>2413.1577092713701</v>
      </c>
      <c r="D19" s="31">
        <v>1489.0017092713699</v>
      </c>
      <c r="E19" s="31">
        <v>1422.0970583697101</v>
      </c>
      <c r="F19" s="31">
        <v>752.18227203889001</v>
      </c>
      <c r="G19" s="31">
        <v>643.06156808586002</v>
      </c>
      <c r="H19" s="31">
        <v>109.12070395303</v>
      </c>
      <c r="O19" s="34"/>
      <c r="R19" s="6">
        <f t="shared" si="1"/>
        <v>26053</v>
      </c>
      <c r="S19" s="33">
        <v>26024</v>
      </c>
      <c r="T19" s="52">
        <v>1332.31965077008</v>
      </c>
      <c r="U19" s="52">
        <v>692.97513376848894</v>
      </c>
      <c r="V19" s="51">
        <v>653.64277822585495</v>
      </c>
      <c r="W19" s="52">
        <v>345.97981438730199</v>
      </c>
      <c r="X19" s="52">
        <v>314.13790615102602</v>
      </c>
      <c r="Y19" s="52">
        <v>31.850286604385701</v>
      </c>
      <c r="Z19" s="57"/>
    </row>
    <row r="20" spans="1:26" x14ac:dyDescent="0.2">
      <c r="A20" s="6">
        <f t="shared" si="0"/>
        <v>27119</v>
      </c>
      <c r="B20" s="33">
        <v>27089</v>
      </c>
      <c r="C20" s="9">
        <v>2477.6773614158501</v>
      </c>
      <c r="D20" s="31">
        <v>1536.97136141585</v>
      </c>
      <c r="E20" s="31">
        <v>1463.54177641403</v>
      </c>
      <c r="F20" s="31">
        <v>765.20517892584201</v>
      </c>
      <c r="G20" s="31">
        <v>658.90918497024302</v>
      </c>
      <c r="H20" s="31">
        <v>106.295993955599</v>
      </c>
      <c r="O20" s="34"/>
      <c r="R20" s="6">
        <f t="shared" si="1"/>
        <v>26084</v>
      </c>
      <c r="S20" s="33">
        <v>26054</v>
      </c>
      <c r="T20" s="52">
        <v>1355.61993675289</v>
      </c>
      <c r="U20" s="52">
        <v>708.73656672165805</v>
      </c>
      <c r="V20" s="51">
        <v>668.62712629751195</v>
      </c>
      <c r="W20" s="52">
        <v>352.67447001223201</v>
      </c>
      <c r="X20" s="52">
        <v>320.44563312746197</v>
      </c>
      <c r="Y20" s="52">
        <v>32.272716541116402</v>
      </c>
      <c r="Z20" s="57"/>
    </row>
    <row r="21" spans="1:26" x14ac:dyDescent="0.2">
      <c r="A21" s="6">
        <f t="shared" si="0"/>
        <v>27210</v>
      </c>
      <c r="B21" s="33">
        <v>27181</v>
      </c>
      <c r="C21" s="9">
        <v>2538.47895669319</v>
      </c>
      <c r="D21" s="31">
        <v>1562.4919566931901</v>
      </c>
      <c r="E21" s="31">
        <v>1486.9479667544799</v>
      </c>
      <c r="F21" s="31">
        <v>783.21983280499001</v>
      </c>
      <c r="G21" s="31">
        <v>671.61216885167801</v>
      </c>
      <c r="H21" s="31">
        <v>111.607663953312</v>
      </c>
      <c r="O21" s="34"/>
      <c r="R21" s="6">
        <f t="shared" si="1"/>
        <v>26114</v>
      </c>
      <c r="S21" s="33">
        <v>26085</v>
      </c>
      <c r="T21" s="52">
        <v>1379.5076529731</v>
      </c>
      <c r="U21" s="52">
        <v>725.76065297309799</v>
      </c>
      <c r="V21" s="51">
        <v>684.89073156701704</v>
      </c>
      <c r="W21" s="52">
        <v>359.91184138528303</v>
      </c>
      <c r="X21" s="52">
        <v>327.095099798847</v>
      </c>
      <c r="Y21" s="52">
        <v>32.816741586436002</v>
      </c>
      <c r="Z21" s="57"/>
    </row>
    <row r="22" spans="1:26" x14ac:dyDescent="0.2">
      <c r="A22" s="6">
        <f t="shared" si="0"/>
        <v>27302</v>
      </c>
      <c r="B22" s="33">
        <v>27273</v>
      </c>
      <c r="C22" s="9">
        <v>2542.6771714681199</v>
      </c>
      <c r="D22" s="31">
        <v>1551.6331714681201</v>
      </c>
      <c r="E22" s="31">
        <v>1475.26790413354</v>
      </c>
      <c r="F22" s="31">
        <v>784.30889009734403</v>
      </c>
      <c r="G22" s="31">
        <v>673.23776724496702</v>
      </c>
      <c r="H22" s="31">
        <v>111.071122852377</v>
      </c>
      <c r="O22" s="34"/>
      <c r="R22" s="6">
        <f t="shared" si="1"/>
        <v>26145</v>
      </c>
      <c r="S22" s="33">
        <v>26115</v>
      </c>
      <c r="T22" s="52">
        <v>1403.62767565786</v>
      </c>
      <c r="U22" s="52">
        <v>745.12812964975399</v>
      </c>
      <c r="V22" s="51">
        <v>703.56333835091596</v>
      </c>
      <c r="W22" s="52">
        <v>367.95873778033501</v>
      </c>
      <c r="X22" s="52">
        <v>334.11871073653998</v>
      </c>
      <c r="Y22" s="52">
        <v>33.791237444281599</v>
      </c>
      <c r="Z22" s="57"/>
    </row>
    <row r="23" spans="1:26" x14ac:dyDescent="0.2">
      <c r="A23" s="6">
        <f t="shared" si="0"/>
        <v>27394</v>
      </c>
      <c r="B23" s="33">
        <v>27364</v>
      </c>
      <c r="C23" s="9">
        <v>2730.1886337135502</v>
      </c>
      <c r="D23" s="31">
        <v>1714.0566337135499</v>
      </c>
      <c r="E23" s="31">
        <v>1631.70320298908</v>
      </c>
      <c r="F23" s="31">
        <v>913.95128732572698</v>
      </c>
      <c r="G23" s="31">
        <v>789.79078937859504</v>
      </c>
      <c r="H23" s="31">
        <v>124.160497947132</v>
      </c>
      <c r="O23" s="34"/>
      <c r="R23" s="6">
        <f t="shared" si="1"/>
        <v>26176</v>
      </c>
      <c r="S23" s="33">
        <v>26146</v>
      </c>
      <c r="T23" s="52">
        <v>1429.45404125908</v>
      </c>
      <c r="U23" s="52">
        <v>767.155617602598</v>
      </c>
      <c r="V23" s="51">
        <v>724.92825867448198</v>
      </c>
      <c r="W23" s="52">
        <v>377.160266630178</v>
      </c>
      <c r="X23" s="52">
        <v>341.90344489441401</v>
      </c>
      <c r="Y23" s="52">
        <v>35.239496161324901</v>
      </c>
      <c r="Z23" s="57"/>
    </row>
    <row r="24" spans="1:26" x14ac:dyDescent="0.2">
      <c r="A24" s="6">
        <f t="shared" si="0"/>
        <v>27484</v>
      </c>
      <c r="B24" s="33">
        <v>27454</v>
      </c>
      <c r="C24" s="9">
        <v>2801.7574491157502</v>
      </c>
      <c r="D24" s="31">
        <v>1791.7254491157501</v>
      </c>
      <c r="E24" s="31">
        <v>1707.00651535216</v>
      </c>
      <c r="F24" s="31">
        <v>947.07942887670094</v>
      </c>
      <c r="G24" s="31">
        <v>824.14815892773095</v>
      </c>
      <c r="H24" s="31">
        <v>122.93126994897</v>
      </c>
      <c r="J24" s="30" t="s">
        <v>116</v>
      </c>
      <c r="O24" s="34"/>
      <c r="R24" s="6">
        <f t="shared" si="1"/>
        <v>26206</v>
      </c>
      <c r="S24" s="33">
        <v>26177</v>
      </c>
      <c r="T24" s="52">
        <v>1457.4692273217299</v>
      </c>
      <c r="U24" s="52">
        <v>790.190227321733</v>
      </c>
      <c r="V24" s="51">
        <v>747.29665763755395</v>
      </c>
      <c r="W24" s="52">
        <v>387.01851940733599</v>
      </c>
      <c r="X24" s="52">
        <v>350.33743442209698</v>
      </c>
      <c r="Y24" s="52">
        <v>36.681084985239004</v>
      </c>
      <c r="Z24" s="57"/>
    </row>
    <row r="25" spans="1:26" x14ac:dyDescent="0.2">
      <c r="A25" s="6">
        <f t="shared" si="0"/>
        <v>27575</v>
      </c>
      <c r="B25" s="33">
        <v>27546</v>
      </c>
      <c r="C25" s="9">
        <v>2876.6667241834002</v>
      </c>
      <c r="D25" s="31">
        <v>1838.5477241834001</v>
      </c>
      <c r="E25" s="31">
        <v>1744.46310113599</v>
      </c>
      <c r="F25" s="31">
        <v>971.56750760670695</v>
      </c>
      <c r="G25" s="31">
        <v>855.11746765968701</v>
      </c>
      <c r="H25" s="31">
        <v>116.45003994702</v>
      </c>
      <c r="O25" s="34"/>
      <c r="R25" s="6">
        <f t="shared" si="1"/>
        <v>26237</v>
      </c>
      <c r="S25" s="33">
        <v>26207</v>
      </c>
      <c r="T25" s="52">
        <v>1492.6596102723699</v>
      </c>
      <c r="U25" s="52">
        <v>816.37249755566802</v>
      </c>
      <c r="V25" s="51">
        <v>772.70640091900395</v>
      </c>
      <c r="W25" s="52">
        <v>398.21747530907498</v>
      </c>
      <c r="X25" s="52">
        <v>360.11861617715601</v>
      </c>
      <c r="Y25" s="52">
        <v>38.112854015415898</v>
      </c>
      <c r="Z25" s="57"/>
    </row>
    <row r="26" spans="1:26" x14ac:dyDescent="0.2">
      <c r="A26" s="6">
        <f t="shared" si="0"/>
        <v>27667</v>
      </c>
      <c r="B26" s="33">
        <v>27638</v>
      </c>
      <c r="C26" s="9">
        <v>2835.3548501351102</v>
      </c>
      <c r="D26" s="31">
        <v>1780.9448501351101</v>
      </c>
      <c r="E26" s="31">
        <v>1691.39976011419</v>
      </c>
      <c r="F26" s="31">
        <v>909.337015658783</v>
      </c>
      <c r="G26" s="31">
        <v>797.39569161363204</v>
      </c>
      <c r="H26" s="31">
        <v>111.94132404515101</v>
      </c>
      <c r="J26" s="10" t="s">
        <v>186</v>
      </c>
      <c r="O26" s="34"/>
      <c r="R26" s="6">
        <f t="shared" si="1"/>
        <v>26267</v>
      </c>
      <c r="S26" s="33">
        <v>26238</v>
      </c>
      <c r="T26" s="52">
        <v>1531.0271117766799</v>
      </c>
      <c r="U26" s="52">
        <v>843.92525367667702</v>
      </c>
      <c r="V26" s="51">
        <v>799.49006075682701</v>
      </c>
      <c r="W26" s="52">
        <v>410.38224039290799</v>
      </c>
      <c r="X26" s="52">
        <v>370.87396552582697</v>
      </c>
      <c r="Y26" s="52">
        <v>39.547963455022398</v>
      </c>
      <c r="Z26" s="57"/>
    </row>
    <row r="27" spans="1:26" x14ac:dyDescent="0.2">
      <c r="A27" s="6">
        <f t="shared" si="0"/>
        <v>27759</v>
      </c>
      <c r="B27" s="33">
        <v>27729</v>
      </c>
      <c r="C27" s="9">
        <v>2987.0408282818598</v>
      </c>
      <c r="D27" s="31">
        <v>1894.1658282818501</v>
      </c>
      <c r="E27" s="31">
        <v>1799.70874298426</v>
      </c>
      <c r="F27" s="31">
        <v>981.59409513945502</v>
      </c>
      <c r="G27" s="31">
        <v>859.89473469959796</v>
      </c>
      <c r="H27" s="31">
        <v>121.699360439857</v>
      </c>
      <c r="O27" s="34"/>
      <c r="R27" s="6">
        <f t="shared" si="1"/>
        <v>26298</v>
      </c>
      <c r="S27" s="33">
        <v>26268</v>
      </c>
      <c r="T27" s="52">
        <v>1569.2823318547901</v>
      </c>
      <c r="U27" s="52">
        <v>872.85033185478596</v>
      </c>
      <c r="V27" s="51">
        <v>827.72082192545201</v>
      </c>
      <c r="W27" s="52">
        <v>424.68067599151698</v>
      </c>
      <c r="X27" s="52">
        <v>383.700288507572</v>
      </c>
      <c r="Y27" s="52">
        <v>40.980387483945002</v>
      </c>
      <c r="Z27" s="57"/>
    </row>
    <row r="28" spans="1:26" x14ac:dyDescent="0.2">
      <c r="A28" s="6">
        <f t="shared" si="0"/>
        <v>27850</v>
      </c>
      <c r="B28" s="33">
        <v>27820</v>
      </c>
      <c r="C28" s="9">
        <v>3062.2644721573001</v>
      </c>
      <c r="D28" s="31">
        <v>1956.6324721573001</v>
      </c>
      <c r="E28" s="31">
        <v>1859.6994214584199</v>
      </c>
      <c r="F28" s="31">
        <v>948.17465966852899</v>
      </c>
      <c r="G28" s="31">
        <v>840.08128722495405</v>
      </c>
      <c r="H28" s="31">
        <v>108.09337244357501</v>
      </c>
      <c r="J28" s="10" t="s">
        <v>118</v>
      </c>
      <c r="O28" s="34"/>
      <c r="R28" s="6">
        <f t="shared" si="1"/>
        <v>26329</v>
      </c>
      <c r="S28" s="33">
        <v>26299</v>
      </c>
      <c r="T28" s="52">
        <v>1605.0037233220201</v>
      </c>
      <c r="U28" s="52">
        <v>903.90157324879397</v>
      </c>
      <c r="V28" s="51">
        <v>858.33558322609997</v>
      </c>
      <c r="W28" s="52">
        <v>444.30727439870498</v>
      </c>
      <c r="X28" s="52">
        <v>401.60596382850099</v>
      </c>
      <c r="Y28" s="52">
        <v>42.607156528633702</v>
      </c>
      <c r="Z28" s="57"/>
    </row>
    <row r="29" spans="1:26" x14ac:dyDescent="0.2">
      <c r="A29" s="6">
        <f t="shared" si="0"/>
        <v>27941</v>
      </c>
      <c r="B29" s="33">
        <v>27912</v>
      </c>
      <c r="C29" s="9">
        <v>3146.71812609258</v>
      </c>
      <c r="D29" s="31">
        <v>2007.53312609258</v>
      </c>
      <c r="E29" s="31">
        <v>1905.1386040162899</v>
      </c>
      <c r="F29" s="31">
        <v>959.18706520208798</v>
      </c>
      <c r="G29" s="31">
        <v>856.48799505974205</v>
      </c>
      <c r="H29" s="31">
        <v>102.699070142346</v>
      </c>
      <c r="J29" s="30" t="s">
        <v>187</v>
      </c>
      <c r="O29" s="34"/>
      <c r="R29" s="6">
        <f t="shared" si="1"/>
        <v>26358</v>
      </c>
      <c r="S29" s="33">
        <v>26330</v>
      </c>
      <c r="T29" s="52">
        <v>1637.2668639764199</v>
      </c>
      <c r="U29" s="52">
        <v>933.39137600790696</v>
      </c>
      <c r="V29" s="51">
        <v>887.52162401715498</v>
      </c>
      <c r="W29" s="52">
        <v>465.09520686185499</v>
      </c>
      <c r="X29" s="52">
        <v>420.88777545384801</v>
      </c>
      <c r="Y29" s="52">
        <v>44.0868170106395</v>
      </c>
      <c r="Z29" s="57"/>
    </row>
    <row r="30" spans="1:26" x14ac:dyDescent="0.2">
      <c r="A30" s="6">
        <f t="shared" si="0"/>
        <v>28033</v>
      </c>
      <c r="B30" s="33">
        <v>28004</v>
      </c>
      <c r="C30" s="9">
        <v>3295.5704397710902</v>
      </c>
      <c r="D30" s="31">
        <v>2129.7624397710902</v>
      </c>
      <c r="E30" s="31">
        <v>2021.80281613434</v>
      </c>
      <c r="F30" s="31">
        <v>1017.29812769239</v>
      </c>
      <c r="G30" s="31">
        <v>915.22728525323896</v>
      </c>
      <c r="H30" s="31">
        <v>102.070842439153</v>
      </c>
      <c r="J30" s="30" t="s">
        <v>188</v>
      </c>
      <c r="O30" s="34"/>
      <c r="R30" s="6">
        <f t="shared" si="1"/>
        <v>26389</v>
      </c>
      <c r="S30" s="33">
        <v>26359</v>
      </c>
      <c r="T30" s="52">
        <v>1668.23042133491</v>
      </c>
      <c r="U30" s="52">
        <v>958.72442133491302</v>
      </c>
      <c r="V30" s="51">
        <v>912.32545703319204</v>
      </c>
      <c r="W30" s="52">
        <v>481.13786504043401</v>
      </c>
      <c r="X30" s="52">
        <v>436.32921105756401</v>
      </c>
      <c r="Y30" s="52">
        <v>44.808653982869998</v>
      </c>
      <c r="Z30" s="57"/>
    </row>
    <row r="31" spans="1:26" x14ac:dyDescent="0.2">
      <c r="A31" s="6">
        <f t="shared" si="0"/>
        <v>28125</v>
      </c>
      <c r="B31" s="33">
        <v>28095</v>
      </c>
      <c r="C31" s="9">
        <v>3458.4543916642701</v>
      </c>
      <c r="D31" s="31">
        <v>2237.2783916642702</v>
      </c>
      <c r="E31" s="31">
        <v>2125.39041586239</v>
      </c>
      <c r="F31" s="31">
        <v>1092.49850345245</v>
      </c>
      <c r="G31" s="31">
        <v>979.025031519104</v>
      </c>
      <c r="H31" s="31">
        <v>113.473471933345</v>
      </c>
      <c r="J31" s="30" t="s">
        <v>189</v>
      </c>
      <c r="R31" s="6">
        <f t="shared" si="1"/>
        <v>26419</v>
      </c>
      <c r="S31" s="33">
        <v>26390</v>
      </c>
      <c r="T31" s="52">
        <v>1693.7791341186501</v>
      </c>
      <c r="U31" s="52">
        <v>975.38582631593897</v>
      </c>
      <c r="V31" s="51">
        <v>928.23774150287204</v>
      </c>
      <c r="W31" s="52">
        <v>489.173744969187</v>
      </c>
      <c r="X31" s="52">
        <v>444.79356169551897</v>
      </c>
      <c r="Y31" s="52">
        <v>44.519460249642897</v>
      </c>
      <c r="Z31" s="57"/>
    </row>
    <row r="32" spans="1:26" x14ac:dyDescent="0.2">
      <c r="A32" s="6">
        <f t="shared" si="0"/>
        <v>28215</v>
      </c>
      <c r="B32" s="33">
        <v>28185</v>
      </c>
      <c r="C32" s="9">
        <v>3544.3994674406099</v>
      </c>
      <c r="D32" s="31">
        <v>2302.4984674406101</v>
      </c>
      <c r="E32" s="31">
        <v>2190.9277699911499</v>
      </c>
      <c r="F32" s="31">
        <v>1088.2384883582999</v>
      </c>
      <c r="G32" s="31">
        <v>979.01729872180101</v>
      </c>
      <c r="H32" s="31">
        <v>109.221189636503</v>
      </c>
      <c r="J32" s="30" t="s">
        <v>190</v>
      </c>
      <c r="R32" s="6">
        <f t="shared" si="1"/>
        <v>26450</v>
      </c>
      <c r="S32" s="33">
        <v>26420</v>
      </c>
      <c r="T32" s="52">
        <v>1717.57709643352</v>
      </c>
      <c r="U32" s="52">
        <v>989.36724666871703</v>
      </c>
      <c r="V32" s="51">
        <v>941.452921937724</v>
      </c>
      <c r="W32" s="52">
        <v>495.31178756153901</v>
      </c>
      <c r="X32" s="52">
        <v>451.48257309861998</v>
      </c>
      <c r="Y32" s="52">
        <v>43.961029715358102</v>
      </c>
      <c r="Z32" s="57"/>
    </row>
    <row r="33" spans="1:26" x14ac:dyDescent="0.2">
      <c r="A33" s="6">
        <f t="shared" si="0"/>
        <v>28306</v>
      </c>
      <c r="B33" s="33">
        <v>28277</v>
      </c>
      <c r="C33" s="9">
        <v>3712.4830086811899</v>
      </c>
      <c r="D33" s="31">
        <v>2423.6240086811899</v>
      </c>
      <c r="E33" s="31">
        <v>2304.2933745461</v>
      </c>
      <c r="F33" s="31">
        <v>1142.0537097475101</v>
      </c>
      <c r="G33" s="31">
        <v>1030.87546361215</v>
      </c>
      <c r="H33" s="31">
        <v>111.17824613536899</v>
      </c>
      <c r="J33" s="30" t="s">
        <v>191</v>
      </c>
      <c r="R33" s="6">
        <f t="shared" si="1"/>
        <v>26480</v>
      </c>
      <c r="S33" s="33">
        <v>26451</v>
      </c>
      <c r="T33" s="52">
        <v>1740.0901139489499</v>
      </c>
      <c r="U33" s="52">
        <v>1002.86911394895</v>
      </c>
      <c r="V33" s="51">
        <v>954.32460699562102</v>
      </c>
      <c r="W33" s="52">
        <v>500.60159424119701</v>
      </c>
      <c r="X33" s="52">
        <v>456.92975825906598</v>
      </c>
      <c r="Y33" s="52">
        <v>43.671835982131</v>
      </c>
      <c r="Z33" s="57"/>
    </row>
    <row r="34" spans="1:26" x14ac:dyDescent="0.2">
      <c r="A34" s="6">
        <f t="shared" si="0"/>
        <v>28398</v>
      </c>
      <c r="B34" s="33">
        <v>28369</v>
      </c>
      <c r="C34" s="9">
        <v>3844.40278353755</v>
      </c>
      <c r="D34" s="31">
        <v>2514.6467835375502</v>
      </c>
      <c r="E34" s="31">
        <v>2384.3923664066801</v>
      </c>
      <c r="F34" s="31">
        <v>1174.1243371174701</v>
      </c>
      <c r="G34" s="31">
        <v>1056.1168251850399</v>
      </c>
      <c r="H34" s="31">
        <v>118.007511932432</v>
      </c>
      <c r="R34" s="6">
        <f t="shared" si="1"/>
        <v>26511</v>
      </c>
      <c r="S34" s="33">
        <v>26481</v>
      </c>
      <c r="T34" s="52">
        <v>1761.87282171884</v>
      </c>
      <c r="U34" s="52">
        <v>1016.9115650913</v>
      </c>
      <c r="V34" s="51">
        <v>967.93766719557198</v>
      </c>
      <c r="W34" s="52">
        <v>505.31846196527198</v>
      </c>
      <c r="X34" s="52">
        <v>461.39297632151602</v>
      </c>
      <c r="Y34" s="52">
        <v>43.858027625187503</v>
      </c>
      <c r="Z34" s="57"/>
    </row>
    <row r="35" spans="1:26" x14ac:dyDescent="0.2">
      <c r="A35" s="6">
        <f t="shared" si="0"/>
        <v>28490</v>
      </c>
      <c r="B35" s="33">
        <v>28460</v>
      </c>
      <c r="C35" s="9">
        <v>4251.69405788515</v>
      </c>
      <c r="D35" s="31">
        <v>2871.0130578851499</v>
      </c>
      <c r="E35" s="31">
        <v>2713.2720543059399</v>
      </c>
      <c r="F35" s="31">
        <v>1343.7464833029901</v>
      </c>
      <c r="G35" s="31">
        <v>1203.22663337672</v>
      </c>
      <c r="H35" s="31">
        <v>140.51984992627499</v>
      </c>
      <c r="J35" s="10" t="s">
        <v>122</v>
      </c>
      <c r="R35" s="6">
        <f t="shared" si="1"/>
        <v>26542</v>
      </c>
      <c r="S35" s="33">
        <v>26512</v>
      </c>
      <c r="T35" s="52">
        <v>1783.2042841126399</v>
      </c>
      <c r="U35" s="52">
        <v>1030.95515689938</v>
      </c>
      <c r="V35" s="51">
        <v>981.66700768661701</v>
      </c>
      <c r="W35" s="52">
        <v>509.55735240938799</v>
      </c>
      <c r="X35" s="52">
        <v>465.20119334042602</v>
      </c>
      <c r="Y35" s="52">
        <v>44.348715041654998</v>
      </c>
      <c r="Z35" s="57"/>
    </row>
    <row r="36" spans="1:26" x14ac:dyDescent="0.2">
      <c r="A36" s="6">
        <f t="shared" si="0"/>
        <v>28580</v>
      </c>
      <c r="B36" s="33">
        <v>28550</v>
      </c>
      <c r="C36" s="9">
        <v>4614.4378362612697</v>
      </c>
      <c r="D36" s="31">
        <v>3206.1218362612699</v>
      </c>
      <c r="E36" s="31">
        <v>3032.7826311495901</v>
      </c>
      <c r="F36" s="31">
        <v>1538.43814350157</v>
      </c>
      <c r="G36" s="31">
        <v>1410.4481148705199</v>
      </c>
      <c r="H36" s="31">
        <v>127.990028631051</v>
      </c>
      <c r="J36" s="30" t="s">
        <v>192</v>
      </c>
      <c r="R36" s="6">
        <f t="shared" si="1"/>
        <v>26572</v>
      </c>
      <c r="S36" s="33">
        <v>26543</v>
      </c>
      <c r="T36" s="52">
        <v>1808.1480736886999</v>
      </c>
      <c r="U36" s="52">
        <v>1047.2380736887001</v>
      </c>
      <c r="V36" s="51">
        <v>997.55113017443296</v>
      </c>
      <c r="W36" s="52">
        <v>515.10408294593503</v>
      </c>
      <c r="X36" s="52">
        <v>470.08650296453499</v>
      </c>
      <c r="Y36" s="52">
        <v>45.017579981399997</v>
      </c>
      <c r="Z36" s="57"/>
    </row>
    <row r="37" spans="1:26" x14ac:dyDescent="0.2">
      <c r="A37" s="6">
        <f t="shared" si="0"/>
        <v>28671</v>
      </c>
      <c r="B37" s="33">
        <v>28642</v>
      </c>
      <c r="C37" s="9">
        <v>4873.5521749274303</v>
      </c>
      <c r="D37" s="31">
        <v>3410.0691749274301</v>
      </c>
      <c r="E37" s="31">
        <v>3228.5345275105301</v>
      </c>
      <c r="F37" s="31">
        <v>1577.0076123597401</v>
      </c>
      <c r="G37" s="31">
        <v>1447.36283362943</v>
      </c>
      <c r="H37" s="31">
        <v>129.644778730306</v>
      </c>
      <c r="J37" s="30" t="s">
        <v>193</v>
      </c>
      <c r="R37" s="6">
        <f t="shared" si="1"/>
        <v>26603</v>
      </c>
      <c r="S37" s="33">
        <v>26573</v>
      </c>
      <c r="T37" s="52">
        <v>1842.24711649182</v>
      </c>
      <c r="U37" s="52">
        <v>1068.1646214673101</v>
      </c>
      <c r="V37" s="51">
        <v>1017.88717800733</v>
      </c>
      <c r="W37" s="52">
        <v>524.54720348105695</v>
      </c>
      <c r="X37" s="52">
        <v>478.55727457745797</v>
      </c>
      <c r="Y37" s="52">
        <v>46.283614296061103</v>
      </c>
      <c r="Z37" s="57"/>
    </row>
    <row r="38" spans="1:26" x14ac:dyDescent="0.2">
      <c r="A38" s="6">
        <f t="shared" si="0"/>
        <v>28763</v>
      </c>
      <c r="B38" s="33">
        <v>28734</v>
      </c>
      <c r="C38" s="9">
        <v>5263.3779859852302</v>
      </c>
      <c r="D38" s="31">
        <v>3753.6829859852301</v>
      </c>
      <c r="E38" s="31">
        <v>3545.9130978417602</v>
      </c>
      <c r="F38" s="31">
        <v>1717.0476310761801</v>
      </c>
      <c r="G38" s="31">
        <v>1581.5091423449101</v>
      </c>
      <c r="H38" s="31">
        <v>135.538488731272</v>
      </c>
      <c r="J38" s="30" t="s">
        <v>194</v>
      </c>
      <c r="R38" s="6">
        <f t="shared" si="1"/>
        <v>26633</v>
      </c>
      <c r="S38" s="33">
        <v>26604</v>
      </c>
      <c r="T38" s="52">
        <v>1882.9453585648801</v>
      </c>
      <c r="U38" s="52">
        <v>1093.12600514259</v>
      </c>
      <c r="V38" s="51">
        <v>1042.08849530718</v>
      </c>
      <c r="W38" s="52">
        <v>537.47878408745999</v>
      </c>
      <c r="X38" s="52">
        <v>489.60829737587699</v>
      </c>
      <c r="Y38" s="52">
        <v>48.497148190306497</v>
      </c>
      <c r="Z38" s="57"/>
    </row>
    <row r="39" spans="1:26" x14ac:dyDescent="0.2">
      <c r="A39" s="6">
        <f t="shared" si="0"/>
        <v>28855</v>
      </c>
      <c r="B39" s="33">
        <v>28825</v>
      </c>
      <c r="C39" s="9">
        <v>5509.7291223928796</v>
      </c>
      <c r="D39" s="31">
        <v>3957.53012239288</v>
      </c>
      <c r="E39" s="31">
        <v>3743.2465364864202</v>
      </c>
      <c r="F39" s="31">
        <v>1894.945840806</v>
      </c>
      <c r="G39" s="31">
        <v>1735.98018338413</v>
      </c>
      <c r="H39" s="31">
        <v>158.96565742186499</v>
      </c>
      <c r="J39" s="30" t="s">
        <v>195</v>
      </c>
      <c r="R39" s="6">
        <f t="shared" si="1"/>
        <v>26664</v>
      </c>
      <c r="S39" s="33">
        <v>26634</v>
      </c>
      <c r="T39" s="52">
        <v>1931.46805971818</v>
      </c>
      <c r="U39" s="52">
        <v>1125.70805971818</v>
      </c>
      <c r="V39" s="51">
        <v>1073.57867309067</v>
      </c>
      <c r="W39" s="52">
        <v>553.73594033787401</v>
      </c>
      <c r="X39" s="52">
        <v>501.89928475994998</v>
      </c>
      <c r="Y39" s="52">
        <v>51.836655577923999</v>
      </c>
      <c r="Z39" s="57"/>
    </row>
    <row r="40" spans="1:26" x14ac:dyDescent="0.2">
      <c r="A40" s="6">
        <f t="shared" si="0"/>
        <v>28945</v>
      </c>
      <c r="B40" s="33">
        <v>28915</v>
      </c>
      <c r="C40" s="9">
        <v>5470.99876435238</v>
      </c>
      <c r="D40" s="31">
        <v>3876.5017643523802</v>
      </c>
      <c r="E40" s="31">
        <v>3661.1755094730302</v>
      </c>
      <c r="F40" s="31">
        <v>1890.7411290801799</v>
      </c>
      <c r="G40" s="31">
        <v>1736.00937075497</v>
      </c>
      <c r="H40" s="31">
        <v>154.73175832520701</v>
      </c>
      <c r="J40" s="30" t="s">
        <v>196</v>
      </c>
      <c r="R40" s="6">
        <f t="shared" si="1"/>
        <v>26695</v>
      </c>
      <c r="S40" s="33">
        <v>26665</v>
      </c>
      <c r="T40" s="52">
        <v>1992.9807470583801</v>
      </c>
      <c r="U40" s="52">
        <v>1177.5459269063799</v>
      </c>
      <c r="V40" s="51">
        <v>1123.3352105746901</v>
      </c>
      <c r="W40" s="52">
        <v>575.54914490685906</v>
      </c>
      <c r="X40" s="52">
        <v>513.82346904158101</v>
      </c>
      <c r="Y40" s="52">
        <v>62.243505982525299</v>
      </c>
      <c r="Z40" s="57"/>
    </row>
    <row r="41" spans="1:26" x14ac:dyDescent="0.2">
      <c r="A41" s="6">
        <f t="shared" si="0"/>
        <v>29036</v>
      </c>
      <c r="B41" s="33">
        <v>29007</v>
      </c>
      <c r="C41" s="9">
        <v>5603.5133412252399</v>
      </c>
      <c r="D41" s="31">
        <v>3959.3693412252401</v>
      </c>
      <c r="E41" s="31">
        <v>3733.3829251007601</v>
      </c>
      <c r="F41" s="31">
        <v>1986.6521116333899</v>
      </c>
      <c r="G41" s="31">
        <v>1821.22704410968</v>
      </c>
      <c r="H41" s="31">
        <v>165.42506752371099</v>
      </c>
      <c r="J41" s="30" t="s">
        <v>197</v>
      </c>
      <c r="R41" s="6">
        <f t="shared" si="1"/>
        <v>26723</v>
      </c>
      <c r="S41" s="33">
        <v>26696</v>
      </c>
      <c r="T41" s="52">
        <v>2057.77159938763</v>
      </c>
      <c r="U41" s="52">
        <v>1237.9288069408301</v>
      </c>
      <c r="V41" s="51">
        <v>1181.0581480606099</v>
      </c>
      <c r="W41" s="52">
        <v>600.38801715598697</v>
      </c>
      <c r="X41" s="52">
        <v>525.58136435719996</v>
      </c>
      <c r="Y41" s="52">
        <v>76.659093072622198</v>
      </c>
      <c r="Z41" s="57"/>
    </row>
    <row r="42" spans="1:26" x14ac:dyDescent="0.2">
      <c r="A42" s="6">
        <f t="shared" si="0"/>
        <v>29128</v>
      </c>
      <c r="B42" s="33">
        <v>29099</v>
      </c>
      <c r="C42" s="9">
        <v>5852.6423476521104</v>
      </c>
      <c r="D42" s="31">
        <v>4154.6883476521098</v>
      </c>
      <c r="E42" s="31">
        <v>3911.6290827613798</v>
      </c>
      <c r="F42" s="31">
        <v>2139.61483501557</v>
      </c>
      <c r="G42" s="31">
        <v>1963.4420334957399</v>
      </c>
      <c r="H42" s="31">
        <v>176.172801519834</v>
      </c>
      <c r="R42" s="6">
        <f t="shared" si="1"/>
        <v>26754</v>
      </c>
      <c r="S42" s="33">
        <v>26724</v>
      </c>
      <c r="T42" s="52">
        <v>2125.68852381546</v>
      </c>
      <c r="U42" s="52">
        <v>1298.69152381546</v>
      </c>
      <c r="V42" s="51">
        <v>1239.0062375100899</v>
      </c>
      <c r="W42" s="52">
        <v>629.38765718702302</v>
      </c>
      <c r="X42" s="52">
        <v>541.67955492242197</v>
      </c>
      <c r="Y42" s="52">
        <v>87.708102264600996</v>
      </c>
      <c r="Z42" s="57"/>
    </row>
    <row r="43" spans="1:26" x14ac:dyDescent="0.2">
      <c r="A43" s="6">
        <f t="shared" si="0"/>
        <v>29220</v>
      </c>
      <c r="B43" s="33">
        <v>29190</v>
      </c>
      <c r="C43" s="9">
        <v>5993.4836827012896</v>
      </c>
      <c r="D43" s="31">
        <v>4247.11968270129</v>
      </c>
      <c r="E43" s="31">
        <v>3991.11921583194</v>
      </c>
      <c r="F43" s="31">
        <v>2276.4343093873599</v>
      </c>
      <c r="G43" s="31">
        <v>2077.24397347692</v>
      </c>
      <c r="H43" s="31">
        <v>199.190335910436</v>
      </c>
      <c r="J43" s="30" t="s">
        <v>126</v>
      </c>
      <c r="R43" s="6">
        <f t="shared" si="1"/>
        <v>26784</v>
      </c>
      <c r="S43" s="33">
        <v>26755</v>
      </c>
      <c r="T43" s="52">
        <v>2184.81828854894</v>
      </c>
      <c r="U43" s="52">
        <v>1346.05910735578</v>
      </c>
      <c r="V43" s="51">
        <v>1283.87857524891</v>
      </c>
      <c r="W43" s="52">
        <v>660.54797326651499</v>
      </c>
      <c r="X43" s="52">
        <v>566.63632024174899</v>
      </c>
      <c r="Y43" s="52">
        <v>91.705778543443699</v>
      </c>
      <c r="Z43" s="57"/>
    </row>
    <row r="44" spans="1:26" x14ac:dyDescent="0.2">
      <c r="A44" s="6">
        <f t="shared" si="0"/>
        <v>29311</v>
      </c>
      <c r="B44" s="33">
        <v>29281</v>
      </c>
      <c r="C44" s="11">
        <v>5779.6174336051999</v>
      </c>
      <c r="D44" s="31">
        <v>4001.8974336052001</v>
      </c>
      <c r="E44" s="31">
        <v>3751.5886964210099</v>
      </c>
      <c r="F44" s="31">
        <v>2073.8834150703601</v>
      </c>
      <c r="G44" s="31">
        <v>1888.0738147561101</v>
      </c>
      <c r="H44" s="31">
        <v>185.80960031424701</v>
      </c>
      <c r="J44" s="30" t="s">
        <v>146</v>
      </c>
      <c r="K44" s="30" t="s">
        <v>147</v>
      </c>
      <c r="L44" s="30" t="s">
        <v>127</v>
      </c>
      <c r="M44" s="30" t="s">
        <v>148</v>
      </c>
      <c r="N44" s="30" t="s">
        <v>128</v>
      </c>
      <c r="O44" s="30" t="s">
        <v>149</v>
      </c>
      <c r="P44" s="30" t="s">
        <v>150</v>
      </c>
      <c r="Q44" s="30" t="s">
        <v>151</v>
      </c>
      <c r="R44" s="6">
        <f t="shared" si="1"/>
        <v>26815</v>
      </c>
      <c r="S44" s="33">
        <v>26785</v>
      </c>
      <c r="T44" s="52">
        <v>2242.6307554190798</v>
      </c>
      <c r="U44" s="52">
        <v>1390.44388111948</v>
      </c>
      <c r="V44" s="51">
        <v>1325.81572109486</v>
      </c>
      <c r="W44" s="52">
        <v>694.58269196601498</v>
      </c>
      <c r="X44" s="52">
        <v>598.899369597793</v>
      </c>
      <c r="Y44" s="52">
        <v>94.603137126937</v>
      </c>
      <c r="Z44" s="57"/>
    </row>
    <row r="45" spans="1:26" x14ac:dyDescent="0.2">
      <c r="A45" s="6">
        <f t="shared" si="0"/>
        <v>29402</v>
      </c>
      <c r="B45" s="33">
        <v>29373</v>
      </c>
      <c r="C45" s="9">
        <v>6355.2013999759702</v>
      </c>
      <c r="D45" s="31">
        <v>4567.5863999759704</v>
      </c>
      <c r="E45" s="31">
        <v>4284.5624165658401</v>
      </c>
      <c r="F45" s="31">
        <v>2339.8403885396901</v>
      </c>
      <c r="G45" s="31">
        <v>2127.42336662962</v>
      </c>
      <c r="H45" s="31">
        <v>212.417021910069</v>
      </c>
      <c r="J45" s="54" t="s">
        <v>153</v>
      </c>
      <c r="K45" s="30" t="s">
        <v>198</v>
      </c>
      <c r="L45" s="30" t="s">
        <v>154</v>
      </c>
      <c r="M45" s="30" t="s">
        <v>155</v>
      </c>
      <c r="N45" s="30" t="s">
        <v>156</v>
      </c>
      <c r="O45" s="30" t="s">
        <v>157</v>
      </c>
      <c r="P45" s="30" t="s">
        <v>158</v>
      </c>
      <c r="Q45" s="30" t="s">
        <v>129</v>
      </c>
      <c r="R45" s="6">
        <f t="shared" si="1"/>
        <v>26845</v>
      </c>
      <c r="S45" s="33">
        <v>26816</v>
      </c>
      <c r="T45" s="52">
        <v>2290.5804023625601</v>
      </c>
      <c r="U45" s="52">
        <v>1426.3514023625601</v>
      </c>
      <c r="V45" s="51">
        <v>1360.18252976588</v>
      </c>
      <c r="W45" s="52">
        <v>720.63325944891596</v>
      </c>
      <c r="X45" s="52">
        <v>624.04838548632301</v>
      </c>
      <c r="Y45" s="52">
        <v>96.584873962592994</v>
      </c>
      <c r="Z45" s="57"/>
    </row>
    <row r="46" spans="1:26" x14ac:dyDescent="0.2">
      <c r="A46" s="6">
        <f t="shared" si="0"/>
        <v>29494</v>
      </c>
      <c r="B46" s="33">
        <v>29465</v>
      </c>
      <c r="C46" s="9">
        <v>6515.3031148645596</v>
      </c>
      <c r="D46" s="31">
        <v>4688.02411486456</v>
      </c>
      <c r="E46" s="31">
        <v>4398.0062548489104</v>
      </c>
      <c r="F46" s="31">
        <v>2343.1236920645001</v>
      </c>
      <c r="G46" s="31">
        <v>2114.3890362602801</v>
      </c>
      <c r="H46" s="31">
        <v>228.734655804227</v>
      </c>
      <c r="J46" s="30" t="s">
        <v>159</v>
      </c>
      <c r="K46" s="54" t="s">
        <v>130</v>
      </c>
      <c r="L46" s="30" t="s">
        <v>56</v>
      </c>
      <c r="M46" s="30" t="s">
        <v>66</v>
      </c>
      <c r="N46" s="54" t="s">
        <v>131</v>
      </c>
      <c r="O46" s="30" t="s">
        <v>161</v>
      </c>
      <c r="P46" s="30" t="s">
        <v>162</v>
      </c>
      <c r="Q46" s="30" t="s">
        <v>163</v>
      </c>
      <c r="R46" s="6">
        <f t="shared" si="1"/>
        <v>26876</v>
      </c>
      <c r="S46" s="33">
        <v>26846</v>
      </c>
      <c r="T46" s="52">
        <v>2335.9261018422098</v>
      </c>
      <c r="U46" s="52">
        <v>1461.1433700268501</v>
      </c>
      <c r="V46" s="51">
        <v>1394.2641405229899</v>
      </c>
      <c r="W46" s="52">
        <v>741.57936851944896</v>
      </c>
      <c r="X46" s="52">
        <v>643.24690181743404</v>
      </c>
      <c r="Y46" s="52">
        <v>97.935470936130997</v>
      </c>
      <c r="Z46" s="57"/>
    </row>
    <row r="47" spans="1:26" x14ac:dyDescent="0.2">
      <c r="A47" s="6">
        <f t="shared" si="0"/>
        <v>29586</v>
      </c>
      <c r="B47" s="33">
        <v>29556</v>
      </c>
      <c r="C47" s="9">
        <v>6710.6899526053603</v>
      </c>
      <c r="D47" s="31">
        <v>4814.1519526053598</v>
      </c>
      <c r="E47" s="31">
        <v>4519.70340209612</v>
      </c>
      <c r="F47" s="31">
        <v>2313.1394444765101</v>
      </c>
      <c r="G47" s="31">
        <v>2059.8023595827299</v>
      </c>
      <c r="H47" s="31">
        <v>253.33708489377901</v>
      </c>
      <c r="J47" s="30" t="s">
        <v>132</v>
      </c>
      <c r="K47" s="30" t="s">
        <v>199</v>
      </c>
      <c r="L47" s="30" t="s">
        <v>74</v>
      </c>
      <c r="M47" s="54" t="s">
        <v>164</v>
      </c>
      <c r="N47" s="54" t="s">
        <v>1138</v>
      </c>
      <c r="O47" s="30" t="s">
        <v>165</v>
      </c>
      <c r="P47" s="30" t="s">
        <v>166</v>
      </c>
      <c r="Q47" s="54" t="s">
        <v>133</v>
      </c>
      <c r="R47" s="6">
        <f t="shared" si="1"/>
        <v>26907</v>
      </c>
      <c r="S47" s="33">
        <v>26877</v>
      </c>
      <c r="T47" s="52">
        <v>2375.8013508890799</v>
      </c>
      <c r="U47" s="52">
        <v>1491.38532491925</v>
      </c>
      <c r="V47" s="51">
        <v>1424.1645194517901</v>
      </c>
      <c r="W47" s="52">
        <v>758.93102847084106</v>
      </c>
      <c r="X47" s="52">
        <v>659.216170305231</v>
      </c>
      <c r="Y47" s="52">
        <v>98.943123465665806</v>
      </c>
      <c r="Z47" s="57"/>
    </row>
    <row r="48" spans="1:26" x14ac:dyDescent="0.2">
      <c r="A48" s="6">
        <f t="shared" si="0"/>
        <v>29676</v>
      </c>
      <c r="B48" s="33">
        <v>29646</v>
      </c>
      <c r="C48" s="9">
        <v>6552.3211038358204</v>
      </c>
      <c r="D48" s="31">
        <v>4617.0931038358203</v>
      </c>
      <c r="E48" s="31">
        <v>4322.1427259994898</v>
      </c>
      <c r="F48" s="31">
        <v>2148.1416343212099</v>
      </c>
      <c r="G48" s="31">
        <v>1922.88903622159</v>
      </c>
      <c r="H48" s="31">
        <v>225.25259809962901</v>
      </c>
      <c r="J48" s="30" t="s">
        <v>167</v>
      </c>
      <c r="K48" s="30" t="s">
        <v>168</v>
      </c>
      <c r="L48" s="30" t="s">
        <v>169</v>
      </c>
      <c r="M48" s="30" t="s">
        <v>78</v>
      </c>
      <c r="N48" s="30" t="s">
        <v>170</v>
      </c>
      <c r="O48" s="54" t="s">
        <v>172</v>
      </c>
      <c r="P48" s="30" t="s">
        <v>134</v>
      </c>
      <c r="Q48" s="30" t="s">
        <v>173</v>
      </c>
      <c r="R48" s="6">
        <f t="shared" si="1"/>
        <v>26937</v>
      </c>
      <c r="S48" s="33">
        <v>26908</v>
      </c>
      <c r="T48" s="52">
        <v>2397.2065281381902</v>
      </c>
      <c r="U48" s="52">
        <v>1503.7755281381901</v>
      </c>
      <c r="V48" s="51">
        <v>1436.46898525693</v>
      </c>
      <c r="W48" s="52">
        <v>765.87201773096695</v>
      </c>
      <c r="X48" s="52">
        <v>665.61764127250603</v>
      </c>
      <c r="Y48" s="52">
        <v>100.254376458461</v>
      </c>
      <c r="Z48" s="57"/>
    </row>
    <row r="49" spans="1:26" x14ac:dyDescent="0.2">
      <c r="A49" s="6">
        <f t="shared" si="0"/>
        <v>29767</v>
      </c>
      <c r="B49" s="33">
        <v>29738</v>
      </c>
      <c r="C49" s="9">
        <v>6289.7129337849701</v>
      </c>
      <c r="D49" s="31">
        <v>4306.5549337849698</v>
      </c>
      <c r="E49" s="31">
        <v>4025.3545103900401</v>
      </c>
      <c r="F49" s="31">
        <v>1948.1098207609</v>
      </c>
      <c r="G49" s="31">
        <v>1736.1969680699799</v>
      </c>
      <c r="H49" s="31">
        <v>211.91285269092401</v>
      </c>
      <c r="J49" s="30" t="s">
        <v>200</v>
      </c>
      <c r="K49" s="30" t="s">
        <v>201</v>
      </c>
      <c r="L49" s="30" t="s">
        <v>178</v>
      </c>
      <c r="M49" s="30" t="s">
        <v>179</v>
      </c>
      <c r="N49" s="30" t="s">
        <v>82</v>
      </c>
      <c r="O49" s="30" t="s">
        <v>89</v>
      </c>
      <c r="P49" s="54" t="s">
        <v>93</v>
      </c>
      <c r="Q49" s="54" t="s">
        <v>181</v>
      </c>
      <c r="R49" s="6">
        <f t="shared" si="1"/>
        <v>26968</v>
      </c>
      <c r="S49" s="33">
        <v>26938</v>
      </c>
      <c r="T49" s="52">
        <v>2403.5918930891598</v>
      </c>
      <c r="U49" s="52">
        <v>1499.87371515887</v>
      </c>
      <c r="V49" s="51">
        <v>1432.6733132392999</v>
      </c>
      <c r="W49" s="52">
        <v>762.25651195643502</v>
      </c>
      <c r="X49" s="52">
        <v>659.66050995017099</v>
      </c>
      <c r="Y49" s="52">
        <v>103.364930120068</v>
      </c>
      <c r="Z49" s="57"/>
    </row>
    <row r="50" spans="1:26" x14ac:dyDescent="0.2">
      <c r="A50" s="6">
        <f t="shared" si="0"/>
        <v>29859</v>
      </c>
      <c r="B50" s="33">
        <v>29830</v>
      </c>
      <c r="C50" s="9">
        <v>6447.8362038443101</v>
      </c>
      <c r="D50" s="31">
        <v>4406.3842038442999</v>
      </c>
      <c r="E50" s="31">
        <v>4116.53972321321</v>
      </c>
      <c r="F50" s="31">
        <v>2030.23052690025</v>
      </c>
      <c r="G50" s="31">
        <v>1823.9400400148299</v>
      </c>
      <c r="H50" s="31">
        <v>206.29048688542599</v>
      </c>
      <c r="J50" s="54" t="s">
        <v>182</v>
      </c>
      <c r="K50" s="54" t="s">
        <v>183</v>
      </c>
      <c r="L50" s="54" t="s">
        <v>184</v>
      </c>
      <c r="R50" s="6">
        <f t="shared" si="1"/>
        <v>26998</v>
      </c>
      <c r="S50" s="33">
        <v>26969</v>
      </c>
      <c r="T50" s="52">
        <v>2407.22007265611</v>
      </c>
      <c r="U50" s="52">
        <v>1492.90352225069</v>
      </c>
      <c r="V50" s="51">
        <v>1425.89273038734</v>
      </c>
      <c r="W50" s="52">
        <v>755.79777781342102</v>
      </c>
      <c r="X50" s="52">
        <v>649.01869940819495</v>
      </c>
      <c r="Y50" s="52">
        <v>107.16984515158499</v>
      </c>
      <c r="Z50" s="57"/>
    </row>
    <row r="51" spans="1:26" x14ac:dyDescent="0.2">
      <c r="A51" s="6">
        <f t="shared" si="0"/>
        <v>29951</v>
      </c>
      <c r="B51" s="33">
        <v>29921</v>
      </c>
      <c r="C51" s="9">
        <v>6867.7331062438097</v>
      </c>
      <c r="D51" s="31">
        <v>4768.2621062438102</v>
      </c>
      <c r="E51" s="31">
        <v>4459.9316097535702</v>
      </c>
      <c r="F51" s="31">
        <v>2187.28747265829</v>
      </c>
      <c r="G51" s="31">
        <v>1913.2547888019101</v>
      </c>
      <c r="H51" s="31">
        <v>274.03268385637699</v>
      </c>
      <c r="R51" s="6">
        <f t="shared" si="1"/>
        <v>27029</v>
      </c>
      <c r="S51" s="33">
        <v>26999</v>
      </c>
      <c r="T51" s="52">
        <v>2413.1577092713701</v>
      </c>
      <c r="U51" s="52">
        <v>1489.0017092713699</v>
      </c>
      <c r="V51" s="51">
        <v>1422.0970583697101</v>
      </c>
      <c r="W51" s="52">
        <v>752.18227203889001</v>
      </c>
      <c r="X51" s="52">
        <v>643.06156808586002</v>
      </c>
      <c r="Y51" s="52">
        <v>109.12070395303</v>
      </c>
      <c r="Z51" s="57"/>
    </row>
    <row r="52" spans="1:26" x14ac:dyDescent="0.2">
      <c r="A52" s="6">
        <f t="shared" si="0"/>
        <v>30041</v>
      </c>
      <c r="B52" s="33">
        <v>30011</v>
      </c>
      <c r="C52" s="9">
        <v>6508.12772614183</v>
      </c>
      <c r="D52" s="31">
        <v>4393.2197261418396</v>
      </c>
      <c r="E52" s="31">
        <v>4098.5438990504499</v>
      </c>
      <c r="F52" s="31">
        <v>2024.4517748799201</v>
      </c>
      <c r="G52" s="31">
        <v>1793.4543700095701</v>
      </c>
      <c r="H52" s="31">
        <v>230.99740487035001</v>
      </c>
      <c r="R52" s="6">
        <f t="shared" si="1"/>
        <v>27060</v>
      </c>
      <c r="S52" s="33">
        <v>27030</v>
      </c>
      <c r="T52" s="52">
        <v>2429.7351676756198</v>
      </c>
      <c r="U52" s="52">
        <v>1499.58069653332</v>
      </c>
      <c r="V52" s="51">
        <v>1431.14936979308</v>
      </c>
      <c r="W52" s="52">
        <v>754.58310146341398</v>
      </c>
      <c r="X52" s="52">
        <v>646.31658065846602</v>
      </c>
      <c r="Y52" s="52">
        <v>108.346183195874</v>
      </c>
      <c r="Z52" s="57"/>
    </row>
    <row r="53" spans="1:26" x14ac:dyDescent="0.2">
      <c r="A53" s="6">
        <f t="shared" si="0"/>
        <v>30132</v>
      </c>
      <c r="B53" s="33">
        <v>30103</v>
      </c>
      <c r="C53" s="9">
        <v>6481.6006450262303</v>
      </c>
      <c r="D53" s="31">
        <v>4328.6776450262296</v>
      </c>
      <c r="E53" s="31">
        <v>4038.7944383416102</v>
      </c>
      <c r="F53" s="31">
        <v>2000.0659210445599</v>
      </c>
      <c r="G53" s="31">
        <v>1766.0299006792</v>
      </c>
      <c r="H53" s="31">
        <v>234.036020365365</v>
      </c>
      <c r="R53" s="6">
        <f t="shared" si="1"/>
        <v>27088</v>
      </c>
      <c r="S53" s="33">
        <v>27061</v>
      </c>
      <c r="T53" s="52">
        <v>2452.7302464385298</v>
      </c>
      <c r="U53" s="52">
        <v>1518.9193510002001</v>
      </c>
      <c r="V53" s="51">
        <v>1447.7783269070101</v>
      </c>
      <c r="W53" s="52">
        <v>759.40762245495705</v>
      </c>
      <c r="X53" s="52">
        <v>652.48872326041703</v>
      </c>
      <c r="Y53" s="52">
        <v>107.070514712755</v>
      </c>
      <c r="Z53" s="57"/>
    </row>
    <row r="54" spans="1:26" x14ac:dyDescent="0.2">
      <c r="A54" s="6">
        <f t="shared" si="0"/>
        <v>30224</v>
      </c>
      <c r="B54" s="33">
        <v>30195</v>
      </c>
      <c r="C54" s="9">
        <v>6479.9100287546398</v>
      </c>
      <c r="D54" s="31">
        <v>4299.0030287546397</v>
      </c>
      <c r="E54" s="31">
        <v>3998.9250778165101</v>
      </c>
      <c r="F54" s="31">
        <v>1999.39933740318</v>
      </c>
      <c r="G54" s="31">
        <v>1768.9890135393</v>
      </c>
      <c r="H54" s="31">
        <v>230.41032386388</v>
      </c>
      <c r="R54" s="6">
        <f t="shared" si="1"/>
        <v>27119</v>
      </c>
      <c r="S54" s="33">
        <v>27089</v>
      </c>
      <c r="T54" s="52">
        <v>2477.6773614158501</v>
      </c>
      <c r="U54" s="52">
        <v>1536.97136141585</v>
      </c>
      <c r="V54" s="51">
        <v>1463.54177641403</v>
      </c>
      <c r="W54" s="52">
        <v>765.20517892584201</v>
      </c>
      <c r="X54" s="52">
        <v>658.90918497024302</v>
      </c>
      <c r="Y54" s="52">
        <v>106.295993955599</v>
      </c>
      <c r="Z54" s="57"/>
    </row>
    <row r="55" spans="1:26" x14ac:dyDescent="0.2">
      <c r="A55" s="6">
        <f t="shared" si="0"/>
        <v>30316</v>
      </c>
      <c r="B55" s="33">
        <v>30286</v>
      </c>
      <c r="C55" s="9">
        <v>7009.4838393052796</v>
      </c>
      <c r="D55" s="31">
        <v>4785.1248393052801</v>
      </c>
      <c r="E55" s="31">
        <v>4467.6641564018</v>
      </c>
      <c r="F55" s="31">
        <v>2166.0417620704702</v>
      </c>
      <c r="G55" s="31">
        <v>1916.18174222523</v>
      </c>
      <c r="H55" s="31">
        <v>249.86001984524</v>
      </c>
      <c r="R55" s="6">
        <f t="shared" si="1"/>
        <v>27149</v>
      </c>
      <c r="S55" s="33">
        <v>27120</v>
      </c>
      <c r="T55" s="52">
        <v>2501.90168309721</v>
      </c>
      <c r="U55" s="52">
        <v>1548.4205639499</v>
      </c>
      <c r="V55" s="51">
        <v>1473.9477199892001</v>
      </c>
      <c r="W55" s="52">
        <v>771.89270020372703</v>
      </c>
      <c r="X55" s="52">
        <v>664.03214994808297</v>
      </c>
      <c r="Y55" s="52">
        <v>107.647223154389</v>
      </c>
      <c r="Z55" s="57"/>
    </row>
    <row r="56" spans="1:26" x14ac:dyDescent="0.2">
      <c r="A56" s="6">
        <f t="shared" si="0"/>
        <v>30406</v>
      </c>
      <c r="B56" s="33">
        <v>30376</v>
      </c>
      <c r="C56" s="9">
        <v>6895.79660369865</v>
      </c>
      <c r="D56" s="31">
        <v>4643.9096036986502</v>
      </c>
      <c r="E56" s="31">
        <v>4331.97436333313</v>
      </c>
      <c r="F56" s="31">
        <v>2050.3930293877902</v>
      </c>
      <c r="G56" s="31">
        <v>1816.7553995457599</v>
      </c>
      <c r="H56" s="31">
        <v>233.63762984203001</v>
      </c>
      <c r="R56" s="6">
        <f t="shared" si="1"/>
        <v>27180</v>
      </c>
      <c r="S56" s="33">
        <v>27150</v>
      </c>
      <c r="T56" s="52">
        <v>2526.4439999640099</v>
      </c>
      <c r="U56" s="52">
        <v>1558.4376971317299</v>
      </c>
      <c r="V56" s="51">
        <v>1483.1830414645401</v>
      </c>
      <c r="W56" s="52">
        <v>779.44357991938</v>
      </c>
      <c r="X56" s="52">
        <v>668.98987022868403</v>
      </c>
      <c r="Y56" s="52">
        <v>110.256434754522</v>
      </c>
      <c r="Z56" s="57"/>
    </row>
    <row r="57" spans="1:26" x14ac:dyDescent="0.2">
      <c r="A57" s="6">
        <f t="shared" si="0"/>
        <v>30497</v>
      </c>
      <c r="B57" s="33">
        <v>30468</v>
      </c>
      <c r="C57" s="9">
        <v>6940.3330953660598</v>
      </c>
      <c r="D57" s="31">
        <v>4639.62009536606</v>
      </c>
      <c r="E57" s="31">
        <v>4325.0668878210799</v>
      </c>
      <c r="F57" s="31">
        <v>2024.8831916875199</v>
      </c>
      <c r="G57" s="31">
        <v>1781.7271182464101</v>
      </c>
      <c r="H57" s="31">
        <v>243.15607344111601</v>
      </c>
      <c r="R57" s="6">
        <f t="shared" si="1"/>
        <v>27210</v>
      </c>
      <c r="S57" s="33">
        <v>27181</v>
      </c>
      <c r="T57" s="52">
        <v>2538.47895669319</v>
      </c>
      <c r="U57" s="52">
        <v>1562.4919566931901</v>
      </c>
      <c r="V57" s="51">
        <v>1486.9479667544799</v>
      </c>
      <c r="W57" s="52">
        <v>783.21983280499001</v>
      </c>
      <c r="X57" s="52">
        <v>671.61216885167801</v>
      </c>
      <c r="Y57" s="52">
        <v>111.607663953312</v>
      </c>
      <c r="Z57" s="57"/>
    </row>
    <row r="58" spans="1:26" x14ac:dyDescent="0.2">
      <c r="A58" s="6">
        <f t="shared" si="0"/>
        <v>30589</v>
      </c>
      <c r="B58" s="33">
        <v>30560</v>
      </c>
      <c r="C58" s="9">
        <v>7066.4552051074497</v>
      </c>
      <c r="D58" s="31">
        <v>4691.0882051074504</v>
      </c>
      <c r="E58" s="31">
        <v>4372.6799326355203</v>
      </c>
      <c r="F58" s="31">
        <v>1989.43658263872</v>
      </c>
      <c r="G58" s="31">
        <v>1748.8038796996</v>
      </c>
      <c r="H58" s="31">
        <v>240.632702939117</v>
      </c>
      <c r="R58" s="6">
        <f t="shared" si="1"/>
        <v>27241</v>
      </c>
      <c r="S58" s="33">
        <v>27211</v>
      </c>
      <c r="T58" s="52">
        <v>2540.1356034404598</v>
      </c>
      <c r="U58" s="52">
        <v>1559.62411666396</v>
      </c>
      <c r="V58" s="51">
        <v>1483.86322472911</v>
      </c>
      <c r="W58" s="52">
        <v>783.64979278029602</v>
      </c>
      <c r="X58" s="52">
        <v>672.22821346918602</v>
      </c>
      <c r="Y58" s="52">
        <v>111.465961726526</v>
      </c>
      <c r="Z58" s="57"/>
    </row>
    <row r="59" spans="1:26" x14ac:dyDescent="0.2">
      <c r="A59" s="6">
        <f t="shared" si="0"/>
        <v>30681</v>
      </c>
      <c r="B59" s="33">
        <v>30651</v>
      </c>
      <c r="C59" s="9">
        <v>7277.4359404567303</v>
      </c>
      <c r="D59" s="31">
        <v>4807.4079404567301</v>
      </c>
      <c r="E59" s="31">
        <v>4489.6876955969301</v>
      </c>
      <c r="F59" s="31">
        <v>1998.8497394302599</v>
      </c>
      <c r="G59" s="31">
        <v>1757.1159531968999</v>
      </c>
      <c r="H59" s="31">
        <v>241.733786233356</v>
      </c>
      <c r="R59" s="6">
        <f t="shared" si="1"/>
        <v>27272</v>
      </c>
      <c r="S59" s="33">
        <v>27242</v>
      </c>
      <c r="T59" s="52">
        <v>2540.9769532836299</v>
      </c>
      <c r="U59" s="52">
        <v>1554.344074741</v>
      </c>
      <c r="V59" s="51">
        <v>1478.1838398786799</v>
      </c>
      <c r="W59" s="52">
        <v>783.86463820009499</v>
      </c>
      <c r="X59" s="52">
        <v>672.56416504762399</v>
      </c>
      <c r="Y59" s="52">
        <v>111.205070710854</v>
      </c>
      <c r="Z59" s="57"/>
    </row>
    <row r="60" spans="1:26" x14ac:dyDescent="0.2">
      <c r="A60" s="6">
        <f t="shared" si="0"/>
        <v>30772</v>
      </c>
      <c r="B60" s="33">
        <v>30742</v>
      </c>
      <c r="C60" s="9">
        <v>7581.3535942059798</v>
      </c>
      <c r="D60" s="31">
        <v>5029.7925942059801</v>
      </c>
      <c r="E60" s="31">
        <v>4702.9674353542396</v>
      </c>
      <c r="F60" s="31">
        <v>2095.9922557178202</v>
      </c>
      <c r="G60" s="31">
        <v>1852.5217686865999</v>
      </c>
      <c r="H60" s="31">
        <v>243.470487031228</v>
      </c>
      <c r="R60" s="6">
        <f t="shared" si="1"/>
        <v>27302</v>
      </c>
      <c r="S60" s="33">
        <v>27273</v>
      </c>
      <c r="T60" s="52">
        <v>2542.6771714681199</v>
      </c>
      <c r="U60" s="52">
        <v>1551.6331714681201</v>
      </c>
      <c r="V60" s="51">
        <v>1475.26790413354</v>
      </c>
      <c r="W60" s="52">
        <v>784.30889009734403</v>
      </c>
      <c r="X60" s="52">
        <v>673.23776724496702</v>
      </c>
      <c r="Y60" s="52">
        <v>111.071122852377</v>
      </c>
      <c r="Z60" s="57"/>
    </row>
    <row r="61" spans="1:26" x14ac:dyDescent="0.2">
      <c r="A61" s="6">
        <f t="shared" si="0"/>
        <v>30863</v>
      </c>
      <c r="B61" s="33">
        <v>30834</v>
      </c>
      <c r="C61" s="9">
        <v>7466.7615219254303</v>
      </c>
      <c r="D61" s="31">
        <v>4821.7435219254303</v>
      </c>
      <c r="E61" s="31">
        <v>4498.3736082312798</v>
      </c>
      <c r="F61" s="31">
        <v>2010.25650908182</v>
      </c>
      <c r="G61" s="31">
        <v>1772.59929338182</v>
      </c>
      <c r="H61" s="31">
        <v>237.65721569999999</v>
      </c>
      <c r="R61" s="6">
        <f t="shared" si="1"/>
        <v>27333</v>
      </c>
      <c r="S61" s="33">
        <v>27303</v>
      </c>
      <c r="T61" s="52">
        <v>2585.5051947869601</v>
      </c>
      <c r="U61" s="52">
        <v>1586.5106305178599</v>
      </c>
      <c r="V61" s="51">
        <v>1508.82497421618</v>
      </c>
      <c r="W61" s="52">
        <v>814.83376725855396</v>
      </c>
      <c r="X61" s="52">
        <v>700.43928574977497</v>
      </c>
      <c r="Y61" s="52">
        <v>114.528068825266</v>
      </c>
      <c r="Z61" s="57"/>
    </row>
    <row r="62" spans="1:26" x14ac:dyDescent="0.2">
      <c r="A62" s="6">
        <f t="shared" si="0"/>
        <v>30955</v>
      </c>
      <c r="B62" s="33">
        <v>30926</v>
      </c>
      <c r="C62" s="9">
        <v>7411.9660090495699</v>
      </c>
      <c r="D62" s="31">
        <v>4699.0190090495698</v>
      </c>
      <c r="E62" s="31">
        <v>4381.6167977061205</v>
      </c>
      <c r="F62" s="31">
        <v>1908.0547607040101</v>
      </c>
      <c r="G62" s="31">
        <v>1677.09114470401</v>
      </c>
      <c r="H62" s="31">
        <v>230.963616</v>
      </c>
      <c r="R62" s="6">
        <f t="shared" si="1"/>
        <v>27363</v>
      </c>
      <c r="S62" s="33">
        <v>27334</v>
      </c>
      <c r="T62" s="52">
        <v>2665.7178546155601</v>
      </c>
      <c r="U62" s="52">
        <v>1655.38055938202</v>
      </c>
      <c r="V62" s="51">
        <v>1575.12240751798</v>
      </c>
      <c r="W62" s="52">
        <v>871.93692490418402</v>
      </c>
      <c r="X62" s="52">
        <v>751.26997355322305</v>
      </c>
      <c r="Y62" s="52">
        <v>120.703551974243</v>
      </c>
      <c r="Z62" s="57"/>
    </row>
    <row r="63" spans="1:26" x14ac:dyDescent="0.2">
      <c r="A63" s="6">
        <f t="shared" si="0"/>
        <v>31047</v>
      </c>
      <c r="B63" s="33">
        <v>31017</v>
      </c>
      <c r="C63" s="9">
        <v>7565.5457205716102</v>
      </c>
      <c r="D63" s="31">
        <v>4735.6897205716105</v>
      </c>
      <c r="E63" s="31">
        <v>4406.7260861920404</v>
      </c>
      <c r="F63" s="31">
        <v>1908.8475652331999</v>
      </c>
      <c r="G63" s="31">
        <v>1680.8054259303899</v>
      </c>
      <c r="H63" s="31">
        <v>228.04213930281699</v>
      </c>
      <c r="R63" s="6">
        <f t="shared" si="1"/>
        <v>27394</v>
      </c>
      <c r="S63" s="33">
        <v>27364</v>
      </c>
      <c r="T63" s="52">
        <v>2730.1886337135502</v>
      </c>
      <c r="U63" s="52">
        <v>1714.0566337135499</v>
      </c>
      <c r="V63" s="51">
        <v>1631.70320298908</v>
      </c>
      <c r="W63" s="52">
        <v>913.95128732572698</v>
      </c>
      <c r="X63" s="52">
        <v>789.79078937859504</v>
      </c>
      <c r="Y63" s="52">
        <v>124.160497947132</v>
      </c>
      <c r="Z63" s="57"/>
    </row>
    <row r="64" spans="1:26" x14ac:dyDescent="0.2">
      <c r="A64" s="6">
        <f t="shared" si="0"/>
        <v>31137</v>
      </c>
      <c r="B64" s="33">
        <v>31107</v>
      </c>
      <c r="C64" s="9">
        <v>7710.0316915249596</v>
      </c>
      <c r="D64" s="31">
        <v>4833.1106915249602</v>
      </c>
      <c r="E64" s="31">
        <v>4504.5821059664104</v>
      </c>
      <c r="F64" s="31">
        <v>1971.98304533906</v>
      </c>
      <c r="G64" s="31">
        <v>1718.26064233906</v>
      </c>
      <c r="H64" s="31">
        <v>253.72240300000001</v>
      </c>
      <c r="R64" s="6">
        <f t="shared" si="1"/>
        <v>27425</v>
      </c>
      <c r="S64" s="33">
        <v>27395</v>
      </c>
      <c r="T64" s="52">
        <v>2759.3670887128901</v>
      </c>
      <c r="U64" s="52">
        <v>1746.2633173772099</v>
      </c>
      <c r="V64" s="51">
        <v>1663.4090549467601</v>
      </c>
      <c r="W64" s="52">
        <v>928.61764250169495</v>
      </c>
      <c r="X64" s="52">
        <v>804.49320158477099</v>
      </c>
      <c r="Y64" s="52">
        <v>123.983692229686</v>
      </c>
      <c r="Z64" s="57"/>
    </row>
    <row r="65" spans="1:26" x14ac:dyDescent="0.2">
      <c r="A65" s="6">
        <f t="shared" si="0"/>
        <v>31228</v>
      </c>
      <c r="B65" s="33">
        <v>31199</v>
      </c>
      <c r="C65" s="9">
        <v>7888.9304281131699</v>
      </c>
      <c r="D65" s="31">
        <v>4952.6954281131702</v>
      </c>
      <c r="E65" s="31">
        <v>4611.5230026156896</v>
      </c>
      <c r="F65" s="31">
        <v>2030.1340428737101</v>
      </c>
      <c r="G65" s="31">
        <v>1763.20745737371</v>
      </c>
      <c r="H65" s="31">
        <v>266.92658549999999</v>
      </c>
      <c r="R65" s="6">
        <f t="shared" si="1"/>
        <v>27453</v>
      </c>
      <c r="S65" s="33">
        <v>27426</v>
      </c>
      <c r="T65" s="52">
        <v>2779.3522506720401</v>
      </c>
      <c r="U65" s="52">
        <v>1769.9410591127901</v>
      </c>
      <c r="V65" s="51">
        <v>1686.84398314541</v>
      </c>
      <c r="W65" s="52">
        <v>937.92982474710504</v>
      </c>
      <c r="X65" s="52">
        <v>814.03183992976597</v>
      </c>
      <c r="Y65" s="52">
        <v>123.57329493395299</v>
      </c>
      <c r="Z65" s="57"/>
    </row>
    <row r="66" spans="1:26" x14ac:dyDescent="0.2">
      <c r="A66" s="6">
        <f t="shared" si="0"/>
        <v>31320</v>
      </c>
      <c r="B66" s="33">
        <v>31291</v>
      </c>
      <c r="C66" s="9">
        <v>8700.9958732237501</v>
      </c>
      <c r="D66" s="31">
        <v>5686.2778732237502</v>
      </c>
      <c r="E66" s="31">
        <v>5307.2857779992</v>
      </c>
      <c r="F66" s="31">
        <v>2300.2661252149701</v>
      </c>
      <c r="G66" s="31">
        <v>2015.9906164178799</v>
      </c>
      <c r="H66" s="31">
        <v>284.27550879709099</v>
      </c>
      <c r="R66" s="6">
        <f t="shared" si="1"/>
        <v>27484</v>
      </c>
      <c r="S66" s="33">
        <v>27454</v>
      </c>
      <c r="T66" s="52">
        <v>2801.7574491157502</v>
      </c>
      <c r="U66" s="52">
        <v>1791.7254491157501</v>
      </c>
      <c r="V66" s="51">
        <v>1707.00651535216</v>
      </c>
      <c r="W66" s="52">
        <v>947.07942887670094</v>
      </c>
      <c r="X66" s="52">
        <v>824.14815892773095</v>
      </c>
      <c r="Y66" s="52">
        <v>122.93126994897</v>
      </c>
      <c r="Z66" s="57"/>
    </row>
    <row r="67" spans="1:26" x14ac:dyDescent="0.2">
      <c r="A67" s="6">
        <f t="shared" si="0"/>
        <v>31412</v>
      </c>
      <c r="B67" s="33">
        <v>31382</v>
      </c>
      <c r="C67" s="9">
        <v>9382.6051629972008</v>
      </c>
      <c r="D67" s="31">
        <v>6316.8931629972003</v>
      </c>
      <c r="E67" s="31">
        <v>5914.34470700577</v>
      </c>
      <c r="F67" s="31">
        <v>2554.8284381966901</v>
      </c>
      <c r="G67" s="31">
        <v>2253.07961090558</v>
      </c>
      <c r="H67" s="31">
        <v>301.74882729110499</v>
      </c>
      <c r="R67" s="6">
        <f t="shared" si="1"/>
        <v>27514</v>
      </c>
      <c r="S67" s="33">
        <v>27485</v>
      </c>
      <c r="T67" s="52">
        <v>2831.7180639713201</v>
      </c>
      <c r="U67" s="52">
        <v>1812.33109235498</v>
      </c>
      <c r="V67" s="51">
        <v>1723.9778270541301</v>
      </c>
      <c r="W67" s="52">
        <v>957.50120983396596</v>
      </c>
      <c r="X67" s="52">
        <v>836.87774497352598</v>
      </c>
      <c r="Y67" s="52">
        <v>121.35899049349101</v>
      </c>
      <c r="Z67" s="57"/>
    </row>
    <row r="68" spans="1:26" x14ac:dyDescent="0.2">
      <c r="A68" s="6">
        <f t="shared" si="0"/>
        <v>31502</v>
      </c>
      <c r="B68" s="33">
        <v>31472</v>
      </c>
      <c r="C68" s="9">
        <v>10016.0999081509</v>
      </c>
      <c r="D68" s="31">
        <v>6885.5979081508804</v>
      </c>
      <c r="E68" s="31">
        <v>6475.8705837361003</v>
      </c>
      <c r="F68" s="31">
        <v>2673.9973938115099</v>
      </c>
      <c r="G68" s="31">
        <v>2400.1957065115098</v>
      </c>
      <c r="H68" s="31">
        <v>273.80168730000003</v>
      </c>
      <c r="R68" s="6">
        <f t="shared" si="1"/>
        <v>27545</v>
      </c>
      <c r="S68" s="33">
        <v>27515</v>
      </c>
      <c r="T68" s="52">
        <v>2862.97353261531</v>
      </c>
      <c r="U68" s="52">
        <v>1830.91268727183</v>
      </c>
      <c r="V68" s="51">
        <v>1738.5949484248899</v>
      </c>
      <c r="W68" s="52">
        <v>967.39979671147398</v>
      </c>
      <c r="X68" s="52">
        <v>849.62512904025402</v>
      </c>
      <c r="Y68" s="52">
        <v>118.729990329546</v>
      </c>
      <c r="Z68" s="57"/>
    </row>
    <row r="69" spans="1:26" x14ac:dyDescent="0.2">
      <c r="A69" s="6">
        <f t="shared" ref="A69:A132" si="2">EOMONTH(B69,0)</f>
        <v>31593</v>
      </c>
      <c r="B69" s="33">
        <v>31564</v>
      </c>
      <c r="C69" s="9">
        <v>10656.324763484799</v>
      </c>
      <c r="D69" s="31">
        <v>7450.1107634848404</v>
      </c>
      <c r="E69" s="31">
        <v>7009.9081506020602</v>
      </c>
      <c r="F69" s="31">
        <v>2855.5915802753502</v>
      </c>
      <c r="G69" s="31">
        <v>2560.87110346794</v>
      </c>
      <c r="H69" s="31">
        <v>294.72047680741002</v>
      </c>
      <c r="R69" s="6">
        <f t="shared" ref="R69:R132" si="3">EOMONTH(S69,0)</f>
        <v>27575</v>
      </c>
      <c r="S69" s="33">
        <v>27546</v>
      </c>
      <c r="T69" s="52">
        <v>2876.6667241834002</v>
      </c>
      <c r="U69" s="52">
        <v>1838.5477241834001</v>
      </c>
      <c r="V69" s="51">
        <v>1744.46310113599</v>
      </c>
      <c r="W69" s="52">
        <v>971.56750760670695</v>
      </c>
      <c r="X69" s="52">
        <v>855.11746765968701</v>
      </c>
      <c r="Y69" s="52">
        <v>116.45003994702</v>
      </c>
      <c r="Z69" s="57"/>
    </row>
    <row r="70" spans="1:26" x14ac:dyDescent="0.2">
      <c r="A70" s="6">
        <f t="shared" si="2"/>
        <v>31685</v>
      </c>
      <c r="B70" s="33">
        <v>31656</v>
      </c>
      <c r="C70" s="9">
        <v>11501.132122793801</v>
      </c>
      <c r="D70" s="31">
        <v>8217.6391227938293</v>
      </c>
      <c r="E70" s="31">
        <v>7748.6626639429896</v>
      </c>
      <c r="F70" s="31">
        <v>3255.6937868826299</v>
      </c>
      <c r="G70" s="31">
        <v>2799.0554368826301</v>
      </c>
      <c r="H70" s="31">
        <v>456.63835</v>
      </c>
      <c r="R70" s="6">
        <f t="shared" si="3"/>
        <v>27606</v>
      </c>
      <c r="S70" s="33">
        <v>27576</v>
      </c>
      <c r="T70" s="52">
        <v>2865.7561256567401</v>
      </c>
      <c r="U70" s="52">
        <v>1823.3346202707601</v>
      </c>
      <c r="V70" s="51">
        <v>1730.4489024652801</v>
      </c>
      <c r="W70" s="52">
        <v>955.13223495442799</v>
      </c>
      <c r="X70" s="52">
        <v>839.87296134782002</v>
      </c>
      <c r="Y70" s="52">
        <v>114.467702730008</v>
      </c>
      <c r="Z70" s="57"/>
    </row>
    <row r="71" spans="1:26" x14ac:dyDescent="0.2">
      <c r="A71" s="6">
        <f t="shared" si="2"/>
        <v>31777</v>
      </c>
      <c r="B71" s="33">
        <v>31747</v>
      </c>
      <c r="C71" s="9">
        <v>11874.187883938301</v>
      </c>
      <c r="D71" s="31">
        <v>8465.6248839383297</v>
      </c>
      <c r="E71" s="31">
        <v>7971.9291108834104</v>
      </c>
      <c r="F71" s="31">
        <v>3453.3571950382202</v>
      </c>
      <c r="G71" s="31">
        <v>2973.2231325382199</v>
      </c>
      <c r="H71" s="31">
        <v>480.13406250000003</v>
      </c>
      <c r="R71" s="6">
        <f t="shared" si="3"/>
        <v>27637</v>
      </c>
      <c r="S71" s="33">
        <v>27607</v>
      </c>
      <c r="T71" s="52">
        <v>2845.6683881824301</v>
      </c>
      <c r="U71" s="52">
        <v>1795.3254476465499</v>
      </c>
      <c r="V71" s="51">
        <v>1704.6470600528501</v>
      </c>
      <c r="W71" s="52">
        <v>924.87290119275394</v>
      </c>
      <c r="X71" s="52">
        <v>811.80597309139102</v>
      </c>
      <c r="Y71" s="52">
        <v>112.68401286946801</v>
      </c>
      <c r="Z71" s="57"/>
    </row>
    <row r="72" spans="1:26" x14ac:dyDescent="0.2">
      <c r="A72" s="6">
        <f t="shared" si="2"/>
        <v>31867</v>
      </c>
      <c r="B72" s="33">
        <v>31837</v>
      </c>
      <c r="C72" s="9">
        <v>12741.614085036699</v>
      </c>
      <c r="D72" s="31">
        <v>9285.7490850367194</v>
      </c>
      <c r="E72" s="31">
        <v>8760.0187709974107</v>
      </c>
      <c r="F72" s="31">
        <v>3746.1841673652398</v>
      </c>
      <c r="G72" s="31">
        <v>3192.23607236524</v>
      </c>
      <c r="H72" s="31">
        <v>553.94809499999997</v>
      </c>
      <c r="R72" s="6">
        <f t="shared" si="3"/>
        <v>27667</v>
      </c>
      <c r="S72" s="33">
        <v>27638</v>
      </c>
      <c r="T72" s="52">
        <v>2835.3548501351102</v>
      </c>
      <c r="U72" s="52">
        <v>1780.9448501351101</v>
      </c>
      <c r="V72" s="51">
        <v>1691.39976011419</v>
      </c>
      <c r="W72" s="52">
        <v>909.337015658783</v>
      </c>
      <c r="X72" s="52">
        <v>797.39569161363204</v>
      </c>
      <c r="Y72" s="52">
        <v>111.94132404515101</v>
      </c>
      <c r="Z72" s="57"/>
    </row>
    <row r="73" spans="1:26" x14ac:dyDescent="0.2">
      <c r="A73" s="6">
        <f t="shared" si="2"/>
        <v>31958</v>
      </c>
      <c r="B73" s="33">
        <v>31929</v>
      </c>
      <c r="C73" s="9">
        <v>12960.104166602699</v>
      </c>
      <c r="D73" s="31">
        <v>9431.1461666027008</v>
      </c>
      <c r="E73" s="31">
        <v>8889.9955785489892</v>
      </c>
      <c r="F73" s="31">
        <v>3797.7083693169402</v>
      </c>
      <c r="G73" s="31">
        <v>3210.4930693169399</v>
      </c>
      <c r="H73" s="31">
        <v>587.21529999999996</v>
      </c>
      <c r="R73" s="6">
        <f t="shared" si="3"/>
        <v>27698</v>
      </c>
      <c r="S73" s="33">
        <v>27668</v>
      </c>
      <c r="T73" s="52">
        <v>2867.7935650811401</v>
      </c>
      <c r="U73" s="52">
        <v>1804.7461409688899</v>
      </c>
      <c r="V73" s="51">
        <v>1714.1537772624499</v>
      </c>
      <c r="W73" s="52">
        <v>928.42034225880502</v>
      </c>
      <c r="X73" s="52">
        <v>813.90188948338402</v>
      </c>
      <c r="Y73" s="52">
        <v>114.51845277542201</v>
      </c>
      <c r="Z73" s="57"/>
    </row>
    <row r="74" spans="1:26" x14ac:dyDescent="0.2">
      <c r="A74" s="6">
        <f t="shared" si="2"/>
        <v>32050</v>
      </c>
      <c r="B74" s="33">
        <v>32021</v>
      </c>
      <c r="C74" s="9">
        <v>13297.4324661341</v>
      </c>
      <c r="D74" s="31">
        <v>9686.0044661340598</v>
      </c>
      <c r="E74" s="31">
        <v>9145.6471237881706</v>
      </c>
      <c r="F74" s="31">
        <v>3881.9301130457002</v>
      </c>
      <c r="G74" s="31">
        <v>3268.6088150456999</v>
      </c>
      <c r="H74" s="31">
        <v>613.32129799999996</v>
      </c>
      <c r="R74" s="6">
        <f t="shared" si="3"/>
        <v>27728</v>
      </c>
      <c r="S74" s="33">
        <v>27699</v>
      </c>
      <c r="T74" s="52">
        <v>2931.9818693960401</v>
      </c>
      <c r="U74" s="52">
        <v>1852.2591366499501</v>
      </c>
      <c r="V74" s="51">
        <v>1759.59126061702</v>
      </c>
      <c r="W74" s="52">
        <v>962.510768539433</v>
      </c>
      <c r="X74" s="52">
        <v>843.38853682984598</v>
      </c>
      <c r="Y74" s="52">
        <v>119.122231709587</v>
      </c>
      <c r="Z74" s="57"/>
    </row>
    <row r="75" spans="1:26" x14ac:dyDescent="0.2">
      <c r="A75" s="6">
        <f t="shared" si="2"/>
        <v>32142</v>
      </c>
      <c r="B75" s="33">
        <v>32112</v>
      </c>
      <c r="C75" s="9">
        <v>15298.0061781083</v>
      </c>
      <c r="D75" s="31">
        <v>11603.882178108301</v>
      </c>
      <c r="E75" s="31">
        <v>10962.3589022953</v>
      </c>
      <c r="F75" s="31">
        <v>4584.3452976142398</v>
      </c>
      <c r="G75" s="31">
        <v>3863.2825486142401</v>
      </c>
      <c r="H75" s="31">
        <v>721.06274900000005</v>
      </c>
      <c r="R75" s="6">
        <f t="shared" si="3"/>
        <v>27759</v>
      </c>
      <c r="S75" s="33">
        <v>27729</v>
      </c>
      <c r="T75" s="52">
        <v>2987.0408282818598</v>
      </c>
      <c r="U75" s="52">
        <v>1894.1658282818501</v>
      </c>
      <c r="V75" s="51">
        <v>1799.70874298426</v>
      </c>
      <c r="W75" s="52">
        <v>981.59409513945502</v>
      </c>
      <c r="X75" s="52">
        <v>859.89473469959796</v>
      </c>
      <c r="Y75" s="52">
        <v>121.699360439857</v>
      </c>
      <c r="Z75" s="57"/>
    </row>
    <row r="76" spans="1:26" x14ac:dyDescent="0.2">
      <c r="A76" s="6">
        <f t="shared" si="2"/>
        <v>32233</v>
      </c>
      <c r="B76" s="33">
        <v>32203</v>
      </c>
      <c r="C76" s="9">
        <v>15245.8297950448</v>
      </c>
      <c r="D76" s="31">
        <v>11491.6637950448</v>
      </c>
      <c r="E76" s="31">
        <v>10872.1050051108</v>
      </c>
      <c r="F76" s="31">
        <v>4478.7434246164003</v>
      </c>
      <c r="G76" s="31">
        <v>3720.4377440163998</v>
      </c>
      <c r="H76" s="31">
        <v>758.30568059999996</v>
      </c>
      <c r="R76" s="6">
        <f t="shared" si="3"/>
        <v>27790</v>
      </c>
      <c r="S76" s="33">
        <v>27760</v>
      </c>
      <c r="T76" s="52">
        <v>3016.0246765697302</v>
      </c>
      <c r="U76" s="52">
        <v>1918.5532783393801</v>
      </c>
      <c r="V76" s="51">
        <v>1823.2788661940299</v>
      </c>
      <c r="W76" s="52">
        <v>972.60158832871605</v>
      </c>
      <c r="X76" s="52">
        <v>854.56332922104195</v>
      </c>
      <c r="Y76" s="52">
        <v>118.629392625354</v>
      </c>
      <c r="Z76" s="57"/>
    </row>
    <row r="77" spans="1:26" x14ac:dyDescent="0.2">
      <c r="A77" s="6">
        <f t="shared" si="2"/>
        <v>32324</v>
      </c>
      <c r="B77" s="33">
        <v>32295</v>
      </c>
      <c r="C77" s="9">
        <v>14899.7853363633</v>
      </c>
      <c r="D77" s="31">
        <v>11076.334336363299</v>
      </c>
      <c r="E77" s="31">
        <v>10475.679083011501</v>
      </c>
      <c r="F77" s="31">
        <v>4217.4244482909899</v>
      </c>
      <c r="G77" s="31">
        <v>3482.6852618909902</v>
      </c>
      <c r="H77" s="31">
        <v>734.73918639999999</v>
      </c>
      <c r="R77" s="6">
        <f t="shared" si="3"/>
        <v>27819</v>
      </c>
      <c r="S77" s="33">
        <v>27791</v>
      </c>
      <c r="T77" s="52">
        <v>3037.9018586341699</v>
      </c>
      <c r="U77" s="52">
        <v>1937.65008500207</v>
      </c>
      <c r="V77" s="51">
        <v>1841.78102072095</v>
      </c>
      <c r="W77" s="52">
        <v>957.16716647926796</v>
      </c>
      <c r="X77" s="52">
        <v>845.41269270350995</v>
      </c>
      <c r="Y77" s="52">
        <v>112.898603164815</v>
      </c>
      <c r="Z77" s="57"/>
    </row>
    <row r="78" spans="1:26" x14ac:dyDescent="0.2">
      <c r="A78" s="6">
        <f t="shared" si="2"/>
        <v>32416</v>
      </c>
      <c r="B78" s="33">
        <v>32387</v>
      </c>
      <c r="C78" s="9">
        <v>15093.3959669329</v>
      </c>
      <c r="D78" s="31">
        <v>11212.123966932901</v>
      </c>
      <c r="E78" s="31">
        <v>10617.857468190299</v>
      </c>
      <c r="F78" s="31">
        <v>4206.5839639660999</v>
      </c>
      <c r="G78" s="31">
        <v>3438.5875744660998</v>
      </c>
      <c r="H78" s="31">
        <v>767.99638949999996</v>
      </c>
      <c r="R78" s="6">
        <f t="shared" si="3"/>
        <v>27850</v>
      </c>
      <c r="S78" s="33">
        <v>27820</v>
      </c>
      <c r="T78" s="52">
        <v>3062.2644721573001</v>
      </c>
      <c r="U78" s="52">
        <v>1956.6324721573001</v>
      </c>
      <c r="V78" s="51">
        <v>1859.6994214584199</v>
      </c>
      <c r="W78" s="52">
        <v>948.17465966852899</v>
      </c>
      <c r="X78" s="52">
        <v>840.08128722495405</v>
      </c>
      <c r="Y78" s="52">
        <v>108.09337244357501</v>
      </c>
      <c r="Z78" s="57"/>
    </row>
    <row r="79" spans="1:26" x14ac:dyDescent="0.2">
      <c r="A79" s="6">
        <f t="shared" si="2"/>
        <v>32508</v>
      </c>
      <c r="B79" s="33">
        <v>32478</v>
      </c>
      <c r="C79" s="9">
        <v>16386.690775785901</v>
      </c>
      <c r="D79" s="31">
        <v>12406.1777757859</v>
      </c>
      <c r="E79" s="31">
        <v>11767.0963931399</v>
      </c>
      <c r="F79" s="31">
        <v>4688.5987276340502</v>
      </c>
      <c r="G79" s="31">
        <v>3829.1947976340498</v>
      </c>
      <c r="H79" s="31">
        <v>859.40392999999995</v>
      </c>
      <c r="R79" s="6">
        <f t="shared" si="3"/>
        <v>27880</v>
      </c>
      <c r="S79" s="33">
        <v>27851</v>
      </c>
      <c r="T79" s="52">
        <v>3087.7198284306801</v>
      </c>
      <c r="U79" s="52">
        <v>1972.6751149326101</v>
      </c>
      <c r="V79" s="51">
        <v>1874.1722796151</v>
      </c>
      <c r="W79" s="52">
        <v>949.63116828034595</v>
      </c>
      <c r="X79" s="52">
        <v>842.39271396233005</v>
      </c>
      <c r="Y79" s="52">
        <v>105.657992184352</v>
      </c>
      <c r="Z79" s="57"/>
    </row>
    <row r="80" spans="1:26" x14ac:dyDescent="0.2">
      <c r="A80" s="6">
        <f t="shared" si="2"/>
        <v>32598</v>
      </c>
      <c r="B80" s="33">
        <v>32568</v>
      </c>
      <c r="C80" s="9">
        <v>16138.7797120911</v>
      </c>
      <c r="D80" s="31">
        <v>12084.633712091099</v>
      </c>
      <c r="E80" s="31">
        <v>11454.4487821118</v>
      </c>
      <c r="F80" s="31">
        <v>4516.1284706971401</v>
      </c>
      <c r="G80" s="31">
        <v>3659.4576498971401</v>
      </c>
      <c r="H80" s="31">
        <v>856.6708208</v>
      </c>
      <c r="R80" s="6">
        <f t="shared" si="3"/>
        <v>27911</v>
      </c>
      <c r="S80" s="33">
        <v>27881</v>
      </c>
      <c r="T80" s="52">
        <v>3115.1384689300999</v>
      </c>
      <c r="U80" s="52">
        <v>1988.0666696665201</v>
      </c>
      <c r="V80" s="51">
        <v>1887.6954336748199</v>
      </c>
      <c r="W80" s="52">
        <v>953.650954731929</v>
      </c>
      <c r="X80" s="52">
        <v>848.52772666066096</v>
      </c>
      <c r="Y80" s="52">
        <v>103.67380568800399</v>
      </c>
      <c r="Z80" s="57"/>
    </row>
    <row r="81" spans="1:26" x14ac:dyDescent="0.2">
      <c r="A81" s="6">
        <f t="shared" si="2"/>
        <v>32689</v>
      </c>
      <c r="B81" s="33">
        <v>32660</v>
      </c>
      <c r="C81" s="9">
        <v>15693.4510498526</v>
      </c>
      <c r="D81" s="31">
        <v>11586.682049852599</v>
      </c>
      <c r="E81" s="31">
        <v>10952.880864372801</v>
      </c>
      <c r="F81" s="31">
        <v>4486.95705703776</v>
      </c>
      <c r="G81" s="31">
        <v>3650.2629604377598</v>
      </c>
      <c r="H81" s="31">
        <v>836.69409659999997</v>
      </c>
      <c r="R81" s="6">
        <f t="shared" si="3"/>
        <v>27941</v>
      </c>
      <c r="S81" s="33">
        <v>27912</v>
      </c>
      <c r="T81" s="52">
        <v>3146.71812609258</v>
      </c>
      <c r="U81" s="52">
        <v>2007.53312609258</v>
      </c>
      <c r="V81" s="51">
        <v>1905.1386040162899</v>
      </c>
      <c r="W81" s="52">
        <v>959.18706520208798</v>
      </c>
      <c r="X81" s="52">
        <v>856.48799505974205</v>
      </c>
      <c r="Y81" s="52">
        <v>102.699070142346</v>
      </c>
      <c r="Z81" s="57"/>
    </row>
    <row r="82" spans="1:26" x14ac:dyDescent="0.2">
      <c r="A82" s="6">
        <f t="shared" si="2"/>
        <v>32781</v>
      </c>
      <c r="B82" s="33">
        <v>32752</v>
      </c>
      <c r="C82" s="9">
        <v>16608.288905150999</v>
      </c>
      <c r="D82" s="31">
        <v>12455.510905151001</v>
      </c>
      <c r="E82" s="31">
        <v>11791.902186298201</v>
      </c>
      <c r="F82" s="31">
        <v>4805.5251234829502</v>
      </c>
      <c r="G82" s="31">
        <v>3878.8295826829499</v>
      </c>
      <c r="H82" s="31">
        <v>926.6955408</v>
      </c>
      <c r="R82" s="6">
        <f t="shared" si="3"/>
        <v>27972</v>
      </c>
      <c r="S82" s="33">
        <v>27942</v>
      </c>
      <c r="T82" s="52">
        <v>3190.3875890056001</v>
      </c>
      <c r="U82" s="52">
        <v>2041.9229951284599</v>
      </c>
      <c r="V82" s="51">
        <v>1937.44607224678</v>
      </c>
      <c r="W82" s="52">
        <v>972.36362019060505</v>
      </c>
      <c r="X82" s="52">
        <v>871.22489559206599</v>
      </c>
      <c r="Y82" s="52">
        <v>102.36601255044999</v>
      </c>
      <c r="Z82" s="57"/>
    </row>
    <row r="83" spans="1:26" x14ac:dyDescent="0.2">
      <c r="A83" s="6">
        <f t="shared" si="2"/>
        <v>32873</v>
      </c>
      <c r="B83" s="33">
        <v>32843</v>
      </c>
      <c r="C83" s="9">
        <v>17207.113545113101</v>
      </c>
      <c r="D83" s="31">
        <v>13006.1145451131</v>
      </c>
      <c r="E83" s="31">
        <v>12288.3670665845</v>
      </c>
      <c r="F83" s="31">
        <v>5331.3510702206604</v>
      </c>
      <c r="G83" s="31">
        <v>4384.7370317206596</v>
      </c>
      <c r="H83" s="31">
        <v>946.61403849999999</v>
      </c>
      <c r="R83" s="6">
        <f t="shared" si="3"/>
        <v>28003</v>
      </c>
      <c r="S83" s="33">
        <v>27973</v>
      </c>
      <c r="T83" s="52">
        <v>3243.14522335324</v>
      </c>
      <c r="U83" s="52">
        <v>2087.4917035025901</v>
      </c>
      <c r="V83" s="51">
        <v>1981.14589556798</v>
      </c>
      <c r="W83" s="52">
        <v>994.41889676321</v>
      </c>
      <c r="X83" s="52">
        <v>893.356726584189</v>
      </c>
      <c r="Y83" s="52">
        <v>102.14682715334401</v>
      </c>
      <c r="Z83" s="57"/>
    </row>
    <row r="84" spans="1:26" x14ac:dyDescent="0.2">
      <c r="A84" s="6">
        <f t="shared" si="2"/>
        <v>32963</v>
      </c>
      <c r="B84" s="33">
        <v>32933</v>
      </c>
      <c r="C84" s="9">
        <v>17002.530459664598</v>
      </c>
      <c r="D84" s="31">
        <v>12716.6544596646</v>
      </c>
      <c r="E84" s="31">
        <v>11977.901024725799</v>
      </c>
      <c r="F84" s="31">
        <v>5466.2509787667404</v>
      </c>
      <c r="G84" s="31">
        <v>4462.76302676674</v>
      </c>
      <c r="H84" s="31">
        <v>1003.487952</v>
      </c>
      <c r="R84" s="6">
        <f t="shared" si="3"/>
        <v>28033</v>
      </c>
      <c r="S84" s="33">
        <v>28004</v>
      </c>
      <c r="T84" s="52">
        <v>3295.5704397710902</v>
      </c>
      <c r="U84" s="52">
        <v>2129.7624397710902</v>
      </c>
      <c r="V84" s="51">
        <v>2021.80281613434</v>
      </c>
      <c r="W84" s="52">
        <v>1017.29812769239</v>
      </c>
      <c r="X84" s="52">
        <v>915.22728525323896</v>
      </c>
      <c r="Y84" s="52">
        <v>102.070842439153</v>
      </c>
      <c r="Z84" s="57"/>
    </row>
    <row r="85" spans="1:26" x14ac:dyDescent="0.2">
      <c r="A85" s="6">
        <f t="shared" si="2"/>
        <v>33054</v>
      </c>
      <c r="B85" s="33">
        <v>33025</v>
      </c>
      <c r="C85" s="9">
        <v>17676.532955250601</v>
      </c>
      <c r="D85" s="31">
        <v>13417.6979552506</v>
      </c>
      <c r="E85" s="31">
        <v>12625.5716622171</v>
      </c>
      <c r="F85" s="31">
        <v>5872.2278237844303</v>
      </c>
      <c r="G85" s="31">
        <v>4776.0939239844301</v>
      </c>
      <c r="H85" s="31">
        <v>1096.1338998000001</v>
      </c>
      <c r="R85" s="6">
        <f t="shared" si="3"/>
        <v>28064</v>
      </c>
      <c r="S85" s="33">
        <v>28034</v>
      </c>
      <c r="T85" s="52">
        <v>3353.0478230527301</v>
      </c>
      <c r="U85" s="52">
        <v>2168.9139930507499</v>
      </c>
      <c r="V85" s="51">
        <v>2059.2961075887201</v>
      </c>
      <c r="W85" s="52">
        <v>1046.87057845002</v>
      </c>
      <c r="X85" s="52">
        <v>941.13702427063402</v>
      </c>
      <c r="Y85" s="52">
        <v>105.082313485321</v>
      </c>
      <c r="Z85" s="57"/>
    </row>
    <row r="86" spans="1:26" x14ac:dyDescent="0.2">
      <c r="A86" s="6">
        <f t="shared" si="2"/>
        <v>33146</v>
      </c>
      <c r="B86" s="33">
        <v>33117</v>
      </c>
      <c r="C86" s="9">
        <v>19169.266800761001</v>
      </c>
      <c r="D86" s="31">
        <v>14884.219800761</v>
      </c>
      <c r="E86" s="31">
        <v>14018.608505395399</v>
      </c>
      <c r="F86" s="31">
        <v>6385.7026234366203</v>
      </c>
      <c r="G86" s="31">
        <v>5183.1310759366197</v>
      </c>
      <c r="H86" s="31">
        <v>1202.5715475</v>
      </c>
      <c r="R86" s="6">
        <f t="shared" si="3"/>
        <v>28094</v>
      </c>
      <c r="S86" s="33">
        <v>28065</v>
      </c>
      <c r="T86" s="52">
        <v>3410.2562633205898</v>
      </c>
      <c r="U86" s="52">
        <v>2205.3138707368298</v>
      </c>
      <c r="V86" s="51">
        <v>2094.25022180924</v>
      </c>
      <c r="W86" s="52">
        <v>1077.57334277779</v>
      </c>
      <c r="X86" s="52">
        <v>966.78038350510496</v>
      </c>
      <c r="Y86" s="52">
        <v>110.462000887177</v>
      </c>
      <c r="Z86" s="57"/>
    </row>
    <row r="87" spans="1:26" x14ac:dyDescent="0.2">
      <c r="A87" s="6">
        <f t="shared" si="2"/>
        <v>33238</v>
      </c>
      <c r="B87" s="33">
        <v>33208</v>
      </c>
      <c r="C87" s="9">
        <v>19869.390754381599</v>
      </c>
      <c r="D87" s="31">
        <v>15581.1107543816</v>
      </c>
      <c r="E87" s="31">
        <v>14687.7798848245</v>
      </c>
      <c r="F87" s="31">
        <v>6847.3566944837603</v>
      </c>
      <c r="G87" s="31">
        <v>5583.3830304837602</v>
      </c>
      <c r="H87" s="31">
        <v>1263.9736640000001</v>
      </c>
      <c r="R87" s="6">
        <f t="shared" si="3"/>
        <v>28125</v>
      </c>
      <c r="S87" s="33">
        <v>28095</v>
      </c>
      <c r="T87" s="52">
        <v>3458.4543916642701</v>
      </c>
      <c r="U87" s="52">
        <v>2237.2783916642702</v>
      </c>
      <c r="V87" s="51">
        <v>2125.39041586239</v>
      </c>
      <c r="W87" s="52">
        <v>1092.49850345245</v>
      </c>
      <c r="X87" s="52">
        <v>979.025031519104</v>
      </c>
      <c r="Y87" s="52">
        <v>113.473471933345</v>
      </c>
      <c r="Z87" s="57"/>
    </row>
    <row r="88" spans="1:26" x14ac:dyDescent="0.2">
      <c r="A88" s="6">
        <f t="shared" si="2"/>
        <v>33328</v>
      </c>
      <c r="B88" s="33">
        <v>33298</v>
      </c>
      <c r="C88" s="9">
        <v>18868.129325681199</v>
      </c>
      <c r="D88" s="31">
        <v>14552.452325681201</v>
      </c>
      <c r="E88" s="31">
        <v>13720.934077137401</v>
      </c>
      <c r="F88" s="31">
        <v>6118.0374470139404</v>
      </c>
      <c r="G88" s="31">
        <v>4954.1764370139399</v>
      </c>
      <c r="H88" s="31">
        <v>1163.8610100000001</v>
      </c>
      <c r="R88" s="6">
        <f t="shared" si="3"/>
        <v>28156</v>
      </c>
      <c r="S88" s="33">
        <v>28126</v>
      </c>
      <c r="T88" s="52">
        <v>3489.7233596762699</v>
      </c>
      <c r="U88" s="52">
        <v>2260.50407470031</v>
      </c>
      <c r="V88" s="51">
        <v>2148.7028758635302</v>
      </c>
      <c r="W88" s="52">
        <v>1091.33042951947</v>
      </c>
      <c r="X88" s="52">
        <v>979.02291122639201</v>
      </c>
      <c r="Y88" s="52">
        <v>112.30751829308301</v>
      </c>
      <c r="Z88" s="57"/>
    </row>
    <row r="89" spans="1:26" x14ac:dyDescent="0.2">
      <c r="A89" s="6">
        <f t="shared" si="2"/>
        <v>33419</v>
      </c>
      <c r="B89" s="33">
        <v>33390</v>
      </c>
      <c r="C89" s="9">
        <v>18850.4574893344</v>
      </c>
      <c r="D89" s="31">
        <v>14578.9574893344</v>
      </c>
      <c r="E89" s="31">
        <v>13769.2865398177</v>
      </c>
      <c r="F89" s="31">
        <v>5901.7787447751998</v>
      </c>
      <c r="G89" s="31">
        <v>4793.0148812752004</v>
      </c>
      <c r="H89" s="31">
        <v>1108.7638635000001</v>
      </c>
      <c r="R89" s="6">
        <f t="shared" si="3"/>
        <v>28184</v>
      </c>
      <c r="S89" s="33">
        <v>28157</v>
      </c>
      <c r="T89" s="52">
        <v>3512.7461381826101</v>
      </c>
      <c r="U89" s="52">
        <v>2278.37695572554</v>
      </c>
      <c r="V89" s="51">
        <v>2166.9046224052599</v>
      </c>
      <c r="W89" s="52">
        <v>1089.4065622912799</v>
      </c>
      <c r="X89" s="52">
        <v>979.01941901451301</v>
      </c>
      <c r="Y89" s="52">
        <v>110.387143276765</v>
      </c>
      <c r="Z89" s="57"/>
    </row>
    <row r="90" spans="1:26" x14ac:dyDescent="0.2">
      <c r="A90" s="6">
        <f t="shared" si="2"/>
        <v>33511</v>
      </c>
      <c r="B90" s="33">
        <v>33482</v>
      </c>
      <c r="C90" s="9">
        <v>19874.184050043499</v>
      </c>
      <c r="D90" s="31">
        <v>15625.2950500435</v>
      </c>
      <c r="E90" s="31">
        <v>14768.0393883179</v>
      </c>
      <c r="F90" s="31">
        <v>6508.7762624385196</v>
      </c>
      <c r="G90" s="31">
        <v>5298.0055574385196</v>
      </c>
      <c r="H90" s="31">
        <v>1210.7707049999999</v>
      </c>
      <c r="R90" s="6">
        <f t="shared" si="3"/>
        <v>28215</v>
      </c>
      <c r="S90" s="33">
        <v>28185</v>
      </c>
      <c r="T90" s="52">
        <v>3544.3994674406099</v>
      </c>
      <c r="U90" s="52">
        <v>2302.4984674406101</v>
      </c>
      <c r="V90" s="51">
        <v>2190.9277699911499</v>
      </c>
      <c r="W90" s="52">
        <v>1088.2384883582999</v>
      </c>
      <c r="X90" s="52">
        <v>979.01729872180101</v>
      </c>
      <c r="Y90" s="52">
        <v>109.221189636503</v>
      </c>
      <c r="Z90" s="57"/>
    </row>
    <row r="91" spans="1:26" x14ac:dyDescent="0.2">
      <c r="A91" s="6">
        <f t="shared" si="2"/>
        <v>33603</v>
      </c>
      <c r="B91" s="33">
        <v>33573</v>
      </c>
      <c r="C91" s="9">
        <v>21278.647319870699</v>
      </c>
      <c r="D91" s="31">
        <v>17004.826319870699</v>
      </c>
      <c r="E91" s="31">
        <v>16087.729905541</v>
      </c>
      <c r="F91" s="31">
        <v>7256.0973052326199</v>
      </c>
      <c r="G91" s="31">
        <v>5997.90376993262</v>
      </c>
      <c r="H91" s="31">
        <v>1258.1935352999999</v>
      </c>
      <c r="R91" s="6">
        <f t="shared" si="3"/>
        <v>28245</v>
      </c>
      <c r="S91" s="33">
        <v>28216</v>
      </c>
      <c r="T91" s="52">
        <v>3593.4137143378198</v>
      </c>
      <c r="U91" s="52">
        <v>2338.42774424856</v>
      </c>
      <c r="V91" s="51">
        <v>2225.3534894688801</v>
      </c>
      <c r="W91" s="52">
        <v>1099.0191437307001</v>
      </c>
      <c r="X91" s="52">
        <v>989.75226387765497</v>
      </c>
      <c r="Y91" s="52">
        <v>109.49816544578999</v>
      </c>
      <c r="Z91" s="57"/>
    </row>
    <row r="92" spans="1:26" x14ac:dyDescent="0.2">
      <c r="A92" s="6">
        <f t="shared" si="2"/>
        <v>33694</v>
      </c>
      <c r="B92" s="33">
        <v>33664</v>
      </c>
      <c r="C92" s="9">
        <v>20536.6168375745</v>
      </c>
      <c r="D92" s="31">
        <v>16201.434837574499</v>
      </c>
      <c r="E92" s="31">
        <v>15295.403500664001</v>
      </c>
      <c r="F92" s="31">
        <v>6807.39172308875</v>
      </c>
      <c r="G92" s="31">
        <v>5628.9828494887497</v>
      </c>
      <c r="H92" s="31">
        <v>1178.4088736000001</v>
      </c>
      <c r="R92" s="6">
        <f t="shared" si="3"/>
        <v>28276</v>
      </c>
      <c r="S92" s="33">
        <v>28246</v>
      </c>
      <c r="T92" s="52">
        <v>3656.2976189165202</v>
      </c>
      <c r="U92" s="52">
        <v>2383.7240767103699</v>
      </c>
      <c r="V92" s="51">
        <v>2267.7237638433799</v>
      </c>
      <c r="W92" s="52">
        <v>1122.44807876558</v>
      </c>
      <c r="X92" s="52">
        <v>1012.68708388471</v>
      </c>
      <c r="Y92" s="52">
        <v>110.23127558610599</v>
      </c>
      <c r="Z92" s="57"/>
    </row>
    <row r="93" spans="1:26" x14ac:dyDescent="0.2">
      <c r="A93" s="6">
        <f t="shared" si="2"/>
        <v>33785</v>
      </c>
      <c r="B93" s="33">
        <v>33756</v>
      </c>
      <c r="C93" s="9">
        <v>21839.031902859799</v>
      </c>
      <c r="D93" s="31">
        <v>17526.701902859801</v>
      </c>
      <c r="E93" s="31">
        <v>16563.721731103698</v>
      </c>
      <c r="F93" s="31">
        <v>7519.8942326428796</v>
      </c>
      <c r="G93" s="31">
        <v>6229.4497266428798</v>
      </c>
      <c r="H93" s="31">
        <v>1290.444506</v>
      </c>
      <c r="R93" s="6">
        <f t="shared" si="3"/>
        <v>28306</v>
      </c>
      <c r="S93" s="33">
        <v>28277</v>
      </c>
      <c r="T93" s="52">
        <v>3712.4830086811899</v>
      </c>
      <c r="U93" s="52">
        <v>2423.6240086811899</v>
      </c>
      <c r="V93" s="51">
        <v>2304.2933745461</v>
      </c>
      <c r="W93" s="52">
        <v>1142.0537097475101</v>
      </c>
      <c r="X93" s="52">
        <v>1030.87546361215</v>
      </c>
      <c r="Y93" s="52">
        <v>111.17824613536899</v>
      </c>
      <c r="Z93" s="57"/>
    </row>
    <row r="94" spans="1:26" x14ac:dyDescent="0.2">
      <c r="A94" s="6">
        <f t="shared" si="2"/>
        <v>33877</v>
      </c>
      <c r="B94" s="33">
        <v>33848</v>
      </c>
      <c r="C94" s="9">
        <v>22775.069037740501</v>
      </c>
      <c r="D94" s="31">
        <v>18438.705037740499</v>
      </c>
      <c r="E94" s="31">
        <v>17397.710393579</v>
      </c>
      <c r="F94" s="31">
        <v>7772.5682487600498</v>
      </c>
      <c r="G94" s="31">
        <v>6569.0235863850503</v>
      </c>
      <c r="H94" s="31">
        <v>1203.5446623749999</v>
      </c>
      <c r="R94" s="6">
        <f t="shared" si="3"/>
        <v>28337</v>
      </c>
      <c r="S94" s="33">
        <v>28307</v>
      </c>
      <c r="T94" s="52">
        <v>3754.32835234905</v>
      </c>
      <c r="U94" s="52">
        <v>2452.2201952938099</v>
      </c>
      <c r="V94" s="51">
        <v>2329.7228872320502</v>
      </c>
      <c r="W94" s="52">
        <v>1152.44345803795</v>
      </c>
      <c r="X94" s="52">
        <v>1039.3491065183</v>
      </c>
      <c r="Y94" s="52">
        <v>112.647015517028</v>
      </c>
      <c r="Z94" s="57"/>
    </row>
    <row r="95" spans="1:26" x14ac:dyDescent="0.2">
      <c r="A95" s="6">
        <f t="shared" si="2"/>
        <v>33969</v>
      </c>
      <c r="B95" s="33">
        <v>33939</v>
      </c>
      <c r="C95" s="9">
        <v>21708.955222109402</v>
      </c>
      <c r="D95" s="31">
        <v>17357.328222109401</v>
      </c>
      <c r="E95" s="31">
        <v>16390.769848649899</v>
      </c>
      <c r="F95" s="31">
        <v>7086.4151868451299</v>
      </c>
      <c r="G95" s="31">
        <v>6050.6951868451297</v>
      </c>
      <c r="H95" s="31">
        <v>1035.72</v>
      </c>
      <c r="R95" s="6">
        <f t="shared" si="3"/>
        <v>28368</v>
      </c>
      <c r="S95" s="33">
        <v>28338</v>
      </c>
      <c r="T95" s="52">
        <v>3792.6010576171998</v>
      </c>
      <c r="U95" s="52">
        <v>2477.9329494683302</v>
      </c>
      <c r="V95" s="51">
        <v>2352.07689801571</v>
      </c>
      <c r="W95" s="52">
        <v>1161.022372868</v>
      </c>
      <c r="X95" s="52">
        <v>1045.87742380656</v>
      </c>
      <c r="Y95" s="52">
        <v>114.970260462768</v>
      </c>
      <c r="Z95" s="57"/>
    </row>
    <row r="96" spans="1:26" x14ac:dyDescent="0.2">
      <c r="A96" s="6">
        <f t="shared" si="2"/>
        <v>34059</v>
      </c>
      <c r="B96" s="33">
        <v>34029</v>
      </c>
      <c r="C96" s="9">
        <v>22413.6689800063</v>
      </c>
      <c r="D96" s="31">
        <v>18056.507980006299</v>
      </c>
      <c r="E96" s="31">
        <v>17078.847430068701</v>
      </c>
      <c r="F96" s="31">
        <v>7023.5687651664002</v>
      </c>
      <c r="G96" s="31">
        <v>5970.1595321663999</v>
      </c>
      <c r="H96" s="31">
        <v>1053.4092330000001</v>
      </c>
      <c r="R96" s="6">
        <f t="shared" si="3"/>
        <v>28398</v>
      </c>
      <c r="S96" s="33">
        <v>28369</v>
      </c>
      <c r="T96" s="52">
        <v>3844.40278353755</v>
      </c>
      <c r="U96" s="52">
        <v>2514.6467835375502</v>
      </c>
      <c r="V96" s="51">
        <v>2384.3923664066801</v>
      </c>
      <c r="W96" s="52">
        <v>1174.1243371174701</v>
      </c>
      <c r="X96" s="52">
        <v>1056.1168251850399</v>
      </c>
      <c r="Y96" s="52">
        <v>118.007511932432</v>
      </c>
      <c r="Z96" s="57"/>
    </row>
    <row r="97" spans="1:26" x14ac:dyDescent="0.2">
      <c r="A97" s="6">
        <f t="shared" si="2"/>
        <v>34150</v>
      </c>
      <c r="B97" s="33">
        <v>34121</v>
      </c>
      <c r="C97" s="9">
        <v>23012.099850998799</v>
      </c>
      <c r="D97" s="31">
        <v>18625.9638509988</v>
      </c>
      <c r="E97" s="31">
        <v>17634.218653485401</v>
      </c>
      <c r="F97" s="31">
        <v>6886.2224313358001</v>
      </c>
      <c r="G97" s="31">
        <v>5830.8566073357997</v>
      </c>
      <c r="H97" s="31">
        <v>1055.365824</v>
      </c>
      <c r="R97" s="6">
        <f t="shared" si="3"/>
        <v>28429</v>
      </c>
      <c r="S97" s="33">
        <v>28399</v>
      </c>
      <c r="T97" s="52">
        <v>3952.2728045725198</v>
      </c>
      <c r="U97" s="52">
        <v>2603.9491391094198</v>
      </c>
      <c r="V97" s="51">
        <v>2465.6611227953999</v>
      </c>
      <c r="W97" s="52">
        <v>1213.12110130734</v>
      </c>
      <c r="X97" s="52">
        <v>1088.2719435577901</v>
      </c>
      <c r="Y97" s="52">
        <v>125.505474818408</v>
      </c>
      <c r="Z97" s="57"/>
    </row>
    <row r="98" spans="1:26" x14ac:dyDescent="0.2">
      <c r="A98" s="6">
        <f t="shared" si="2"/>
        <v>34242</v>
      </c>
      <c r="B98" s="33">
        <v>34213</v>
      </c>
      <c r="C98" s="9">
        <v>23573.906836899001</v>
      </c>
      <c r="D98" s="31">
        <v>19150.421836899</v>
      </c>
      <c r="E98" s="31">
        <v>18110.6121116412</v>
      </c>
      <c r="F98" s="31">
        <v>7067.5131826856696</v>
      </c>
      <c r="G98" s="31">
        <v>6002.6690950856701</v>
      </c>
      <c r="H98" s="31">
        <v>1064.8440876</v>
      </c>
      <c r="R98" s="6">
        <f t="shared" si="3"/>
        <v>28459</v>
      </c>
      <c r="S98" s="33">
        <v>28430</v>
      </c>
      <c r="T98" s="52">
        <v>4101.6349969046396</v>
      </c>
      <c r="U98" s="52">
        <v>2736.0685569170801</v>
      </c>
      <c r="V98" s="51">
        <v>2587.5625275696598</v>
      </c>
      <c r="W98" s="52">
        <v>1275.8710196623999</v>
      </c>
      <c r="X98" s="52">
        <v>1141.8800407961501</v>
      </c>
      <c r="Y98" s="52">
        <v>135.36318473694499</v>
      </c>
      <c r="Z98" s="57"/>
    </row>
    <row r="99" spans="1:26" x14ac:dyDescent="0.2">
      <c r="A99" s="6">
        <f t="shared" si="2"/>
        <v>34334</v>
      </c>
      <c r="B99" s="33">
        <v>34304</v>
      </c>
      <c r="C99" s="9">
        <v>23179.132553263898</v>
      </c>
      <c r="D99" s="31">
        <v>18694.076553263902</v>
      </c>
      <c r="E99" s="31">
        <v>17460.847440436701</v>
      </c>
      <c r="F99" s="31">
        <v>6858.0242349171003</v>
      </c>
      <c r="G99" s="31">
        <v>5807.0802485170998</v>
      </c>
      <c r="H99" s="31">
        <v>1050.9439864000001</v>
      </c>
      <c r="R99" s="6">
        <f t="shared" si="3"/>
        <v>28490</v>
      </c>
      <c r="S99" s="33">
        <v>28460</v>
      </c>
      <c r="T99" s="52">
        <v>4251.69405788515</v>
      </c>
      <c r="U99" s="52">
        <v>2871.0130578851499</v>
      </c>
      <c r="V99" s="51">
        <v>2713.2720543059399</v>
      </c>
      <c r="W99" s="52">
        <v>1343.7464833029901</v>
      </c>
      <c r="X99" s="52">
        <v>1203.22663337672</v>
      </c>
      <c r="Y99" s="52">
        <v>140.51984992627499</v>
      </c>
      <c r="Z99" s="57"/>
    </row>
    <row r="100" spans="1:26" x14ac:dyDescent="0.2">
      <c r="A100" s="6">
        <f t="shared" si="2"/>
        <v>34424</v>
      </c>
      <c r="B100" s="33">
        <v>34394</v>
      </c>
      <c r="C100" s="9">
        <v>24427.112261195201</v>
      </c>
      <c r="D100" s="31">
        <v>19923.1772611952</v>
      </c>
      <c r="E100" s="31">
        <v>18626.495886245601</v>
      </c>
      <c r="F100" s="31">
        <v>7149.5287280570101</v>
      </c>
      <c r="G100" s="31">
        <v>6071.8003572570096</v>
      </c>
      <c r="H100" s="31">
        <v>1077.7283708</v>
      </c>
      <c r="R100" s="6">
        <f t="shared" si="3"/>
        <v>28521</v>
      </c>
      <c r="S100" s="33">
        <v>28491</v>
      </c>
      <c r="T100" s="52">
        <v>4383.9929144219204</v>
      </c>
      <c r="U100" s="52">
        <v>2993.8839659755899</v>
      </c>
      <c r="V100" s="51">
        <v>2829.57823487923</v>
      </c>
      <c r="W100" s="52">
        <v>1418.69129815874</v>
      </c>
      <c r="X100" s="52">
        <v>1280.3712543449899</v>
      </c>
      <c r="Y100" s="52">
        <v>137.08423824032201</v>
      </c>
      <c r="Z100" s="57"/>
    </row>
    <row r="101" spans="1:26" x14ac:dyDescent="0.2">
      <c r="A101" s="6">
        <f t="shared" si="2"/>
        <v>34515</v>
      </c>
      <c r="B101" s="33">
        <v>34486</v>
      </c>
      <c r="C101" s="9">
        <v>25414.677133393001</v>
      </c>
      <c r="D101" s="31">
        <v>20873.742133393</v>
      </c>
      <c r="E101" s="31">
        <v>19486.896316807099</v>
      </c>
      <c r="F101" s="31">
        <v>7561.2239918163796</v>
      </c>
      <c r="G101" s="31">
        <v>6426.71267181638</v>
      </c>
      <c r="H101" s="31">
        <v>1134.5113200000001</v>
      </c>
      <c r="R101" s="6">
        <f t="shared" si="3"/>
        <v>28549</v>
      </c>
      <c r="S101" s="33">
        <v>28522</v>
      </c>
      <c r="T101" s="52">
        <v>4500.03279735469</v>
      </c>
      <c r="U101" s="52">
        <v>3103.5186815614402</v>
      </c>
      <c r="V101" s="51">
        <v>2934.4042515596502</v>
      </c>
      <c r="W101" s="52">
        <v>1489.539053877</v>
      </c>
      <c r="X101" s="52">
        <v>1357.6474283995501</v>
      </c>
      <c r="Y101" s="52">
        <v>131.425640317004</v>
      </c>
      <c r="Z101" s="57"/>
    </row>
    <row r="102" spans="1:26" x14ac:dyDescent="0.2">
      <c r="A102" s="6">
        <f t="shared" si="2"/>
        <v>34607</v>
      </c>
      <c r="B102" s="33">
        <v>34578</v>
      </c>
      <c r="C102" s="9">
        <v>26181.742286136701</v>
      </c>
      <c r="D102" s="31">
        <v>21567.347286136701</v>
      </c>
      <c r="E102" s="31">
        <v>20107.5229609895</v>
      </c>
      <c r="F102" s="31">
        <v>7875.7612015777804</v>
      </c>
      <c r="G102" s="31">
        <v>6695.2972028777804</v>
      </c>
      <c r="H102" s="31">
        <v>1180.4639987</v>
      </c>
      <c r="R102" s="6">
        <f t="shared" si="3"/>
        <v>28580</v>
      </c>
      <c r="S102" s="33">
        <v>28550</v>
      </c>
      <c r="T102" s="52">
        <v>4614.4378362612697</v>
      </c>
      <c r="U102" s="52">
        <v>3206.1218362612699</v>
      </c>
      <c r="V102" s="51">
        <v>3032.7826311495901</v>
      </c>
      <c r="W102" s="52">
        <v>1538.43814350157</v>
      </c>
      <c r="X102" s="52">
        <v>1410.4481148705199</v>
      </c>
      <c r="Y102" s="52">
        <v>127.990028631051</v>
      </c>
      <c r="Z102" s="57"/>
    </row>
    <row r="103" spans="1:26" x14ac:dyDescent="0.2">
      <c r="A103" s="6">
        <f t="shared" si="2"/>
        <v>34699</v>
      </c>
      <c r="B103" s="33">
        <v>34669</v>
      </c>
      <c r="C103" s="9">
        <v>26435.865557662299</v>
      </c>
      <c r="D103" s="31">
        <v>21727.1955576623</v>
      </c>
      <c r="E103" s="31">
        <v>20226.097404600299</v>
      </c>
      <c r="F103" s="31">
        <v>7960.8706994081904</v>
      </c>
      <c r="G103" s="31">
        <v>6777.70038690819</v>
      </c>
      <c r="H103" s="31">
        <v>1183.1703124999999</v>
      </c>
      <c r="R103" s="6">
        <f t="shared" si="3"/>
        <v>28610</v>
      </c>
      <c r="S103" s="33">
        <v>28581</v>
      </c>
      <c r="T103" s="52">
        <v>4702.7816768371504</v>
      </c>
      <c r="U103" s="52">
        <v>3277.17691045526</v>
      </c>
      <c r="V103" s="51">
        <v>3101.1488997349002</v>
      </c>
      <c r="W103" s="52">
        <v>1553.4252008062001</v>
      </c>
      <c r="X103" s="52">
        <v>1424.94559081073</v>
      </c>
      <c r="Y103" s="52">
        <v>128.22336890390301</v>
      </c>
      <c r="Z103" s="57"/>
    </row>
    <row r="104" spans="1:26" x14ac:dyDescent="0.2">
      <c r="A104" s="6">
        <f t="shared" si="2"/>
        <v>34789</v>
      </c>
      <c r="B104" s="33">
        <v>34759</v>
      </c>
      <c r="C104" s="9">
        <v>28707.3048829898</v>
      </c>
      <c r="D104" s="31">
        <v>23890.5728829898</v>
      </c>
      <c r="E104" s="31">
        <v>22280.931816936099</v>
      </c>
      <c r="F104" s="31">
        <v>8736.4531399346906</v>
      </c>
      <c r="G104" s="31">
        <v>7464.2235849346898</v>
      </c>
      <c r="H104" s="31">
        <v>1272.2295549999999</v>
      </c>
      <c r="R104" s="6">
        <f t="shared" si="3"/>
        <v>28641</v>
      </c>
      <c r="S104" s="33">
        <v>28611</v>
      </c>
      <c r="T104" s="52">
        <v>4783.8704595911404</v>
      </c>
      <c r="U104" s="52">
        <v>3339.0003152274098</v>
      </c>
      <c r="V104" s="51">
        <v>3160.79998635124</v>
      </c>
      <c r="W104" s="52">
        <v>1562.9719274576601</v>
      </c>
      <c r="X104" s="52">
        <v>1434.0035701417501</v>
      </c>
      <c r="Y104" s="52">
        <v>128.84235609512399</v>
      </c>
      <c r="Z104" s="57"/>
    </row>
    <row r="105" spans="1:26" x14ac:dyDescent="0.2">
      <c r="A105" s="6">
        <f t="shared" si="2"/>
        <v>34880</v>
      </c>
      <c r="B105" s="33">
        <v>34851</v>
      </c>
      <c r="C105" s="9">
        <v>29788.416930199299</v>
      </c>
      <c r="D105" s="31">
        <v>24867.658930199301</v>
      </c>
      <c r="E105" s="31">
        <v>23198.928582719302</v>
      </c>
      <c r="F105" s="31">
        <v>8920.1853159868606</v>
      </c>
      <c r="G105" s="31">
        <v>7641.7765939868596</v>
      </c>
      <c r="H105" s="31">
        <v>1278.4087219999999</v>
      </c>
      <c r="R105" s="6">
        <f t="shared" si="3"/>
        <v>28671</v>
      </c>
      <c r="S105" s="33">
        <v>28642</v>
      </c>
      <c r="T105" s="52">
        <v>4873.5521749274303</v>
      </c>
      <c r="U105" s="52">
        <v>3410.0691749274301</v>
      </c>
      <c r="V105" s="51">
        <v>3228.5345275105301</v>
      </c>
      <c r="W105" s="52">
        <v>1577.0076123597401</v>
      </c>
      <c r="X105" s="52">
        <v>1447.36283362943</v>
      </c>
      <c r="Y105" s="52">
        <v>129.644778730306</v>
      </c>
      <c r="Z105" s="57"/>
    </row>
    <row r="106" spans="1:26" x14ac:dyDescent="0.2">
      <c r="A106" s="6">
        <f t="shared" si="2"/>
        <v>34972</v>
      </c>
      <c r="B106" s="33">
        <v>34943</v>
      </c>
      <c r="C106" s="9">
        <v>28291.207825674901</v>
      </c>
      <c r="D106" s="31">
        <v>23289.067825674902</v>
      </c>
      <c r="E106" s="31">
        <v>21585.782715442499</v>
      </c>
      <c r="F106" s="31">
        <v>8884.9205409247206</v>
      </c>
      <c r="G106" s="31">
        <v>7588.7549009247195</v>
      </c>
      <c r="H106" s="31">
        <v>1296.1656399999999</v>
      </c>
      <c r="R106" s="6">
        <f t="shared" si="3"/>
        <v>28702</v>
      </c>
      <c r="S106" s="33">
        <v>28672</v>
      </c>
      <c r="T106" s="52">
        <v>5000.1799535290702</v>
      </c>
      <c r="U106" s="52">
        <v>3519.71580015377</v>
      </c>
      <c r="V106" s="51">
        <v>3330.1334392219501</v>
      </c>
      <c r="W106" s="52">
        <v>1611.2219753136501</v>
      </c>
      <c r="X106" s="52">
        <v>1480.62281394049</v>
      </c>
      <c r="Y106" s="52">
        <v>130.87798396016399</v>
      </c>
      <c r="Z106" s="57"/>
    </row>
    <row r="107" spans="1:26" x14ac:dyDescent="0.2">
      <c r="A107" s="6">
        <f t="shared" si="2"/>
        <v>35064</v>
      </c>
      <c r="B107" s="33">
        <v>35034</v>
      </c>
      <c r="C107" s="9">
        <v>28268.751105040301</v>
      </c>
      <c r="D107" s="31">
        <v>23174.255105040302</v>
      </c>
      <c r="E107" s="31">
        <v>21414.9095884915</v>
      </c>
      <c r="F107" s="31">
        <v>9069.1929757901598</v>
      </c>
      <c r="G107" s="31">
        <v>7753.4630757901596</v>
      </c>
      <c r="H107" s="31">
        <v>1315.7299</v>
      </c>
      <c r="R107" s="6">
        <f t="shared" si="3"/>
        <v>28733</v>
      </c>
      <c r="S107" s="33">
        <v>28703</v>
      </c>
      <c r="T107" s="52">
        <v>5143.7927551733001</v>
      </c>
      <c r="U107" s="52">
        <v>3648.4635652638699</v>
      </c>
      <c r="V107" s="51">
        <v>3448.1016398164302</v>
      </c>
      <c r="W107" s="52">
        <v>1663.2445678740901</v>
      </c>
      <c r="X107" s="52">
        <v>1530.9341970513101</v>
      </c>
      <c r="Y107" s="52">
        <v>132.85891183618401</v>
      </c>
      <c r="Z107" s="57"/>
    </row>
    <row r="108" spans="1:26" x14ac:dyDescent="0.2">
      <c r="A108" s="6">
        <f t="shared" si="2"/>
        <v>35155</v>
      </c>
      <c r="B108" s="33">
        <v>35125</v>
      </c>
      <c r="C108" s="9">
        <v>28123.431243360199</v>
      </c>
      <c r="D108" s="31">
        <v>22949.5072433602</v>
      </c>
      <c r="E108" s="31">
        <v>21177.291961083101</v>
      </c>
      <c r="F108" s="31">
        <v>9027.4389716208098</v>
      </c>
      <c r="G108" s="31">
        <v>7682.2451514208096</v>
      </c>
      <c r="H108" s="31">
        <v>1345.1938201999999</v>
      </c>
      <c r="R108" s="6">
        <f t="shared" si="3"/>
        <v>28763</v>
      </c>
      <c r="S108" s="33">
        <v>28734</v>
      </c>
      <c r="T108" s="52">
        <v>5263.3779859852302</v>
      </c>
      <c r="U108" s="52">
        <v>3753.6829859852301</v>
      </c>
      <c r="V108" s="51">
        <v>3545.9130978417602</v>
      </c>
      <c r="W108" s="52">
        <v>1717.0476310761801</v>
      </c>
      <c r="X108" s="52">
        <v>1581.5091423449101</v>
      </c>
      <c r="Y108" s="52">
        <v>135.538488731272</v>
      </c>
      <c r="Z108" s="57"/>
    </row>
    <row r="109" spans="1:26" x14ac:dyDescent="0.2">
      <c r="A109" s="6">
        <f t="shared" si="2"/>
        <v>35246</v>
      </c>
      <c r="B109" s="33">
        <v>35217</v>
      </c>
      <c r="C109" s="9">
        <v>27893.537014954702</v>
      </c>
      <c r="D109" s="31">
        <v>22670.0110149547</v>
      </c>
      <c r="E109" s="31">
        <v>20878.491537553899</v>
      </c>
      <c r="F109" s="31">
        <v>9004.5457919591499</v>
      </c>
      <c r="G109" s="31">
        <v>7609.0654649591497</v>
      </c>
      <c r="H109" s="31">
        <v>1395.480327</v>
      </c>
      <c r="R109" s="6">
        <f t="shared" si="3"/>
        <v>28794</v>
      </c>
      <c r="S109" s="33">
        <v>28764</v>
      </c>
      <c r="T109" s="52">
        <v>5373.1635424877704</v>
      </c>
      <c r="U109" s="52">
        <v>3845.4258435955699</v>
      </c>
      <c r="V109" s="51">
        <v>3634.0792093221698</v>
      </c>
      <c r="W109" s="52">
        <v>1787.24612870292</v>
      </c>
      <c r="X109" s="52">
        <v>1643.57212847608</v>
      </c>
      <c r="Y109" s="52">
        <v>143.120824547051</v>
      </c>
      <c r="Z109" s="57"/>
    </row>
    <row r="110" spans="1:26" x14ac:dyDescent="0.2">
      <c r="A110" s="6">
        <f t="shared" si="2"/>
        <v>35338</v>
      </c>
      <c r="B110" s="33">
        <v>35309</v>
      </c>
      <c r="C110" s="9">
        <v>28032.813261906402</v>
      </c>
      <c r="D110" s="31">
        <v>22742.174261906399</v>
      </c>
      <c r="E110" s="31">
        <v>20907.3709315913</v>
      </c>
      <c r="F110" s="31">
        <v>9081.0082449639503</v>
      </c>
      <c r="G110" s="31">
        <v>7650.3033055639498</v>
      </c>
      <c r="H110" s="31">
        <v>1430.7049394000001</v>
      </c>
      <c r="R110" s="6">
        <f t="shared" si="3"/>
        <v>28824</v>
      </c>
      <c r="S110" s="33">
        <v>28795</v>
      </c>
      <c r="T110" s="52">
        <v>5467.3952974575404</v>
      </c>
      <c r="U110" s="52">
        <v>3922.9572330882302</v>
      </c>
      <c r="V110" s="51">
        <v>3709.4504899782501</v>
      </c>
      <c r="W110" s="52">
        <v>1859.76014435104</v>
      </c>
      <c r="X110" s="52">
        <v>1705.9850155959</v>
      </c>
      <c r="Y110" s="52">
        <v>153.48747528651899</v>
      </c>
      <c r="Z110" s="57"/>
    </row>
    <row r="111" spans="1:26" x14ac:dyDescent="0.2">
      <c r="A111" s="6">
        <f t="shared" si="2"/>
        <v>35430</v>
      </c>
      <c r="B111" s="33">
        <v>35400</v>
      </c>
      <c r="C111" s="9">
        <v>27992.595501772099</v>
      </c>
      <c r="D111" s="31">
        <v>22586.999501772101</v>
      </c>
      <c r="E111" s="31">
        <v>20749.0505210878</v>
      </c>
      <c r="F111" s="31">
        <v>9289.0653567855607</v>
      </c>
      <c r="G111" s="31">
        <v>7715.3368827855602</v>
      </c>
      <c r="H111" s="31">
        <v>1573.728474</v>
      </c>
      <c r="R111" s="6">
        <f t="shared" si="3"/>
        <v>28855</v>
      </c>
      <c r="S111" s="33">
        <v>28825</v>
      </c>
      <c r="T111" s="52">
        <v>5509.7291223928796</v>
      </c>
      <c r="U111" s="52">
        <v>3957.53012239288</v>
      </c>
      <c r="V111" s="51">
        <v>3743.2465364864202</v>
      </c>
      <c r="W111" s="52">
        <v>1894.945840806</v>
      </c>
      <c r="X111" s="52">
        <v>1735.98018338413</v>
      </c>
      <c r="Y111" s="52">
        <v>158.96565742186499</v>
      </c>
      <c r="Z111" s="57"/>
    </row>
    <row r="112" spans="1:26" x14ac:dyDescent="0.2">
      <c r="A112" s="6">
        <f t="shared" si="2"/>
        <v>35520</v>
      </c>
      <c r="B112" s="33">
        <v>35490</v>
      </c>
      <c r="C112" s="9">
        <v>26979.924673674901</v>
      </c>
      <c r="D112" s="31">
        <v>21461.087673674901</v>
      </c>
      <c r="E112" s="31">
        <v>19620.668592358899</v>
      </c>
      <c r="F112" s="31">
        <v>8810.3016045659206</v>
      </c>
      <c r="G112" s="31">
        <v>7246.0872516659201</v>
      </c>
      <c r="H112" s="31">
        <v>1564.2143529</v>
      </c>
      <c r="R112" s="6">
        <f t="shared" si="3"/>
        <v>28886</v>
      </c>
      <c r="S112" s="33">
        <v>28856</v>
      </c>
      <c r="T112" s="52">
        <v>5499.1094601048098</v>
      </c>
      <c r="U112" s="52">
        <v>3935.3125689882199</v>
      </c>
      <c r="V112" s="51">
        <v>3720.7430886844299</v>
      </c>
      <c r="W112" s="52">
        <v>1893.7929307683401</v>
      </c>
      <c r="X112" s="52">
        <v>1735.9922639367901</v>
      </c>
      <c r="Y112" s="52">
        <v>157.80474435926899</v>
      </c>
      <c r="Z112" s="57"/>
    </row>
    <row r="113" spans="1:26" x14ac:dyDescent="0.2">
      <c r="A113" s="6">
        <f t="shared" si="2"/>
        <v>35611</v>
      </c>
      <c r="B113" s="33">
        <v>35582</v>
      </c>
      <c r="C113" s="9">
        <v>27850.932706435498</v>
      </c>
      <c r="D113" s="31">
        <v>22246.5317064355</v>
      </c>
      <c r="E113" s="31">
        <v>20342.307891127501</v>
      </c>
      <c r="F113" s="31">
        <v>8705.8728311573796</v>
      </c>
      <c r="G113" s="31">
        <v>7091.0996086573796</v>
      </c>
      <c r="H113" s="31">
        <v>1614.7732225</v>
      </c>
      <c r="R113" s="6">
        <f t="shared" si="3"/>
        <v>28914</v>
      </c>
      <c r="S113" s="33">
        <v>28887</v>
      </c>
      <c r="T113" s="52">
        <v>5481.6184266404398</v>
      </c>
      <c r="U113" s="52">
        <v>3898.7193177570398</v>
      </c>
      <c r="V113" s="51">
        <v>3683.6789572750199</v>
      </c>
      <c r="W113" s="52">
        <v>1891.8940391178301</v>
      </c>
      <c r="X113" s="52">
        <v>1735.99726834637</v>
      </c>
      <c r="Y113" s="52">
        <v>155.89267138780301</v>
      </c>
      <c r="Z113" s="57"/>
    </row>
    <row r="114" spans="1:26" x14ac:dyDescent="0.2">
      <c r="A114" s="6">
        <f t="shared" si="2"/>
        <v>35703</v>
      </c>
      <c r="B114" s="33">
        <v>35674</v>
      </c>
      <c r="C114" s="9">
        <v>27304.1483087548</v>
      </c>
      <c r="D114" s="31">
        <v>21625.8083087548</v>
      </c>
      <c r="E114" s="31">
        <v>19808.514492923801</v>
      </c>
      <c r="F114" s="31">
        <v>8639.9881223981592</v>
      </c>
      <c r="G114" s="31">
        <v>7059.0924523981603</v>
      </c>
      <c r="H114" s="31">
        <v>1580.8956700000001</v>
      </c>
      <c r="R114" s="6">
        <f t="shared" si="3"/>
        <v>28945</v>
      </c>
      <c r="S114" s="33">
        <v>28915</v>
      </c>
      <c r="T114" s="52">
        <v>5470.99876435238</v>
      </c>
      <c r="U114" s="52">
        <v>3876.5017643523802</v>
      </c>
      <c r="V114" s="51">
        <v>3661.1755094730302</v>
      </c>
      <c r="W114" s="52">
        <v>1890.7411290801799</v>
      </c>
      <c r="X114" s="52">
        <v>1736.00937075497</v>
      </c>
      <c r="Y114" s="52">
        <v>154.73175832520701</v>
      </c>
      <c r="Z114" s="57"/>
    </row>
    <row r="115" spans="1:26" x14ac:dyDescent="0.2">
      <c r="A115" s="6">
        <f t="shared" si="2"/>
        <v>35795</v>
      </c>
      <c r="B115" s="33">
        <v>35765</v>
      </c>
      <c r="C115" s="9">
        <v>25985.9724610786</v>
      </c>
      <c r="D115" s="31">
        <v>20139.3564610785</v>
      </c>
      <c r="E115" s="31">
        <v>18527.015843652</v>
      </c>
      <c r="F115" s="31">
        <v>8693.3897856874501</v>
      </c>
      <c r="G115" s="31">
        <v>7066.6657992874498</v>
      </c>
      <c r="H115" s="31">
        <v>1626.7239864000001</v>
      </c>
      <c r="R115" s="6">
        <f t="shared" si="3"/>
        <v>28975</v>
      </c>
      <c r="S115" s="33">
        <v>28946</v>
      </c>
      <c r="T115" s="52">
        <v>5492.1597720145</v>
      </c>
      <c r="U115" s="52">
        <v>3889.1385874389498</v>
      </c>
      <c r="V115" s="51">
        <v>3672.0858267479498</v>
      </c>
      <c r="W115" s="52">
        <v>1906.5903090955101</v>
      </c>
      <c r="X115" s="52">
        <v>1749.96754317674</v>
      </c>
      <c r="Y115" s="52">
        <v>156.67525061263299</v>
      </c>
      <c r="Z115" s="57"/>
    </row>
    <row r="116" spans="1:26" x14ac:dyDescent="0.2">
      <c r="A116" s="6">
        <f t="shared" si="2"/>
        <v>35885</v>
      </c>
      <c r="B116" s="33">
        <v>35855</v>
      </c>
      <c r="C116" s="9">
        <v>25896.900160073299</v>
      </c>
      <c r="D116" s="31">
        <v>19912.383160073299</v>
      </c>
      <c r="E116" s="31">
        <v>18264.410780930299</v>
      </c>
      <c r="F116" s="31">
        <v>8674.8418965189903</v>
      </c>
      <c r="G116" s="31">
        <v>6988.3020732189898</v>
      </c>
      <c r="H116" s="31">
        <v>1686.5398233000001</v>
      </c>
      <c r="R116" s="6">
        <f t="shared" si="3"/>
        <v>29006</v>
      </c>
      <c r="S116" s="33">
        <v>28976</v>
      </c>
      <c r="T116" s="52">
        <v>5544.2863887030899</v>
      </c>
      <c r="U116" s="52">
        <v>3921.11978587463</v>
      </c>
      <c r="V116" s="51">
        <v>3699.8486780401599</v>
      </c>
      <c r="W116" s="52">
        <v>1944.86945771348</v>
      </c>
      <c r="X116" s="52">
        <v>1783.83734120142</v>
      </c>
      <c r="Y116" s="52">
        <v>161.12538658425001</v>
      </c>
      <c r="Z116" s="57"/>
    </row>
    <row r="117" spans="1:26" x14ac:dyDescent="0.2">
      <c r="A117" s="6">
        <f t="shared" si="2"/>
        <v>35976</v>
      </c>
      <c r="B117" s="33">
        <v>35947</v>
      </c>
      <c r="C117" s="9">
        <v>25866.2206143123</v>
      </c>
      <c r="D117" s="31">
        <v>19826.8426143123</v>
      </c>
      <c r="E117" s="31">
        <v>18211.675597323501</v>
      </c>
      <c r="F117" s="31">
        <v>8934.5262477287706</v>
      </c>
      <c r="G117" s="31">
        <v>7235.2701255287702</v>
      </c>
      <c r="H117" s="31">
        <v>1699.2561221999999</v>
      </c>
      <c r="R117" s="6">
        <f t="shared" si="3"/>
        <v>29036</v>
      </c>
      <c r="S117" s="33">
        <v>29007</v>
      </c>
      <c r="T117" s="52">
        <v>5603.5133412252399</v>
      </c>
      <c r="U117" s="52">
        <v>3959.3693412252401</v>
      </c>
      <c r="V117" s="51">
        <v>3733.3829251007601</v>
      </c>
      <c r="W117" s="52">
        <v>1986.6521116333899</v>
      </c>
      <c r="X117" s="52">
        <v>1821.22704410968</v>
      </c>
      <c r="Y117" s="52">
        <v>165.42506752371099</v>
      </c>
      <c r="Z117" s="57"/>
    </row>
    <row r="118" spans="1:26" x14ac:dyDescent="0.2">
      <c r="A118" s="6">
        <f t="shared" si="2"/>
        <v>36068</v>
      </c>
      <c r="B118" s="33">
        <v>36039</v>
      </c>
      <c r="C118" s="9">
        <v>26913.036427748099</v>
      </c>
      <c r="D118" s="31">
        <v>20742.372427748101</v>
      </c>
      <c r="E118" s="31">
        <v>19091.165583231799</v>
      </c>
      <c r="F118" s="31">
        <v>9510.6944068876401</v>
      </c>
      <c r="G118" s="31">
        <v>7742.4659343876401</v>
      </c>
      <c r="H118" s="31">
        <v>1768.2284725</v>
      </c>
      <c r="R118" s="6">
        <f t="shared" si="3"/>
        <v>29067</v>
      </c>
      <c r="S118" s="33">
        <v>29037</v>
      </c>
      <c r="T118" s="52">
        <v>5681.55933165842</v>
      </c>
      <c r="U118" s="52">
        <v>4018.8649793999398</v>
      </c>
      <c r="V118" s="51">
        <v>3787.5134047811498</v>
      </c>
      <c r="W118" s="52">
        <v>2033.7513079609901</v>
      </c>
      <c r="X118" s="52">
        <v>1865.15678523099</v>
      </c>
      <c r="Y118" s="52">
        <v>168.757235894187</v>
      </c>
      <c r="Z118" s="57"/>
    </row>
    <row r="119" spans="1:26" x14ac:dyDescent="0.2">
      <c r="A119" s="6">
        <f t="shared" si="2"/>
        <v>36160</v>
      </c>
      <c r="B119" s="33">
        <v>36130</v>
      </c>
      <c r="C119" s="9">
        <v>28949.777674917699</v>
      </c>
      <c r="D119" s="31">
        <v>22544.3886749177</v>
      </c>
      <c r="E119" s="31">
        <v>20829.095565874501</v>
      </c>
      <c r="F119" s="31">
        <v>9630.3432592828794</v>
      </c>
      <c r="G119" s="31">
        <v>7921.09534578288</v>
      </c>
      <c r="H119" s="31">
        <v>1709.2479135000001</v>
      </c>
      <c r="R119" s="6">
        <f t="shared" si="3"/>
        <v>29098</v>
      </c>
      <c r="S119" s="33">
        <v>29068</v>
      </c>
      <c r="T119" s="52">
        <v>5776.2764786059297</v>
      </c>
      <c r="U119" s="52">
        <v>4095.7403098856398</v>
      </c>
      <c r="V119" s="51">
        <v>3858.2638155121699</v>
      </c>
      <c r="W119" s="52">
        <v>2088.5382659074598</v>
      </c>
      <c r="X119" s="52">
        <v>1916.8998394259299</v>
      </c>
      <c r="Y119" s="52">
        <v>172.09196733072301</v>
      </c>
      <c r="Z119" s="57"/>
    </row>
    <row r="120" spans="1:26" x14ac:dyDescent="0.2">
      <c r="A120" s="6">
        <f t="shared" si="2"/>
        <v>36250</v>
      </c>
      <c r="B120" s="33">
        <v>36220</v>
      </c>
      <c r="C120" s="9">
        <v>28145.3039987308</v>
      </c>
      <c r="D120" s="31">
        <v>21690.4279987308</v>
      </c>
      <c r="E120" s="31">
        <v>20040.2756780854</v>
      </c>
      <c r="F120" s="31">
        <v>9397.1944769191396</v>
      </c>
      <c r="G120" s="31">
        <v>7705.1710449191396</v>
      </c>
      <c r="H120" s="31">
        <v>1692.023432</v>
      </c>
      <c r="R120" s="6">
        <f t="shared" si="3"/>
        <v>29128</v>
      </c>
      <c r="S120" s="33">
        <v>29099</v>
      </c>
      <c r="T120" s="52">
        <v>5852.6423476521104</v>
      </c>
      <c r="U120" s="52">
        <v>4154.6883476521098</v>
      </c>
      <c r="V120" s="51">
        <v>3911.6290827613798</v>
      </c>
      <c r="W120" s="52">
        <v>2139.61483501557</v>
      </c>
      <c r="X120" s="52">
        <v>1963.4420334957399</v>
      </c>
      <c r="Y120" s="52">
        <v>176.172801519834</v>
      </c>
      <c r="Z120" s="57"/>
    </row>
    <row r="121" spans="1:26" x14ac:dyDescent="0.2">
      <c r="A121" s="6">
        <f t="shared" si="2"/>
        <v>36341</v>
      </c>
      <c r="B121" s="33">
        <v>36312</v>
      </c>
      <c r="C121" s="9">
        <v>28139.963805438201</v>
      </c>
      <c r="D121" s="31">
        <v>21669.829805438199</v>
      </c>
      <c r="E121" s="31">
        <v>20023.5945017048</v>
      </c>
      <c r="F121" s="31">
        <v>9254.6316262826604</v>
      </c>
      <c r="G121" s="31">
        <v>7564.6127358826598</v>
      </c>
      <c r="H121" s="31">
        <v>1690.0188903999999</v>
      </c>
      <c r="R121" s="6">
        <f t="shared" si="3"/>
        <v>29159</v>
      </c>
      <c r="S121" s="33">
        <v>29129</v>
      </c>
      <c r="T121" s="52">
        <v>5916.4959628692504</v>
      </c>
      <c r="U121" s="52">
        <v>4197.6878925054198</v>
      </c>
      <c r="V121" s="51">
        <v>3948.9098548383799</v>
      </c>
      <c r="W121" s="52">
        <v>2197.1461403438798</v>
      </c>
      <c r="X121" s="52">
        <v>2012.22647566143</v>
      </c>
      <c r="Y121" s="52">
        <v>184.422474114062</v>
      </c>
      <c r="Z121" s="57"/>
    </row>
    <row r="122" spans="1:26" x14ac:dyDescent="0.2">
      <c r="A122" s="6">
        <f t="shared" si="2"/>
        <v>36433</v>
      </c>
      <c r="B122" s="33">
        <v>36404</v>
      </c>
      <c r="C122" s="9">
        <v>29950.850160414</v>
      </c>
      <c r="D122" s="31">
        <v>23336.684160413999</v>
      </c>
      <c r="E122" s="31">
        <v>21681.384757251999</v>
      </c>
      <c r="F122" s="31">
        <v>9651.9135560941995</v>
      </c>
      <c r="G122" s="31">
        <v>7856.5963000942002</v>
      </c>
      <c r="H122" s="31">
        <v>1795.317256</v>
      </c>
      <c r="R122" s="6">
        <f t="shared" si="3"/>
        <v>29189</v>
      </c>
      <c r="S122" s="33">
        <v>29160</v>
      </c>
      <c r="T122" s="52">
        <v>5969.8340171107302</v>
      </c>
      <c r="U122" s="52">
        <v>4232.15469850319</v>
      </c>
      <c r="V122" s="51">
        <v>3978.4027043854999</v>
      </c>
      <c r="W122" s="52">
        <v>2251.17365255496</v>
      </c>
      <c r="X122" s="52">
        <v>2056.7065244320002</v>
      </c>
      <c r="Y122" s="52">
        <v>194.21445750623801</v>
      </c>
      <c r="Z122" s="57"/>
    </row>
    <row r="123" spans="1:26" x14ac:dyDescent="0.2">
      <c r="A123" s="6">
        <f t="shared" si="2"/>
        <v>36525</v>
      </c>
      <c r="B123" s="33">
        <v>36495</v>
      </c>
      <c r="C123" s="9">
        <v>30556.326308133699</v>
      </c>
      <c r="D123" s="31">
        <v>23699.310308133699</v>
      </c>
      <c r="E123" s="31">
        <v>22020.560545150402</v>
      </c>
      <c r="F123" s="31">
        <v>9343.7606444334706</v>
      </c>
      <c r="G123" s="31">
        <v>7561.6052900334698</v>
      </c>
      <c r="H123" s="31">
        <v>1782.1553544000001</v>
      </c>
      <c r="R123" s="6">
        <f t="shared" si="3"/>
        <v>29220</v>
      </c>
      <c r="S123" s="33">
        <v>29190</v>
      </c>
      <c r="T123" s="52">
        <v>5993.4836827012896</v>
      </c>
      <c r="U123" s="52">
        <v>4247.11968270129</v>
      </c>
      <c r="V123" s="51">
        <v>3991.11921583194</v>
      </c>
      <c r="W123" s="52">
        <v>2276.4343093873599</v>
      </c>
      <c r="X123" s="52">
        <v>2077.24397347692</v>
      </c>
      <c r="Y123" s="52">
        <v>199.190335910436</v>
      </c>
      <c r="Z123" s="57"/>
    </row>
    <row r="124" spans="1:26" x14ac:dyDescent="0.2">
      <c r="A124" s="6">
        <f t="shared" si="2"/>
        <v>36616</v>
      </c>
      <c r="B124" s="33">
        <v>36586</v>
      </c>
      <c r="C124" s="9">
        <v>30203.6444698794</v>
      </c>
      <c r="D124" s="31">
        <v>23182.9644698794</v>
      </c>
      <c r="E124" s="31">
        <v>21484.680299677799</v>
      </c>
      <c r="F124" s="31">
        <v>9201.0046811232896</v>
      </c>
      <c r="G124" s="31">
        <v>7350.8896637232901</v>
      </c>
      <c r="H124" s="31">
        <v>1850.1150173999999</v>
      </c>
      <c r="R124" s="6">
        <f t="shared" si="3"/>
        <v>29251</v>
      </c>
      <c r="S124" s="33">
        <v>29221</v>
      </c>
      <c r="T124" s="52">
        <v>5935.9365196662702</v>
      </c>
      <c r="U124" s="52">
        <v>4181.1352423878197</v>
      </c>
      <c r="V124" s="51">
        <v>3926.6663070131599</v>
      </c>
      <c r="W124" s="52">
        <v>2221.9318837479</v>
      </c>
      <c r="X124" s="52">
        <v>2026.3420382193599</v>
      </c>
      <c r="Y124" s="52">
        <v>195.58984552854099</v>
      </c>
      <c r="Z124" s="57"/>
    </row>
    <row r="125" spans="1:26" x14ac:dyDescent="0.2">
      <c r="A125" s="6">
        <f t="shared" si="2"/>
        <v>36707</v>
      </c>
      <c r="B125" s="33">
        <v>36678</v>
      </c>
      <c r="C125" s="9">
        <v>30568.111434950199</v>
      </c>
      <c r="D125" s="31">
        <v>23438.8694349502</v>
      </c>
      <c r="E125" s="31">
        <v>21729.021044869802</v>
      </c>
      <c r="F125" s="31">
        <v>9270.9496775950793</v>
      </c>
      <c r="G125" s="31">
        <v>7464.86419299508</v>
      </c>
      <c r="H125" s="31">
        <v>1806.0854846</v>
      </c>
      <c r="R125" s="6">
        <f t="shared" si="3"/>
        <v>29280</v>
      </c>
      <c r="S125" s="33">
        <v>29252</v>
      </c>
      <c r="T125" s="52">
        <v>5837.1645966402202</v>
      </c>
      <c r="U125" s="52">
        <v>4067.88187391867</v>
      </c>
      <c r="V125" s="51">
        <v>3816.04160523978</v>
      </c>
      <c r="W125" s="52">
        <v>2128.3858407098201</v>
      </c>
      <c r="X125" s="52">
        <v>1938.97575001368</v>
      </c>
      <c r="Y125" s="52">
        <v>189.41009069614199</v>
      </c>
      <c r="Z125" s="57"/>
    </row>
    <row r="126" spans="1:26" x14ac:dyDescent="0.2">
      <c r="A126" s="6">
        <f t="shared" si="2"/>
        <v>36799</v>
      </c>
      <c r="B126" s="33">
        <v>36770</v>
      </c>
      <c r="C126" s="9">
        <v>30044.373580736701</v>
      </c>
      <c r="D126" s="31">
        <v>22741.1535807367</v>
      </c>
      <c r="E126" s="31">
        <v>20891.162435065398</v>
      </c>
      <c r="F126" s="31">
        <v>8695.5358228159803</v>
      </c>
      <c r="G126" s="31">
        <v>6914.7698805159798</v>
      </c>
      <c r="H126" s="31">
        <v>1780.7659423</v>
      </c>
      <c r="R126" s="6">
        <f t="shared" si="3"/>
        <v>29311</v>
      </c>
      <c r="S126" s="33">
        <v>29281</v>
      </c>
      <c r="T126" s="52">
        <v>5779.6174336051999</v>
      </c>
      <c r="U126" s="52">
        <v>4001.8974336052001</v>
      </c>
      <c r="V126" s="51">
        <v>3751.5886964210099</v>
      </c>
      <c r="W126" s="52">
        <v>2073.8834150703601</v>
      </c>
      <c r="X126" s="52">
        <v>1888.0738147561101</v>
      </c>
      <c r="Y126" s="52">
        <v>185.80960031424701</v>
      </c>
      <c r="Z126" s="57"/>
    </row>
    <row r="127" spans="1:26" x14ac:dyDescent="0.2">
      <c r="A127" s="6">
        <f t="shared" si="2"/>
        <v>36891</v>
      </c>
      <c r="B127" s="33">
        <v>36861</v>
      </c>
      <c r="C127" s="9">
        <v>30415.0996204648</v>
      </c>
      <c r="D127" s="31">
        <v>22921.036620464802</v>
      </c>
      <c r="E127" s="31">
        <v>21071.958003185398</v>
      </c>
      <c r="F127" s="31">
        <v>9287.4107552533897</v>
      </c>
      <c r="G127" s="31">
        <v>7427.8072400533902</v>
      </c>
      <c r="H127" s="31">
        <v>1859.6035151999999</v>
      </c>
      <c r="R127" s="6">
        <f t="shared" si="3"/>
        <v>29341</v>
      </c>
      <c r="S127" s="33">
        <v>29312</v>
      </c>
      <c r="T127" s="52">
        <v>5907.9251897220101</v>
      </c>
      <c r="U127" s="52">
        <v>4131.4470236557199</v>
      </c>
      <c r="V127" s="51">
        <v>3873.6489204351601</v>
      </c>
      <c r="W127" s="52">
        <v>2141.07156072215</v>
      </c>
      <c r="X127" s="52">
        <v>1948.96165292153</v>
      </c>
      <c r="Y127" s="52">
        <v>191.11378548194699</v>
      </c>
      <c r="Z127" s="57"/>
    </row>
    <row r="128" spans="1:26" x14ac:dyDescent="0.2">
      <c r="A128" s="6">
        <f t="shared" si="2"/>
        <v>36981</v>
      </c>
      <c r="B128" s="33">
        <v>36951</v>
      </c>
      <c r="C128" s="9">
        <v>29468.558574379102</v>
      </c>
      <c r="D128" s="31">
        <v>21803.163574379101</v>
      </c>
      <c r="E128" s="31">
        <v>19982.880661244199</v>
      </c>
      <c r="F128" s="31">
        <v>9026.8677109</v>
      </c>
      <c r="G128" s="31">
        <v>7191.2413823999996</v>
      </c>
      <c r="H128" s="31">
        <v>1835.6263285</v>
      </c>
      <c r="R128" s="6">
        <f t="shared" si="3"/>
        <v>29372</v>
      </c>
      <c r="S128" s="33">
        <v>29342</v>
      </c>
      <c r="T128" s="52">
        <v>6171.9468086597899</v>
      </c>
      <c r="U128" s="52">
        <v>4394.4923075331699</v>
      </c>
      <c r="V128" s="51">
        <v>4121.4845333269704</v>
      </c>
      <c r="W128" s="52">
        <v>2271.2316668418998</v>
      </c>
      <c r="X128" s="52">
        <v>2066.5355284642101</v>
      </c>
      <c r="Y128" s="52">
        <v>202.67068966306999</v>
      </c>
      <c r="Z128" s="57"/>
    </row>
    <row r="129" spans="1:26" x14ac:dyDescent="0.2">
      <c r="A129" s="6">
        <f t="shared" si="2"/>
        <v>37072</v>
      </c>
      <c r="B129" s="33">
        <v>37043</v>
      </c>
      <c r="C129" s="9">
        <v>29314.820174342702</v>
      </c>
      <c r="D129" s="31">
        <v>21620.904174342701</v>
      </c>
      <c r="E129" s="31">
        <v>19818.384927926199</v>
      </c>
      <c r="F129" s="31">
        <v>8819.0105499000001</v>
      </c>
      <c r="G129" s="31">
        <v>6988.71144</v>
      </c>
      <c r="H129" s="31">
        <v>1830.2991099000001</v>
      </c>
      <c r="R129" s="6">
        <f t="shared" si="3"/>
        <v>29402</v>
      </c>
      <c r="S129" s="33">
        <v>29373</v>
      </c>
      <c r="T129" s="52">
        <v>6355.2013999759702</v>
      </c>
      <c r="U129" s="52">
        <v>4567.5863999759704</v>
      </c>
      <c r="V129" s="51">
        <v>4284.5624165658401</v>
      </c>
      <c r="W129" s="52">
        <v>2339.8403885396901</v>
      </c>
      <c r="X129" s="52">
        <v>2127.42336662962</v>
      </c>
      <c r="Y129" s="52">
        <v>212.417021910069</v>
      </c>
      <c r="Z129" s="57"/>
    </row>
    <row r="130" spans="1:26" x14ac:dyDescent="0.2">
      <c r="A130" s="6">
        <f t="shared" si="2"/>
        <v>37164</v>
      </c>
      <c r="B130" s="33">
        <v>37135</v>
      </c>
      <c r="C130" s="9">
        <v>30526.963497500801</v>
      </c>
      <c r="D130" s="31">
        <v>22663.220497500799</v>
      </c>
      <c r="E130" s="31">
        <v>20756.8392693891</v>
      </c>
      <c r="F130" s="31">
        <v>9500.6868470000009</v>
      </c>
      <c r="G130" s="31">
        <v>7535.3705333999997</v>
      </c>
      <c r="H130" s="31">
        <v>1965.3163136000001</v>
      </c>
      <c r="R130" s="6">
        <f t="shared" si="3"/>
        <v>29433</v>
      </c>
      <c r="S130" s="33">
        <v>29403</v>
      </c>
      <c r="T130" s="52">
        <v>6421.4730502820703</v>
      </c>
      <c r="U130" s="52">
        <v>4619.6283950342904</v>
      </c>
      <c r="V130" s="51">
        <v>4333.4808625709302</v>
      </c>
      <c r="W130" s="52">
        <v>2341.6702406575</v>
      </c>
      <c r="X130" s="52">
        <v>2125.56517081112</v>
      </c>
      <c r="Y130" s="52">
        <v>218.25986459916501</v>
      </c>
      <c r="Z130" s="57"/>
    </row>
    <row r="131" spans="1:26" x14ac:dyDescent="0.2">
      <c r="A131" s="6">
        <f t="shared" si="2"/>
        <v>37256</v>
      </c>
      <c r="B131" s="33">
        <v>37226</v>
      </c>
      <c r="C131" s="9">
        <v>30232.981075211399</v>
      </c>
      <c r="D131" s="31">
        <v>21663.458140668899</v>
      </c>
      <c r="E131" s="31">
        <v>19462.7670399243</v>
      </c>
      <c r="F131" s="31">
        <v>9362.7506580999998</v>
      </c>
      <c r="G131" s="31">
        <v>7381.7696813000002</v>
      </c>
      <c r="H131" s="31">
        <v>1980.9809768</v>
      </c>
      <c r="R131" s="6">
        <f t="shared" si="3"/>
        <v>29464</v>
      </c>
      <c r="S131" s="33">
        <v>29434</v>
      </c>
      <c r="T131" s="52">
        <v>6467.28309306754</v>
      </c>
      <c r="U131" s="52">
        <v>4653.9840839142398</v>
      </c>
      <c r="V131" s="51">
        <v>4365.74156395923</v>
      </c>
      <c r="W131" s="52">
        <v>2342.7697206686398</v>
      </c>
      <c r="X131" s="52">
        <v>2120.7595498219498</v>
      </c>
      <c r="Y131" s="52">
        <v>223.21138793522999</v>
      </c>
      <c r="Z131" s="57"/>
    </row>
    <row r="132" spans="1:26" x14ac:dyDescent="0.2">
      <c r="A132" s="6">
        <f t="shared" si="2"/>
        <v>37346</v>
      </c>
      <c r="B132" s="33">
        <v>37316</v>
      </c>
      <c r="C132" s="9">
        <v>30169.739978486701</v>
      </c>
      <c r="D132" s="31">
        <v>21571.181397377499</v>
      </c>
      <c r="E132" s="31">
        <v>19362.591441298799</v>
      </c>
      <c r="F132" s="31">
        <v>9360.8594892000001</v>
      </c>
      <c r="G132" s="31">
        <v>7386.7530011999997</v>
      </c>
      <c r="H132" s="31">
        <v>1974.1064879999999</v>
      </c>
      <c r="R132" s="6">
        <f t="shared" si="3"/>
        <v>29494</v>
      </c>
      <c r="S132" s="33">
        <v>29465</v>
      </c>
      <c r="T132" s="52">
        <v>6515.3031148645596</v>
      </c>
      <c r="U132" s="52">
        <v>4688.02411486456</v>
      </c>
      <c r="V132" s="51">
        <v>4398.0062548489104</v>
      </c>
      <c r="W132" s="52">
        <v>2343.1236920645001</v>
      </c>
      <c r="X132" s="52">
        <v>2114.3890362602801</v>
      </c>
      <c r="Y132" s="52">
        <v>228.734655804227</v>
      </c>
      <c r="Z132" s="57"/>
    </row>
    <row r="133" spans="1:26" x14ac:dyDescent="0.2">
      <c r="A133" s="6">
        <f t="shared" ref="A133:A178" si="4">EOMONTH(B133,0)</f>
        <v>37437</v>
      </c>
      <c r="B133" s="33">
        <v>37408</v>
      </c>
      <c r="C133" s="9">
        <v>32628.552137990398</v>
      </c>
      <c r="D133" s="31">
        <v>24002.602080507801</v>
      </c>
      <c r="E133" s="31">
        <v>21574.812352781399</v>
      </c>
      <c r="F133" s="31">
        <v>10706.309171000001</v>
      </c>
      <c r="G133" s="31">
        <v>8511.8989199999996</v>
      </c>
      <c r="H133" s="31">
        <v>2194.4102509999998</v>
      </c>
      <c r="R133" s="6">
        <f t="shared" ref="R133:R196" si="5">EOMONTH(S133,0)</f>
        <v>29525</v>
      </c>
      <c r="S133" s="33">
        <v>29495</v>
      </c>
      <c r="T133" s="52">
        <v>6592.97615700816</v>
      </c>
      <c r="U133" s="52">
        <v>4739.5876579978403</v>
      </c>
      <c r="V133" s="51">
        <v>4447.5417186443901</v>
      </c>
      <c r="W133" s="52">
        <v>2339.0476882155299</v>
      </c>
      <c r="X133" s="52">
        <v>2102.77737711391</v>
      </c>
      <c r="Y133" s="52">
        <v>238.13884625025901</v>
      </c>
      <c r="Z133" s="57"/>
    </row>
    <row r="134" spans="1:26" x14ac:dyDescent="0.2">
      <c r="A134" s="6">
        <f t="shared" si="4"/>
        <v>37529</v>
      </c>
      <c r="B134" s="33">
        <v>37500</v>
      </c>
      <c r="C134" s="9">
        <v>32402.3479562221</v>
      </c>
      <c r="D134" s="31">
        <v>23662.260012807601</v>
      </c>
      <c r="E134" s="31">
        <v>21231.245827958501</v>
      </c>
      <c r="F134" s="31">
        <v>10683.6486854</v>
      </c>
      <c r="G134" s="31">
        <v>8420.44</v>
      </c>
      <c r="H134" s="31">
        <v>2263.2086853999999</v>
      </c>
      <c r="R134" s="6">
        <f t="shared" si="5"/>
        <v>29555</v>
      </c>
      <c r="S134" s="33">
        <v>29526</v>
      </c>
      <c r="T134" s="52">
        <v>6672.3367319467097</v>
      </c>
      <c r="U134" s="52">
        <v>4790.1171869609598</v>
      </c>
      <c r="V134" s="51">
        <v>4496.4028040231497</v>
      </c>
      <c r="W134" s="52">
        <v>2328.6202792919698</v>
      </c>
      <c r="X134" s="52">
        <v>2084.2879835039698</v>
      </c>
      <c r="Y134" s="52">
        <v>248.316634062503</v>
      </c>
      <c r="Z134" s="57"/>
    </row>
    <row r="135" spans="1:26" x14ac:dyDescent="0.2">
      <c r="A135" s="6">
        <f t="shared" si="4"/>
        <v>37621</v>
      </c>
      <c r="B135" s="33">
        <v>37591</v>
      </c>
      <c r="C135" s="9">
        <v>33766.486881872799</v>
      </c>
      <c r="D135" s="31">
        <v>24773.3403255093</v>
      </c>
      <c r="E135" s="31">
        <v>22207.020236448901</v>
      </c>
      <c r="F135" s="31">
        <v>11442.791853700001</v>
      </c>
      <c r="G135" s="31">
        <v>9044.5204909000004</v>
      </c>
      <c r="H135" s="31">
        <v>2398.2713628000001</v>
      </c>
      <c r="R135" s="6">
        <f t="shared" si="5"/>
        <v>29586</v>
      </c>
      <c r="S135" s="33">
        <v>29556</v>
      </c>
      <c r="T135" s="52">
        <v>6710.6899526053603</v>
      </c>
      <c r="U135" s="52">
        <v>4814.1519526053598</v>
      </c>
      <c r="V135" s="51">
        <v>4519.70340209612</v>
      </c>
      <c r="W135" s="52">
        <v>2313.1394444765101</v>
      </c>
      <c r="X135" s="52">
        <v>2059.8023595827299</v>
      </c>
      <c r="Y135" s="52">
        <v>253.33708489377901</v>
      </c>
      <c r="Z135" s="57"/>
    </row>
    <row r="136" spans="1:26" x14ac:dyDescent="0.2">
      <c r="A136" s="6">
        <f t="shared" si="4"/>
        <v>37711</v>
      </c>
      <c r="B136" s="33">
        <v>37681</v>
      </c>
      <c r="C136" s="9">
        <v>34425.3865709581</v>
      </c>
      <c r="D136" s="31">
        <v>25288.904804938698</v>
      </c>
      <c r="E136" s="31">
        <v>22690.303176912701</v>
      </c>
      <c r="F136" s="31">
        <v>11897.529177099999</v>
      </c>
      <c r="G136" s="31">
        <v>9506.063999</v>
      </c>
      <c r="H136" s="31">
        <v>2391.4651780999998</v>
      </c>
      <c r="R136" s="6">
        <f t="shared" si="5"/>
        <v>29617</v>
      </c>
      <c r="S136" s="33">
        <v>29587</v>
      </c>
      <c r="T136" s="52">
        <v>6682.5625404436196</v>
      </c>
      <c r="U136" s="52">
        <v>4778.7843511688097</v>
      </c>
      <c r="V136" s="51">
        <v>4483.8949151098104</v>
      </c>
      <c r="W136" s="52">
        <v>2274.49781022045</v>
      </c>
      <c r="X136" s="52">
        <v>2023.0956667580699</v>
      </c>
      <c r="Y136" s="52">
        <v>247.03369138378901</v>
      </c>
      <c r="Z136" s="57"/>
    </row>
    <row r="137" spans="1:26" x14ac:dyDescent="0.2">
      <c r="A137" s="6">
        <f t="shared" si="4"/>
        <v>37802</v>
      </c>
      <c r="B137" s="33">
        <v>37773</v>
      </c>
      <c r="C137" s="9">
        <v>35760.085743105199</v>
      </c>
      <c r="D137" s="31">
        <v>26416.927695280101</v>
      </c>
      <c r="E137" s="31">
        <v>23722.701335314901</v>
      </c>
      <c r="F137" s="31">
        <v>12618.898242499999</v>
      </c>
      <c r="G137" s="31">
        <v>10069.985472300001</v>
      </c>
      <c r="H137" s="31">
        <v>2548.9127702000001</v>
      </c>
      <c r="R137" s="6">
        <f t="shared" si="5"/>
        <v>29645</v>
      </c>
      <c r="S137" s="33">
        <v>29618</v>
      </c>
      <c r="T137" s="52">
        <v>6624.8577114453501</v>
      </c>
      <c r="U137" s="52">
        <v>4706.6491469912098</v>
      </c>
      <c r="V137" s="51">
        <v>4411.2591437328501</v>
      </c>
      <c r="W137" s="52">
        <v>2216.1290879417602</v>
      </c>
      <c r="X137" s="52">
        <v>1977.7130456039399</v>
      </c>
      <c r="Y137" s="52">
        <v>235.61245527957701</v>
      </c>
      <c r="Z137" s="57"/>
    </row>
    <row r="138" spans="1:26" x14ac:dyDescent="0.2">
      <c r="A138" s="6">
        <f t="shared" si="4"/>
        <v>37894</v>
      </c>
      <c r="B138" s="33">
        <v>37865</v>
      </c>
      <c r="C138" s="9">
        <v>36954.6214364478</v>
      </c>
      <c r="D138" s="31">
        <v>27580.0470228987</v>
      </c>
      <c r="E138" s="31">
        <v>24797.314492002199</v>
      </c>
      <c r="F138" s="31">
        <v>13026.125206000001</v>
      </c>
      <c r="G138" s="31">
        <v>10371.052527600001</v>
      </c>
      <c r="H138" s="31">
        <v>2655.0726783999999</v>
      </c>
      <c r="R138" s="6">
        <f t="shared" si="5"/>
        <v>29676</v>
      </c>
      <c r="S138" s="33">
        <v>29646</v>
      </c>
      <c r="T138" s="52">
        <v>6552.3211038358204</v>
      </c>
      <c r="U138" s="52">
        <v>4617.0931038358203</v>
      </c>
      <c r="V138" s="51">
        <v>4322.1427259994898</v>
      </c>
      <c r="W138" s="52">
        <v>2148.1416343212099</v>
      </c>
      <c r="X138" s="52">
        <v>1922.88903622159</v>
      </c>
      <c r="Y138" s="52">
        <v>225.25259809962901</v>
      </c>
      <c r="Z138" s="57"/>
    </row>
    <row r="139" spans="1:26" x14ac:dyDescent="0.2">
      <c r="A139" s="6">
        <f t="shared" si="4"/>
        <v>37986</v>
      </c>
      <c r="B139" s="33">
        <v>37956</v>
      </c>
      <c r="C139" s="9">
        <v>39024.090129439901</v>
      </c>
      <c r="D139" s="31">
        <v>29501.327880235898</v>
      </c>
      <c r="E139" s="31">
        <v>26648.549479683199</v>
      </c>
      <c r="F139" s="31">
        <v>14281.9359276</v>
      </c>
      <c r="G139" s="31">
        <v>11380.338543</v>
      </c>
      <c r="H139" s="31">
        <v>2901.5973846000002</v>
      </c>
      <c r="R139" s="6">
        <f t="shared" si="5"/>
        <v>29706</v>
      </c>
      <c r="S139" s="33">
        <v>29677</v>
      </c>
      <c r="T139" s="52">
        <v>6456.0587655936697</v>
      </c>
      <c r="U139" s="52">
        <v>4502.15108466321</v>
      </c>
      <c r="V139" s="51">
        <v>4211.2826065466597</v>
      </c>
      <c r="W139" s="52">
        <v>2070.3102609919601</v>
      </c>
      <c r="X139" s="52">
        <v>1851.85236211642</v>
      </c>
      <c r="Y139" s="52">
        <v>219.74067981246901</v>
      </c>
      <c r="Z139" s="57"/>
    </row>
    <row r="140" spans="1:26" x14ac:dyDescent="0.2">
      <c r="A140" s="6">
        <f t="shared" si="4"/>
        <v>38077</v>
      </c>
      <c r="B140" s="33">
        <v>38047</v>
      </c>
      <c r="C140" s="9">
        <v>39611.685253382697</v>
      </c>
      <c r="D140" s="31">
        <v>29824.650363753401</v>
      </c>
      <c r="E140" s="31">
        <v>26899.419253922199</v>
      </c>
      <c r="F140" s="31">
        <v>14202.2782336</v>
      </c>
      <c r="G140" s="31">
        <v>11124.947494399999</v>
      </c>
      <c r="H140" s="31">
        <v>3077.3307392000002</v>
      </c>
      <c r="R140" s="6">
        <f t="shared" si="5"/>
        <v>29737</v>
      </c>
      <c r="S140" s="33">
        <v>29707</v>
      </c>
      <c r="T140" s="52">
        <v>6342.0300759477605</v>
      </c>
      <c r="U140" s="52">
        <v>4367.8746868355001</v>
      </c>
      <c r="V140" s="51">
        <v>4083.46367487414</v>
      </c>
      <c r="W140" s="52">
        <v>1985.7437696649199</v>
      </c>
      <c r="X140" s="52">
        <v>1772.1101656063399</v>
      </c>
      <c r="Y140" s="52">
        <v>215.14672916590999</v>
      </c>
      <c r="Z140" s="57"/>
    </row>
    <row r="141" spans="1:26" x14ac:dyDescent="0.2">
      <c r="A141" s="6">
        <f t="shared" si="4"/>
        <v>38168</v>
      </c>
      <c r="B141" s="33">
        <v>38139</v>
      </c>
      <c r="C141" s="9">
        <v>39462.602391804998</v>
      </c>
      <c r="D141" s="31">
        <v>29558.572855096802</v>
      </c>
      <c r="E141" s="31">
        <v>26610.352909226898</v>
      </c>
      <c r="F141" s="31">
        <v>14375.412599900001</v>
      </c>
      <c r="G141" s="31">
        <v>11264.765369000001</v>
      </c>
      <c r="H141" s="31">
        <v>3110.6472309000001</v>
      </c>
      <c r="R141" s="6">
        <f t="shared" si="5"/>
        <v>29767</v>
      </c>
      <c r="S141" s="33">
        <v>29738</v>
      </c>
      <c r="T141" s="52">
        <v>6289.7129337849701</v>
      </c>
      <c r="U141" s="52">
        <v>4306.5549337849698</v>
      </c>
      <c r="V141" s="51">
        <v>4025.3545103900401</v>
      </c>
      <c r="W141" s="52">
        <v>1948.1098207609</v>
      </c>
      <c r="X141" s="52">
        <v>1736.1969680699799</v>
      </c>
      <c r="Y141" s="52">
        <v>211.91285269092401</v>
      </c>
      <c r="Z141" s="57"/>
    </row>
    <row r="142" spans="1:26" x14ac:dyDescent="0.2">
      <c r="A142" s="6">
        <f t="shared" si="4"/>
        <v>38260</v>
      </c>
      <c r="B142" s="33">
        <v>38231</v>
      </c>
      <c r="C142" s="9">
        <v>39819.684293804698</v>
      </c>
      <c r="D142" s="31">
        <v>29787.115302823</v>
      </c>
      <c r="E142" s="31">
        <v>26783.253068460901</v>
      </c>
      <c r="F142" s="31">
        <v>14766.7533922</v>
      </c>
      <c r="G142" s="31">
        <v>11587.705371399999</v>
      </c>
      <c r="H142" s="31">
        <v>3179.0480207999999</v>
      </c>
      <c r="R142" s="6">
        <f t="shared" si="5"/>
        <v>29798</v>
      </c>
      <c r="S142" s="33">
        <v>29768</v>
      </c>
      <c r="T142" s="52">
        <v>6314.1790106449598</v>
      </c>
      <c r="U142" s="52">
        <v>4321.1394107451297</v>
      </c>
      <c r="V142" s="51">
        <v>4038.5883764099999</v>
      </c>
      <c r="W142" s="52">
        <v>1961.67904280374</v>
      </c>
      <c r="X142" s="52">
        <v>1752.70610829003</v>
      </c>
      <c r="Y142" s="52">
        <v>209.251458320746</v>
      </c>
      <c r="Z142" s="57"/>
    </row>
    <row r="143" spans="1:26" x14ac:dyDescent="0.2">
      <c r="A143" s="6">
        <f t="shared" si="4"/>
        <v>38352</v>
      </c>
      <c r="B143" s="33">
        <v>38322</v>
      </c>
      <c r="C143" s="9">
        <v>42900.249942729002</v>
      </c>
      <c r="D143" s="31">
        <v>32688.203420474099</v>
      </c>
      <c r="E143" s="31">
        <v>29384.1635069923</v>
      </c>
      <c r="F143" s="31">
        <v>16400.167972700001</v>
      </c>
      <c r="G143" s="31">
        <v>12892.6837679</v>
      </c>
      <c r="H143" s="31">
        <v>3507.4842048</v>
      </c>
      <c r="R143" s="6">
        <f t="shared" si="5"/>
        <v>29829</v>
      </c>
      <c r="S143" s="33">
        <v>29799</v>
      </c>
      <c r="T143" s="52">
        <v>6374.3380893105996</v>
      </c>
      <c r="U143" s="52">
        <v>4358.2865041315999</v>
      </c>
      <c r="V143" s="51">
        <v>4072.4340754137802</v>
      </c>
      <c r="W143" s="52">
        <v>1993.75699620571</v>
      </c>
      <c r="X143" s="52">
        <v>1788.9252424276001</v>
      </c>
      <c r="Y143" s="52">
        <v>207.124988606275</v>
      </c>
      <c r="Z143" s="57"/>
    </row>
    <row r="144" spans="1:26" x14ac:dyDescent="0.2">
      <c r="A144" s="6">
        <f t="shared" si="4"/>
        <v>38442</v>
      </c>
      <c r="B144" s="33">
        <v>38412</v>
      </c>
      <c r="C144" s="9">
        <v>42334.782351712798</v>
      </c>
      <c r="D144" s="31">
        <v>31874.0437358175</v>
      </c>
      <c r="E144" s="31">
        <v>28564.706670520602</v>
      </c>
      <c r="F144" s="31">
        <v>15962.4626106</v>
      </c>
      <c r="G144" s="31">
        <v>12485.516909600001</v>
      </c>
      <c r="H144" s="31">
        <v>3476.9457010000001</v>
      </c>
      <c r="R144" s="6">
        <f t="shared" si="5"/>
        <v>29859</v>
      </c>
      <c r="S144" s="33">
        <v>29830</v>
      </c>
      <c r="T144" s="52">
        <v>6447.8362038443101</v>
      </c>
      <c r="U144" s="52">
        <v>4406.3842038442999</v>
      </c>
      <c r="V144" s="51">
        <v>4116.53972321321</v>
      </c>
      <c r="W144" s="52">
        <v>2030.23052690025</v>
      </c>
      <c r="X144" s="52">
        <v>1823.9400400148299</v>
      </c>
      <c r="Y144" s="52">
        <v>206.29048688542599</v>
      </c>
      <c r="Z144" s="57"/>
    </row>
    <row r="145" spans="1:26" x14ac:dyDescent="0.2">
      <c r="A145" s="6">
        <f t="shared" si="4"/>
        <v>38533</v>
      </c>
      <c r="B145" s="33">
        <v>38504</v>
      </c>
      <c r="C145" s="9">
        <v>41681.834126442598</v>
      </c>
      <c r="D145" s="31">
        <v>31018.1706808175</v>
      </c>
      <c r="E145" s="31">
        <v>27715.546673218199</v>
      </c>
      <c r="F145" s="31">
        <v>15360.573491900001</v>
      </c>
      <c r="G145" s="31">
        <v>11964.909452399999</v>
      </c>
      <c r="H145" s="31">
        <v>3395.6640394999999</v>
      </c>
      <c r="R145" s="6">
        <f t="shared" si="5"/>
        <v>29890</v>
      </c>
      <c r="S145" s="33">
        <v>29860</v>
      </c>
      <c r="T145" s="52">
        <v>6592.7639996156204</v>
      </c>
      <c r="U145" s="52">
        <v>4525.1388023331101</v>
      </c>
      <c r="V145" s="51">
        <v>4228.5775555357004</v>
      </c>
      <c r="W145" s="52">
        <v>2087.6861032822599</v>
      </c>
      <c r="X145" s="52">
        <v>1860.64155467097</v>
      </c>
      <c r="Y145" s="52">
        <v>224.18141852411</v>
      </c>
      <c r="Z145" s="57"/>
    </row>
    <row r="146" spans="1:26" x14ac:dyDescent="0.2">
      <c r="A146" s="6">
        <f t="shared" si="4"/>
        <v>38625</v>
      </c>
      <c r="B146" s="33">
        <v>38596</v>
      </c>
      <c r="C146" s="9">
        <v>42101.478676776198</v>
      </c>
      <c r="D146" s="31">
        <v>31180.184129481098</v>
      </c>
      <c r="E146" s="31">
        <v>27819.510010771301</v>
      </c>
      <c r="F146" s="31">
        <v>15489.666434000001</v>
      </c>
      <c r="G146" s="31">
        <v>12079.308524399999</v>
      </c>
      <c r="H146" s="31">
        <v>3410.3579095999999</v>
      </c>
      <c r="R146" s="6">
        <f t="shared" si="5"/>
        <v>29920</v>
      </c>
      <c r="S146" s="33">
        <v>29891</v>
      </c>
      <c r="T146" s="52">
        <v>6774.13177292001</v>
      </c>
      <c r="U146" s="52">
        <v>4684.4697444372296</v>
      </c>
      <c r="V146" s="51">
        <v>4380.0891517473001</v>
      </c>
      <c r="W146" s="52">
        <v>2153.92734922421</v>
      </c>
      <c r="X146" s="52">
        <v>1896.33056368353</v>
      </c>
      <c r="Y146" s="52">
        <v>256.14175221769199</v>
      </c>
      <c r="Z146" s="57"/>
    </row>
    <row r="147" spans="1:26" x14ac:dyDescent="0.2">
      <c r="A147" s="6">
        <f t="shared" si="4"/>
        <v>38717</v>
      </c>
      <c r="B147" s="33">
        <v>38687</v>
      </c>
      <c r="C147" s="9">
        <v>42233.1866886262</v>
      </c>
      <c r="D147" s="31">
        <v>31048.042673513599</v>
      </c>
      <c r="E147" s="31">
        <v>27591.285518826</v>
      </c>
      <c r="F147" s="31">
        <v>15488.159564</v>
      </c>
      <c r="G147" s="31">
        <v>12040.567940200001</v>
      </c>
      <c r="H147" s="31">
        <v>3447.5916238</v>
      </c>
      <c r="R147" s="6">
        <f t="shared" si="5"/>
        <v>29951</v>
      </c>
      <c r="S147" s="33">
        <v>29921</v>
      </c>
      <c r="T147" s="52">
        <v>6867.7331062438097</v>
      </c>
      <c r="U147" s="52">
        <v>4768.2621062438102</v>
      </c>
      <c r="V147" s="51">
        <v>4459.9316097535702</v>
      </c>
      <c r="W147" s="52">
        <v>2187.28747265829</v>
      </c>
      <c r="X147" s="52">
        <v>1913.2547888019101</v>
      </c>
      <c r="Y147" s="52">
        <v>274.03268385637699</v>
      </c>
      <c r="Z147" s="57"/>
    </row>
    <row r="148" spans="1:26" x14ac:dyDescent="0.2">
      <c r="A148" s="6">
        <f t="shared" si="4"/>
        <v>38807</v>
      </c>
      <c r="B148" s="33">
        <v>38777</v>
      </c>
      <c r="C148" s="9">
        <v>43652.278363025602</v>
      </c>
      <c r="D148" s="31">
        <v>32209.583862487401</v>
      </c>
      <c r="E148" s="31">
        <v>28565.100167491801</v>
      </c>
      <c r="F148" s="31">
        <v>16318.1585421</v>
      </c>
      <c r="G148" s="31">
        <v>12686.650248</v>
      </c>
      <c r="H148" s="31">
        <v>3631.5082941000001</v>
      </c>
      <c r="R148" s="6">
        <f t="shared" si="5"/>
        <v>29982</v>
      </c>
      <c r="S148" s="33">
        <v>29952</v>
      </c>
      <c r="T148" s="52">
        <v>6772.9407724994498</v>
      </c>
      <c r="U148" s="52">
        <v>4673.9237195759497</v>
      </c>
      <c r="V148" s="51">
        <v>4368.7516991886296</v>
      </c>
      <c r="W148" s="52">
        <v>2145.9108737404999</v>
      </c>
      <c r="X148" s="52">
        <v>1883.8503437107099</v>
      </c>
      <c r="Y148" s="52">
        <v>262.232634684966</v>
      </c>
      <c r="Z148" s="57"/>
    </row>
    <row r="149" spans="1:26" x14ac:dyDescent="0.2">
      <c r="A149" s="6">
        <f t="shared" si="4"/>
        <v>38898</v>
      </c>
      <c r="B149" s="33">
        <v>38869</v>
      </c>
      <c r="C149" s="9">
        <v>45572.953237228699</v>
      </c>
      <c r="D149" s="31">
        <v>33857.205287502402</v>
      </c>
      <c r="E149" s="31">
        <v>29985.8937570616</v>
      </c>
      <c r="F149" s="31">
        <v>17554.616378899998</v>
      </c>
      <c r="G149" s="31">
        <v>13620.694215699999</v>
      </c>
      <c r="H149" s="31">
        <v>3933.9221631999999</v>
      </c>
      <c r="R149" s="6">
        <f t="shared" si="5"/>
        <v>30010</v>
      </c>
      <c r="S149" s="33">
        <v>29983</v>
      </c>
      <c r="T149" s="52">
        <v>6613.9801511573496</v>
      </c>
      <c r="U149" s="52">
        <v>4512.2247292690899</v>
      </c>
      <c r="V149" s="51">
        <v>4212.6904042596898</v>
      </c>
      <c r="W149" s="52">
        <v>2075.3280207369999</v>
      </c>
      <c r="X149" s="52">
        <v>1832.85812071636</v>
      </c>
      <c r="Y149" s="52">
        <v>242.797454041761</v>
      </c>
      <c r="Z149" s="57"/>
    </row>
    <row r="150" spans="1:26" x14ac:dyDescent="0.2">
      <c r="A150" s="6">
        <f t="shared" si="4"/>
        <v>38990</v>
      </c>
      <c r="B150" s="33">
        <v>38961</v>
      </c>
      <c r="C150" s="9">
        <v>46219.510228972598</v>
      </c>
      <c r="D150" s="31">
        <v>34300.620188485402</v>
      </c>
      <c r="E150" s="31">
        <v>30266.694752137999</v>
      </c>
      <c r="F150" s="31">
        <v>17870.8455288</v>
      </c>
      <c r="G150" s="31">
        <v>13778.85915</v>
      </c>
      <c r="H150" s="31">
        <v>4091.9863787999998</v>
      </c>
      <c r="R150" s="6">
        <f t="shared" si="5"/>
        <v>30041</v>
      </c>
      <c r="S150" s="33">
        <v>30011</v>
      </c>
      <c r="T150" s="52">
        <v>6508.12772614183</v>
      </c>
      <c r="U150" s="52">
        <v>4393.2197261418396</v>
      </c>
      <c r="V150" s="51">
        <v>4098.5438990504499</v>
      </c>
      <c r="W150" s="52">
        <v>2024.4517748799201</v>
      </c>
      <c r="X150" s="52">
        <v>1793.4543700095701</v>
      </c>
      <c r="Y150" s="52">
        <v>230.99740487035001</v>
      </c>
      <c r="Z150" s="57"/>
    </row>
    <row r="151" spans="1:26" x14ac:dyDescent="0.2">
      <c r="A151" s="6">
        <f t="shared" si="4"/>
        <v>39082</v>
      </c>
      <c r="B151" s="33">
        <v>39052</v>
      </c>
      <c r="C151" s="9">
        <v>48107.615053924201</v>
      </c>
      <c r="D151" s="31">
        <v>35874.240544970497</v>
      </c>
      <c r="E151" s="31">
        <v>31613.8905696082</v>
      </c>
      <c r="F151" s="31">
        <v>18981.655706000001</v>
      </c>
      <c r="G151" s="31">
        <v>14574.918969</v>
      </c>
      <c r="H151" s="31">
        <v>4406.7367370000002</v>
      </c>
      <c r="R151" s="6">
        <f t="shared" si="5"/>
        <v>30071</v>
      </c>
      <c r="S151" s="33">
        <v>30042</v>
      </c>
      <c r="T151" s="52">
        <v>6494.27266520588</v>
      </c>
      <c r="U151" s="52">
        <v>4363.3807723071104</v>
      </c>
      <c r="V151" s="51">
        <v>4071.57270368537</v>
      </c>
      <c r="W151" s="52">
        <v>2012.0406280677901</v>
      </c>
      <c r="X151" s="52">
        <v>1779.8450947507399</v>
      </c>
      <c r="Y151" s="52">
        <v>231.77039452944601</v>
      </c>
      <c r="Z151" s="57"/>
    </row>
    <row r="152" spans="1:26" x14ac:dyDescent="0.2">
      <c r="A152" s="6">
        <f t="shared" si="4"/>
        <v>39172</v>
      </c>
      <c r="B152" s="33">
        <v>39142</v>
      </c>
      <c r="C152" s="9">
        <v>49514.491866074597</v>
      </c>
      <c r="D152" s="31">
        <v>37113.494923281003</v>
      </c>
      <c r="E152" s="31">
        <v>32710.3668127319</v>
      </c>
      <c r="F152" s="31">
        <v>19628.3391438</v>
      </c>
      <c r="G152" s="31">
        <v>15043.244351400001</v>
      </c>
      <c r="H152" s="31">
        <v>4585.0947924000002</v>
      </c>
      <c r="R152" s="6">
        <f t="shared" si="5"/>
        <v>30102</v>
      </c>
      <c r="S152" s="33">
        <v>30072</v>
      </c>
      <c r="T152" s="52">
        <v>6485.2075523123103</v>
      </c>
      <c r="U152" s="52">
        <v>4343.0312628845204</v>
      </c>
      <c r="V152" s="51">
        <v>4053.5426241845498</v>
      </c>
      <c r="W152" s="52">
        <v>2003.36090598853</v>
      </c>
      <c r="X152" s="52">
        <v>1769.74434579072</v>
      </c>
      <c r="Y152" s="52">
        <v>233.26303070626901</v>
      </c>
      <c r="Z152" s="57"/>
    </row>
    <row r="153" spans="1:26" x14ac:dyDescent="0.2">
      <c r="A153" s="6">
        <f t="shared" si="4"/>
        <v>39263</v>
      </c>
      <c r="B153" s="33">
        <v>39234</v>
      </c>
      <c r="C153" s="9">
        <v>50686.9681642203</v>
      </c>
      <c r="D153" s="31">
        <v>38033.467299874901</v>
      </c>
      <c r="E153" s="31">
        <v>33418.674177613197</v>
      </c>
      <c r="F153" s="31">
        <v>20485.574025400001</v>
      </c>
      <c r="G153" s="31">
        <v>15664.479211</v>
      </c>
      <c r="H153" s="31">
        <v>4821.0948144000004</v>
      </c>
      <c r="R153" s="6">
        <f t="shared" si="5"/>
        <v>30132</v>
      </c>
      <c r="S153" s="33">
        <v>30103</v>
      </c>
      <c r="T153" s="52">
        <v>6481.6006450262303</v>
      </c>
      <c r="U153" s="52">
        <v>4328.6776450262296</v>
      </c>
      <c r="V153" s="51">
        <v>4038.7944383416102</v>
      </c>
      <c r="W153" s="52">
        <v>2000.0659210445599</v>
      </c>
      <c r="X153" s="52">
        <v>1766.0299006792</v>
      </c>
      <c r="Y153" s="52">
        <v>234.036020365365</v>
      </c>
      <c r="Z153" s="57"/>
    </row>
    <row r="154" spans="1:26" x14ac:dyDescent="0.2">
      <c r="A154" s="6">
        <f t="shared" si="4"/>
        <v>39355</v>
      </c>
      <c r="B154" s="33">
        <v>39326</v>
      </c>
      <c r="C154" s="9">
        <v>53630.971584460502</v>
      </c>
      <c r="D154" s="31">
        <v>40533.247794784998</v>
      </c>
      <c r="E154" s="31">
        <v>35645.369426104699</v>
      </c>
      <c r="F154" s="31">
        <v>21786.6478919</v>
      </c>
      <c r="G154" s="31">
        <v>16683.975571999999</v>
      </c>
      <c r="H154" s="31">
        <v>5102.6723198999998</v>
      </c>
      <c r="R154" s="6">
        <f t="shared" si="5"/>
        <v>30163</v>
      </c>
      <c r="S154" s="33">
        <v>30133</v>
      </c>
      <c r="T154" s="52">
        <v>6480.6822135482998</v>
      </c>
      <c r="U154" s="52">
        <v>4314.7930096024102</v>
      </c>
      <c r="V154" s="51">
        <v>4021.1465305159099</v>
      </c>
      <c r="W154" s="52">
        <v>1999.6972520311001</v>
      </c>
      <c r="X154" s="52">
        <v>1766.3746578144801</v>
      </c>
      <c r="Y154" s="52">
        <v>233.078462282646</v>
      </c>
      <c r="Z154" s="57"/>
    </row>
    <row r="155" spans="1:26" x14ac:dyDescent="0.2">
      <c r="A155" s="6">
        <f t="shared" si="4"/>
        <v>39447</v>
      </c>
      <c r="B155" s="33">
        <v>39417</v>
      </c>
      <c r="C155" s="9">
        <v>56153.748001590997</v>
      </c>
      <c r="D155" s="31">
        <v>42689.697848432799</v>
      </c>
      <c r="E155" s="31">
        <v>37566.786304606299</v>
      </c>
      <c r="F155" s="31">
        <v>23307.996499199999</v>
      </c>
      <c r="G155" s="31">
        <v>18086.126385600001</v>
      </c>
      <c r="H155" s="31">
        <v>5221.8701136</v>
      </c>
      <c r="R155" s="6">
        <f t="shared" si="5"/>
        <v>30194</v>
      </c>
      <c r="S155" s="33">
        <v>30164</v>
      </c>
      <c r="T155" s="52">
        <v>6480.1037983464903</v>
      </c>
      <c r="U155" s="52">
        <v>4303.4859066073896</v>
      </c>
      <c r="V155" s="51">
        <v>4005.4350871280699</v>
      </c>
      <c r="W155" s="52">
        <v>1999.4725712618001</v>
      </c>
      <c r="X155" s="52">
        <v>1767.3910806274901</v>
      </c>
      <c r="Y155" s="52">
        <v>231.315481513527</v>
      </c>
      <c r="Z155" s="57"/>
    </row>
    <row r="156" spans="1:26" x14ac:dyDescent="0.2">
      <c r="A156" s="6">
        <f t="shared" si="4"/>
        <v>39538</v>
      </c>
      <c r="B156" s="33">
        <v>39508</v>
      </c>
      <c r="C156" s="9">
        <v>60418.5520927139</v>
      </c>
      <c r="D156" s="31">
        <v>46549.495122331296</v>
      </c>
      <c r="E156" s="31">
        <v>41098.762496547701</v>
      </c>
      <c r="F156" s="31">
        <v>25334.679971500002</v>
      </c>
      <c r="G156" s="31">
        <v>19848.052530000001</v>
      </c>
      <c r="H156" s="31">
        <v>5486.6274414999998</v>
      </c>
      <c r="R156" s="6">
        <f t="shared" si="5"/>
        <v>30224</v>
      </c>
      <c r="S156" s="33">
        <v>30195</v>
      </c>
      <c r="T156" s="52">
        <v>6479.9100287546398</v>
      </c>
      <c r="U156" s="52">
        <v>4299.0030287546397</v>
      </c>
      <c r="V156" s="51">
        <v>3998.9250778165101</v>
      </c>
      <c r="W156" s="52">
        <v>1999.39933740318</v>
      </c>
      <c r="X156" s="52">
        <v>1768.9890135393</v>
      </c>
      <c r="Y156" s="52">
        <v>230.41032386388</v>
      </c>
      <c r="Z156" s="57"/>
    </row>
    <row r="157" spans="1:26" x14ac:dyDescent="0.2">
      <c r="A157" s="6">
        <f t="shared" si="4"/>
        <v>39629</v>
      </c>
      <c r="B157" s="33">
        <v>39600</v>
      </c>
      <c r="C157" s="9">
        <v>60733.867610087502</v>
      </c>
      <c r="D157" s="31">
        <v>46845.607091638201</v>
      </c>
      <c r="E157" s="31">
        <v>41316.1599817717</v>
      </c>
      <c r="F157" s="31">
        <v>25676.245701</v>
      </c>
      <c r="G157" s="31">
        <v>20155.145749200001</v>
      </c>
      <c r="H157" s="31">
        <v>5521.0999517999999</v>
      </c>
      <c r="R157" s="6">
        <f t="shared" si="5"/>
        <v>30255</v>
      </c>
      <c r="S157" s="33">
        <v>30225</v>
      </c>
      <c r="T157" s="52">
        <v>6619.7721717887998</v>
      </c>
      <c r="U157" s="52">
        <v>4427.38935912956</v>
      </c>
      <c r="V157" s="51">
        <v>4122.7205728894796</v>
      </c>
      <c r="W157" s="52">
        <v>2043.41013659686</v>
      </c>
      <c r="X157" s="52">
        <v>1808.72250489627</v>
      </c>
      <c r="Y157" s="52">
        <v>235.547050996378</v>
      </c>
      <c r="Z157" s="57"/>
    </row>
    <row r="158" spans="1:26" x14ac:dyDescent="0.2">
      <c r="A158" s="6">
        <f t="shared" si="4"/>
        <v>39721</v>
      </c>
      <c r="B158" s="33">
        <v>39692</v>
      </c>
      <c r="C158" s="9">
        <v>57880.998208931502</v>
      </c>
      <c r="D158" s="31">
        <v>43875.543240863299</v>
      </c>
      <c r="E158" s="31">
        <v>38688.598487794203</v>
      </c>
      <c r="F158" s="31">
        <v>23603.207489600001</v>
      </c>
      <c r="G158" s="31">
        <v>18471.486344199999</v>
      </c>
      <c r="H158" s="31">
        <v>5131.7211453999998</v>
      </c>
      <c r="R158" s="6">
        <f t="shared" si="5"/>
        <v>30285</v>
      </c>
      <c r="S158" s="33">
        <v>30256</v>
      </c>
      <c r="T158" s="52">
        <v>6869.6216962711196</v>
      </c>
      <c r="U158" s="52">
        <v>4656.7385089303698</v>
      </c>
      <c r="V158" s="51">
        <v>4343.8686613288301</v>
      </c>
      <c r="W158" s="52">
        <v>2122.03096287679</v>
      </c>
      <c r="X158" s="52">
        <v>1877.7444242324</v>
      </c>
      <c r="Y158" s="52">
        <v>244.72329271274199</v>
      </c>
      <c r="Z158" s="57"/>
    </row>
    <row r="159" spans="1:26" x14ac:dyDescent="0.2">
      <c r="A159" s="6">
        <f t="shared" si="4"/>
        <v>39813</v>
      </c>
      <c r="B159" s="33">
        <v>39783</v>
      </c>
      <c r="C159" s="9">
        <v>58171.0530904806</v>
      </c>
      <c r="D159" s="31">
        <v>43754.353907210301</v>
      </c>
      <c r="E159" s="31">
        <v>38634.845563084498</v>
      </c>
      <c r="F159" s="31">
        <v>22484.794900699999</v>
      </c>
      <c r="G159" s="31">
        <v>18101.595569100002</v>
      </c>
      <c r="H159" s="31">
        <v>4383.1993315999998</v>
      </c>
      <c r="R159" s="6">
        <f t="shared" si="5"/>
        <v>30316</v>
      </c>
      <c r="S159" s="33">
        <v>30286</v>
      </c>
      <c r="T159" s="52">
        <v>7009.4838393052796</v>
      </c>
      <c r="U159" s="52">
        <v>4785.1248393052801</v>
      </c>
      <c r="V159" s="51">
        <v>4467.6641564018</v>
      </c>
      <c r="W159" s="52">
        <v>2166.0417620704702</v>
      </c>
      <c r="X159" s="52">
        <v>1916.18174222523</v>
      </c>
      <c r="Y159" s="52">
        <v>249.86001984524</v>
      </c>
      <c r="Z159" s="57"/>
    </row>
    <row r="160" spans="1:26" x14ac:dyDescent="0.2">
      <c r="A160" s="6">
        <f t="shared" si="4"/>
        <v>39903</v>
      </c>
      <c r="B160" s="33">
        <v>39873</v>
      </c>
      <c r="C160" s="9">
        <v>55598.141532322799</v>
      </c>
      <c r="D160" s="31">
        <v>41651.115513758901</v>
      </c>
      <c r="E160" s="31">
        <v>36807.8399612836</v>
      </c>
      <c r="F160" s="31">
        <v>21789.736009577799</v>
      </c>
      <c r="G160" s="31">
        <v>17446.434007200001</v>
      </c>
      <c r="H160" s="31">
        <v>4343.3020023777699</v>
      </c>
      <c r="R160" s="6">
        <f t="shared" si="5"/>
        <v>30347</v>
      </c>
      <c r="S160" s="33">
        <v>30317</v>
      </c>
      <c r="T160" s="52">
        <v>6978.3113919102998</v>
      </c>
      <c r="U160" s="52">
        <v>4747.0461366867103</v>
      </c>
      <c r="V160" s="51">
        <v>4431.4721420108099</v>
      </c>
      <c r="W160" s="52">
        <v>2137.5569840743201</v>
      </c>
      <c r="X160" s="52">
        <v>1892.9195140126301</v>
      </c>
      <c r="Y160" s="52">
        <v>245.411925067515</v>
      </c>
      <c r="Z160" s="57"/>
    </row>
    <row r="161" spans="1:26" x14ac:dyDescent="0.2">
      <c r="A161" s="6">
        <f t="shared" si="4"/>
        <v>39994</v>
      </c>
      <c r="B161" s="33">
        <v>39965</v>
      </c>
      <c r="C161" s="9">
        <v>58496.476577577501</v>
      </c>
      <c r="D161" s="31">
        <v>44869.286240242698</v>
      </c>
      <c r="E161" s="31">
        <v>39686.574701305901</v>
      </c>
      <c r="F161" s="31">
        <v>23593.798495814699</v>
      </c>
      <c r="G161" s="31">
        <v>18767.2354452</v>
      </c>
      <c r="H161" s="31">
        <v>4826.56305061474</v>
      </c>
      <c r="R161" s="6">
        <f t="shared" si="5"/>
        <v>30375</v>
      </c>
      <c r="S161" s="33">
        <v>30348</v>
      </c>
      <c r="T161" s="52">
        <v>6926.9690510936298</v>
      </c>
      <c r="U161" s="52">
        <v>4683.8515353335597</v>
      </c>
      <c r="V161" s="51">
        <v>4371.1085635699101</v>
      </c>
      <c r="W161" s="52">
        <v>2088.2421670784101</v>
      </c>
      <c r="X161" s="52">
        <v>1851.63040521168</v>
      </c>
      <c r="Y161" s="52">
        <v>238.08572461975501</v>
      </c>
      <c r="Z161" s="57"/>
    </row>
    <row r="162" spans="1:26" x14ac:dyDescent="0.2">
      <c r="A162" s="6">
        <f t="shared" si="4"/>
        <v>40086</v>
      </c>
      <c r="B162" s="33">
        <v>40057</v>
      </c>
      <c r="C162" s="9">
        <v>60300.992775231702</v>
      </c>
      <c r="D162" s="31">
        <v>47086.0706329885</v>
      </c>
      <c r="E162" s="31">
        <v>41564.927047178899</v>
      </c>
      <c r="F162" s="31">
        <v>24241.9451066619</v>
      </c>
      <c r="G162" s="31">
        <v>19487.882552399999</v>
      </c>
      <c r="H162" s="31">
        <v>4754.06255426193</v>
      </c>
      <c r="R162" s="6">
        <f t="shared" si="5"/>
        <v>30406</v>
      </c>
      <c r="S162" s="33">
        <v>30376</v>
      </c>
      <c r="T162" s="52">
        <v>6895.79660369865</v>
      </c>
      <c r="U162" s="52">
        <v>4643.9096036986502</v>
      </c>
      <c r="V162" s="51">
        <v>4331.97436333313</v>
      </c>
      <c r="W162" s="52">
        <v>2050.3930293877902</v>
      </c>
      <c r="X162" s="52">
        <v>1816.7553995457599</v>
      </c>
      <c r="Y162" s="52">
        <v>233.63762984203001</v>
      </c>
      <c r="Z162" s="57"/>
    </row>
    <row r="163" spans="1:26" x14ac:dyDescent="0.2">
      <c r="A163" s="6">
        <f t="shared" si="4"/>
        <v>40178</v>
      </c>
      <c r="B163" s="33">
        <v>40148</v>
      </c>
      <c r="C163" s="9">
        <v>60067.553797463297</v>
      </c>
      <c r="D163" s="31">
        <v>47063.918608874097</v>
      </c>
      <c r="E163" s="31">
        <v>41433.971036613199</v>
      </c>
      <c r="F163" s="31">
        <v>24106.073987084201</v>
      </c>
      <c r="G163" s="31">
        <v>19265.014146000001</v>
      </c>
      <c r="H163" s="31">
        <v>4841.0598410842003</v>
      </c>
      <c r="R163" s="6">
        <f t="shared" si="5"/>
        <v>30436</v>
      </c>
      <c r="S163" s="33">
        <v>30407</v>
      </c>
      <c r="T163" s="52">
        <v>6902.3482672346499</v>
      </c>
      <c r="U163" s="52">
        <v>4641.5824729156702</v>
      </c>
      <c r="V163" s="51">
        <v>4328.2655511067496</v>
      </c>
      <c r="W163" s="52">
        <v>2039.8429073274899</v>
      </c>
      <c r="X163" s="52">
        <v>1802.6006410729501</v>
      </c>
      <c r="Y163" s="52">
        <v>236.05901500407199</v>
      </c>
      <c r="Z163" s="57"/>
    </row>
    <row r="164" spans="1:26" x14ac:dyDescent="0.2">
      <c r="A164" s="6">
        <f t="shared" si="4"/>
        <v>40268</v>
      </c>
      <c r="B164" s="33">
        <v>40238</v>
      </c>
      <c r="C164" s="9">
        <v>58897.120800300298</v>
      </c>
      <c r="D164" s="31">
        <v>45957.847630727098</v>
      </c>
      <c r="E164" s="31">
        <v>40230.587171720297</v>
      </c>
      <c r="F164" s="31">
        <v>22957.930981725502</v>
      </c>
      <c r="G164" s="31">
        <v>18107.847652199998</v>
      </c>
      <c r="H164" s="31">
        <v>4850.0833295254497</v>
      </c>
      <c r="R164" s="6">
        <f t="shared" si="5"/>
        <v>30467</v>
      </c>
      <c r="S164" s="33">
        <v>30437</v>
      </c>
      <c r="T164" s="52">
        <v>6919.2884084023199</v>
      </c>
      <c r="U164" s="52">
        <v>4640.1034646568996</v>
      </c>
      <c r="V164" s="51">
        <v>4325.8642549606702</v>
      </c>
      <c r="W164" s="52">
        <v>2032.69124169117</v>
      </c>
      <c r="X164" s="52">
        <v>1791.84969906985</v>
      </c>
      <c r="Y164" s="52">
        <v>240.73468827907499</v>
      </c>
      <c r="Z164" s="57"/>
    </row>
    <row r="165" spans="1:26" x14ac:dyDescent="0.2">
      <c r="A165" s="6">
        <f t="shared" si="4"/>
        <v>40359</v>
      </c>
      <c r="B165" s="33">
        <v>40330</v>
      </c>
      <c r="C165" s="9">
        <v>57640.788865829098</v>
      </c>
      <c r="D165" s="31">
        <v>44993.198523963001</v>
      </c>
      <c r="E165" s="31">
        <v>39373.705157599099</v>
      </c>
      <c r="F165" s="31">
        <v>21610.1873026963</v>
      </c>
      <c r="G165" s="31">
        <v>16884.9144065</v>
      </c>
      <c r="H165" s="31">
        <v>4725.2728961963103</v>
      </c>
      <c r="R165" s="6">
        <f t="shared" si="5"/>
        <v>30497</v>
      </c>
      <c r="S165" s="33">
        <v>30468</v>
      </c>
      <c r="T165" s="52">
        <v>6940.3330953660598</v>
      </c>
      <c r="U165" s="52">
        <v>4639.62009536606</v>
      </c>
      <c r="V165" s="51">
        <v>4325.0668878210799</v>
      </c>
      <c r="W165" s="52">
        <v>2024.8831916875199</v>
      </c>
      <c r="X165" s="52">
        <v>1781.7271182464101</v>
      </c>
      <c r="Y165" s="52">
        <v>243.15607344111601</v>
      </c>
      <c r="Z165" s="57"/>
    </row>
    <row r="166" spans="1:26" x14ac:dyDescent="0.2">
      <c r="A166" s="6">
        <f t="shared" si="4"/>
        <v>40451</v>
      </c>
      <c r="B166" s="33">
        <v>40422</v>
      </c>
      <c r="C166" s="9">
        <v>61878.496447678001</v>
      </c>
      <c r="D166" s="31">
        <v>49195.826151879301</v>
      </c>
      <c r="E166" s="31">
        <v>43068.403243255503</v>
      </c>
      <c r="F166" s="31">
        <v>23752.5667227206</v>
      </c>
      <c r="G166" s="31">
        <v>18810.5211408</v>
      </c>
      <c r="H166" s="31">
        <v>4942.0455819205699</v>
      </c>
      <c r="R166" s="6">
        <f t="shared" si="5"/>
        <v>30528</v>
      </c>
      <c r="S166" s="33">
        <v>30498</v>
      </c>
      <c r="T166" s="52">
        <v>6971.5794525056199</v>
      </c>
      <c r="U166" s="52">
        <v>4647.8408045268798</v>
      </c>
      <c r="V166" s="51">
        <v>4332.5462767848403</v>
      </c>
      <c r="W166" s="52">
        <v>2011.1000262489499</v>
      </c>
      <c r="X166" s="52">
        <v>1767.97685763456</v>
      </c>
      <c r="Y166" s="52">
        <v>242.489643192778</v>
      </c>
      <c r="Z166" s="57"/>
    </row>
    <row r="167" spans="1:26" x14ac:dyDescent="0.2">
      <c r="A167" s="6">
        <f t="shared" si="4"/>
        <v>40543</v>
      </c>
      <c r="B167" s="33">
        <v>40513</v>
      </c>
      <c r="C167" s="9">
        <v>62374.9165878309</v>
      </c>
      <c r="D167" s="31">
        <v>49712.979221482601</v>
      </c>
      <c r="E167" s="31">
        <v>43465.519917910802</v>
      </c>
      <c r="F167" s="31">
        <v>23451.059113056901</v>
      </c>
      <c r="G167" s="31">
        <v>18696.142468800001</v>
      </c>
      <c r="H167" s="31">
        <v>4754.9166442569103</v>
      </c>
      <c r="R167" s="6">
        <f t="shared" si="5"/>
        <v>30559</v>
      </c>
      <c r="S167" s="33">
        <v>30529</v>
      </c>
      <c r="T167" s="52">
        <v>7016.3400765094102</v>
      </c>
      <c r="U167" s="52">
        <v>4667.6709253222198</v>
      </c>
      <c r="V167" s="51">
        <v>4350.7696262367699</v>
      </c>
      <c r="W167" s="52">
        <v>1996.1469432347401</v>
      </c>
      <c r="X167" s="52">
        <v>1754.5778169207699</v>
      </c>
      <c r="Y167" s="52">
        <v>241.26266413742599</v>
      </c>
      <c r="Z167" s="57"/>
    </row>
    <row r="168" spans="1:26" x14ac:dyDescent="0.2">
      <c r="A168" s="6">
        <f t="shared" si="4"/>
        <v>40633</v>
      </c>
      <c r="B168" s="33">
        <v>40603</v>
      </c>
      <c r="C168" s="9">
        <v>64122.255999117202</v>
      </c>
      <c r="D168" s="31">
        <v>51504.106012913697</v>
      </c>
      <c r="E168" s="31">
        <v>44899.753026333899</v>
      </c>
      <c r="F168" s="31">
        <v>24711.4667519424</v>
      </c>
      <c r="G168" s="31">
        <v>19810.196758300001</v>
      </c>
      <c r="H168" s="31">
        <v>4901.2699936423996</v>
      </c>
      <c r="R168" s="6">
        <f t="shared" si="5"/>
        <v>30589</v>
      </c>
      <c r="S168" s="33">
        <v>30560</v>
      </c>
      <c r="T168" s="52">
        <v>7066.4552051074497</v>
      </c>
      <c r="U168" s="52">
        <v>4691.0882051074504</v>
      </c>
      <c r="V168" s="51">
        <v>4372.6799326355203</v>
      </c>
      <c r="W168" s="52">
        <v>1989.43658263872</v>
      </c>
      <c r="X168" s="52">
        <v>1748.8038796996</v>
      </c>
      <c r="Y168" s="52">
        <v>240.632702939117</v>
      </c>
      <c r="Z168" s="57"/>
    </row>
    <row r="169" spans="1:26" x14ac:dyDescent="0.2">
      <c r="A169" s="6">
        <f t="shared" si="4"/>
        <v>40724</v>
      </c>
      <c r="B169" s="33">
        <v>40695</v>
      </c>
      <c r="C169" s="9">
        <v>65618.083000266706</v>
      </c>
      <c r="D169" s="31">
        <v>53079.111697196</v>
      </c>
      <c r="E169" s="31">
        <v>46135.532398788702</v>
      </c>
      <c r="F169" s="31">
        <v>25164.7485677443</v>
      </c>
      <c r="G169" s="31">
        <v>20253.507762699999</v>
      </c>
      <c r="H169" s="31">
        <v>4911.24080504432</v>
      </c>
      <c r="R169" s="6">
        <f t="shared" si="5"/>
        <v>30620</v>
      </c>
      <c r="S169" s="33">
        <v>30590</v>
      </c>
      <c r="T169" s="52">
        <v>7126.7220152220998</v>
      </c>
      <c r="U169" s="52">
        <v>4720.8309939522696</v>
      </c>
      <c r="V169" s="51">
        <v>4402.1822246006404</v>
      </c>
      <c r="W169" s="52">
        <v>1990.62736385466</v>
      </c>
      <c r="X169" s="52">
        <v>1749.8451541889499</v>
      </c>
      <c r="Y169" s="52">
        <v>240.82157248529501</v>
      </c>
      <c r="Z169" s="57"/>
    </row>
    <row r="170" spans="1:26" x14ac:dyDescent="0.2">
      <c r="A170" s="6">
        <f t="shared" si="4"/>
        <v>40816</v>
      </c>
      <c r="B170" s="33">
        <v>40787</v>
      </c>
      <c r="C170" s="9">
        <v>63949.7478443199</v>
      </c>
      <c r="D170" s="31">
        <v>51230.425509479901</v>
      </c>
      <c r="E170" s="31">
        <v>44587.267294712903</v>
      </c>
      <c r="F170" s="31">
        <v>23757.324342085401</v>
      </c>
      <c r="G170" s="31">
        <v>19021.069815300001</v>
      </c>
      <c r="H170" s="31">
        <v>4736.2545267854302</v>
      </c>
      <c r="R170" s="6">
        <f t="shared" si="5"/>
        <v>30650</v>
      </c>
      <c r="S170" s="33">
        <v>30621</v>
      </c>
      <c r="T170" s="52">
        <v>7196.5276407588499</v>
      </c>
      <c r="U170" s="52">
        <v>4759.3348515651796</v>
      </c>
      <c r="V170" s="51">
        <v>4441.3971161066502</v>
      </c>
      <c r="W170" s="52">
        <v>1993.8149498017301</v>
      </c>
      <c r="X170" s="52">
        <v>1752.6499911753299</v>
      </c>
      <c r="Y170" s="52">
        <v>241.24241449718599</v>
      </c>
      <c r="Z170" s="57"/>
    </row>
    <row r="171" spans="1:26" x14ac:dyDescent="0.2">
      <c r="A171" s="6">
        <f t="shared" si="4"/>
        <v>40908</v>
      </c>
      <c r="B171" s="33">
        <v>40878</v>
      </c>
      <c r="C171" s="9">
        <v>63292.852204935698</v>
      </c>
      <c r="D171" s="31">
        <v>50318.023316766201</v>
      </c>
      <c r="E171" s="31">
        <v>43589.0667033153</v>
      </c>
      <c r="F171" s="31">
        <v>22772.075659749898</v>
      </c>
      <c r="G171" s="31">
        <v>18236.970592500002</v>
      </c>
      <c r="H171" s="31">
        <v>4535.1050672498604</v>
      </c>
      <c r="R171" s="6">
        <f t="shared" si="5"/>
        <v>30681</v>
      </c>
      <c r="S171" s="33">
        <v>30651</v>
      </c>
      <c r="T171" s="52">
        <v>7277.4359404567303</v>
      </c>
      <c r="U171" s="52">
        <v>4807.4079404567301</v>
      </c>
      <c r="V171" s="51">
        <v>4489.6876955969301</v>
      </c>
      <c r="W171" s="52">
        <v>1998.8497394302599</v>
      </c>
      <c r="X171" s="52">
        <v>1757.1159531968999</v>
      </c>
      <c r="Y171" s="52">
        <v>241.733786233356</v>
      </c>
      <c r="Z171" s="57"/>
    </row>
    <row r="172" spans="1:26" x14ac:dyDescent="0.2">
      <c r="A172" s="6">
        <f t="shared" si="4"/>
        <v>40999</v>
      </c>
      <c r="B172" s="33">
        <v>40969</v>
      </c>
      <c r="C172" s="9">
        <v>64521.406941929403</v>
      </c>
      <c r="D172" s="31">
        <v>51514.335858775798</v>
      </c>
      <c r="E172" s="31">
        <v>44421.322696232899</v>
      </c>
      <c r="F172" s="31">
        <v>23697.6020721184</v>
      </c>
      <c r="G172" s="31">
        <v>19055.7290952</v>
      </c>
      <c r="H172" s="31">
        <v>4641.8729769183901</v>
      </c>
      <c r="R172" s="6">
        <f t="shared" si="5"/>
        <v>30712</v>
      </c>
      <c r="S172" s="33">
        <v>30682</v>
      </c>
      <c r="T172" s="52">
        <v>7395.8736337854698</v>
      </c>
      <c r="U172" s="52">
        <v>4889.7189855803399</v>
      </c>
      <c r="V172" s="51">
        <v>4569.3104391810002</v>
      </c>
      <c r="W172" s="52">
        <v>2027.5092194419999</v>
      </c>
      <c r="X172" s="52">
        <v>1785.0331901847401</v>
      </c>
      <c r="Y172" s="52">
        <v>242.39943608773399</v>
      </c>
      <c r="Z172" s="57"/>
    </row>
    <row r="173" spans="1:26" x14ac:dyDescent="0.2">
      <c r="A173" s="6">
        <f t="shared" si="4"/>
        <v>41090</v>
      </c>
      <c r="B173" s="33">
        <v>41061</v>
      </c>
      <c r="C173" s="9">
        <v>63274.596848505302</v>
      </c>
      <c r="D173" s="31">
        <v>50238.584928973301</v>
      </c>
      <c r="E173" s="31">
        <v>43260.881711223199</v>
      </c>
      <c r="F173" s="31">
        <v>22419.501013301498</v>
      </c>
      <c r="G173" s="31">
        <v>17988.702792</v>
      </c>
      <c r="H173" s="31">
        <v>4430.7982213014802</v>
      </c>
      <c r="R173" s="6">
        <f t="shared" si="5"/>
        <v>30741</v>
      </c>
      <c r="S173" s="33">
        <v>30713</v>
      </c>
      <c r="T173" s="52">
        <v>7518.5161191098196</v>
      </c>
      <c r="U173" s="52">
        <v>4981.5637009147904</v>
      </c>
      <c r="V173" s="51">
        <v>4657.0653462705604</v>
      </c>
      <c r="W173" s="52">
        <v>2071.1553169486501</v>
      </c>
      <c r="X173" s="52">
        <v>1828.0100937917</v>
      </c>
      <c r="Y173" s="52">
        <v>243.105650019357</v>
      </c>
      <c r="Z173" s="57"/>
    </row>
    <row r="174" spans="1:26" x14ac:dyDescent="0.2">
      <c r="A174" s="6">
        <f t="shared" si="4"/>
        <v>41182</v>
      </c>
      <c r="B174" s="33">
        <v>41153</v>
      </c>
      <c r="C174" s="9">
        <v>64618.944868897197</v>
      </c>
      <c r="D174" s="31">
        <v>51455.7246266031</v>
      </c>
      <c r="E174" s="31">
        <v>44187.658950309902</v>
      </c>
      <c r="F174" s="31">
        <v>22965.139344586802</v>
      </c>
      <c r="G174" s="31">
        <v>18405.361074</v>
      </c>
      <c r="H174" s="31">
        <v>4559.7782705868103</v>
      </c>
      <c r="R174" s="6">
        <f t="shared" si="5"/>
        <v>30772</v>
      </c>
      <c r="S174" s="33">
        <v>30742</v>
      </c>
      <c r="T174" s="52">
        <v>7581.3535942059798</v>
      </c>
      <c r="U174" s="52">
        <v>5029.7925942059801</v>
      </c>
      <c r="V174" s="51">
        <v>4702.9674353542396</v>
      </c>
      <c r="W174" s="52">
        <v>2095.9922557178202</v>
      </c>
      <c r="X174" s="52">
        <v>1852.5217686865999</v>
      </c>
      <c r="Y174" s="52">
        <v>243.470487031228</v>
      </c>
      <c r="Z174" s="57"/>
    </row>
    <row r="175" spans="1:26" x14ac:dyDescent="0.2">
      <c r="A175" s="6">
        <f t="shared" si="4"/>
        <v>41274</v>
      </c>
      <c r="B175" s="33">
        <v>41244</v>
      </c>
      <c r="C175" s="9">
        <v>64163.832160878701</v>
      </c>
      <c r="D175" s="31">
        <v>50726.750011013202</v>
      </c>
      <c r="E175" s="31">
        <v>43159.482183704298</v>
      </c>
      <c r="F175" s="31">
        <v>23167.272483758701</v>
      </c>
      <c r="G175" s="31">
        <v>18697.725369</v>
      </c>
      <c r="H175" s="31">
        <v>4469.5471147587104</v>
      </c>
      <c r="R175" s="6">
        <f t="shared" si="5"/>
        <v>30802</v>
      </c>
      <c r="S175" s="33">
        <v>30773</v>
      </c>
      <c r="T175" s="52">
        <v>7557.5675699843696</v>
      </c>
      <c r="U175" s="52">
        <v>4988.0425965701097</v>
      </c>
      <c r="V175" s="51">
        <v>4661.6823975858397</v>
      </c>
      <c r="W175" s="52">
        <v>2080.9405123868</v>
      </c>
      <c r="X175" s="52">
        <v>1838.49774402855</v>
      </c>
      <c r="Y175" s="52">
        <v>242.44262418429599</v>
      </c>
      <c r="Z175" s="57"/>
    </row>
    <row r="176" spans="1:26" x14ac:dyDescent="0.2">
      <c r="A176" s="6">
        <f t="shared" si="4"/>
        <v>41364</v>
      </c>
      <c r="B176" s="33">
        <v>41334</v>
      </c>
      <c r="C176" s="9">
        <v>62517.1900733812</v>
      </c>
      <c r="D176" s="31">
        <v>49154.319804093</v>
      </c>
      <c r="E176" s="31">
        <v>41647.908727665003</v>
      </c>
      <c r="F176" s="31">
        <v>22446.428617271002</v>
      </c>
      <c r="G176" s="31">
        <v>18111.475232500001</v>
      </c>
      <c r="H176" s="31">
        <v>4334.9533847709999</v>
      </c>
      <c r="R176" s="6">
        <f t="shared" si="5"/>
        <v>30833</v>
      </c>
      <c r="S176" s="33">
        <v>30803</v>
      </c>
      <c r="T176" s="52">
        <v>7506.8211129363899</v>
      </c>
      <c r="U176" s="52">
        <v>4897.3920812797796</v>
      </c>
      <c r="V176" s="51">
        <v>4572.30136009742</v>
      </c>
      <c r="W176" s="52">
        <v>2045.8089381449099</v>
      </c>
      <c r="X176" s="52">
        <v>1805.75562987956</v>
      </c>
      <c r="Y176" s="52">
        <v>240.05301511164299</v>
      </c>
      <c r="Z176" s="57"/>
    </row>
    <row r="177" spans="1:26" x14ac:dyDescent="0.2">
      <c r="A177" s="6">
        <f t="shared" si="4"/>
        <v>41455</v>
      </c>
      <c r="B177" s="33">
        <v>41426</v>
      </c>
      <c r="C177" s="9">
        <v>61739.038024017602</v>
      </c>
      <c r="D177" s="31">
        <v>48354.624294009896</v>
      </c>
      <c r="E177" s="31">
        <v>40873.047722841402</v>
      </c>
      <c r="F177" s="31">
        <v>22823.857163744698</v>
      </c>
      <c r="G177" s="31">
        <v>18475.76814</v>
      </c>
      <c r="H177" s="31">
        <v>4348.0890237446802</v>
      </c>
      <c r="R177" s="6">
        <f t="shared" si="5"/>
        <v>30863</v>
      </c>
      <c r="S177" s="33">
        <v>30834</v>
      </c>
      <c r="T177" s="52">
        <v>7466.7615219254303</v>
      </c>
      <c r="U177" s="52">
        <v>4821.7435219254303</v>
      </c>
      <c r="V177" s="51">
        <v>4498.3736082312798</v>
      </c>
      <c r="W177" s="52">
        <v>2010.25650908182</v>
      </c>
      <c r="X177" s="52">
        <v>1772.59929338182</v>
      </c>
      <c r="Y177" s="52">
        <v>237.65721569999999</v>
      </c>
      <c r="Z177" s="57"/>
    </row>
    <row r="178" spans="1:26" x14ac:dyDescent="0.2">
      <c r="A178" s="6">
        <f t="shared" si="4"/>
        <v>41547</v>
      </c>
      <c r="B178" s="33">
        <v>41518</v>
      </c>
      <c r="C178" s="9">
        <v>51731.902927373798</v>
      </c>
      <c r="D178" s="31">
        <v>38238.398768621402</v>
      </c>
      <c r="E178" s="31">
        <v>30890.8102910052</v>
      </c>
      <c r="F178" s="31">
        <v>23348.034558940999</v>
      </c>
      <c r="G178" s="31">
        <v>18784.893192</v>
      </c>
      <c r="H178" s="31">
        <v>4563.1413669409703</v>
      </c>
      <c r="R178" s="6">
        <f t="shared" si="5"/>
        <v>30894</v>
      </c>
      <c r="S178" s="33">
        <v>30864</v>
      </c>
      <c r="T178" s="52">
        <v>7441.2612923236902</v>
      </c>
      <c r="U178" s="52">
        <v>4766.3586068783998</v>
      </c>
      <c r="V178" s="51">
        <v>4445.4158675726203</v>
      </c>
      <c r="W178" s="52">
        <v>1969.37143174828</v>
      </c>
      <c r="X178" s="52">
        <v>1734.4093610518601</v>
      </c>
      <c r="Y178" s="52">
        <v>235.26858397555</v>
      </c>
      <c r="Z178" s="57"/>
    </row>
    <row r="179" spans="1:26" x14ac:dyDescent="0.2">
      <c r="B179" s="33"/>
      <c r="C179" s="52"/>
      <c r="D179" s="52"/>
      <c r="E179" s="31"/>
      <c r="F179" s="52"/>
      <c r="G179" s="52"/>
      <c r="H179" s="52"/>
      <c r="R179" s="6">
        <f t="shared" si="5"/>
        <v>30925</v>
      </c>
      <c r="S179" s="33">
        <v>30895</v>
      </c>
      <c r="T179" s="52">
        <v>7420.3107816129695</v>
      </c>
      <c r="U179" s="52">
        <v>4718.5442995148596</v>
      </c>
      <c r="V179" s="51">
        <v>4400.0639518056496</v>
      </c>
      <c r="W179" s="52">
        <v>1926.84875599257</v>
      </c>
      <c r="X179" s="52">
        <v>1694.6626723500599</v>
      </c>
      <c r="Y179" s="52">
        <v>232.788620919571</v>
      </c>
      <c r="Z179" s="57"/>
    </row>
    <row r="180" spans="1:26" x14ac:dyDescent="0.2">
      <c r="R180" s="6">
        <f t="shared" si="5"/>
        <v>30955</v>
      </c>
      <c r="S180" s="33">
        <v>30926</v>
      </c>
      <c r="T180" s="52">
        <v>7411.9660090495699</v>
      </c>
      <c r="U180" s="52">
        <v>4699.0190090495698</v>
      </c>
      <c r="V180" s="51">
        <v>4381.6167977061205</v>
      </c>
      <c r="W180" s="52">
        <v>1908.0547607040101</v>
      </c>
      <c r="X180" s="52">
        <v>1677.09114470401</v>
      </c>
      <c r="Y180" s="52">
        <v>230.963616</v>
      </c>
      <c r="Z180" s="57"/>
    </row>
    <row r="181" spans="1:26" x14ac:dyDescent="0.2">
      <c r="R181" s="6">
        <f t="shared" si="5"/>
        <v>30986</v>
      </c>
      <c r="S181" s="33">
        <v>30956</v>
      </c>
      <c r="T181" s="52">
        <v>7441.1917272265</v>
      </c>
      <c r="U181" s="52">
        <v>4704.6616924625396</v>
      </c>
      <c r="V181" s="51">
        <v>4385.2196218221497</v>
      </c>
      <c r="W181" s="52">
        <v>1908.1458010653801</v>
      </c>
      <c r="X181" s="52">
        <v>1677.5607753083</v>
      </c>
      <c r="Y181" s="52">
        <v>229.58948878606401</v>
      </c>
      <c r="Z181" s="57"/>
    </row>
    <row r="182" spans="1:26" x14ac:dyDescent="0.2">
      <c r="R182" s="6">
        <f t="shared" si="5"/>
        <v>31016</v>
      </c>
      <c r="S182" s="33">
        <v>30987</v>
      </c>
      <c r="T182" s="52">
        <v>7502.6801236002602</v>
      </c>
      <c r="U182" s="52">
        <v>4718.0509221292396</v>
      </c>
      <c r="V182" s="51">
        <v>4394.1351007970497</v>
      </c>
      <c r="W182" s="52">
        <v>1908.40531677327</v>
      </c>
      <c r="X182" s="52">
        <v>1678.8183206502799</v>
      </c>
      <c r="Y182" s="52">
        <v>228.50749377185301</v>
      </c>
      <c r="Z182" s="57"/>
    </row>
    <row r="183" spans="1:26" x14ac:dyDescent="0.2">
      <c r="R183" s="6">
        <f t="shared" si="5"/>
        <v>31047</v>
      </c>
      <c r="S183" s="33">
        <v>31017</v>
      </c>
      <c r="T183" s="52">
        <v>7565.5457205716102</v>
      </c>
      <c r="U183" s="52">
        <v>4735.6897205716105</v>
      </c>
      <c r="V183" s="51">
        <v>4406.7260861920404</v>
      </c>
      <c r="W183" s="52">
        <v>1908.8475652331999</v>
      </c>
      <c r="X183" s="52">
        <v>1680.8054259303899</v>
      </c>
      <c r="Y183" s="52">
        <v>228.04213930281699</v>
      </c>
      <c r="Z183" s="57"/>
    </row>
    <row r="184" spans="1:26" x14ac:dyDescent="0.2">
      <c r="R184" s="6">
        <f t="shared" si="5"/>
        <v>31078</v>
      </c>
      <c r="S184" s="33">
        <v>31048</v>
      </c>
      <c r="T184" s="52">
        <v>7614.5970597232999</v>
      </c>
      <c r="U184" s="52">
        <v>4761.8693477646602</v>
      </c>
      <c r="V184" s="51">
        <v>4431.4774236596604</v>
      </c>
      <c r="W184" s="52">
        <v>1921.7046497035101</v>
      </c>
      <c r="X184" s="52">
        <v>1688.8974924741101</v>
      </c>
      <c r="Y184" s="52">
        <v>233.73612811867699</v>
      </c>
      <c r="Z184" s="57"/>
    </row>
    <row r="185" spans="1:26" x14ac:dyDescent="0.2">
      <c r="R185" s="6">
        <f t="shared" si="5"/>
        <v>31106</v>
      </c>
      <c r="S185" s="33">
        <v>31079</v>
      </c>
      <c r="T185" s="52">
        <v>7658.3282304165696</v>
      </c>
      <c r="U185" s="52">
        <v>4794.6716938828104</v>
      </c>
      <c r="V185" s="51">
        <v>4465.76460934225</v>
      </c>
      <c r="W185" s="52">
        <v>1945.88038256543</v>
      </c>
      <c r="X185" s="52">
        <v>1702.4903268176499</v>
      </c>
      <c r="Y185" s="52">
        <v>244.11659139186401</v>
      </c>
      <c r="Z185" s="57"/>
    </row>
    <row r="186" spans="1:26" x14ac:dyDescent="0.2">
      <c r="R186" s="6">
        <f t="shared" si="5"/>
        <v>31137</v>
      </c>
      <c r="S186" s="33">
        <v>31107</v>
      </c>
      <c r="T186" s="52">
        <v>7710.0316915249596</v>
      </c>
      <c r="U186" s="52">
        <v>4833.1106915249602</v>
      </c>
      <c r="V186" s="51">
        <v>4504.5821059664104</v>
      </c>
      <c r="W186" s="52">
        <v>1971.98304533906</v>
      </c>
      <c r="X186" s="52">
        <v>1718.26064233906</v>
      </c>
      <c r="Y186" s="52">
        <v>253.72240300000001</v>
      </c>
      <c r="Z186" s="57"/>
    </row>
    <row r="187" spans="1:26" x14ac:dyDescent="0.2">
      <c r="R187" s="6">
        <f t="shared" si="5"/>
        <v>31167</v>
      </c>
      <c r="S187" s="33">
        <v>31138</v>
      </c>
      <c r="T187" s="52">
        <v>7758.0690447188799</v>
      </c>
      <c r="U187" s="52">
        <v>4864.5917229331399</v>
      </c>
      <c r="V187" s="51">
        <v>4533.5435064798803</v>
      </c>
      <c r="W187" s="52">
        <v>1988.84206497743</v>
      </c>
      <c r="X187" s="52">
        <v>1730.2388746859201</v>
      </c>
      <c r="Y187" s="52">
        <v>258.58917050034302</v>
      </c>
      <c r="Z187" s="57"/>
    </row>
    <row r="188" spans="1:26" x14ac:dyDescent="0.2">
      <c r="R188" s="6">
        <f t="shared" si="5"/>
        <v>31198</v>
      </c>
      <c r="S188" s="33">
        <v>31168</v>
      </c>
      <c r="T188" s="52">
        <v>7811.8384564257403</v>
      </c>
      <c r="U188" s="52">
        <v>4899.76618487222</v>
      </c>
      <c r="V188" s="51">
        <v>4564.4205778699397</v>
      </c>
      <c r="W188" s="52">
        <v>2005.64290993656</v>
      </c>
      <c r="X188" s="52">
        <v>1743.4947270520599</v>
      </c>
      <c r="Y188" s="52">
        <v>262.63340961087499</v>
      </c>
      <c r="Z188" s="57"/>
    </row>
    <row r="189" spans="1:26" x14ac:dyDescent="0.2">
      <c r="R189" s="6">
        <f t="shared" si="5"/>
        <v>31228</v>
      </c>
      <c r="S189" s="33">
        <v>31199</v>
      </c>
      <c r="T189" s="52">
        <v>7888.9304281131699</v>
      </c>
      <c r="U189" s="52">
        <v>4952.6954281131702</v>
      </c>
      <c r="V189" s="51">
        <v>4611.5230026156896</v>
      </c>
      <c r="W189" s="52">
        <v>2030.1340428737101</v>
      </c>
      <c r="X189" s="52">
        <v>1763.20745737371</v>
      </c>
      <c r="Y189" s="52">
        <v>266.92658549999999</v>
      </c>
      <c r="Z189" s="57"/>
    </row>
    <row r="190" spans="1:26" x14ac:dyDescent="0.2">
      <c r="R190" s="6">
        <f t="shared" si="5"/>
        <v>31259</v>
      </c>
      <c r="S190" s="33">
        <v>31229</v>
      </c>
      <c r="T190" s="52">
        <v>8091.3786754005196</v>
      </c>
      <c r="U190" s="52">
        <v>5126.09053320373</v>
      </c>
      <c r="V190" s="51">
        <v>4774.1508399390596</v>
      </c>
      <c r="W190" s="52">
        <v>2096.0320667430401</v>
      </c>
      <c r="X190" s="52">
        <v>1822.94497571895</v>
      </c>
      <c r="Y190" s="52">
        <v>272.43238167194698</v>
      </c>
      <c r="Z190" s="57"/>
    </row>
    <row r="191" spans="1:26" x14ac:dyDescent="0.2">
      <c r="R191" s="6">
        <f t="shared" si="5"/>
        <v>31290</v>
      </c>
      <c r="S191" s="33">
        <v>31260</v>
      </c>
      <c r="T191" s="52">
        <v>8409.6788287558393</v>
      </c>
      <c r="U191" s="52">
        <v>5417.5543984006999</v>
      </c>
      <c r="V191" s="51">
        <v>5050.9576481478898</v>
      </c>
      <c r="W191" s="52">
        <v>2200.9209121326298</v>
      </c>
      <c r="X191" s="52">
        <v>1922.1596641948699</v>
      </c>
      <c r="Y191" s="52">
        <v>278.446840227206</v>
      </c>
      <c r="Z191" s="57"/>
    </row>
    <row r="192" spans="1:26" x14ac:dyDescent="0.2">
      <c r="R192" s="6">
        <f t="shared" si="5"/>
        <v>31320</v>
      </c>
      <c r="S192" s="33">
        <v>31291</v>
      </c>
      <c r="T192" s="52">
        <v>8700.9958732237501</v>
      </c>
      <c r="U192" s="52">
        <v>5686.2778732237502</v>
      </c>
      <c r="V192" s="51">
        <v>5307.2857779992</v>
      </c>
      <c r="W192" s="52">
        <v>2300.2661252149701</v>
      </c>
      <c r="X192" s="52">
        <v>2015.9906164178799</v>
      </c>
      <c r="Y192" s="52">
        <v>284.27550879709099</v>
      </c>
      <c r="Z192" s="57"/>
    </row>
    <row r="193" spans="18:26" x14ac:dyDescent="0.2">
      <c r="R193" s="6">
        <f t="shared" si="5"/>
        <v>31351</v>
      </c>
      <c r="S193" s="33">
        <v>31321</v>
      </c>
      <c r="T193" s="52">
        <v>8940.8058902305693</v>
      </c>
      <c r="U193" s="52">
        <v>5907.7555449377696</v>
      </c>
      <c r="V193" s="51">
        <v>5519.2445719589005</v>
      </c>
      <c r="W193" s="52">
        <v>2393.9364653503799</v>
      </c>
      <c r="X193" s="52">
        <v>2101.00971835869</v>
      </c>
      <c r="Y193" s="52">
        <v>291.46943295977098</v>
      </c>
      <c r="Z193" s="57"/>
    </row>
    <row r="194" spans="18:26" x14ac:dyDescent="0.2">
      <c r="R194" s="6">
        <f t="shared" si="5"/>
        <v>31381</v>
      </c>
      <c r="S194" s="33">
        <v>31352</v>
      </c>
      <c r="T194" s="52">
        <v>9160.0088872716296</v>
      </c>
      <c r="U194" s="52">
        <v>6111.79768691559</v>
      </c>
      <c r="V194" s="51">
        <v>5715.4295617318803</v>
      </c>
      <c r="W194" s="52">
        <v>2482.9519593242098</v>
      </c>
      <c r="X194" s="52">
        <v>2181.6440072483801</v>
      </c>
      <c r="Y194" s="52">
        <v>298.44479082408702</v>
      </c>
      <c r="Z194" s="57"/>
    </row>
    <row r="195" spans="18:26" x14ac:dyDescent="0.2">
      <c r="R195" s="6">
        <f t="shared" si="5"/>
        <v>31412</v>
      </c>
      <c r="S195" s="33">
        <v>31382</v>
      </c>
      <c r="T195" s="52">
        <v>9382.6051629972008</v>
      </c>
      <c r="U195" s="52">
        <v>6316.8931629972003</v>
      </c>
      <c r="V195" s="51">
        <v>5914.34470700577</v>
      </c>
      <c r="W195" s="52">
        <v>2554.8284381966901</v>
      </c>
      <c r="X195" s="52">
        <v>2253.07961090558</v>
      </c>
      <c r="Y195" s="52">
        <v>301.74882729110499</v>
      </c>
      <c r="Z195" s="57"/>
    </row>
    <row r="196" spans="18:26" x14ac:dyDescent="0.2">
      <c r="R196" s="6">
        <f t="shared" si="5"/>
        <v>31443</v>
      </c>
      <c r="S196" s="33">
        <v>31413</v>
      </c>
      <c r="T196" s="52">
        <v>9603.2130440527799</v>
      </c>
      <c r="U196" s="52">
        <v>6516.59704907583</v>
      </c>
      <c r="V196" s="51">
        <v>6111.4112390494902</v>
      </c>
      <c r="W196" s="52">
        <v>2600.1956873078002</v>
      </c>
      <c r="X196" s="52">
        <v>2308.16395135834</v>
      </c>
      <c r="Y196" s="52">
        <v>294.08586718336602</v>
      </c>
      <c r="Z196" s="57"/>
    </row>
    <row r="197" spans="18:26" x14ac:dyDescent="0.2">
      <c r="R197" s="6">
        <f t="shared" ref="R197:R260" si="6">EOMONTH(S197,0)</f>
        <v>31471</v>
      </c>
      <c r="S197" s="33">
        <v>31444</v>
      </c>
      <c r="T197" s="52">
        <v>9799.17568579203</v>
      </c>
      <c r="U197" s="52">
        <v>6692.2771968847901</v>
      </c>
      <c r="V197" s="51">
        <v>6286.21368619232</v>
      </c>
      <c r="W197" s="52">
        <v>2632.6430004656299</v>
      </c>
      <c r="X197" s="52">
        <v>2351.2336468763601</v>
      </c>
      <c r="Y197" s="52">
        <v>281.46464740773899</v>
      </c>
      <c r="Z197" s="57"/>
    </row>
    <row r="198" spans="18:26" x14ac:dyDescent="0.2">
      <c r="R198" s="6">
        <f t="shared" si="6"/>
        <v>31502</v>
      </c>
      <c r="S198" s="33">
        <v>31472</v>
      </c>
      <c r="T198" s="52">
        <v>10016.0999081509</v>
      </c>
      <c r="U198" s="52">
        <v>6885.5979081508804</v>
      </c>
      <c r="V198" s="51">
        <v>6475.8705837361003</v>
      </c>
      <c r="W198" s="52">
        <v>2673.9973938115099</v>
      </c>
      <c r="X198" s="52">
        <v>2400.1957065115098</v>
      </c>
      <c r="Y198" s="52">
        <v>273.80168730000003</v>
      </c>
      <c r="Z198" s="57"/>
    </row>
    <row r="199" spans="18:26" x14ac:dyDescent="0.2">
      <c r="R199" s="6">
        <f t="shared" si="6"/>
        <v>31532</v>
      </c>
      <c r="S199" s="33">
        <v>31503</v>
      </c>
      <c r="T199" s="52">
        <v>10221.023317633801</v>
      </c>
      <c r="U199" s="52">
        <v>7066.4380753530604</v>
      </c>
      <c r="V199" s="51">
        <v>6648.3154496935103</v>
      </c>
      <c r="W199" s="52">
        <v>2723.5195283447401</v>
      </c>
      <c r="X199" s="52">
        <v>2450.0384073752898</v>
      </c>
      <c r="Y199" s="52">
        <v>276.43108326920702</v>
      </c>
      <c r="Z199" s="57"/>
    </row>
    <row r="200" spans="18:26" x14ac:dyDescent="0.2">
      <c r="R200" s="6">
        <f t="shared" si="6"/>
        <v>31563</v>
      </c>
      <c r="S200" s="33">
        <v>31533</v>
      </c>
      <c r="T200" s="52">
        <v>10432.742202244501</v>
      </c>
      <c r="U200" s="52">
        <v>7252.1150120382599</v>
      </c>
      <c r="V200" s="51">
        <v>6822.7683686710297</v>
      </c>
      <c r="W200" s="52">
        <v>2783.09212210542</v>
      </c>
      <c r="X200" s="52">
        <v>2502.95902994581</v>
      </c>
      <c r="Y200" s="52">
        <v>283.92501635863402</v>
      </c>
      <c r="Z200" s="57"/>
    </row>
    <row r="201" spans="18:26" x14ac:dyDescent="0.2">
      <c r="R201" s="6">
        <f t="shared" si="6"/>
        <v>31593</v>
      </c>
      <c r="S201" s="33">
        <v>31564</v>
      </c>
      <c r="T201" s="52">
        <v>10656.324763484799</v>
      </c>
      <c r="U201" s="52">
        <v>7450.1107634848404</v>
      </c>
      <c r="V201" s="51">
        <v>7009.9081506020602</v>
      </c>
      <c r="W201" s="52">
        <v>2855.5915802753502</v>
      </c>
      <c r="X201" s="52">
        <v>2560.87110346794</v>
      </c>
      <c r="Y201" s="52">
        <v>294.72047680741002</v>
      </c>
      <c r="Z201" s="57"/>
    </row>
    <row r="202" spans="18:26" x14ac:dyDescent="0.2">
      <c r="R202" s="6">
        <f t="shared" si="6"/>
        <v>31624</v>
      </c>
      <c r="S202" s="33">
        <v>31594</v>
      </c>
      <c r="T202" s="52">
        <v>10949.028437201499</v>
      </c>
      <c r="U202" s="52">
        <v>7721.5482537483604</v>
      </c>
      <c r="V202" s="51">
        <v>7271.5920197881496</v>
      </c>
      <c r="W202" s="52">
        <v>2978.5989209535001</v>
      </c>
      <c r="X202" s="52">
        <v>2637.2319706210401</v>
      </c>
      <c r="Y202" s="52">
        <v>339.92831917381801</v>
      </c>
      <c r="Z202" s="57"/>
    </row>
    <row r="203" spans="18:26" x14ac:dyDescent="0.2">
      <c r="R203" s="6">
        <f t="shared" si="6"/>
        <v>31655</v>
      </c>
      <c r="S203" s="33">
        <v>31625</v>
      </c>
      <c r="T203" s="52">
        <v>11266.087054997</v>
      </c>
      <c r="U203" s="52">
        <v>8017.4096435788097</v>
      </c>
      <c r="V203" s="51">
        <v>7558.14317136114</v>
      </c>
      <c r="W203" s="52">
        <v>3134.6450666863798</v>
      </c>
      <c r="X203" s="52">
        <v>2723.6311349873999</v>
      </c>
      <c r="Y203" s="52">
        <v>412.81518977266302</v>
      </c>
      <c r="Z203" s="57"/>
    </row>
    <row r="204" spans="18:26" x14ac:dyDescent="0.2">
      <c r="R204" s="6">
        <f t="shared" si="6"/>
        <v>31685</v>
      </c>
      <c r="S204" s="33">
        <v>31656</v>
      </c>
      <c r="T204" s="52">
        <v>11501.132122793801</v>
      </c>
      <c r="U204" s="52">
        <v>8217.6391227938293</v>
      </c>
      <c r="V204" s="51">
        <v>7748.6626639429896</v>
      </c>
      <c r="W204" s="52">
        <v>3255.6937868826299</v>
      </c>
      <c r="X204" s="52">
        <v>2799.0554368826301</v>
      </c>
      <c r="Y204" s="52">
        <v>456.63835</v>
      </c>
      <c r="Z204" s="57"/>
    </row>
    <row r="205" spans="18:26" x14ac:dyDescent="0.2">
      <c r="R205" s="6">
        <f t="shared" si="6"/>
        <v>31716</v>
      </c>
      <c r="S205" s="33">
        <v>31686</v>
      </c>
      <c r="T205" s="52">
        <v>11636.7321726051</v>
      </c>
      <c r="U205" s="52">
        <v>8309.7906248183408</v>
      </c>
      <c r="V205" s="51">
        <v>7832.0479695617796</v>
      </c>
      <c r="W205" s="52">
        <v>3329.1564646475599</v>
      </c>
      <c r="X205" s="52">
        <v>2860.1035520983401</v>
      </c>
      <c r="Y205" s="52">
        <v>466.219816887734</v>
      </c>
      <c r="Z205" s="57"/>
    </row>
    <row r="206" spans="18:26" x14ac:dyDescent="0.2">
      <c r="R206" s="6">
        <f t="shared" si="6"/>
        <v>31746</v>
      </c>
      <c r="S206" s="33">
        <v>31717</v>
      </c>
      <c r="T206" s="52">
        <v>11736.7142101395</v>
      </c>
      <c r="U206" s="52">
        <v>8371.5387671023109</v>
      </c>
      <c r="V206" s="51">
        <v>7886.87720599351</v>
      </c>
      <c r="W206" s="52">
        <v>3385.77617953855</v>
      </c>
      <c r="X206" s="52">
        <v>2913.33625273597</v>
      </c>
      <c r="Y206" s="52">
        <v>471.69968205023599</v>
      </c>
      <c r="Z206" s="57"/>
    </row>
    <row r="207" spans="18:26" x14ac:dyDescent="0.2">
      <c r="R207" s="6">
        <f t="shared" si="6"/>
        <v>31777</v>
      </c>
      <c r="S207" s="33">
        <v>31747</v>
      </c>
      <c r="T207" s="52">
        <v>11874.187883938301</v>
      </c>
      <c r="U207" s="52">
        <v>8465.6248839383297</v>
      </c>
      <c r="V207" s="51">
        <v>7971.9291108834104</v>
      </c>
      <c r="W207" s="52">
        <v>3453.3571950382202</v>
      </c>
      <c r="X207" s="52">
        <v>2973.2231325382199</v>
      </c>
      <c r="Y207" s="52">
        <v>480.13406250000003</v>
      </c>
      <c r="Z207" s="57"/>
    </row>
    <row r="208" spans="18:26" x14ac:dyDescent="0.2">
      <c r="R208" s="6">
        <f t="shared" si="6"/>
        <v>31808</v>
      </c>
      <c r="S208" s="33">
        <v>31778</v>
      </c>
      <c r="T208" s="52">
        <v>12161.2538087175</v>
      </c>
      <c r="U208" s="52">
        <v>8726.9788024919199</v>
      </c>
      <c r="V208" s="51">
        <v>8221.5396196644797</v>
      </c>
      <c r="W208" s="52">
        <v>3561.3929263883801</v>
      </c>
      <c r="X208" s="52">
        <v>3059.0602071329299</v>
      </c>
      <c r="Y208" s="52">
        <v>502.02991378358399</v>
      </c>
      <c r="Z208" s="57"/>
    </row>
    <row r="209" spans="18:26" x14ac:dyDescent="0.2">
      <c r="R209" s="6">
        <f t="shared" si="6"/>
        <v>31836</v>
      </c>
      <c r="S209" s="33">
        <v>31809</v>
      </c>
      <c r="T209" s="52">
        <v>12492.515568962601</v>
      </c>
      <c r="U209" s="52">
        <v>9053.7873457788392</v>
      </c>
      <c r="V209" s="51">
        <v>8537.8227324519303</v>
      </c>
      <c r="W209" s="52">
        <v>3671.15534453911</v>
      </c>
      <c r="X209" s="52">
        <v>3142.1511460905099</v>
      </c>
      <c r="Y209" s="52">
        <v>529.69810194171998</v>
      </c>
      <c r="Z209" s="57"/>
    </row>
    <row r="210" spans="18:26" x14ac:dyDescent="0.2">
      <c r="R210" s="6">
        <f t="shared" si="6"/>
        <v>31867</v>
      </c>
      <c r="S210" s="33">
        <v>31837</v>
      </c>
      <c r="T210" s="52">
        <v>12741.614085036699</v>
      </c>
      <c r="U210" s="52">
        <v>9285.7490850367194</v>
      </c>
      <c r="V210" s="51">
        <v>8760.0187709974107</v>
      </c>
      <c r="W210" s="52">
        <v>3746.1841673652398</v>
      </c>
      <c r="X210" s="52">
        <v>3192.23607236524</v>
      </c>
      <c r="Y210" s="52">
        <v>553.94809499999997</v>
      </c>
      <c r="Z210" s="57"/>
    </row>
    <row r="211" spans="18:26" x14ac:dyDescent="0.2">
      <c r="R211" s="6">
        <f t="shared" si="6"/>
        <v>31897</v>
      </c>
      <c r="S211" s="33">
        <v>31868</v>
      </c>
      <c r="T211" s="52">
        <v>12829.844557763599</v>
      </c>
      <c r="U211" s="52">
        <v>9346.00506621762</v>
      </c>
      <c r="V211" s="51">
        <v>8813.7335841288696</v>
      </c>
      <c r="W211" s="52">
        <v>3767.6740490109401</v>
      </c>
      <c r="X211" s="52">
        <v>3199.8682359609402</v>
      </c>
      <c r="Y211" s="52">
        <v>567.114294948625</v>
      </c>
      <c r="Z211" s="57"/>
    </row>
    <row r="212" spans="18:26" x14ac:dyDescent="0.2">
      <c r="R212" s="6">
        <f t="shared" si="6"/>
        <v>31928</v>
      </c>
      <c r="S212" s="33">
        <v>31898</v>
      </c>
      <c r="T212" s="52">
        <v>12890.935108257499</v>
      </c>
      <c r="U212" s="52">
        <v>9384.9007034324404</v>
      </c>
      <c r="V212" s="51">
        <v>8847.8152382900607</v>
      </c>
      <c r="W212" s="52">
        <v>3781.5764879930498</v>
      </c>
      <c r="X212" s="52">
        <v>3204.20877399547</v>
      </c>
      <c r="Y212" s="52">
        <v>577.799537574581</v>
      </c>
      <c r="Z212" s="57"/>
    </row>
    <row r="213" spans="18:26" x14ac:dyDescent="0.2">
      <c r="R213" s="6">
        <f t="shared" si="6"/>
        <v>31958</v>
      </c>
      <c r="S213" s="33">
        <v>31929</v>
      </c>
      <c r="T213" s="52">
        <v>12960.104166602699</v>
      </c>
      <c r="U213" s="52">
        <v>9431.1461666027008</v>
      </c>
      <c r="V213" s="51">
        <v>8889.9955785489892</v>
      </c>
      <c r="W213" s="52">
        <v>3797.7083693169402</v>
      </c>
      <c r="X213" s="52">
        <v>3210.4930693169399</v>
      </c>
      <c r="Y213" s="52">
        <v>587.21529999999996</v>
      </c>
      <c r="Z213" s="57"/>
    </row>
    <row r="214" spans="18:26" x14ac:dyDescent="0.2">
      <c r="R214" s="6">
        <f t="shared" si="6"/>
        <v>31989</v>
      </c>
      <c r="S214" s="33">
        <v>31959</v>
      </c>
      <c r="T214" s="52">
        <v>13045.2645617815</v>
      </c>
      <c r="U214" s="52">
        <v>9492.1900730197794</v>
      </c>
      <c r="V214" s="51">
        <v>8949.4698490738592</v>
      </c>
      <c r="W214" s="52">
        <v>3818.1597769278001</v>
      </c>
      <c r="X214" s="52">
        <v>3222.0168982699101</v>
      </c>
      <c r="Y214" s="52">
        <v>595.30146748497896</v>
      </c>
      <c r="Z214" s="57"/>
    </row>
    <row r="215" spans="18:26" x14ac:dyDescent="0.2">
      <c r="R215" s="6">
        <f t="shared" si="6"/>
        <v>32020</v>
      </c>
      <c r="S215" s="33">
        <v>31990</v>
      </c>
      <c r="T215" s="52">
        <v>13146.844218809199</v>
      </c>
      <c r="U215" s="52">
        <v>9569.1010822971402</v>
      </c>
      <c r="V215" s="51">
        <v>9027.8749341674593</v>
      </c>
      <c r="W215" s="52">
        <v>3843.23988339781</v>
      </c>
      <c r="X215" s="52">
        <v>3240.4250725070101</v>
      </c>
      <c r="Y215" s="52">
        <v>602.68662394077</v>
      </c>
      <c r="Z215" s="57"/>
    </row>
    <row r="216" spans="18:26" x14ac:dyDescent="0.2">
      <c r="R216" s="6">
        <f t="shared" si="6"/>
        <v>32050</v>
      </c>
      <c r="S216" s="33">
        <v>32021</v>
      </c>
      <c r="T216" s="52">
        <v>13297.4324661341</v>
      </c>
      <c r="U216" s="52">
        <v>9686.0044661340598</v>
      </c>
      <c r="V216" s="51">
        <v>9145.6471237881706</v>
      </c>
      <c r="W216" s="52">
        <v>3881.9301130457002</v>
      </c>
      <c r="X216" s="52">
        <v>3268.6088150456999</v>
      </c>
      <c r="Y216" s="52">
        <v>613.32129799999996</v>
      </c>
      <c r="Z216" s="57"/>
    </row>
    <row r="217" spans="18:26" x14ac:dyDescent="0.2">
      <c r="R217" s="6">
        <f t="shared" si="6"/>
        <v>32081</v>
      </c>
      <c r="S217" s="33">
        <v>32051</v>
      </c>
      <c r="T217" s="52">
        <v>13911.310643659001</v>
      </c>
      <c r="U217" s="52">
        <v>10259.1721950387</v>
      </c>
      <c r="V217" s="51">
        <v>9691.8447547518608</v>
      </c>
      <c r="W217" s="52">
        <v>4089.7210632064998</v>
      </c>
      <c r="X217" s="52">
        <v>3441.3491570639899</v>
      </c>
      <c r="Y217" s="52">
        <v>643.80477959187101</v>
      </c>
      <c r="Z217" s="57"/>
    </row>
    <row r="218" spans="18:26" x14ac:dyDescent="0.2">
      <c r="R218" s="6">
        <f t="shared" si="6"/>
        <v>32111</v>
      </c>
      <c r="S218" s="33">
        <v>32082</v>
      </c>
      <c r="T218" s="52">
        <v>14813.1093451753</v>
      </c>
      <c r="U218" s="52">
        <v>11131.2358658631</v>
      </c>
      <c r="V218" s="51">
        <v>10516.302848314899</v>
      </c>
      <c r="W218" s="52">
        <v>4410.1582456056103</v>
      </c>
      <c r="X218" s="52">
        <v>3714.1984235577302</v>
      </c>
      <c r="Y218" s="52">
        <v>687.51272727975504</v>
      </c>
      <c r="Z218" s="57"/>
    </row>
    <row r="219" spans="18:26" x14ac:dyDescent="0.2">
      <c r="R219" s="6">
        <f t="shared" si="6"/>
        <v>32142</v>
      </c>
      <c r="S219" s="33">
        <v>32112</v>
      </c>
      <c r="T219" s="52">
        <v>15298.0061781083</v>
      </c>
      <c r="U219" s="52">
        <v>11603.882178108301</v>
      </c>
      <c r="V219" s="51">
        <v>10962.3589022953</v>
      </c>
      <c r="W219" s="52">
        <v>4584.3452976142398</v>
      </c>
      <c r="X219" s="52">
        <v>3863.2825486142401</v>
      </c>
      <c r="Y219" s="52">
        <v>721.06274900000005</v>
      </c>
      <c r="Z219" s="57"/>
    </row>
    <row r="220" spans="18:26" x14ac:dyDescent="0.2">
      <c r="R220" s="6">
        <f t="shared" si="6"/>
        <v>32173</v>
      </c>
      <c r="S220" s="33">
        <v>32143</v>
      </c>
      <c r="T220" s="52">
        <v>15290.9049970005</v>
      </c>
      <c r="U220" s="52">
        <v>11587.206396621001</v>
      </c>
      <c r="V220" s="51">
        <v>10949.323696359001</v>
      </c>
      <c r="W220" s="52">
        <v>4567.4392751953101</v>
      </c>
      <c r="X220" s="52">
        <v>3838.5012420677199</v>
      </c>
      <c r="Y220" s="52">
        <v>739.25122440352698</v>
      </c>
      <c r="Z220" s="57"/>
    </row>
    <row r="221" spans="18:26" x14ac:dyDescent="0.2">
      <c r="R221" s="6">
        <f t="shared" si="6"/>
        <v>32202</v>
      </c>
      <c r="S221" s="33">
        <v>32174</v>
      </c>
      <c r="T221" s="52">
        <v>15273.298678438699</v>
      </c>
      <c r="U221" s="52">
        <v>11548.0271957654</v>
      </c>
      <c r="V221" s="51">
        <v>10918.1653631184</v>
      </c>
      <c r="W221" s="52">
        <v>4529.4349457844601</v>
      </c>
      <c r="X221" s="52">
        <v>3785.3042433187402</v>
      </c>
      <c r="Y221" s="52">
        <v>752.50403672818697</v>
      </c>
      <c r="Z221" s="57"/>
    </row>
    <row r="222" spans="18:26" x14ac:dyDescent="0.2">
      <c r="R222" s="6">
        <f t="shared" si="6"/>
        <v>32233</v>
      </c>
      <c r="S222" s="33">
        <v>32203</v>
      </c>
      <c r="T222" s="52">
        <v>15245.8297950448</v>
      </c>
      <c r="U222" s="52">
        <v>11491.6637950448</v>
      </c>
      <c r="V222" s="51">
        <v>10872.1050051108</v>
      </c>
      <c r="W222" s="52">
        <v>4478.7434246164003</v>
      </c>
      <c r="X222" s="52">
        <v>3720.4377440163998</v>
      </c>
      <c r="Y222" s="52">
        <v>758.30568059999996</v>
      </c>
      <c r="Z222" s="57"/>
    </row>
    <row r="223" spans="18:26" x14ac:dyDescent="0.2">
      <c r="R223" s="6">
        <f t="shared" si="6"/>
        <v>32263</v>
      </c>
      <c r="S223" s="33">
        <v>32234</v>
      </c>
      <c r="T223" s="52">
        <v>15144.367106473401</v>
      </c>
      <c r="U223" s="52">
        <v>11359.833949444101</v>
      </c>
      <c r="V223" s="51">
        <v>10749.4780232962</v>
      </c>
      <c r="W223" s="52">
        <v>4391.48796914799</v>
      </c>
      <c r="X223" s="52">
        <v>3638.8962754645199</v>
      </c>
      <c r="Y223" s="52">
        <v>752.31062912092204</v>
      </c>
      <c r="Z223" s="57"/>
    </row>
    <row r="224" spans="18:26" x14ac:dyDescent="0.2">
      <c r="R224" s="6">
        <f t="shared" si="6"/>
        <v>32294</v>
      </c>
      <c r="S224" s="33">
        <v>32264</v>
      </c>
      <c r="T224" s="52">
        <v>14981.208833975799</v>
      </c>
      <c r="U224" s="52">
        <v>11169.1166856216</v>
      </c>
      <c r="V224" s="51">
        <v>10565.8135764979</v>
      </c>
      <c r="W224" s="52">
        <v>4275.9993387737204</v>
      </c>
      <c r="X224" s="52">
        <v>3541.0982918576001</v>
      </c>
      <c r="Y224" s="52">
        <v>740.73423787907802</v>
      </c>
      <c r="Z224" s="57"/>
    </row>
    <row r="225" spans="18:26" x14ac:dyDescent="0.2">
      <c r="R225" s="6">
        <f t="shared" si="6"/>
        <v>32324</v>
      </c>
      <c r="S225" s="33">
        <v>32295</v>
      </c>
      <c r="T225" s="52">
        <v>14899.7853363633</v>
      </c>
      <c r="U225" s="52">
        <v>11076.334336363299</v>
      </c>
      <c r="V225" s="51">
        <v>10475.679083011501</v>
      </c>
      <c r="W225" s="52">
        <v>4217.4244482909899</v>
      </c>
      <c r="X225" s="52">
        <v>3482.6852618909902</v>
      </c>
      <c r="Y225" s="52">
        <v>734.73918639999999</v>
      </c>
      <c r="Z225" s="57"/>
    </row>
    <row r="226" spans="18:26" x14ac:dyDescent="0.2">
      <c r="R226" s="6">
        <f t="shared" si="6"/>
        <v>32355</v>
      </c>
      <c r="S226" s="33">
        <v>32325</v>
      </c>
      <c r="T226" s="52">
        <v>14925.563554189401</v>
      </c>
      <c r="U226" s="52">
        <v>11093.8394746867</v>
      </c>
      <c r="V226" s="51">
        <v>10494.178760610201</v>
      </c>
      <c r="W226" s="52">
        <v>4211.4711357629103</v>
      </c>
      <c r="X226" s="52">
        <v>3459.9855233398298</v>
      </c>
      <c r="Y226" s="52">
        <v>739.85101792615205</v>
      </c>
      <c r="Z226" s="57"/>
    </row>
    <row r="227" spans="18:26" x14ac:dyDescent="0.2">
      <c r="R227" s="6">
        <f t="shared" si="6"/>
        <v>32386</v>
      </c>
      <c r="S227" s="33">
        <v>32356</v>
      </c>
      <c r="T227" s="52">
        <v>14995.1823068744</v>
      </c>
      <c r="U227" s="52">
        <v>11142.1111934658</v>
      </c>
      <c r="V227" s="51">
        <v>10544.886948212799</v>
      </c>
      <c r="W227" s="52">
        <v>4207.7953909930602</v>
      </c>
      <c r="X227" s="52">
        <v>3444.2496118419699</v>
      </c>
      <c r="Y227" s="52">
        <v>752.47107767856801</v>
      </c>
      <c r="Z227" s="57"/>
    </row>
    <row r="228" spans="18:26" x14ac:dyDescent="0.2">
      <c r="R228" s="6">
        <f t="shared" si="6"/>
        <v>32416</v>
      </c>
      <c r="S228" s="33">
        <v>32387</v>
      </c>
      <c r="T228" s="52">
        <v>15093.3959669329</v>
      </c>
      <c r="U228" s="52">
        <v>11212.123966932901</v>
      </c>
      <c r="V228" s="51">
        <v>10617.857468190299</v>
      </c>
      <c r="W228" s="52">
        <v>4206.5839639660999</v>
      </c>
      <c r="X228" s="52">
        <v>3438.5875744660998</v>
      </c>
      <c r="Y228" s="52">
        <v>767.99638949999996</v>
      </c>
      <c r="Z228" s="57"/>
    </row>
    <row r="229" spans="18:26" x14ac:dyDescent="0.2">
      <c r="R229" s="6">
        <f t="shared" si="6"/>
        <v>32447</v>
      </c>
      <c r="S229" s="33">
        <v>32417</v>
      </c>
      <c r="T229" s="52">
        <v>15484.851316690299</v>
      </c>
      <c r="U229" s="52">
        <v>11563.599915798601</v>
      </c>
      <c r="V229" s="51">
        <v>10958.8608182103</v>
      </c>
      <c r="W229" s="52">
        <v>4333.8856100777302</v>
      </c>
      <c r="X229" s="52">
        <v>3541.7481957590699</v>
      </c>
      <c r="Y229" s="52">
        <v>799.36198385565001</v>
      </c>
      <c r="Z229" s="57"/>
    </row>
    <row r="230" spans="18:26" x14ac:dyDescent="0.2">
      <c r="R230" s="6">
        <f t="shared" si="6"/>
        <v>32477</v>
      </c>
      <c r="S230" s="33">
        <v>32448</v>
      </c>
      <c r="T230" s="52">
        <v>16070.482437037601</v>
      </c>
      <c r="U230" s="52">
        <v>12109.1816714779</v>
      </c>
      <c r="V230" s="51">
        <v>11482.6287948258</v>
      </c>
      <c r="W230" s="52">
        <v>4561.2970815224298</v>
      </c>
      <c r="X230" s="52">
        <v>3726.0341763410802</v>
      </c>
      <c r="Y230" s="52">
        <v>838.93440773293605</v>
      </c>
      <c r="Z230" s="57"/>
    </row>
    <row r="231" spans="18:26" x14ac:dyDescent="0.2">
      <c r="R231" s="6">
        <f t="shared" si="6"/>
        <v>32508</v>
      </c>
      <c r="S231" s="33">
        <v>32478</v>
      </c>
      <c r="T231" s="52">
        <v>16386.690775785901</v>
      </c>
      <c r="U231" s="52">
        <v>12406.1777757859</v>
      </c>
      <c r="V231" s="51">
        <v>11767.0963931399</v>
      </c>
      <c r="W231" s="52">
        <v>4688.5987276340502</v>
      </c>
      <c r="X231" s="52">
        <v>3829.1947976340498</v>
      </c>
      <c r="Y231" s="52">
        <v>859.40392999999995</v>
      </c>
      <c r="Z231" s="57"/>
    </row>
    <row r="232" spans="18:26" x14ac:dyDescent="0.2">
      <c r="R232" s="6">
        <f t="shared" si="6"/>
        <v>32539</v>
      </c>
      <c r="S232" s="33">
        <v>32509</v>
      </c>
      <c r="T232" s="52">
        <v>16343.3766732892</v>
      </c>
      <c r="U232" s="52">
        <v>12348.260419193801</v>
      </c>
      <c r="V232" s="51">
        <v>11711.1890437823</v>
      </c>
      <c r="W232" s="52">
        <v>4645.1580302513703</v>
      </c>
      <c r="X232" s="52">
        <v>3783.9985936510602</v>
      </c>
      <c r="Y232" s="52">
        <v>859.02748361782699</v>
      </c>
      <c r="Z232" s="57"/>
    </row>
    <row r="233" spans="18:26" x14ac:dyDescent="0.2">
      <c r="R233" s="6">
        <f t="shared" si="6"/>
        <v>32567</v>
      </c>
      <c r="S233" s="33">
        <v>32540</v>
      </c>
      <c r="T233" s="52">
        <v>16253.6926436587</v>
      </c>
      <c r="U233" s="52">
        <v>12230.3688578038</v>
      </c>
      <c r="V233" s="51">
        <v>11596.9274098106</v>
      </c>
      <c r="W233" s="52">
        <v>4570.7458559596698</v>
      </c>
      <c r="X233" s="52">
        <v>3708.5582198030102</v>
      </c>
      <c r="Y233" s="52">
        <v>858.13004822225901</v>
      </c>
      <c r="Z233" s="57"/>
    </row>
    <row r="234" spans="18:26" x14ac:dyDescent="0.2">
      <c r="R234" s="6">
        <f t="shared" si="6"/>
        <v>32598</v>
      </c>
      <c r="S234" s="33">
        <v>32568</v>
      </c>
      <c r="T234" s="52">
        <v>16138.7797120911</v>
      </c>
      <c r="U234" s="52">
        <v>12084.633712091099</v>
      </c>
      <c r="V234" s="51">
        <v>11454.4487821118</v>
      </c>
      <c r="W234" s="52">
        <v>4516.1284706971401</v>
      </c>
      <c r="X234" s="52">
        <v>3659.4576498971401</v>
      </c>
      <c r="Y234" s="52">
        <v>856.6708208</v>
      </c>
      <c r="Z234" s="57"/>
    </row>
    <row r="235" spans="18:26" x14ac:dyDescent="0.2">
      <c r="R235" s="6">
        <f t="shared" si="6"/>
        <v>32628</v>
      </c>
      <c r="S235" s="33">
        <v>32599</v>
      </c>
      <c r="T235" s="52">
        <v>15977.9997447968</v>
      </c>
      <c r="U235" s="52">
        <v>11899.7085885365</v>
      </c>
      <c r="V235" s="51">
        <v>11269.430566631399</v>
      </c>
      <c r="W235" s="52">
        <v>4501.2938042882097</v>
      </c>
      <c r="X235" s="52">
        <v>3654.5287571777499</v>
      </c>
      <c r="Y235" s="52">
        <v>850.87072980685105</v>
      </c>
      <c r="Z235" s="57"/>
    </row>
    <row r="236" spans="18:26" x14ac:dyDescent="0.2">
      <c r="R236" s="6">
        <f t="shared" si="6"/>
        <v>32659</v>
      </c>
      <c r="S236" s="33">
        <v>32629</v>
      </c>
      <c r="T236" s="52">
        <v>15783.380272141399</v>
      </c>
      <c r="U236" s="52">
        <v>11684.7069284637</v>
      </c>
      <c r="V236" s="51">
        <v>11052.232321805001</v>
      </c>
      <c r="W236" s="52">
        <v>4490.7318126456703</v>
      </c>
      <c r="X236" s="52">
        <v>3651.3282811127501</v>
      </c>
      <c r="Y236" s="52">
        <v>841.42271974425398</v>
      </c>
      <c r="Z236" s="57"/>
    </row>
    <row r="237" spans="18:26" x14ac:dyDescent="0.2">
      <c r="R237" s="6">
        <f t="shared" si="6"/>
        <v>32689</v>
      </c>
      <c r="S237" s="33">
        <v>32660</v>
      </c>
      <c r="T237" s="52">
        <v>15693.4510498526</v>
      </c>
      <c r="U237" s="52">
        <v>11586.682049852599</v>
      </c>
      <c r="V237" s="51">
        <v>10952.880864372801</v>
      </c>
      <c r="W237" s="52">
        <v>4486.95705703776</v>
      </c>
      <c r="X237" s="52">
        <v>3650.2629604377598</v>
      </c>
      <c r="Y237" s="52">
        <v>836.69409659999997</v>
      </c>
      <c r="Z237" s="57"/>
    </row>
    <row r="238" spans="18:26" x14ac:dyDescent="0.2">
      <c r="R238" s="6">
        <f t="shared" si="6"/>
        <v>32720</v>
      </c>
      <c r="S238" s="33">
        <v>32690</v>
      </c>
      <c r="T238" s="52">
        <v>15880.570446900199</v>
      </c>
      <c r="U238" s="52">
        <v>11765.3992857989</v>
      </c>
      <c r="V238" s="51">
        <v>11127.507599107001</v>
      </c>
      <c r="W238" s="52">
        <v>4541.2230323793601</v>
      </c>
      <c r="X238" s="52">
        <v>3686.9238380270299</v>
      </c>
      <c r="Y238" s="52">
        <v>858.00821391789202</v>
      </c>
      <c r="Z238" s="57"/>
    </row>
    <row r="239" spans="18:26" x14ac:dyDescent="0.2">
      <c r="R239" s="6">
        <f t="shared" si="6"/>
        <v>32751</v>
      </c>
      <c r="S239" s="33">
        <v>32721</v>
      </c>
      <c r="T239" s="52">
        <v>16272.7011958558</v>
      </c>
      <c r="U239" s="52">
        <v>12138.7843847535</v>
      </c>
      <c r="V239" s="51">
        <v>11490.0566730839</v>
      </c>
      <c r="W239" s="52">
        <v>4667.2359448728903</v>
      </c>
      <c r="X239" s="52">
        <v>3775.1363550329802</v>
      </c>
      <c r="Y239" s="52">
        <v>899.39602177215704</v>
      </c>
      <c r="Z239" s="57"/>
    </row>
    <row r="240" spans="18:26" x14ac:dyDescent="0.2">
      <c r="R240" s="6">
        <f t="shared" si="6"/>
        <v>32781</v>
      </c>
      <c r="S240" s="33">
        <v>32752</v>
      </c>
      <c r="T240" s="52">
        <v>16608.288905150999</v>
      </c>
      <c r="U240" s="52">
        <v>12455.510905151001</v>
      </c>
      <c r="V240" s="51">
        <v>11791.902186298201</v>
      </c>
      <c r="W240" s="52">
        <v>4805.5251234829502</v>
      </c>
      <c r="X240" s="52">
        <v>3878.8295826829499</v>
      </c>
      <c r="Y240" s="52">
        <v>926.6955408</v>
      </c>
      <c r="Z240" s="57"/>
    </row>
    <row r="241" spans="18:26" x14ac:dyDescent="0.2">
      <c r="R241" s="6">
        <f t="shared" si="6"/>
        <v>32812</v>
      </c>
      <c r="S241" s="33">
        <v>32782</v>
      </c>
      <c r="T241" s="52">
        <v>16873.6670344708</v>
      </c>
      <c r="U241" s="52">
        <v>12700.776720981499</v>
      </c>
      <c r="V241" s="51">
        <v>12015.428246289501</v>
      </c>
      <c r="W241" s="52">
        <v>4986.7581239414103</v>
      </c>
      <c r="X241" s="52">
        <v>4048.7394067545902</v>
      </c>
      <c r="Y241" s="52">
        <v>934.55025036317102</v>
      </c>
      <c r="Z241" s="57"/>
    </row>
    <row r="242" spans="18:26" x14ac:dyDescent="0.2">
      <c r="R242" s="6">
        <f t="shared" si="6"/>
        <v>32842</v>
      </c>
      <c r="S242" s="33">
        <v>32813</v>
      </c>
      <c r="T242" s="52">
        <v>17103.454252480598</v>
      </c>
      <c r="U242" s="52">
        <v>12911.4416098813</v>
      </c>
      <c r="V242" s="51">
        <v>12204.210587522501</v>
      </c>
      <c r="W242" s="52">
        <v>5190.0499838628602</v>
      </c>
      <c r="X242" s="52">
        <v>4254.4714826419004</v>
      </c>
      <c r="Y242" s="52">
        <v>939.40578866884596</v>
      </c>
      <c r="Z242" s="57"/>
    </row>
    <row r="243" spans="18:26" x14ac:dyDescent="0.2">
      <c r="R243" s="6">
        <f t="shared" si="6"/>
        <v>32873</v>
      </c>
      <c r="S243" s="33">
        <v>32843</v>
      </c>
      <c r="T243" s="52">
        <v>17207.113545113101</v>
      </c>
      <c r="U243" s="52">
        <v>13006.1145451131</v>
      </c>
      <c r="V243" s="51">
        <v>12288.3670665845</v>
      </c>
      <c r="W243" s="52">
        <v>5331.3510702206604</v>
      </c>
      <c r="X243" s="52">
        <v>4384.7370317206596</v>
      </c>
      <c r="Y243" s="52">
        <v>946.61403849999999</v>
      </c>
      <c r="Z243" s="57"/>
    </row>
    <row r="244" spans="18:26" x14ac:dyDescent="0.2">
      <c r="R244" s="6">
        <f t="shared" si="6"/>
        <v>32904</v>
      </c>
      <c r="S244" s="33">
        <v>32874</v>
      </c>
      <c r="T244" s="52">
        <v>17151.017929497</v>
      </c>
      <c r="U244" s="52">
        <v>12926.7460985285</v>
      </c>
      <c r="V244" s="51">
        <v>12203.2388962484</v>
      </c>
      <c r="W244" s="52">
        <v>5384.2196488078198</v>
      </c>
      <c r="X244" s="52">
        <v>4416.3469998093997</v>
      </c>
      <c r="Y244" s="52">
        <v>961.05662100943698</v>
      </c>
      <c r="Z244" s="57"/>
    </row>
    <row r="245" spans="18:26" x14ac:dyDescent="0.2">
      <c r="R245" s="6">
        <f t="shared" si="6"/>
        <v>32932</v>
      </c>
      <c r="S245" s="33">
        <v>32905</v>
      </c>
      <c r="T245" s="52">
        <v>17058.626075280601</v>
      </c>
      <c r="U245" s="52">
        <v>12796.0229062491</v>
      </c>
      <c r="V245" s="51">
        <v>12063.029195061899</v>
      </c>
      <c r="W245" s="52">
        <v>5415.98449721412</v>
      </c>
      <c r="X245" s="52">
        <v>4433.3919595805</v>
      </c>
      <c r="Y245" s="52">
        <v>979.77043298988201</v>
      </c>
      <c r="Z245" s="57"/>
    </row>
    <row r="246" spans="18:26" x14ac:dyDescent="0.2">
      <c r="R246" s="6">
        <f t="shared" si="6"/>
        <v>32963</v>
      </c>
      <c r="S246" s="33">
        <v>32933</v>
      </c>
      <c r="T246" s="52">
        <v>17002.530459664598</v>
      </c>
      <c r="U246" s="52">
        <v>12716.6544596646</v>
      </c>
      <c r="V246" s="51">
        <v>11977.901024725799</v>
      </c>
      <c r="W246" s="52">
        <v>5466.2509787667404</v>
      </c>
      <c r="X246" s="52">
        <v>4462.76302676674</v>
      </c>
      <c r="Y246" s="52">
        <v>1003.487952</v>
      </c>
      <c r="Z246" s="57"/>
    </row>
    <row r="247" spans="18:26" x14ac:dyDescent="0.2">
      <c r="R247" s="6">
        <f t="shared" si="6"/>
        <v>32993</v>
      </c>
      <c r="S247" s="33">
        <v>32964</v>
      </c>
      <c r="T247" s="52">
        <v>17106.607909022499</v>
      </c>
      <c r="U247" s="52">
        <v>12826.1707031065</v>
      </c>
      <c r="V247" s="51">
        <v>12078.5081424693</v>
      </c>
      <c r="W247" s="52">
        <v>5566.8789296285204</v>
      </c>
      <c r="X247" s="52">
        <v>4535.4545336106703</v>
      </c>
      <c r="Y247" s="52">
        <v>1030.3841637289599</v>
      </c>
      <c r="Z247" s="57"/>
    </row>
    <row r="248" spans="18:26" x14ac:dyDescent="0.2">
      <c r="R248" s="6">
        <f t="shared" si="6"/>
        <v>33024</v>
      </c>
      <c r="S248" s="33">
        <v>32994</v>
      </c>
      <c r="T248" s="52">
        <v>17368.0658153814</v>
      </c>
      <c r="U248" s="52">
        <v>13099.423618917101</v>
      </c>
      <c r="V248" s="51">
        <v>12330.3670526973</v>
      </c>
      <c r="W248" s="52">
        <v>5716.9818656556499</v>
      </c>
      <c r="X248" s="52">
        <v>4653.3674535938799</v>
      </c>
      <c r="Y248" s="52">
        <v>1063.1350651099201</v>
      </c>
      <c r="Z248" s="57"/>
    </row>
    <row r="249" spans="18:26" x14ac:dyDescent="0.2">
      <c r="R249" s="6">
        <f t="shared" si="6"/>
        <v>33054</v>
      </c>
      <c r="S249" s="33">
        <v>33025</v>
      </c>
      <c r="T249" s="52">
        <v>17676.532955250601</v>
      </c>
      <c r="U249" s="52">
        <v>13417.6979552506</v>
      </c>
      <c r="V249" s="51">
        <v>12625.5716622171</v>
      </c>
      <c r="W249" s="52">
        <v>5872.2278237844303</v>
      </c>
      <c r="X249" s="52">
        <v>4776.0939239844301</v>
      </c>
      <c r="Y249" s="52">
        <v>1096.1338998000001</v>
      </c>
      <c r="Z249" s="57"/>
    </row>
    <row r="250" spans="18:26" x14ac:dyDescent="0.2">
      <c r="R250" s="6">
        <f t="shared" si="6"/>
        <v>33085</v>
      </c>
      <c r="S250" s="33">
        <v>33055</v>
      </c>
      <c r="T250" s="52">
        <v>18137.5257963642</v>
      </c>
      <c r="U250" s="52">
        <v>13875.359089633301</v>
      </c>
      <c r="V250" s="51">
        <v>13057.296182328701</v>
      </c>
      <c r="W250" s="52">
        <v>6038.8042452048703</v>
      </c>
      <c r="X250" s="52">
        <v>4905.97402193985</v>
      </c>
      <c r="Y250" s="52">
        <v>1133.1405722934001</v>
      </c>
      <c r="Z250" s="57"/>
    </row>
    <row r="251" spans="18:26" x14ac:dyDescent="0.2">
      <c r="R251" s="6">
        <f t="shared" si="6"/>
        <v>33116</v>
      </c>
      <c r="S251" s="33">
        <v>33086</v>
      </c>
      <c r="T251" s="52">
        <v>18722.4477932396</v>
      </c>
      <c r="U251" s="52">
        <v>14446.6170793316</v>
      </c>
      <c r="V251" s="51">
        <v>13600.743751714999</v>
      </c>
      <c r="W251" s="52">
        <v>6218.1962056475304</v>
      </c>
      <c r="X251" s="52">
        <v>5047.2650357963903</v>
      </c>
      <c r="Y251" s="52">
        <v>1171.6054769985601</v>
      </c>
      <c r="Z251" s="57"/>
    </row>
    <row r="252" spans="18:26" x14ac:dyDescent="0.2">
      <c r="R252" s="6">
        <f t="shared" si="6"/>
        <v>33146</v>
      </c>
      <c r="S252" s="33">
        <v>33117</v>
      </c>
      <c r="T252" s="52">
        <v>19169.266800761001</v>
      </c>
      <c r="U252" s="52">
        <v>14884.219800761</v>
      </c>
      <c r="V252" s="51">
        <v>14018.608505395399</v>
      </c>
      <c r="W252" s="52">
        <v>6385.7026234366203</v>
      </c>
      <c r="X252" s="52">
        <v>5183.1310759366197</v>
      </c>
      <c r="Y252" s="52">
        <v>1202.5715475</v>
      </c>
      <c r="Z252" s="57"/>
    </row>
    <row r="253" spans="18:26" x14ac:dyDescent="0.2">
      <c r="R253" s="6">
        <f t="shared" si="6"/>
        <v>33177</v>
      </c>
      <c r="S253" s="33">
        <v>33147</v>
      </c>
      <c r="T253" s="52">
        <v>19495.3717929013</v>
      </c>
      <c r="U253" s="52">
        <v>15208.230265567699</v>
      </c>
      <c r="V253" s="51">
        <v>14329.2618620905</v>
      </c>
      <c r="W253" s="52">
        <v>6579.6483630680304</v>
      </c>
      <c r="X253" s="52">
        <v>5348.6285911741697</v>
      </c>
      <c r="Y253" s="52">
        <v>1230.32447860662</v>
      </c>
      <c r="Z253" s="57"/>
    </row>
    <row r="254" spans="18:26" x14ac:dyDescent="0.2">
      <c r="R254" s="6">
        <f t="shared" si="6"/>
        <v>33207</v>
      </c>
      <c r="S254" s="33">
        <v>33178</v>
      </c>
      <c r="T254" s="52">
        <v>19756.243152774499</v>
      </c>
      <c r="U254" s="52">
        <v>15468.1864881004</v>
      </c>
      <c r="V254" s="51">
        <v>14579.1088295508</v>
      </c>
      <c r="W254" s="52">
        <v>6762.0334210253304</v>
      </c>
      <c r="X254" s="52">
        <v>5508.0601288166199</v>
      </c>
      <c r="Y254" s="52">
        <v>1253.6199464397801</v>
      </c>
      <c r="Z254" s="57"/>
    </row>
    <row r="255" spans="18:26" x14ac:dyDescent="0.2">
      <c r="R255" s="6">
        <f t="shared" si="6"/>
        <v>33238</v>
      </c>
      <c r="S255" s="33">
        <v>33208</v>
      </c>
      <c r="T255" s="52">
        <v>19869.390754381599</v>
      </c>
      <c r="U255" s="52">
        <v>15581.1107543816</v>
      </c>
      <c r="V255" s="51">
        <v>14687.7798848245</v>
      </c>
      <c r="W255" s="52">
        <v>6847.3566944837603</v>
      </c>
      <c r="X255" s="52">
        <v>5583.3830304837602</v>
      </c>
      <c r="Y255" s="52">
        <v>1263.9736640000001</v>
      </c>
      <c r="Z255" s="57"/>
    </row>
    <row r="256" spans="18:26" x14ac:dyDescent="0.2">
      <c r="R256" s="6">
        <f t="shared" si="6"/>
        <v>33269</v>
      </c>
      <c r="S256" s="33">
        <v>33239</v>
      </c>
      <c r="T256" s="52">
        <v>19597.526904100501</v>
      </c>
      <c r="U256" s="52">
        <v>15299.0579752375</v>
      </c>
      <c r="V256" s="51">
        <v>14422.675804156501</v>
      </c>
      <c r="W256" s="52">
        <v>6673.1326905734604</v>
      </c>
      <c r="X256" s="52">
        <v>5430.6619689846002</v>
      </c>
      <c r="Y256" s="52">
        <v>1242.0150550471801</v>
      </c>
      <c r="Z256" s="57"/>
    </row>
    <row r="257" spans="18:26" x14ac:dyDescent="0.2">
      <c r="R257" s="6">
        <f t="shared" si="6"/>
        <v>33297</v>
      </c>
      <c r="S257" s="33">
        <v>33270</v>
      </c>
      <c r="T257" s="52">
        <v>19147.764572239401</v>
      </c>
      <c r="U257" s="52">
        <v>14834.505104825301</v>
      </c>
      <c r="V257" s="51">
        <v>13986.0381578054</v>
      </c>
      <c r="W257" s="52">
        <v>6367.0239634198197</v>
      </c>
      <c r="X257" s="52">
        <v>5164.39329191257</v>
      </c>
      <c r="Y257" s="52">
        <v>1201.7634351859799</v>
      </c>
      <c r="Z257" s="57"/>
    </row>
    <row r="258" spans="18:26" x14ac:dyDescent="0.2">
      <c r="R258" s="6">
        <f t="shared" si="6"/>
        <v>33328</v>
      </c>
      <c r="S258" s="33">
        <v>33298</v>
      </c>
      <c r="T258" s="52">
        <v>18868.129325681199</v>
      </c>
      <c r="U258" s="52">
        <v>14552.452325681201</v>
      </c>
      <c r="V258" s="51">
        <v>13720.934077137401</v>
      </c>
      <c r="W258" s="52">
        <v>6118.0374470139404</v>
      </c>
      <c r="X258" s="52">
        <v>4954.1764370139399</v>
      </c>
      <c r="Y258" s="52">
        <v>1163.8610100000001</v>
      </c>
      <c r="Z258" s="57"/>
    </row>
    <row r="259" spans="18:26" x14ac:dyDescent="0.2">
      <c r="R259" s="6">
        <f t="shared" si="6"/>
        <v>33358</v>
      </c>
      <c r="S259" s="33">
        <v>33329</v>
      </c>
      <c r="T259" s="52">
        <v>18858.478840664</v>
      </c>
      <c r="U259" s="52">
        <v>14555.435913248601</v>
      </c>
      <c r="V259" s="51">
        <v>13726.528957934101</v>
      </c>
      <c r="W259" s="52">
        <v>6013.4317520470004</v>
      </c>
      <c r="X259" s="52">
        <v>4875.0402990878702</v>
      </c>
      <c r="Y259" s="52">
        <v>1139.2689686693</v>
      </c>
      <c r="Z259" s="57"/>
    </row>
    <row r="260" spans="18:26" x14ac:dyDescent="0.2">
      <c r="R260" s="6">
        <f t="shared" si="6"/>
        <v>33389</v>
      </c>
      <c r="S260" s="33">
        <v>33359</v>
      </c>
      <c r="T260" s="52">
        <v>18852.417775739301</v>
      </c>
      <c r="U260" s="52">
        <v>14564.571515559301</v>
      </c>
      <c r="V260" s="51">
        <v>13743.351816091401</v>
      </c>
      <c r="W260" s="52">
        <v>5932.4030663379499</v>
      </c>
      <c r="X260" s="52">
        <v>4815.2559575096502</v>
      </c>
      <c r="Y260" s="52">
        <v>1117.57867393167</v>
      </c>
      <c r="Z260" s="57"/>
    </row>
    <row r="261" spans="18:26" x14ac:dyDescent="0.2">
      <c r="R261" s="6">
        <f t="shared" ref="R261:R324" si="7">EOMONTH(S261,0)</f>
        <v>33419</v>
      </c>
      <c r="S261" s="33">
        <v>33390</v>
      </c>
      <c r="T261" s="52">
        <v>18850.4574893344</v>
      </c>
      <c r="U261" s="52">
        <v>14578.9574893344</v>
      </c>
      <c r="V261" s="51">
        <v>13769.2865398177</v>
      </c>
      <c r="W261" s="52">
        <v>5901.7787447751998</v>
      </c>
      <c r="X261" s="52">
        <v>4793.0148812752004</v>
      </c>
      <c r="Y261" s="52">
        <v>1108.7638635000001</v>
      </c>
      <c r="Z261" s="57"/>
    </row>
    <row r="262" spans="18:26" x14ac:dyDescent="0.2">
      <c r="R262" s="6">
        <f t="shared" si="7"/>
        <v>33450</v>
      </c>
      <c r="S262" s="33">
        <v>33420</v>
      </c>
      <c r="T262" s="52">
        <v>19031.6748843204</v>
      </c>
      <c r="U262" s="52">
        <v>14773.4367418212</v>
      </c>
      <c r="V262" s="51">
        <v>13961.2486567534</v>
      </c>
      <c r="W262" s="52">
        <v>6011.6582654448703</v>
      </c>
      <c r="X262" s="52">
        <v>4882.2182433969901</v>
      </c>
      <c r="Y262" s="52">
        <v>1130.8300390450599</v>
      </c>
      <c r="Z262" s="57"/>
    </row>
    <row r="263" spans="18:26" x14ac:dyDescent="0.2">
      <c r="R263" s="6">
        <f t="shared" si="7"/>
        <v>33481</v>
      </c>
      <c r="S263" s="33">
        <v>33451</v>
      </c>
      <c r="T263" s="52">
        <v>19443.2288713491</v>
      </c>
      <c r="U263" s="52">
        <v>15191.573095751501</v>
      </c>
      <c r="V263" s="51">
        <v>14356.982523458</v>
      </c>
      <c r="W263" s="52">
        <v>6258.0314248795603</v>
      </c>
      <c r="X263" s="52">
        <v>5085.0497672613401</v>
      </c>
      <c r="Y263" s="52">
        <v>1175.71611728481</v>
      </c>
      <c r="Z263" s="57"/>
    </row>
    <row r="264" spans="18:26" x14ac:dyDescent="0.2">
      <c r="R264" s="6">
        <f t="shared" si="7"/>
        <v>33511</v>
      </c>
      <c r="S264" s="33">
        <v>33482</v>
      </c>
      <c r="T264" s="52">
        <v>19874.184050043499</v>
      </c>
      <c r="U264" s="52">
        <v>15625.2950500435</v>
      </c>
      <c r="V264" s="51">
        <v>14768.0393883179</v>
      </c>
      <c r="W264" s="52">
        <v>6508.7762624385196</v>
      </c>
      <c r="X264" s="52">
        <v>5298.0055574385196</v>
      </c>
      <c r="Y264" s="52">
        <v>1210.7707049999999</v>
      </c>
      <c r="Z264" s="57"/>
    </row>
    <row r="265" spans="18:26" x14ac:dyDescent="0.2">
      <c r="R265" s="6">
        <f t="shared" si="7"/>
        <v>33542</v>
      </c>
      <c r="S265" s="33">
        <v>33512</v>
      </c>
      <c r="T265" s="52">
        <v>20420.535584530498</v>
      </c>
      <c r="U265" s="52">
        <v>16165.922163818501</v>
      </c>
      <c r="V265" s="51">
        <v>15285.0046900488</v>
      </c>
      <c r="W265" s="52">
        <v>6805.38030276073</v>
      </c>
      <c r="X265" s="52">
        <v>5569.7587948915198</v>
      </c>
      <c r="Y265" s="52">
        <v>1232.8863131328201</v>
      </c>
      <c r="Z265" s="57"/>
    </row>
    <row r="266" spans="18:26" x14ac:dyDescent="0.2">
      <c r="R266" s="6">
        <f t="shared" si="7"/>
        <v>33572</v>
      </c>
      <c r="S266" s="33">
        <v>33543</v>
      </c>
      <c r="T266" s="52">
        <v>20996.876138031701</v>
      </c>
      <c r="U266" s="52">
        <v>16730.076910328498</v>
      </c>
      <c r="V266" s="51">
        <v>15824.7913850189</v>
      </c>
      <c r="W266" s="52">
        <v>7109.1578912074101</v>
      </c>
      <c r="X266" s="52">
        <v>5857.2247019099204</v>
      </c>
      <c r="Y266" s="52">
        <v>1250.5431723003001</v>
      </c>
      <c r="Z266" s="57"/>
    </row>
    <row r="267" spans="18:26" x14ac:dyDescent="0.2">
      <c r="R267" s="6">
        <f t="shared" si="7"/>
        <v>33603</v>
      </c>
      <c r="S267" s="33">
        <v>33573</v>
      </c>
      <c r="T267" s="52">
        <v>21278.647319870699</v>
      </c>
      <c r="U267" s="52">
        <v>17004.826319870699</v>
      </c>
      <c r="V267" s="51">
        <v>16087.729905541</v>
      </c>
      <c r="W267" s="52">
        <v>7256.0973052326199</v>
      </c>
      <c r="X267" s="52">
        <v>5997.90376993262</v>
      </c>
      <c r="Y267" s="52">
        <v>1258.1935352999999</v>
      </c>
      <c r="Z267" s="57"/>
    </row>
    <row r="268" spans="18:26" x14ac:dyDescent="0.2">
      <c r="R268" s="6">
        <f t="shared" si="7"/>
        <v>33634</v>
      </c>
      <c r="S268" s="33">
        <v>33604</v>
      </c>
      <c r="T268" s="52">
        <v>21078.981644140498</v>
      </c>
      <c r="U268" s="52">
        <v>16788.6496168704</v>
      </c>
      <c r="V268" s="51">
        <v>15874.5305952659</v>
      </c>
      <c r="W268" s="52">
        <v>7135.3595385233202</v>
      </c>
      <c r="X268" s="52">
        <v>5898.6344722031099</v>
      </c>
      <c r="Y268" s="52">
        <v>1236.7250663202101</v>
      </c>
      <c r="Z268" s="57"/>
    </row>
    <row r="269" spans="18:26" x14ac:dyDescent="0.2">
      <c r="R269" s="6">
        <f t="shared" si="7"/>
        <v>33663</v>
      </c>
      <c r="S269" s="33">
        <v>33635</v>
      </c>
      <c r="T269" s="52">
        <v>20736.282513304701</v>
      </c>
      <c r="U269" s="52">
        <v>16417.611540574901</v>
      </c>
      <c r="V269" s="51">
        <v>15508.602810939101</v>
      </c>
      <c r="W269" s="52">
        <v>6928.1294897980497</v>
      </c>
      <c r="X269" s="52">
        <v>5728.2521472182598</v>
      </c>
      <c r="Y269" s="52">
        <v>1199.8773425797899</v>
      </c>
      <c r="Z269" s="57"/>
    </row>
    <row r="270" spans="18:26" x14ac:dyDescent="0.2">
      <c r="R270" s="6">
        <f t="shared" si="7"/>
        <v>33694</v>
      </c>
      <c r="S270" s="33">
        <v>33664</v>
      </c>
      <c r="T270" s="52">
        <v>20536.6168375745</v>
      </c>
      <c r="U270" s="52">
        <v>16201.434837574499</v>
      </c>
      <c r="V270" s="51">
        <v>15295.403500664001</v>
      </c>
      <c r="W270" s="52">
        <v>6807.39172308875</v>
      </c>
      <c r="X270" s="52">
        <v>5628.9828494887497</v>
      </c>
      <c r="Y270" s="52">
        <v>1178.4088736000001</v>
      </c>
      <c r="Z270" s="57"/>
    </row>
    <row r="271" spans="18:26" x14ac:dyDescent="0.2">
      <c r="R271" s="6">
        <f t="shared" si="7"/>
        <v>33724</v>
      </c>
      <c r="S271" s="33">
        <v>33695</v>
      </c>
      <c r="T271" s="52">
        <v>20789.061750271801</v>
      </c>
      <c r="U271" s="52">
        <v>16460.334546054899</v>
      </c>
      <c r="V271" s="51">
        <v>15545.1929148407</v>
      </c>
      <c r="W271" s="52">
        <v>6961.6613807481999</v>
      </c>
      <c r="X271" s="52">
        <v>5750.3340924384702</v>
      </c>
      <c r="Y271" s="52">
        <v>1206.9094803524899</v>
      </c>
      <c r="Z271" s="57"/>
    </row>
    <row r="272" spans="18:26" x14ac:dyDescent="0.2">
      <c r="R272" s="6">
        <f t="shared" si="7"/>
        <v>33755</v>
      </c>
      <c r="S272" s="33">
        <v>33725</v>
      </c>
      <c r="T272" s="52">
        <v>21347.333265938501</v>
      </c>
      <c r="U272" s="52">
        <v>17030.494364423699</v>
      </c>
      <c r="V272" s="51">
        <v>16092.9342645794</v>
      </c>
      <c r="W272" s="52">
        <v>7283.7762036537397</v>
      </c>
      <c r="X272" s="52">
        <v>6012.8494282265101</v>
      </c>
      <c r="Y272" s="52">
        <v>1261.94389924751</v>
      </c>
      <c r="Z272" s="57"/>
    </row>
    <row r="273" spans="18:26" x14ac:dyDescent="0.2">
      <c r="R273" s="6">
        <f t="shared" si="7"/>
        <v>33785</v>
      </c>
      <c r="S273" s="33">
        <v>33756</v>
      </c>
      <c r="T273" s="52">
        <v>21839.031902859799</v>
      </c>
      <c r="U273" s="52">
        <v>17526.701902859801</v>
      </c>
      <c r="V273" s="51">
        <v>16563.721731103698</v>
      </c>
      <c r="W273" s="52">
        <v>7519.8942326428796</v>
      </c>
      <c r="X273" s="52">
        <v>6229.4497266428798</v>
      </c>
      <c r="Y273" s="52">
        <v>1290.444506</v>
      </c>
      <c r="Z273" s="57"/>
    </row>
    <row r="274" spans="18:26" x14ac:dyDescent="0.2">
      <c r="R274" s="6">
        <f t="shared" si="7"/>
        <v>33816</v>
      </c>
      <c r="S274" s="33">
        <v>33786</v>
      </c>
      <c r="T274" s="52">
        <v>22248.384013032199</v>
      </c>
      <c r="U274" s="52">
        <v>17928.387828424798</v>
      </c>
      <c r="V274" s="51">
        <v>16933.7506853454</v>
      </c>
      <c r="W274" s="52">
        <v>7642.0947042609996</v>
      </c>
      <c r="X274" s="52">
        <v>6383.6823386863898</v>
      </c>
      <c r="Y274" s="52">
        <v>1276.11430627187</v>
      </c>
      <c r="Z274" s="57"/>
    </row>
    <row r="275" spans="18:26" x14ac:dyDescent="0.2">
      <c r="R275" s="6">
        <f t="shared" si="7"/>
        <v>33847</v>
      </c>
      <c r="S275" s="33">
        <v>33817</v>
      </c>
      <c r="T275" s="52">
        <v>22619.8212930062</v>
      </c>
      <c r="U275" s="52">
        <v>18288.819475054999</v>
      </c>
      <c r="V275" s="51">
        <v>17261.9543618321</v>
      </c>
      <c r="W275" s="52">
        <v>7736.3203661878397</v>
      </c>
      <c r="X275" s="52">
        <v>6515.4742453294102</v>
      </c>
      <c r="Y275" s="52">
        <v>1242.1972907438701</v>
      </c>
      <c r="Z275" s="57"/>
    </row>
    <row r="276" spans="18:26" x14ac:dyDescent="0.2">
      <c r="R276" s="6">
        <f t="shared" si="7"/>
        <v>33877</v>
      </c>
      <c r="S276" s="33">
        <v>33848</v>
      </c>
      <c r="T276" s="52">
        <v>22775.069037740501</v>
      </c>
      <c r="U276" s="52">
        <v>18438.705037740499</v>
      </c>
      <c r="V276" s="51">
        <v>17397.710393579</v>
      </c>
      <c r="W276" s="52">
        <v>7772.5682487600498</v>
      </c>
      <c r="X276" s="52">
        <v>6569.0235863850503</v>
      </c>
      <c r="Y276" s="52">
        <v>1203.5446623749999</v>
      </c>
      <c r="Z276" s="57"/>
    </row>
    <row r="277" spans="18:26" x14ac:dyDescent="0.2">
      <c r="R277" s="6">
        <f t="shared" si="7"/>
        <v>33908</v>
      </c>
      <c r="S277" s="33">
        <v>33878</v>
      </c>
      <c r="T277" s="52">
        <v>22493.504957338901</v>
      </c>
      <c r="U277" s="52">
        <v>18153.109950052301</v>
      </c>
      <c r="V277" s="51">
        <v>17131.774163886399</v>
      </c>
      <c r="W277" s="52">
        <v>7600.1708103472201</v>
      </c>
      <c r="X277" s="52">
        <v>6442.7993396320298</v>
      </c>
      <c r="Y277" s="52">
        <v>1142.2590497444301</v>
      </c>
      <c r="Z277" s="57"/>
    </row>
    <row r="278" spans="18:26" x14ac:dyDescent="0.2">
      <c r="R278" s="6">
        <f t="shared" si="7"/>
        <v>33938</v>
      </c>
      <c r="S278" s="33">
        <v>33909</v>
      </c>
      <c r="T278" s="52">
        <v>21990.5193025111</v>
      </c>
      <c r="U278" s="52">
        <v>17642.923309797701</v>
      </c>
      <c r="V278" s="51">
        <v>16656.7060783425</v>
      </c>
      <c r="W278" s="52">
        <v>7284.9815428453103</v>
      </c>
      <c r="X278" s="52">
        <v>6208.5791476941504</v>
      </c>
      <c r="Y278" s="52">
        <v>1071.4227040883</v>
      </c>
      <c r="Z278" s="57"/>
    </row>
    <row r="279" spans="18:26" x14ac:dyDescent="0.2">
      <c r="R279" s="6">
        <f t="shared" si="7"/>
        <v>33969</v>
      </c>
      <c r="S279" s="33">
        <v>33939</v>
      </c>
      <c r="T279" s="52">
        <v>21708.955222109402</v>
      </c>
      <c r="U279" s="52">
        <v>17357.328222109401</v>
      </c>
      <c r="V279" s="51">
        <v>16390.769848649899</v>
      </c>
      <c r="W279" s="52">
        <v>7086.4151868451299</v>
      </c>
      <c r="X279" s="52">
        <v>6050.6951868451297</v>
      </c>
      <c r="Y279" s="52">
        <v>1035.72</v>
      </c>
      <c r="Z279" s="57"/>
    </row>
    <row r="280" spans="18:26" x14ac:dyDescent="0.2">
      <c r="R280" s="6">
        <f t="shared" si="7"/>
        <v>34000</v>
      </c>
      <c r="S280" s="33">
        <v>33970</v>
      </c>
      <c r="T280" s="52">
        <v>21852.136848707301</v>
      </c>
      <c r="U280" s="52">
        <v>17500.508057686398</v>
      </c>
      <c r="V280" s="51">
        <v>16531.9147308108</v>
      </c>
      <c r="W280" s="52">
        <v>7058.9007339557702</v>
      </c>
      <c r="X280" s="52">
        <v>6015.9946267658097</v>
      </c>
      <c r="Y280" s="52">
        <v>1040.2985665363101</v>
      </c>
      <c r="Z280" s="57"/>
    </row>
    <row r="281" spans="18:26" x14ac:dyDescent="0.2">
      <c r="R281" s="6">
        <f t="shared" si="7"/>
        <v>34028</v>
      </c>
      <c r="S281" s="33">
        <v>34001</v>
      </c>
      <c r="T281" s="52">
        <v>22125.188994791901</v>
      </c>
      <c r="U281" s="52">
        <v>17772.429923358501</v>
      </c>
      <c r="V281" s="51">
        <v>16799.734278296601</v>
      </c>
      <c r="W281" s="52">
        <v>7044.6009127593397</v>
      </c>
      <c r="X281" s="52">
        <v>5996.4998190977703</v>
      </c>
      <c r="Y281" s="52">
        <v>1048.0417759780801</v>
      </c>
      <c r="Z281" s="57"/>
    </row>
    <row r="282" spans="18:26" x14ac:dyDescent="0.2">
      <c r="R282" s="6">
        <f t="shared" si="7"/>
        <v>34059</v>
      </c>
      <c r="S282" s="33">
        <v>34029</v>
      </c>
      <c r="T282" s="52">
        <v>22413.6689800063</v>
      </c>
      <c r="U282" s="52">
        <v>18056.507980006299</v>
      </c>
      <c r="V282" s="51">
        <v>17078.847430068701</v>
      </c>
      <c r="W282" s="52">
        <v>7023.5687651664002</v>
      </c>
      <c r="X282" s="52">
        <v>5970.1595321663999</v>
      </c>
      <c r="Y282" s="52">
        <v>1053.4092330000001</v>
      </c>
      <c r="Z282" s="57"/>
    </row>
    <row r="283" spans="18:26" x14ac:dyDescent="0.2">
      <c r="R283" s="6">
        <f t="shared" si="7"/>
        <v>34089</v>
      </c>
      <c r="S283" s="33">
        <v>34060</v>
      </c>
      <c r="T283" s="52">
        <v>22620.2969998962</v>
      </c>
      <c r="U283" s="52">
        <v>18255.275412220701</v>
      </c>
      <c r="V283" s="51">
        <v>17274.4962942819</v>
      </c>
      <c r="W283" s="52">
        <v>6975.7667950058203</v>
      </c>
      <c r="X283" s="52">
        <v>5919.5044766384299</v>
      </c>
      <c r="Y283" s="52">
        <v>1054.19467680807</v>
      </c>
      <c r="Z283" s="57"/>
    </row>
    <row r="284" spans="18:26" x14ac:dyDescent="0.2">
      <c r="R284" s="6">
        <f t="shared" si="7"/>
        <v>34120</v>
      </c>
      <c r="S284" s="33">
        <v>34090</v>
      </c>
      <c r="T284" s="52">
        <v>22821.893825053699</v>
      </c>
      <c r="U284" s="52">
        <v>18446.632373623699</v>
      </c>
      <c r="V284" s="51">
        <v>17462.4104320564</v>
      </c>
      <c r="W284" s="52">
        <v>6914.8359248917204</v>
      </c>
      <c r="X284" s="52">
        <v>5858.8094665280096</v>
      </c>
      <c r="Y284" s="52">
        <v>1054.64642804084</v>
      </c>
      <c r="Z284" s="57"/>
    </row>
    <row r="285" spans="18:26" x14ac:dyDescent="0.2">
      <c r="R285" s="6">
        <f t="shared" si="7"/>
        <v>34150</v>
      </c>
      <c r="S285" s="33">
        <v>34121</v>
      </c>
      <c r="T285" s="52">
        <v>23012.099850998799</v>
      </c>
      <c r="U285" s="52">
        <v>18625.9638509988</v>
      </c>
      <c r="V285" s="51">
        <v>17634.218653485401</v>
      </c>
      <c r="W285" s="52">
        <v>6886.2224313358001</v>
      </c>
      <c r="X285" s="52">
        <v>5830.8566073357997</v>
      </c>
      <c r="Y285" s="52">
        <v>1055.365824</v>
      </c>
      <c r="Z285" s="57"/>
    </row>
    <row r="286" spans="18:26" x14ac:dyDescent="0.2">
      <c r="R286" s="6">
        <f t="shared" si="7"/>
        <v>34181</v>
      </c>
      <c r="S286" s="33">
        <v>34151</v>
      </c>
      <c r="T286" s="52">
        <v>23246.785270747299</v>
      </c>
      <c r="U286" s="52">
        <v>18845.791918877199</v>
      </c>
      <c r="V286" s="51">
        <v>17836.402803381101</v>
      </c>
      <c r="W286" s="52">
        <v>6934.1019006201604</v>
      </c>
      <c r="X286" s="52">
        <v>5876.2328367829105</v>
      </c>
      <c r="Y286" s="52">
        <v>1058.35334667747</v>
      </c>
      <c r="Z286" s="57"/>
    </row>
    <row r="287" spans="18:26" x14ac:dyDescent="0.2">
      <c r="R287" s="6">
        <f t="shared" si="7"/>
        <v>34212</v>
      </c>
      <c r="S287" s="33">
        <v>34182</v>
      </c>
      <c r="T287" s="52">
        <v>23475.403201807399</v>
      </c>
      <c r="U287" s="52">
        <v>19058.826912455501</v>
      </c>
      <c r="V287" s="51">
        <v>18028.6220500868</v>
      </c>
      <c r="W287" s="52">
        <v>7022.2538207044699</v>
      </c>
      <c r="X287" s="52">
        <v>5959.7759881948796</v>
      </c>
      <c r="Y287" s="52">
        <v>1062.7120999410299</v>
      </c>
      <c r="Z287" s="57"/>
    </row>
    <row r="288" spans="18:26" x14ac:dyDescent="0.2">
      <c r="R288" s="6">
        <f t="shared" si="7"/>
        <v>34242</v>
      </c>
      <c r="S288" s="33">
        <v>34213</v>
      </c>
      <c r="T288" s="52">
        <v>23573.906836899001</v>
      </c>
      <c r="U288" s="52">
        <v>19150.421836899</v>
      </c>
      <c r="V288" s="51">
        <v>18110.6121116412</v>
      </c>
      <c r="W288" s="52">
        <v>7067.5131826856696</v>
      </c>
      <c r="X288" s="52">
        <v>6002.6690950856701</v>
      </c>
      <c r="Y288" s="52">
        <v>1064.8440876</v>
      </c>
      <c r="Z288" s="57"/>
    </row>
    <row r="289" spans="18:26" x14ac:dyDescent="0.2">
      <c r="R289" s="6">
        <f t="shared" si="7"/>
        <v>34273</v>
      </c>
      <c r="S289" s="33">
        <v>34243</v>
      </c>
      <c r="T289" s="52">
        <v>23469.645681562499</v>
      </c>
      <c r="U289" s="52">
        <v>19029.899582850299</v>
      </c>
      <c r="V289" s="51">
        <v>17939.0071765557</v>
      </c>
      <c r="W289" s="52">
        <v>7012.1864792249798</v>
      </c>
      <c r="X289" s="52">
        <v>5951.0134529642901</v>
      </c>
      <c r="Y289" s="52">
        <v>1061.17302626069</v>
      </c>
      <c r="Z289" s="57"/>
    </row>
    <row r="290" spans="18:26" x14ac:dyDescent="0.2">
      <c r="R290" s="6">
        <f t="shared" si="7"/>
        <v>34303</v>
      </c>
      <c r="S290" s="33">
        <v>34274</v>
      </c>
      <c r="T290" s="52">
        <v>23283.393708600401</v>
      </c>
      <c r="U290" s="52">
        <v>18814.598807312599</v>
      </c>
      <c r="V290" s="51">
        <v>17632.452375522302</v>
      </c>
      <c r="W290" s="52">
        <v>6913.35093837779</v>
      </c>
      <c r="X290" s="52">
        <v>5858.7358906384798</v>
      </c>
      <c r="Y290" s="52">
        <v>1054.6150477393101</v>
      </c>
      <c r="Z290" s="57"/>
    </row>
    <row r="291" spans="18:26" x14ac:dyDescent="0.2">
      <c r="R291" s="6">
        <f t="shared" si="7"/>
        <v>34334</v>
      </c>
      <c r="S291" s="33">
        <v>34304</v>
      </c>
      <c r="T291" s="52">
        <v>23179.132553263898</v>
      </c>
      <c r="U291" s="52">
        <v>18694.076553263902</v>
      </c>
      <c r="V291" s="51">
        <v>17460.847440436701</v>
      </c>
      <c r="W291" s="52">
        <v>6858.0242349171003</v>
      </c>
      <c r="X291" s="52">
        <v>5807.0802485170998</v>
      </c>
      <c r="Y291" s="52">
        <v>1050.9439864000001</v>
      </c>
      <c r="Z291" s="57"/>
    </row>
    <row r="292" spans="18:26" x14ac:dyDescent="0.2">
      <c r="R292" s="6">
        <f t="shared" si="7"/>
        <v>34365</v>
      </c>
      <c r="S292" s="33">
        <v>34335</v>
      </c>
      <c r="T292" s="52">
        <v>23436.0749590747</v>
      </c>
      <c r="U292" s="52">
        <v>18948.2092797474</v>
      </c>
      <c r="V292" s="51">
        <v>17703.928316609501</v>
      </c>
      <c r="W292" s="52">
        <v>6911.5357227463701</v>
      </c>
      <c r="X292" s="52">
        <v>5856.19674943891</v>
      </c>
      <c r="Y292" s="52">
        <v>1055.4690028555201</v>
      </c>
      <c r="Z292" s="57"/>
    </row>
    <row r="293" spans="18:26" x14ac:dyDescent="0.2">
      <c r="R293" s="6">
        <f t="shared" si="7"/>
        <v>34393</v>
      </c>
      <c r="S293" s="33">
        <v>34366</v>
      </c>
      <c r="T293" s="52">
        <v>23922.678202565101</v>
      </c>
      <c r="U293" s="52">
        <v>19428.4243646578</v>
      </c>
      <c r="V293" s="51">
        <v>18161.219957082401</v>
      </c>
      <c r="W293" s="52">
        <v>7019.3212008123201</v>
      </c>
      <c r="X293" s="52">
        <v>5954.5498701790602</v>
      </c>
      <c r="Y293" s="52">
        <v>1065.01880622472</v>
      </c>
      <c r="Z293" s="57"/>
    </row>
    <row r="294" spans="18:26" x14ac:dyDescent="0.2">
      <c r="R294" s="6">
        <f t="shared" si="7"/>
        <v>34424</v>
      </c>
      <c r="S294" s="33">
        <v>34394</v>
      </c>
      <c r="T294" s="52">
        <v>24427.112261195201</v>
      </c>
      <c r="U294" s="52">
        <v>19923.1772611952</v>
      </c>
      <c r="V294" s="51">
        <v>18626.495886245601</v>
      </c>
      <c r="W294" s="52">
        <v>7149.5287280570101</v>
      </c>
      <c r="X294" s="52">
        <v>6071.8003572570096</v>
      </c>
      <c r="Y294" s="52">
        <v>1077.7283708</v>
      </c>
      <c r="Z294" s="57"/>
    </row>
    <row r="295" spans="18:26" x14ac:dyDescent="0.2">
      <c r="R295" s="6">
        <f t="shared" si="7"/>
        <v>34454</v>
      </c>
      <c r="S295" s="33">
        <v>34425</v>
      </c>
      <c r="T295" s="52">
        <v>24779.971275563999</v>
      </c>
      <c r="U295" s="52">
        <v>20266.5230428428</v>
      </c>
      <c r="V295" s="51">
        <v>18940.5424825585</v>
      </c>
      <c r="W295" s="52">
        <v>7279.3074757614804</v>
      </c>
      <c r="X295" s="52">
        <v>6185.137329956</v>
      </c>
      <c r="Y295" s="52">
        <v>1093.92321995115</v>
      </c>
      <c r="Z295" s="57"/>
    </row>
    <row r="296" spans="18:26" x14ac:dyDescent="0.2">
      <c r="R296" s="6">
        <f t="shared" si="7"/>
        <v>34485</v>
      </c>
      <c r="S296" s="33">
        <v>34455</v>
      </c>
      <c r="T296" s="52">
        <v>25117.037389583402</v>
      </c>
      <c r="U296" s="52">
        <v>20592.3360599304</v>
      </c>
      <c r="V296" s="51">
        <v>19234.330618137599</v>
      </c>
      <c r="W296" s="52">
        <v>7428.9999465485498</v>
      </c>
      <c r="X296" s="52">
        <v>6313.6283637972101</v>
      </c>
      <c r="Y296" s="52">
        <v>1115.25551307265</v>
      </c>
      <c r="Z296" s="57"/>
    </row>
    <row r="297" spans="18:26" x14ac:dyDescent="0.2">
      <c r="R297" s="6">
        <f t="shared" si="7"/>
        <v>34515</v>
      </c>
      <c r="S297" s="33">
        <v>34486</v>
      </c>
      <c r="T297" s="52">
        <v>25414.677133393001</v>
      </c>
      <c r="U297" s="52">
        <v>20873.742133393</v>
      </c>
      <c r="V297" s="51">
        <v>19486.896316807099</v>
      </c>
      <c r="W297" s="52">
        <v>7561.2239918163796</v>
      </c>
      <c r="X297" s="52">
        <v>6426.71267181638</v>
      </c>
      <c r="Y297" s="52">
        <v>1134.5113200000001</v>
      </c>
      <c r="Z297" s="57"/>
    </row>
    <row r="298" spans="18:26" x14ac:dyDescent="0.2">
      <c r="R298" s="6">
        <f t="shared" si="7"/>
        <v>34546</v>
      </c>
      <c r="S298" s="33">
        <v>34516</v>
      </c>
      <c r="T298" s="52">
        <v>25717.071371687402</v>
      </c>
      <c r="U298" s="52">
        <v>21156.753433412901</v>
      </c>
      <c r="V298" s="51">
        <v>19743.1589000081</v>
      </c>
      <c r="W298" s="52">
        <v>7687.2997035263797</v>
      </c>
      <c r="X298" s="52">
        <v>6533.6732045319404</v>
      </c>
      <c r="Y298" s="52">
        <v>1153.8258611642</v>
      </c>
      <c r="Z298" s="57"/>
    </row>
    <row r="299" spans="18:26" x14ac:dyDescent="0.2">
      <c r="R299" s="6">
        <f t="shared" si="7"/>
        <v>34577</v>
      </c>
      <c r="S299" s="33">
        <v>34547</v>
      </c>
      <c r="T299" s="52">
        <v>25995.8906954046</v>
      </c>
      <c r="U299" s="52">
        <v>21413.463009149102</v>
      </c>
      <c r="V299" s="51">
        <v>19975.0219887534</v>
      </c>
      <c r="W299" s="52">
        <v>7803.0788279527396</v>
      </c>
      <c r="X299" s="52">
        <v>6631.5881777693403</v>
      </c>
      <c r="Y299" s="52">
        <v>1171.8934598672799</v>
      </c>
      <c r="Z299" s="57"/>
    </row>
    <row r="300" spans="18:26" x14ac:dyDescent="0.2">
      <c r="R300" s="6">
        <f t="shared" si="7"/>
        <v>34607</v>
      </c>
      <c r="S300" s="33">
        <v>34578</v>
      </c>
      <c r="T300" s="52">
        <v>26181.742286136701</v>
      </c>
      <c r="U300" s="52">
        <v>21567.347286136701</v>
      </c>
      <c r="V300" s="51">
        <v>20107.5229609895</v>
      </c>
      <c r="W300" s="52">
        <v>7875.7612015777804</v>
      </c>
      <c r="X300" s="52">
        <v>6695.2972028777804</v>
      </c>
      <c r="Y300" s="52">
        <v>1180.4639987</v>
      </c>
      <c r="Z300" s="57"/>
    </row>
    <row r="301" spans="18:26" x14ac:dyDescent="0.2">
      <c r="R301" s="6">
        <f t="shared" si="7"/>
        <v>34638</v>
      </c>
      <c r="S301" s="33">
        <v>34608</v>
      </c>
      <c r="T301" s="52">
        <v>26270.821530881702</v>
      </c>
      <c r="U301" s="52">
        <v>21625.535682014</v>
      </c>
      <c r="V301" s="51">
        <v>20151.379251729701</v>
      </c>
      <c r="W301" s="52">
        <v>7906.4779948347004</v>
      </c>
      <c r="X301" s="52">
        <v>6724.6066536972403</v>
      </c>
      <c r="Y301" s="52">
        <v>1181.5388710198199</v>
      </c>
      <c r="Z301" s="57"/>
    </row>
    <row r="302" spans="18:26" x14ac:dyDescent="0.2">
      <c r="R302" s="6">
        <f t="shared" si="7"/>
        <v>34668</v>
      </c>
      <c r="S302" s="33">
        <v>34639</v>
      </c>
      <c r="T302" s="52">
        <v>26329.428963131399</v>
      </c>
      <c r="U302" s="52">
        <v>21660.232440903699</v>
      </c>
      <c r="V302" s="51">
        <v>20176.408657039901</v>
      </c>
      <c r="W302" s="52">
        <v>7925.6400525894196</v>
      </c>
      <c r="X302" s="52">
        <v>6743.5199448268004</v>
      </c>
      <c r="Y302" s="52">
        <v>1182.05902604736</v>
      </c>
      <c r="Z302" s="57"/>
    </row>
    <row r="303" spans="18:26" x14ac:dyDescent="0.2">
      <c r="R303" s="6">
        <f t="shared" si="7"/>
        <v>34699</v>
      </c>
      <c r="S303" s="33">
        <v>34669</v>
      </c>
      <c r="T303" s="52">
        <v>26435.865557662299</v>
      </c>
      <c r="U303" s="52">
        <v>21727.1955576623</v>
      </c>
      <c r="V303" s="51">
        <v>20226.097404600299</v>
      </c>
      <c r="W303" s="52">
        <v>7960.8706994081904</v>
      </c>
      <c r="X303" s="52">
        <v>6777.70038690819</v>
      </c>
      <c r="Y303" s="52">
        <v>1183.1703124999999</v>
      </c>
      <c r="Z303" s="57"/>
    </row>
    <row r="304" spans="18:26" x14ac:dyDescent="0.2">
      <c r="R304" s="6">
        <f t="shared" si="7"/>
        <v>34730</v>
      </c>
      <c r="S304" s="33">
        <v>34700</v>
      </c>
      <c r="T304" s="52">
        <v>27012.052694735401</v>
      </c>
      <c r="U304" s="52">
        <v>22259.715007813302</v>
      </c>
      <c r="V304" s="51">
        <v>20724.115532735301</v>
      </c>
      <c r="W304" s="52">
        <v>8172.9300466798804</v>
      </c>
      <c r="X304" s="52">
        <v>6965.58552918023</v>
      </c>
      <c r="Y304" s="52">
        <v>1207.46268264218</v>
      </c>
      <c r="Z304" s="57"/>
    </row>
    <row r="305" spans="18:26" x14ac:dyDescent="0.2">
      <c r="R305" s="6">
        <f t="shared" si="7"/>
        <v>34758</v>
      </c>
      <c r="S305" s="33">
        <v>34731</v>
      </c>
      <c r="T305" s="52">
        <v>27904.0712881785</v>
      </c>
      <c r="U305" s="52">
        <v>23122.2481834067</v>
      </c>
      <c r="V305" s="51">
        <v>21548.0891417526</v>
      </c>
      <c r="W305" s="52">
        <v>8491.8880032512097</v>
      </c>
      <c r="X305" s="52">
        <v>7245.7932872850797</v>
      </c>
      <c r="Y305" s="52">
        <v>1246.5154986953301</v>
      </c>
      <c r="Z305" s="57"/>
    </row>
    <row r="306" spans="18:26" x14ac:dyDescent="0.2">
      <c r="R306" s="6">
        <f t="shared" si="7"/>
        <v>34789</v>
      </c>
      <c r="S306" s="33">
        <v>34759</v>
      </c>
      <c r="T306" s="52">
        <v>28707.3048829898</v>
      </c>
      <c r="U306" s="52">
        <v>23890.5728829898</v>
      </c>
      <c r="V306" s="51">
        <v>22280.931816936099</v>
      </c>
      <c r="W306" s="52">
        <v>8736.4531399346906</v>
      </c>
      <c r="X306" s="52">
        <v>7464.2235849346898</v>
      </c>
      <c r="Y306" s="52">
        <v>1272.2295549999999</v>
      </c>
      <c r="Z306" s="57"/>
    </row>
    <row r="307" spans="18:26" x14ac:dyDescent="0.2">
      <c r="R307" s="6">
        <f t="shared" si="7"/>
        <v>34819</v>
      </c>
      <c r="S307" s="33">
        <v>34790</v>
      </c>
      <c r="T307" s="52">
        <v>29200.255531506002</v>
      </c>
      <c r="U307" s="52">
        <v>24339.372905992201</v>
      </c>
      <c r="V307" s="51">
        <v>22703.224431331299</v>
      </c>
      <c r="W307" s="52">
        <v>8827.3445368512494</v>
      </c>
      <c r="X307" s="52">
        <v>7551.3258178643</v>
      </c>
      <c r="Y307" s="52">
        <v>1274.8519151226001</v>
      </c>
      <c r="Z307" s="57"/>
    </row>
    <row r="308" spans="18:26" x14ac:dyDescent="0.2">
      <c r="R308" s="6">
        <f t="shared" si="7"/>
        <v>34850</v>
      </c>
      <c r="S308" s="33">
        <v>34820</v>
      </c>
      <c r="T308" s="52">
        <v>29620.571814005601</v>
      </c>
      <c r="U308" s="52">
        <v>24717.578050730801</v>
      </c>
      <c r="V308" s="51">
        <v>23058.2355370025</v>
      </c>
      <c r="W308" s="52">
        <v>8895.1600093631296</v>
      </c>
      <c r="X308" s="52">
        <v>7617.2327456185903</v>
      </c>
      <c r="Y308" s="52">
        <v>1276.3276200172299</v>
      </c>
      <c r="Z308" s="57"/>
    </row>
    <row r="309" spans="18:26" x14ac:dyDescent="0.2">
      <c r="R309" s="6">
        <f t="shared" si="7"/>
        <v>34880</v>
      </c>
      <c r="S309" s="33">
        <v>34851</v>
      </c>
      <c r="T309" s="52">
        <v>29788.416930199299</v>
      </c>
      <c r="U309" s="52">
        <v>24867.658930199301</v>
      </c>
      <c r="V309" s="51">
        <v>23198.928582719302</v>
      </c>
      <c r="W309" s="52">
        <v>8920.1853159868606</v>
      </c>
      <c r="X309" s="52">
        <v>7641.7765939868596</v>
      </c>
      <c r="Y309" s="52">
        <v>1278.4087219999999</v>
      </c>
      <c r="Z309" s="57"/>
    </row>
    <row r="310" spans="18:26" x14ac:dyDescent="0.2">
      <c r="R310" s="6">
        <f t="shared" si="7"/>
        <v>34911</v>
      </c>
      <c r="S310" s="33">
        <v>34881</v>
      </c>
      <c r="T310" s="52">
        <v>29396.330398307698</v>
      </c>
      <c r="U310" s="52">
        <v>24466.8625281237</v>
      </c>
      <c r="V310" s="51">
        <v>22796.1546861528</v>
      </c>
      <c r="W310" s="52">
        <v>8910.8717757106206</v>
      </c>
      <c r="X310" s="52">
        <v>7627.7733946759699</v>
      </c>
      <c r="Y310" s="52">
        <v>1283.06482064227</v>
      </c>
      <c r="Z310" s="57"/>
    </row>
    <row r="311" spans="18:26" x14ac:dyDescent="0.2">
      <c r="R311" s="6">
        <f t="shared" si="7"/>
        <v>34942</v>
      </c>
      <c r="S311" s="33">
        <v>34912</v>
      </c>
      <c r="T311" s="52">
        <v>28671.540294645001</v>
      </c>
      <c r="U311" s="52">
        <v>23714.8649947665</v>
      </c>
      <c r="V311" s="51">
        <v>22034.269185556299</v>
      </c>
      <c r="W311" s="52">
        <v>8893.7244165104203</v>
      </c>
      <c r="X311" s="52">
        <v>7601.9918034213297</v>
      </c>
      <c r="Y311" s="52">
        <v>1289.6372812478501</v>
      </c>
      <c r="Z311" s="57"/>
    </row>
    <row r="312" spans="18:26" x14ac:dyDescent="0.2">
      <c r="R312" s="6">
        <f t="shared" si="7"/>
        <v>34972</v>
      </c>
      <c r="S312" s="33">
        <v>34943</v>
      </c>
      <c r="T312" s="52">
        <v>28291.207825674901</v>
      </c>
      <c r="U312" s="52">
        <v>23289.067825674902</v>
      </c>
      <c r="V312" s="51">
        <v>21585.782715442499</v>
      </c>
      <c r="W312" s="52">
        <v>8884.9205409247206</v>
      </c>
      <c r="X312" s="52">
        <v>7588.7549009247195</v>
      </c>
      <c r="Y312" s="52">
        <v>1296.1656399999999</v>
      </c>
      <c r="Z312" s="57"/>
    </row>
    <row r="313" spans="18:26" x14ac:dyDescent="0.2">
      <c r="R313" s="6">
        <f t="shared" si="7"/>
        <v>35003</v>
      </c>
      <c r="S313" s="33">
        <v>34973</v>
      </c>
      <c r="T313" s="52">
        <v>28281.658791292899</v>
      </c>
      <c r="U313" s="52">
        <v>23238.526810535099</v>
      </c>
      <c r="V313" s="51">
        <v>21509.917219908999</v>
      </c>
      <c r="W313" s="52">
        <v>8933.5874823952599</v>
      </c>
      <c r="X313" s="52">
        <v>7632.2548585377499</v>
      </c>
      <c r="Y313" s="52">
        <v>1302.3118233329701</v>
      </c>
      <c r="Z313" s="57"/>
    </row>
    <row r="314" spans="18:26" x14ac:dyDescent="0.2">
      <c r="R314" s="6">
        <f t="shared" si="7"/>
        <v>35033</v>
      </c>
      <c r="S314" s="33">
        <v>35004</v>
      </c>
      <c r="T314" s="52">
        <v>28277.129654651901</v>
      </c>
      <c r="U314" s="52">
        <v>23211.0737058181</v>
      </c>
      <c r="V314" s="51">
        <v>21466.366378139501</v>
      </c>
      <c r="W314" s="52">
        <v>9020.5260343196096</v>
      </c>
      <c r="X314" s="52">
        <v>7709.9631181771301</v>
      </c>
      <c r="Y314" s="52">
        <v>1308.46458697557</v>
      </c>
      <c r="Z314" s="57"/>
    </row>
    <row r="315" spans="18:26" x14ac:dyDescent="0.2">
      <c r="R315" s="6">
        <f t="shared" si="7"/>
        <v>35064</v>
      </c>
      <c r="S315" s="33">
        <v>35034</v>
      </c>
      <c r="T315" s="52">
        <v>28268.751105040301</v>
      </c>
      <c r="U315" s="52">
        <v>23174.255105040302</v>
      </c>
      <c r="V315" s="51">
        <v>21414.9095884915</v>
      </c>
      <c r="W315" s="52">
        <v>9069.1929757901598</v>
      </c>
      <c r="X315" s="52">
        <v>7753.4630757901596</v>
      </c>
      <c r="Y315" s="52">
        <v>1315.7299</v>
      </c>
      <c r="Z315" s="57"/>
    </row>
    <row r="316" spans="18:26" x14ac:dyDescent="0.2">
      <c r="R316" s="6">
        <f t="shared" si="7"/>
        <v>35095</v>
      </c>
      <c r="S316" s="33">
        <v>35065</v>
      </c>
      <c r="T316" s="52">
        <v>28237.5594836743</v>
      </c>
      <c r="U316" s="52">
        <v>23110.4848602729</v>
      </c>
      <c r="V316" s="51">
        <v>21341.964458963401</v>
      </c>
      <c r="W316" s="52">
        <v>9060.2205442431205</v>
      </c>
      <c r="X316" s="52">
        <v>7739.82306707928</v>
      </c>
      <c r="Y316" s="52">
        <v>1324.2758293476199</v>
      </c>
      <c r="Z316" s="57"/>
    </row>
    <row r="317" spans="18:26" x14ac:dyDescent="0.2">
      <c r="R317" s="6">
        <f t="shared" si="7"/>
        <v>35124</v>
      </c>
      <c r="S317" s="33">
        <v>35096</v>
      </c>
      <c r="T317" s="52">
        <v>28185.95349878</v>
      </c>
      <c r="U317" s="52">
        <v>23035.3281393871</v>
      </c>
      <c r="V317" s="51">
        <v>21265.315014714801</v>
      </c>
      <c r="W317" s="52">
        <v>9043.0536466482299</v>
      </c>
      <c r="X317" s="52">
        <v>7712.0987806544999</v>
      </c>
      <c r="Y317" s="52">
        <v>1333.5510327255799</v>
      </c>
      <c r="Z317" s="57"/>
    </row>
    <row r="318" spans="18:26" x14ac:dyDescent="0.2">
      <c r="R318" s="6">
        <f t="shared" si="7"/>
        <v>35155</v>
      </c>
      <c r="S318" s="33">
        <v>35125</v>
      </c>
      <c r="T318" s="52">
        <v>28123.431243360199</v>
      </c>
      <c r="U318" s="52">
        <v>22949.5072433602</v>
      </c>
      <c r="V318" s="51">
        <v>21177.291961083101</v>
      </c>
      <c r="W318" s="52">
        <v>9027.4389716208098</v>
      </c>
      <c r="X318" s="52">
        <v>7682.2451514208096</v>
      </c>
      <c r="Y318" s="52">
        <v>1345.1938201999999</v>
      </c>
      <c r="Z318" s="57"/>
    </row>
    <row r="319" spans="18:26" x14ac:dyDescent="0.2">
      <c r="R319" s="6">
        <f t="shared" si="7"/>
        <v>35185</v>
      </c>
      <c r="S319" s="33">
        <v>35156</v>
      </c>
      <c r="T319" s="52">
        <v>28038.569592330201</v>
      </c>
      <c r="U319" s="52">
        <v>22841.4988020075</v>
      </c>
      <c r="V319" s="51">
        <v>21062.066301062699</v>
      </c>
      <c r="W319" s="52">
        <v>9017.2345253180192</v>
      </c>
      <c r="X319" s="52">
        <v>7652.9358879910296</v>
      </c>
      <c r="Y319" s="52">
        <v>1360.49051375045</v>
      </c>
      <c r="Z319" s="57"/>
    </row>
    <row r="320" spans="18:26" x14ac:dyDescent="0.2">
      <c r="R320" s="6">
        <f t="shared" si="7"/>
        <v>35216</v>
      </c>
      <c r="S320" s="33">
        <v>35186</v>
      </c>
      <c r="T320" s="52">
        <v>27939.046176990501</v>
      </c>
      <c r="U320" s="52">
        <v>22722.960369491499</v>
      </c>
      <c r="V320" s="51">
        <v>20935.2173437579</v>
      </c>
      <c r="W320" s="52">
        <v>9008.2151277409193</v>
      </c>
      <c r="X320" s="52">
        <v>7622.4226178745503</v>
      </c>
      <c r="Y320" s="52">
        <v>1379.2953058693799</v>
      </c>
      <c r="Z320" s="57"/>
    </row>
    <row r="321" spans="18:26" x14ac:dyDescent="0.2">
      <c r="R321" s="6">
        <f t="shared" si="7"/>
        <v>35246</v>
      </c>
      <c r="S321" s="33">
        <v>35217</v>
      </c>
      <c r="T321" s="52">
        <v>27893.537014954702</v>
      </c>
      <c r="U321" s="52">
        <v>22670.0110149547</v>
      </c>
      <c r="V321" s="51">
        <v>20878.491537553899</v>
      </c>
      <c r="W321" s="52">
        <v>9004.5457919591499</v>
      </c>
      <c r="X321" s="52">
        <v>7609.0654649591497</v>
      </c>
      <c r="Y321" s="52">
        <v>1395.480327</v>
      </c>
      <c r="Z321" s="57"/>
    </row>
    <row r="322" spans="18:26" x14ac:dyDescent="0.2">
      <c r="R322" s="6">
        <f t="shared" si="7"/>
        <v>35277</v>
      </c>
      <c r="S322" s="33">
        <v>35247</v>
      </c>
      <c r="T322" s="52">
        <v>27930.320318781902</v>
      </c>
      <c r="U322" s="52">
        <v>22689.069560082698</v>
      </c>
      <c r="V322" s="51">
        <v>20886.1186782076</v>
      </c>
      <c r="W322" s="52">
        <v>9016.3211999402502</v>
      </c>
      <c r="X322" s="52">
        <v>7616.1569202763103</v>
      </c>
      <c r="Y322" s="52">
        <v>1406.6945185345401</v>
      </c>
      <c r="Z322" s="57"/>
    </row>
    <row r="323" spans="18:26" x14ac:dyDescent="0.2">
      <c r="R323" s="6">
        <f t="shared" si="7"/>
        <v>35308</v>
      </c>
      <c r="S323" s="33">
        <v>35278</v>
      </c>
      <c r="T323" s="52">
        <v>27998.0428501274</v>
      </c>
      <c r="U323" s="52">
        <v>22724.158657187501</v>
      </c>
      <c r="V323" s="51">
        <v>20900.161170813099</v>
      </c>
      <c r="W323" s="52">
        <v>9045.35821667038</v>
      </c>
      <c r="X323" s="52">
        <v>7632.5336452838501</v>
      </c>
      <c r="Y323" s="52">
        <v>1416.52275974805</v>
      </c>
      <c r="Z323" s="57"/>
    </row>
    <row r="324" spans="18:26" x14ac:dyDescent="0.2">
      <c r="R324" s="6">
        <f t="shared" si="7"/>
        <v>35338</v>
      </c>
      <c r="S324" s="33">
        <v>35309</v>
      </c>
      <c r="T324" s="52">
        <v>28032.813261906402</v>
      </c>
      <c r="U324" s="52">
        <v>22742.174261906399</v>
      </c>
      <c r="V324" s="51">
        <v>20907.3709315913</v>
      </c>
      <c r="W324" s="52">
        <v>9081.0082449639503</v>
      </c>
      <c r="X324" s="52">
        <v>7650.3033055639498</v>
      </c>
      <c r="Y324" s="52">
        <v>1430.7049394000001</v>
      </c>
      <c r="Z324" s="57"/>
    </row>
    <row r="325" spans="18:26" x14ac:dyDescent="0.2">
      <c r="R325" s="6">
        <f t="shared" ref="R325:R388" si="8">EOMONTH(S325,0)</f>
        <v>35369</v>
      </c>
      <c r="S325" s="33">
        <v>35339</v>
      </c>
      <c r="T325" s="52">
        <v>28028.040312481899</v>
      </c>
      <c r="U325" s="52">
        <v>22721.837653586401</v>
      </c>
      <c r="V325" s="51">
        <v>20886.5767302274</v>
      </c>
      <c r="W325" s="52">
        <v>9152.5223716681994</v>
      </c>
      <c r="X325" s="52">
        <v>7674.9554960692403</v>
      </c>
      <c r="Y325" s="52">
        <v>1476.8515982234801</v>
      </c>
      <c r="Z325" s="57"/>
    </row>
    <row r="326" spans="18:26" x14ac:dyDescent="0.2">
      <c r="R326" s="6">
        <f t="shared" si="8"/>
        <v>35399</v>
      </c>
      <c r="S326" s="33">
        <v>35370</v>
      </c>
      <c r="T326" s="52">
        <v>28014.725854091499</v>
      </c>
      <c r="U326" s="52">
        <v>22668.606756401099</v>
      </c>
      <c r="V326" s="51">
        <v>20832.222880533202</v>
      </c>
      <c r="W326" s="52">
        <v>9242.5353770577403</v>
      </c>
      <c r="X326" s="52">
        <v>7701.96089705546</v>
      </c>
      <c r="Y326" s="52">
        <v>1540.21097838523</v>
      </c>
      <c r="Z326" s="57"/>
    </row>
    <row r="327" spans="18:26" x14ac:dyDescent="0.2">
      <c r="R327" s="6">
        <f t="shared" si="8"/>
        <v>35430</v>
      </c>
      <c r="S327" s="33">
        <v>35400</v>
      </c>
      <c r="T327" s="52">
        <v>27992.595501772099</v>
      </c>
      <c r="U327" s="52">
        <v>22586.999501772101</v>
      </c>
      <c r="V327" s="51">
        <v>20749.0505210878</v>
      </c>
      <c r="W327" s="52">
        <v>9289.0653567855607</v>
      </c>
      <c r="X327" s="52">
        <v>7715.3368827855602</v>
      </c>
      <c r="Y327" s="52">
        <v>1573.728474</v>
      </c>
      <c r="Z327" s="57"/>
    </row>
    <row r="328" spans="18:26" x14ac:dyDescent="0.2">
      <c r="R328" s="6">
        <f t="shared" si="8"/>
        <v>35461</v>
      </c>
      <c r="S328" s="33">
        <v>35431</v>
      </c>
      <c r="T328" s="52">
        <v>27703.676200574399</v>
      </c>
      <c r="U328" s="52">
        <v>22238.567643508199</v>
      </c>
      <c r="V328" s="51">
        <v>20399.223537919101</v>
      </c>
      <c r="W328" s="52">
        <v>9171.0214504684009</v>
      </c>
      <c r="X328" s="52">
        <v>7604.6607406160501</v>
      </c>
      <c r="Y328" s="52">
        <v>1571.11975158788</v>
      </c>
      <c r="Z328" s="57"/>
    </row>
    <row r="329" spans="18:26" x14ac:dyDescent="0.2">
      <c r="R329" s="6">
        <f t="shared" si="8"/>
        <v>35489</v>
      </c>
      <c r="S329" s="33">
        <v>35462</v>
      </c>
      <c r="T329" s="52">
        <v>27251.682593649701</v>
      </c>
      <c r="U329" s="52">
        <v>21748.940830997901</v>
      </c>
      <c r="V329" s="51">
        <v>19908.821870233201</v>
      </c>
      <c r="W329" s="52">
        <v>8966.7569851900098</v>
      </c>
      <c r="X329" s="52">
        <v>7408.9914409229204</v>
      </c>
      <c r="Y329" s="52">
        <v>1566.82307531212</v>
      </c>
      <c r="Z329" s="57"/>
    </row>
    <row r="330" spans="18:26" x14ac:dyDescent="0.2">
      <c r="R330" s="6">
        <f t="shared" si="8"/>
        <v>35520</v>
      </c>
      <c r="S330" s="33">
        <v>35490</v>
      </c>
      <c r="T330" s="52">
        <v>26979.924673674901</v>
      </c>
      <c r="U330" s="52">
        <v>21461.087673674901</v>
      </c>
      <c r="V330" s="51">
        <v>19620.668592358899</v>
      </c>
      <c r="W330" s="52">
        <v>8810.3016045659206</v>
      </c>
      <c r="X330" s="52">
        <v>7246.0872516659201</v>
      </c>
      <c r="Y330" s="52">
        <v>1564.2143529</v>
      </c>
      <c r="Z330" s="57"/>
    </row>
    <row r="331" spans="18:26" x14ac:dyDescent="0.2">
      <c r="R331" s="6">
        <f t="shared" si="8"/>
        <v>35550</v>
      </c>
      <c r="S331" s="33">
        <v>35521</v>
      </c>
      <c r="T331" s="52">
        <v>27201.499336022898</v>
      </c>
      <c r="U331" s="52">
        <v>21660.895815283598</v>
      </c>
      <c r="V331" s="51">
        <v>19804.245526150102</v>
      </c>
      <c r="W331" s="52">
        <v>8764.1060284918804</v>
      </c>
      <c r="X331" s="52">
        <v>7175.8510330500503</v>
      </c>
      <c r="Y331" s="52">
        <v>1577.0759615637101</v>
      </c>
      <c r="Z331" s="57"/>
    </row>
    <row r="332" spans="18:26" x14ac:dyDescent="0.2">
      <c r="R332" s="6">
        <f t="shared" si="8"/>
        <v>35581</v>
      </c>
      <c r="S332" s="33">
        <v>35551</v>
      </c>
      <c r="T332" s="52">
        <v>27629.358044087599</v>
      </c>
      <c r="U332" s="52">
        <v>22046.7235648268</v>
      </c>
      <c r="V332" s="51">
        <v>20158.730957336302</v>
      </c>
      <c r="W332" s="52">
        <v>8731.8010105803605</v>
      </c>
      <c r="X332" s="52">
        <v>7121.2866484394099</v>
      </c>
      <c r="Y332" s="52">
        <v>1601.9116138362899</v>
      </c>
      <c r="Z332" s="57"/>
    </row>
    <row r="333" spans="18:26" x14ac:dyDescent="0.2">
      <c r="R333" s="6">
        <f t="shared" si="8"/>
        <v>35611</v>
      </c>
      <c r="S333" s="33">
        <v>35582</v>
      </c>
      <c r="T333" s="52">
        <v>27850.932706435498</v>
      </c>
      <c r="U333" s="52">
        <v>22246.5317064355</v>
      </c>
      <c r="V333" s="51">
        <v>20342.307891127501</v>
      </c>
      <c r="W333" s="52">
        <v>8705.8728311573796</v>
      </c>
      <c r="X333" s="52">
        <v>7091.0996086573796</v>
      </c>
      <c r="Y333" s="52">
        <v>1614.7732225</v>
      </c>
      <c r="Z333" s="57"/>
    </row>
    <row r="334" spans="18:26" x14ac:dyDescent="0.2">
      <c r="R334" s="6">
        <f t="shared" si="8"/>
        <v>35642</v>
      </c>
      <c r="S334" s="33">
        <v>35612</v>
      </c>
      <c r="T334" s="52">
        <v>27764.714021624299</v>
      </c>
      <c r="U334" s="52">
        <v>22148.524382658099</v>
      </c>
      <c r="V334" s="51">
        <v>20258.068108092699</v>
      </c>
      <c r="W334" s="52">
        <v>8676.4482512399809</v>
      </c>
      <c r="X334" s="52">
        <v>7074.7626397534495</v>
      </c>
      <c r="Y334" s="52">
        <v>1605.8260521547099</v>
      </c>
      <c r="Z334" s="57"/>
    </row>
    <row r="335" spans="18:26" x14ac:dyDescent="0.2">
      <c r="R335" s="6">
        <f t="shared" si="8"/>
        <v>35673</v>
      </c>
      <c r="S335" s="33">
        <v>35643</v>
      </c>
      <c r="T335" s="52">
        <v>27555.123241944999</v>
      </c>
      <c r="U335" s="52">
        <v>21910.4662070872</v>
      </c>
      <c r="V335" s="51">
        <v>20053.389696931099</v>
      </c>
      <c r="W335" s="52">
        <v>8650.6196798440196</v>
      </c>
      <c r="X335" s="52">
        <v>7063.2693559532299</v>
      </c>
      <c r="Y335" s="52">
        <v>1589.3532245096401</v>
      </c>
      <c r="Z335" s="57"/>
    </row>
    <row r="336" spans="18:26" x14ac:dyDescent="0.2">
      <c r="R336" s="6">
        <f t="shared" si="8"/>
        <v>35703</v>
      </c>
      <c r="S336" s="33">
        <v>35674</v>
      </c>
      <c r="T336" s="52">
        <v>27304.1483087548</v>
      </c>
      <c r="U336" s="52">
        <v>21625.8083087548</v>
      </c>
      <c r="V336" s="51">
        <v>19808.514492923801</v>
      </c>
      <c r="W336" s="52">
        <v>8639.9881223981592</v>
      </c>
      <c r="X336" s="52">
        <v>7059.0924523981603</v>
      </c>
      <c r="Y336" s="52">
        <v>1580.8956700000001</v>
      </c>
      <c r="Z336" s="57"/>
    </row>
    <row r="337" spans="18:26" x14ac:dyDescent="0.2">
      <c r="R337" s="6">
        <f t="shared" si="8"/>
        <v>35734</v>
      </c>
      <c r="S337" s="33">
        <v>35704</v>
      </c>
      <c r="T337" s="52">
        <v>26854.295769234701</v>
      </c>
      <c r="U337" s="52">
        <v>21133.639123868001</v>
      </c>
      <c r="V337" s="51">
        <v>19391.760773468799</v>
      </c>
      <c r="W337" s="52">
        <v>8654.0916730655608</v>
      </c>
      <c r="X337" s="52">
        <v>7061.0925976182898</v>
      </c>
      <c r="Y337" s="52">
        <v>1589.0529834752299</v>
      </c>
      <c r="Z337" s="57"/>
    </row>
    <row r="338" spans="18:26" x14ac:dyDescent="0.2">
      <c r="R338" s="6">
        <f t="shared" si="8"/>
        <v>35764</v>
      </c>
      <c r="S338" s="33">
        <v>35735</v>
      </c>
      <c r="T338" s="52">
        <v>26301.0708289832</v>
      </c>
      <c r="U338" s="52">
        <v>20525.305817447301</v>
      </c>
      <c r="V338" s="51">
        <v>18874.326583556802</v>
      </c>
      <c r="W338" s="52">
        <v>8679.2862350200503</v>
      </c>
      <c r="X338" s="52">
        <v>7064.6656540673303</v>
      </c>
      <c r="Y338" s="52">
        <v>1606.8556902980699</v>
      </c>
      <c r="Z338" s="57"/>
    </row>
    <row r="339" spans="18:26" x14ac:dyDescent="0.2">
      <c r="R339" s="6">
        <f t="shared" si="8"/>
        <v>35795</v>
      </c>
      <c r="S339" s="33">
        <v>35765</v>
      </c>
      <c r="T339" s="52">
        <v>25985.9724610786</v>
      </c>
      <c r="U339" s="52">
        <v>20139.3564610785</v>
      </c>
      <c r="V339" s="51">
        <v>18527.015843652</v>
      </c>
      <c r="W339" s="52">
        <v>8693.3897856874501</v>
      </c>
      <c r="X339" s="52">
        <v>7066.6657992874498</v>
      </c>
      <c r="Y339" s="52">
        <v>1626.7239864000001</v>
      </c>
      <c r="Z339" s="57"/>
    </row>
    <row r="340" spans="18:26" x14ac:dyDescent="0.2">
      <c r="R340" s="6">
        <f t="shared" si="8"/>
        <v>35826</v>
      </c>
      <c r="S340" s="33">
        <v>35796</v>
      </c>
      <c r="T340" s="52">
        <v>25940.485239462399</v>
      </c>
      <c r="U340" s="52">
        <v>20028.7476988124</v>
      </c>
      <c r="V340" s="51">
        <v>18397.661597772902</v>
      </c>
      <c r="W340" s="52">
        <v>8688.3040511605595</v>
      </c>
      <c r="X340" s="52">
        <v>7045.1788740798102</v>
      </c>
      <c r="Y340" s="52">
        <v>1649.09727881193</v>
      </c>
      <c r="Z340" s="57"/>
    </row>
    <row r="341" spans="18:26" x14ac:dyDescent="0.2">
      <c r="R341" s="6">
        <f t="shared" si="8"/>
        <v>35854</v>
      </c>
      <c r="S341" s="33">
        <v>35827</v>
      </c>
      <c r="T341" s="52">
        <v>25915.110806749701</v>
      </c>
      <c r="U341" s="52">
        <v>19962.4208463344</v>
      </c>
      <c r="V341" s="51">
        <v>18315.620389420499</v>
      </c>
      <c r="W341" s="52">
        <v>8679.9276310458899</v>
      </c>
      <c r="X341" s="52">
        <v>7009.7889984266403</v>
      </c>
      <c r="Y341" s="52">
        <v>1671.0466853145399</v>
      </c>
      <c r="Z341" s="57"/>
    </row>
    <row r="342" spans="18:26" x14ac:dyDescent="0.2">
      <c r="R342" s="6">
        <f t="shared" si="8"/>
        <v>35885</v>
      </c>
      <c r="S342" s="33">
        <v>35855</v>
      </c>
      <c r="T342" s="52">
        <v>25896.900160073299</v>
      </c>
      <c r="U342" s="52">
        <v>19912.383160073299</v>
      </c>
      <c r="V342" s="51">
        <v>18264.410780930299</v>
      </c>
      <c r="W342" s="52">
        <v>8674.8418965189903</v>
      </c>
      <c r="X342" s="52">
        <v>6988.3020732189898</v>
      </c>
      <c r="Y342" s="52">
        <v>1686.5398233000001</v>
      </c>
      <c r="Z342" s="57"/>
    </row>
    <row r="343" spans="18:26" x14ac:dyDescent="0.2">
      <c r="R343" s="6">
        <f t="shared" si="8"/>
        <v>35915</v>
      </c>
      <c r="S343" s="33">
        <v>35886</v>
      </c>
      <c r="T343" s="52">
        <v>25882.309625108501</v>
      </c>
      <c r="U343" s="52">
        <v>19872.145320342901</v>
      </c>
      <c r="V343" s="51">
        <v>18237.944511314799</v>
      </c>
      <c r="W343" s="52">
        <v>8714.9269567133506</v>
      </c>
      <c r="X343" s="52">
        <v>7027.0289308498996</v>
      </c>
      <c r="Y343" s="52">
        <v>1691.3315961993301</v>
      </c>
      <c r="Z343" s="57"/>
    </row>
    <row r="344" spans="18:26" x14ac:dyDescent="0.2">
      <c r="R344" s="6">
        <f t="shared" si="8"/>
        <v>35946</v>
      </c>
      <c r="S344" s="33">
        <v>35916</v>
      </c>
      <c r="T344" s="52">
        <v>25870.687767683499</v>
      </c>
      <c r="U344" s="52">
        <v>19839.515978973199</v>
      </c>
      <c r="V344" s="51">
        <v>18218.672295942</v>
      </c>
      <c r="W344" s="52">
        <v>8815.6481624118696</v>
      </c>
      <c r="X344" s="52">
        <v>7123.4428420394497</v>
      </c>
      <c r="Y344" s="52">
        <v>1694.3824496345001</v>
      </c>
      <c r="Z344" s="57"/>
    </row>
    <row r="345" spans="18:26" x14ac:dyDescent="0.2">
      <c r="R345" s="6">
        <f t="shared" si="8"/>
        <v>35976</v>
      </c>
      <c r="S345" s="33">
        <v>35947</v>
      </c>
      <c r="T345" s="52">
        <v>25866.2206143123</v>
      </c>
      <c r="U345" s="52">
        <v>19826.8426143123</v>
      </c>
      <c r="V345" s="51">
        <v>18211.675597323501</v>
      </c>
      <c r="W345" s="52">
        <v>8934.5262477287706</v>
      </c>
      <c r="X345" s="52">
        <v>7235.2701255287702</v>
      </c>
      <c r="Y345" s="52">
        <v>1699.2561221999999</v>
      </c>
      <c r="Z345" s="57"/>
    </row>
    <row r="346" spans="18:26" x14ac:dyDescent="0.2">
      <c r="R346" s="6">
        <f t="shared" si="8"/>
        <v>36007</v>
      </c>
      <c r="S346" s="33">
        <v>35977</v>
      </c>
      <c r="T346" s="52">
        <v>26038.582481067599</v>
      </c>
      <c r="U346" s="52">
        <v>19977.2311212807</v>
      </c>
      <c r="V346" s="51">
        <v>18356.027307889599</v>
      </c>
      <c r="W346" s="52">
        <v>9125.1749254755305</v>
      </c>
      <c r="X346" s="52">
        <v>7398.8721512524999</v>
      </c>
      <c r="Y346" s="52">
        <v>1720.6783871122</v>
      </c>
      <c r="Z346" s="57"/>
    </row>
    <row r="347" spans="18:26" x14ac:dyDescent="0.2">
      <c r="R347" s="6">
        <f t="shared" si="8"/>
        <v>36038</v>
      </c>
      <c r="S347" s="33">
        <v>36008</v>
      </c>
      <c r="T347" s="52">
        <v>26446.900330948702</v>
      </c>
      <c r="U347" s="52">
        <v>20333.9949769628</v>
      </c>
      <c r="V347" s="51">
        <v>18698.634230354699</v>
      </c>
      <c r="W347" s="52">
        <v>9363.3393670143705</v>
      </c>
      <c r="X347" s="52">
        <v>7600.6807894131798</v>
      </c>
      <c r="Y347" s="52">
        <v>1752.5605664340901</v>
      </c>
      <c r="Z347" s="57"/>
    </row>
    <row r="348" spans="18:26" x14ac:dyDescent="0.2">
      <c r="R348" s="6">
        <f t="shared" si="8"/>
        <v>36068</v>
      </c>
      <c r="S348" s="33">
        <v>36039</v>
      </c>
      <c r="T348" s="52">
        <v>26913.036427748099</v>
      </c>
      <c r="U348" s="52">
        <v>20742.372427748101</v>
      </c>
      <c r="V348" s="51">
        <v>19091.165583231799</v>
      </c>
      <c r="W348" s="52">
        <v>9510.6944068876401</v>
      </c>
      <c r="X348" s="52">
        <v>7742.4659343876401</v>
      </c>
      <c r="Y348" s="52">
        <v>1768.2284725</v>
      </c>
      <c r="Z348" s="57"/>
    </row>
    <row r="349" spans="18:26" x14ac:dyDescent="0.2">
      <c r="R349" s="6">
        <f t="shared" si="8"/>
        <v>36099</v>
      </c>
      <c r="S349" s="33">
        <v>36069</v>
      </c>
      <c r="T349" s="52">
        <v>27655.7991831814</v>
      </c>
      <c r="U349" s="52">
        <v>21398.1538365339</v>
      </c>
      <c r="V349" s="51">
        <v>19723.171032878501</v>
      </c>
      <c r="W349" s="52">
        <v>9571.6469265785399</v>
      </c>
      <c r="X349" s="52">
        <v>7828.7809335992497</v>
      </c>
      <c r="Y349" s="52">
        <v>1754.6890378406499</v>
      </c>
      <c r="Z349" s="57"/>
    </row>
    <row r="350" spans="18:26" x14ac:dyDescent="0.2">
      <c r="R350" s="6">
        <f t="shared" si="8"/>
        <v>36129</v>
      </c>
      <c r="S350" s="33">
        <v>36100</v>
      </c>
      <c r="T350" s="52">
        <v>28515.973323946499</v>
      </c>
      <c r="U350" s="52">
        <v>22159.876255620999</v>
      </c>
      <c r="V350" s="51">
        <v>20458.027097006801</v>
      </c>
      <c r="W350" s="52">
        <v>9613.6606475581702</v>
      </c>
      <c r="X350" s="52">
        <v>7893.8087506413804</v>
      </c>
      <c r="Y350" s="52">
        <v>1728.83418251117</v>
      </c>
      <c r="Z350" s="57"/>
    </row>
    <row r="351" spans="18:26" x14ac:dyDescent="0.2">
      <c r="R351" s="6">
        <f t="shared" si="8"/>
        <v>36160</v>
      </c>
      <c r="S351" s="33">
        <v>36130</v>
      </c>
      <c r="T351" s="52">
        <v>28949.777674917699</v>
      </c>
      <c r="U351" s="52">
        <v>22544.3886749177</v>
      </c>
      <c r="V351" s="51">
        <v>20829.095565874501</v>
      </c>
      <c r="W351" s="52">
        <v>9630.3432592828794</v>
      </c>
      <c r="X351" s="52">
        <v>7921.09534578288</v>
      </c>
      <c r="Y351" s="52">
        <v>1709.2479135000001</v>
      </c>
      <c r="Z351" s="57"/>
    </row>
    <row r="352" spans="18:26" x14ac:dyDescent="0.2">
      <c r="R352" s="6">
        <f t="shared" si="8"/>
        <v>36191</v>
      </c>
      <c r="S352" s="33">
        <v>36161</v>
      </c>
      <c r="T352" s="52">
        <v>28730.012867783498</v>
      </c>
      <c r="U352" s="52">
        <v>22313.337614770699</v>
      </c>
      <c r="V352" s="51">
        <v>20615.323428106702</v>
      </c>
      <c r="W352" s="52">
        <v>9580.0884492027508</v>
      </c>
      <c r="X352" s="52">
        <v>7875.0500876800998</v>
      </c>
      <c r="Y352" s="52">
        <v>1700.8827407910101</v>
      </c>
      <c r="Z352" s="57"/>
    </row>
    <row r="353" spans="18:26" x14ac:dyDescent="0.2">
      <c r="R353" s="6">
        <f t="shared" si="8"/>
        <v>36219</v>
      </c>
      <c r="S353" s="33">
        <v>36192</v>
      </c>
      <c r="T353" s="52">
        <v>28367.442719783099</v>
      </c>
      <c r="U353" s="52">
        <v>21930.480527593401</v>
      </c>
      <c r="V353" s="51">
        <v>20261.358613534001</v>
      </c>
      <c r="W353" s="52">
        <v>9487.1461697579707</v>
      </c>
      <c r="X353" s="52">
        <v>7789.4229278491803</v>
      </c>
      <c r="Y353" s="52">
        <v>1695.2141342111599</v>
      </c>
      <c r="Z353" s="57"/>
    </row>
    <row r="354" spans="18:26" x14ac:dyDescent="0.2">
      <c r="R354" s="6">
        <f t="shared" si="8"/>
        <v>36250</v>
      </c>
      <c r="S354" s="33">
        <v>36220</v>
      </c>
      <c r="T354" s="52">
        <v>28145.3039987308</v>
      </c>
      <c r="U354" s="52">
        <v>21690.4279987308</v>
      </c>
      <c r="V354" s="51">
        <v>20040.2756780854</v>
      </c>
      <c r="W354" s="52">
        <v>9397.1944769191396</v>
      </c>
      <c r="X354" s="52">
        <v>7705.1710449191396</v>
      </c>
      <c r="Y354" s="52">
        <v>1692.023432</v>
      </c>
      <c r="Z354" s="57"/>
    </row>
    <row r="355" spans="18:26" x14ac:dyDescent="0.2">
      <c r="R355" s="6">
        <f t="shared" si="8"/>
        <v>36280</v>
      </c>
      <c r="S355" s="33">
        <v>36251</v>
      </c>
      <c r="T355" s="52">
        <v>28142.370834979301</v>
      </c>
      <c r="U355" s="52">
        <v>21679.217142481899</v>
      </c>
      <c r="V355" s="51">
        <v>20031.182732809601</v>
      </c>
      <c r="W355" s="52">
        <v>9334.59611883654</v>
      </c>
      <c r="X355" s="52">
        <v>7644.07114636795</v>
      </c>
      <c r="Y355" s="52">
        <v>1690.9801351166</v>
      </c>
      <c r="Z355" s="57"/>
    </row>
    <row r="356" spans="18:26" x14ac:dyDescent="0.2">
      <c r="R356" s="6">
        <f t="shared" si="8"/>
        <v>36311</v>
      </c>
      <c r="S356" s="33">
        <v>36281</v>
      </c>
      <c r="T356" s="52">
        <v>28140.547858570699</v>
      </c>
      <c r="U356" s="52">
        <v>21672.133242768101</v>
      </c>
      <c r="V356" s="51">
        <v>20025.453034505099</v>
      </c>
      <c r="W356" s="52">
        <v>9277.9478654486593</v>
      </c>
      <c r="X356" s="52">
        <v>7587.9052028279702</v>
      </c>
      <c r="Y356" s="52">
        <v>1690.26651310332</v>
      </c>
      <c r="Z356" s="57"/>
    </row>
    <row r="357" spans="18:26" x14ac:dyDescent="0.2">
      <c r="R357" s="6">
        <f t="shared" si="8"/>
        <v>36341</v>
      </c>
      <c r="S357" s="33">
        <v>36312</v>
      </c>
      <c r="T357" s="52">
        <v>28139.963805438201</v>
      </c>
      <c r="U357" s="52">
        <v>21669.829805438199</v>
      </c>
      <c r="V357" s="51">
        <v>20023.5945017048</v>
      </c>
      <c r="W357" s="52">
        <v>9254.6316262826604</v>
      </c>
      <c r="X357" s="52">
        <v>7564.6127358826598</v>
      </c>
      <c r="Y357" s="52">
        <v>1690.0188903999999</v>
      </c>
      <c r="Z357" s="57"/>
    </row>
    <row r="358" spans="18:26" x14ac:dyDescent="0.2">
      <c r="R358" s="6">
        <f t="shared" si="8"/>
        <v>36372</v>
      </c>
      <c r="S358" s="33">
        <v>36342</v>
      </c>
      <c r="T358" s="52">
        <v>28549.9050143042</v>
      </c>
      <c r="U358" s="52">
        <v>22065.2087038268</v>
      </c>
      <c r="V358" s="51">
        <v>20419.028318121</v>
      </c>
      <c r="W358" s="52">
        <v>9359.5550590226794</v>
      </c>
      <c r="X358" s="52">
        <v>7641.7265323125002</v>
      </c>
      <c r="Y358" s="52">
        <v>1717.8285267101801</v>
      </c>
      <c r="Z358" s="57"/>
    </row>
    <row r="359" spans="18:26" x14ac:dyDescent="0.2">
      <c r="R359" s="6">
        <f t="shared" si="8"/>
        <v>36403</v>
      </c>
      <c r="S359" s="33">
        <v>36373</v>
      </c>
      <c r="T359" s="52">
        <v>29364.361735001701</v>
      </c>
      <c r="U359" s="52">
        <v>22832.337692015899</v>
      </c>
      <c r="V359" s="51">
        <v>21184.118411396899</v>
      </c>
      <c r="W359" s="52">
        <v>9552.7318464038399</v>
      </c>
      <c r="X359" s="52">
        <v>7783.7024005057601</v>
      </c>
      <c r="Y359" s="52">
        <v>1769.02944589809</v>
      </c>
      <c r="Z359" s="57"/>
    </row>
    <row r="360" spans="18:26" x14ac:dyDescent="0.2">
      <c r="R360" s="6">
        <f t="shared" si="8"/>
        <v>36433</v>
      </c>
      <c r="S360" s="33">
        <v>36404</v>
      </c>
      <c r="T360" s="52">
        <v>29950.850160414</v>
      </c>
      <c r="U360" s="52">
        <v>23336.684160413999</v>
      </c>
      <c r="V360" s="51">
        <v>21681.384757251999</v>
      </c>
      <c r="W360" s="52">
        <v>9651.9135560941995</v>
      </c>
      <c r="X360" s="52">
        <v>7856.5963000942002</v>
      </c>
      <c r="Y360" s="52">
        <v>1795.317256</v>
      </c>
      <c r="Z360" s="57"/>
    </row>
    <row r="361" spans="18:26" x14ac:dyDescent="0.2">
      <c r="R361" s="6">
        <f t="shared" si="8"/>
        <v>36464</v>
      </c>
      <c r="S361" s="33">
        <v>36434</v>
      </c>
      <c r="T361" s="52">
        <v>30245.193872400501</v>
      </c>
      <c r="U361" s="52">
        <v>23520.693724663499</v>
      </c>
      <c r="V361" s="51">
        <v>21854.382447419801</v>
      </c>
      <c r="W361" s="52">
        <v>9585.3185351920602</v>
      </c>
      <c r="X361" s="52">
        <v>7797.3074442543202</v>
      </c>
      <c r="Y361" s="52">
        <v>1791.8411555442999</v>
      </c>
      <c r="Z361" s="57"/>
    </row>
    <row r="362" spans="18:26" x14ac:dyDescent="0.2">
      <c r="R362" s="6">
        <f t="shared" si="8"/>
        <v>36494</v>
      </c>
      <c r="S362" s="33">
        <v>36465</v>
      </c>
      <c r="T362" s="52">
        <v>30464.737803769502</v>
      </c>
      <c r="U362" s="52">
        <v>23648.3822652034</v>
      </c>
      <c r="V362" s="51">
        <v>21973.377041734799</v>
      </c>
      <c r="W362" s="52">
        <v>9454.2460521672292</v>
      </c>
      <c r="X362" s="52">
        <v>7676.1511760535004</v>
      </c>
      <c r="Y362" s="52">
        <v>1785.6314548557</v>
      </c>
      <c r="Z362" s="57"/>
    </row>
    <row r="363" spans="18:26" x14ac:dyDescent="0.2">
      <c r="R363" s="6">
        <f t="shared" si="8"/>
        <v>36525</v>
      </c>
      <c r="S363" s="33">
        <v>36495</v>
      </c>
      <c r="T363" s="52">
        <v>30556.326308133699</v>
      </c>
      <c r="U363" s="52">
        <v>23699.310308133699</v>
      </c>
      <c r="V363" s="51">
        <v>22020.560545150402</v>
      </c>
      <c r="W363" s="52">
        <v>9343.7606444334706</v>
      </c>
      <c r="X363" s="52">
        <v>7561.6052900334698</v>
      </c>
      <c r="Y363" s="52">
        <v>1782.1553544000001</v>
      </c>
      <c r="Z363" s="57"/>
    </row>
    <row r="364" spans="18:26" x14ac:dyDescent="0.2">
      <c r="R364" s="6">
        <f t="shared" si="8"/>
        <v>36556</v>
      </c>
      <c r="S364" s="33">
        <v>36526</v>
      </c>
      <c r="T364" s="52">
        <v>30461.426625124801</v>
      </c>
      <c r="U364" s="52">
        <v>23560.371890959101</v>
      </c>
      <c r="V364" s="51">
        <v>21876.365806692102</v>
      </c>
      <c r="W364" s="52">
        <v>9276.5707419467908</v>
      </c>
      <c r="X364" s="52">
        <v>7468.67615448168</v>
      </c>
      <c r="Y364" s="52">
        <v>1800.44195092</v>
      </c>
      <c r="Z364" s="57"/>
    </row>
    <row r="365" spans="18:26" x14ac:dyDescent="0.2">
      <c r="R365" s="6">
        <f t="shared" si="8"/>
        <v>36585</v>
      </c>
      <c r="S365" s="33">
        <v>36557</v>
      </c>
      <c r="T365" s="52">
        <v>30298.5441528882</v>
      </c>
      <c r="U365" s="52">
        <v>23321.9028870539</v>
      </c>
      <c r="V365" s="51">
        <v>21628.875038136001</v>
      </c>
      <c r="W365" s="52">
        <v>9224.5493061265297</v>
      </c>
      <c r="X365" s="52">
        <v>7388.8703563648896</v>
      </c>
      <c r="Y365" s="52">
        <v>1831.8284208800001</v>
      </c>
      <c r="Z365" s="57"/>
    </row>
    <row r="366" spans="18:26" x14ac:dyDescent="0.2">
      <c r="R366" s="6">
        <f t="shared" si="8"/>
        <v>36616</v>
      </c>
      <c r="S366" s="33">
        <v>36586</v>
      </c>
      <c r="T366" s="52">
        <v>30203.6444698794</v>
      </c>
      <c r="U366" s="52">
        <v>23182.9644698794</v>
      </c>
      <c r="V366" s="51">
        <v>21484.680299677799</v>
      </c>
      <c r="W366" s="52">
        <v>9201.0046811232896</v>
      </c>
      <c r="X366" s="52">
        <v>7350.8896637232901</v>
      </c>
      <c r="Y366" s="52">
        <v>1850.1150173999999</v>
      </c>
      <c r="Z366" s="57"/>
    </row>
    <row r="367" spans="18:26" x14ac:dyDescent="0.2">
      <c r="R367" s="6">
        <f t="shared" si="8"/>
        <v>36646</v>
      </c>
      <c r="S367" s="33">
        <v>36617</v>
      </c>
      <c r="T367" s="52">
        <v>30296.360772927201</v>
      </c>
      <c r="U367" s="52">
        <v>23248.063819249299</v>
      </c>
      <c r="V367" s="51">
        <v>21546.837841373701</v>
      </c>
      <c r="W367" s="52">
        <v>9218.7979027621805</v>
      </c>
      <c r="X367" s="52">
        <v>7379.88350406667</v>
      </c>
      <c r="Y367" s="52">
        <v>1841.24160773166</v>
      </c>
      <c r="Z367" s="57"/>
    </row>
    <row r="368" spans="18:26" x14ac:dyDescent="0.2">
      <c r="R368" s="6">
        <f t="shared" si="8"/>
        <v>36677</v>
      </c>
      <c r="S368" s="33">
        <v>36647</v>
      </c>
      <c r="T368" s="52">
        <v>30475.395131902402</v>
      </c>
      <c r="U368" s="52">
        <v>23373.770085580301</v>
      </c>
      <c r="V368" s="51">
        <v>21666.8635031739</v>
      </c>
      <c r="W368" s="52">
        <v>9253.1564559561903</v>
      </c>
      <c r="X368" s="52">
        <v>7435.8703526517002</v>
      </c>
      <c r="Y368" s="52">
        <v>1822.0180950113199</v>
      </c>
      <c r="Z368" s="57"/>
    </row>
    <row r="369" spans="18:26" x14ac:dyDescent="0.2">
      <c r="R369" s="6">
        <f t="shared" si="8"/>
        <v>36707</v>
      </c>
      <c r="S369" s="33">
        <v>36678</v>
      </c>
      <c r="T369" s="52">
        <v>30568.111434950199</v>
      </c>
      <c r="U369" s="52">
        <v>23438.8694349502</v>
      </c>
      <c r="V369" s="51">
        <v>21729.021044869802</v>
      </c>
      <c r="W369" s="52">
        <v>9270.9496775950793</v>
      </c>
      <c r="X369" s="52">
        <v>7464.86419299508</v>
      </c>
      <c r="Y369" s="52">
        <v>1806.0854846</v>
      </c>
      <c r="Z369" s="57"/>
    </row>
    <row r="370" spans="18:26" x14ac:dyDescent="0.2">
      <c r="R370" s="6">
        <f t="shared" si="8"/>
        <v>36738</v>
      </c>
      <c r="S370" s="33">
        <v>36708</v>
      </c>
      <c r="T370" s="52">
        <v>30429.7905867152</v>
      </c>
      <c r="U370" s="52">
        <v>23254.600438532601</v>
      </c>
      <c r="V370" s="51">
        <v>21507.739896912401</v>
      </c>
      <c r="W370" s="52">
        <v>9118.9810317565098</v>
      </c>
      <c r="X370" s="52">
        <v>7319.5825195410398</v>
      </c>
      <c r="Y370" s="52">
        <v>1794.61450810767</v>
      </c>
      <c r="Z370" s="57"/>
    </row>
    <row r="371" spans="18:26" x14ac:dyDescent="0.2">
      <c r="R371" s="6">
        <f t="shared" si="8"/>
        <v>36769</v>
      </c>
      <c r="S371" s="33">
        <v>36739</v>
      </c>
      <c r="T371" s="52">
        <v>30175.125099777899</v>
      </c>
      <c r="U371" s="52">
        <v>22915.338828305801</v>
      </c>
      <c r="V371" s="51">
        <v>21100.334418897201</v>
      </c>
      <c r="W371" s="52">
        <v>8839.1882912873807</v>
      </c>
      <c r="X371" s="52">
        <v>7052.10130766772</v>
      </c>
      <c r="Y371" s="52">
        <v>1784.7727650241</v>
      </c>
      <c r="Z371" s="57"/>
    </row>
    <row r="372" spans="18:26" x14ac:dyDescent="0.2">
      <c r="R372" s="6">
        <f t="shared" si="8"/>
        <v>36799</v>
      </c>
      <c r="S372" s="33">
        <v>36770</v>
      </c>
      <c r="T372" s="52">
        <v>30044.373580736701</v>
      </c>
      <c r="U372" s="52">
        <v>22741.1535807367</v>
      </c>
      <c r="V372" s="51">
        <v>20891.162435065398</v>
      </c>
      <c r="W372" s="52">
        <v>8695.5358228159803</v>
      </c>
      <c r="X372" s="52">
        <v>6914.7698805159798</v>
      </c>
      <c r="Y372" s="52">
        <v>1780.7659423</v>
      </c>
      <c r="Z372" s="57"/>
    </row>
    <row r="373" spans="18:26" x14ac:dyDescent="0.2">
      <c r="R373" s="6">
        <f t="shared" si="8"/>
        <v>36830</v>
      </c>
      <c r="S373" s="33">
        <v>36800</v>
      </c>
      <c r="T373" s="52">
        <v>30142.283517674499</v>
      </c>
      <c r="U373" s="52">
        <v>22788.6612688637</v>
      </c>
      <c r="V373" s="51">
        <v>20938.911124869501</v>
      </c>
      <c r="W373" s="52">
        <v>8851.8518920959505</v>
      </c>
      <c r="X373" s="52">
        <v>7050.2646937637801</v>
      </c>
      <c r="Y373" s="52">
        <v>1801.5871983321699</v>
      </c>
      <c r="Z373" s="57"/>
    </row>
    <row r="374" spans="18:26" x14ac:dyDescent="0.2">
      <c r="R374" s="6">
        <f t="shared" si="8"/>
        <v>36860</v>
      </c>
      <c r="S374" s="33">
        <v>36831</v>
      </c>
      <c r="T374" s="52">
        <v>30317.189683527002</v>
      </c>
      <c r="U374" s="52">
        <v>22873.528932337798</v>
      </c>
      <c r="V374" s="51">
        <v>21024.209313381401</v>
      </c>
      <c r="W374" s="52">
        <v>9131.0946859734195</v>
      </c>
      <c r="X374" s="52">
        <v>7292.3124268055799</v>
      </c>
      <c r="Y374" s="52">
        <v>1838.78225916783</v>
      </c>
      <c r="Z374" s="57"/>
    </row>
    <row r="375" spans="18:26" x14ac:dyDescent="0.2">
      <c r="R375" s="6">
        <f t="shared" si="8"/>
        <v>36891</v>
      </c>
      <c r="S375" s="33">
        <v>36861</v>
      </c>
      <c r="T375" s="52">
        <v>30415.0996204648</v>
      </c>
      <c r="U375" s="52">
        <v>22921.036620464802</v>
      </c>
      <c r="V375" s="51">
        <v>21071.958003185398</v>
      </c>
      <c r="W375" s="52">
        <v>9287.4107552533897</v>
      </c>
      <c r="X375" s="52">
        <v>7427.8072400533902</v>
      </c>
      <c r="Y375" s="52">
        <v>1859.6035151999999</v>
      </c>
      <c r="Z375" s="57"/>
    </row>
    <row r="376" spans="18:26" x14ac:dyDescent="0.2">
      <c r="R376" s="6">
        <f t="shared" si="8"/>
        <v>36922</v>
      </c>
      <c r="S376" s="33">
        <v>36892</v>
      </c>
      <c r="T376" s="52">
        <v>30175.968344716199</v>
      </c>
      <c r="U376" s="52">
        <v>22638.699716758299</v>
      </c>
      <c r="V376" s="51">
        <v>20795.386292393301</v>
      </c>
      <c r="W376" s="52">
        <v>9233.8494078284693</v>
      </c>
      <c r="X376" s="52">
        <v>7379.8167451201598</v>
      </c>
      <c r="Y376" s="52">
        <v>1853.7018014335999</v>
      </c>
      <c r="Z376" s="57"/>
    </row>
    <row r="377" spans="18:26" x14ac:dyDescent="0.2">
      <c r="R377" s="6">
        <f t="shared" si="8"/>
        <v>36950</v>
      </c>
      <c r="S377" s="33">
        <v>36923</v>
      </c>
      <c r="T377" s="52">
        <v>29766.9311746967</v>
      </c>
      <c r="U377" s="52">
        <v>22155.694841422799</v>
      </c>
      <c r="V377" s="51">
        <v>20323.461589712599</v>
      </c>
      <c r="W377" s="52">
        <v>9132.3335018810503</v>
      </c>
      <c r="X377" s="52">
        <v>7288.2227389353702</v>
      </c>
      <c r="Y377" s="52">
        <v>1843.4810592292999</v>
      </c>
      <c r="Z377" s="57"/>
    </row>
    <row r="378" spans="18:26" x14ac:dyDescent="0.2">
      <c r="R378" s="6">
        <f t="shared" si="8"/>
        <v>36981</v>
      </c>
      <c r="S378" s="33">
        <v>36951</v>
      </c>
      <c r="T378" s="52">
        <v>29468.558574379102</v>
      </c>
      <c r="U378" s="52">
        <v>21803.163574379101</v>
      </c>
      <c r="V378" s="51">
        <v>19982.880661244199</v>
      </c>
      <c r="W378" s="52">
        <v>9026.8677109</v>
      </c>
      <c r="X378" s="52">
        <v>7191.2413823999996</v>
      </c>
      <c r="Y378" s="52">
        <v>1835.6263285</v>
      </c>
      <c r="Z378" s="57"/>
    </row>
    <row r="379" spans="18:26" x14ac:dyDescent="0.2">
      <c r="R379" s="6">
        <f t="shared" si="8"/>
        <v>37011</v>
      </c>
      <c r="S379" s="33">
        <v>36982</v>
      </c>
      <c r="T379" s="52">
        <v>29390.152947898601</v>
      </c>
      <c r="U379" s="52">
        <v>21710.2370916652</v>
      </c>
      <c r="V379" s="51">
        <v>19898.575823071598</v>
      </c>
      <c r="W379" s="52">
        <v>8939.5616224486694</v>
      </c>
      <c r="X379" s="52">
        <v>7107.2231328607004</v>
      </c>
      <c r="Y379" s="52">
        <v>1832.9756572092299</v>
      </c>
      <c r="Z379" s="57"/>
    </row>
    <row r="380" spans="18:26" x14ac:dyDescent="0.2">
      <c r="R380" s="6">
        <f t="shared" si="8"/>
        <v>37042</v>
      </c>
      <c r="S380" s="33">
        <v>37012</v>
      </c>
      <c r="T380" s="52">
        <v>29334.603445747001</v>
      </c>
      <c r="U380" s="52">
        <v>21644.369703544198</v>
      </c>
      <c r="V380" s="51">
        <v>19839.349334161001</v>
      </c>
      <c r="W380" s="52">
        <v>8854.9545065571292</v>
      </c>
      <c r="X380" s="52">
        <v>7024.2506978013498</v>
      </c>
      <c r="Y380" s="52">
        <v>1831.01716988099</v>
      </c>
      <c r="Z380" s="57"/>
    </row>
    <row r="381" spans="18:26" x14ac:dyDescent="0.2">
      <c r="R381" s="6">
        <f t="shared" si="8"/>
        <v>37072</v>
      </c>
      <c r="S381" s="33">
        <v>37043</v>
      </c>
      <c r="T381" s="52">
        <v>29314.820174342702</v>
      </c>
      <c r="U381" s="52">
        <v>21620.904174342701</v>
      </c>
      <c r="V381" s="51">
        <v>19818.384927926199</v>
      </c>
      <c r="W381" s="52">
        <v>8819.0105499000001</v>
      </c>
      <c r="X381" s="52">
        <v>6988.71144</v>
      </c>
      <c r="Y381" s="52">
        <v>1830.2991099000001</v>
      </c>
      <c r="Z381" s="57"/>
    </row>
    <row r="382" spans="18:26" x14ac:dyDescent="0.2">
      <c r="R382" s="6">
        <f t="shared" si="8"/>
        <v>37103</v>
      </c>
      <c r="S382" s="33">
        <v>37073</v>
      </c>
      <c r="T382" s="52">
        <v>29634.9511163641</v>
      </c>
      <c r="U382" s="52">
        <v>21896.183260604201</v>
      </c>
      <c r="V382" s="51">
        <v>20066.233731476801</v>
      </c>
      <c r="W382" s="52">
        <v>8999.0434478049392</v>
      </c>
      <c r="X382" s="52">
        <v>7133.0858610699097</v>
      </c>
      <c r="Y382" s="52">
        <v>1863.8442489650899</v>
      </c>
      <c r="Z382" s="57"/>
    </row>
    <row r="383" spans="18:26" x14ac:dyDescent="0.2">
      <c r="R383" s="6">
        <f t="shared" si="8"/>
        <v>37134</v>
      </c>
      <c r="S383" s="33">
        <v>37104</v>
      </c>
      <c r="T383" s="52">
        <v>30224.351075039001</v>
      </c>
      <c r="U383" s="52">
        <v>22403.005503534099</v>
      </c>
      <c r="V383" s="51">
        <v>20522.5534912849</v>
      </c>
      <c r="W383" s="52">
        <v>9330.5058860037607</v>
      </c>
      <c r="X383" s="52">
        <v>7398.89671107712</v>
      </c>
      <c r="Y383" s="52">
        <v>1927.4517891496901</v>
      </c>
      <c r="Z383" s="57"/>
    </row>
    <row r="384" spans="18:26" x14ac:dyDescent="0.2">
      <c r="R384" s="6">
        <f t="shared" si="8"/>
        <v>37164</v>
      </c>
      <c r="S384" s="33">
        <v>37135</v>
      </c>
      <c r="T384" s="52">
        <v>30526.963497500801</v>
      </c>
      <c r="U384" s="52">
        <v>22663.220497500799</v>
      </c>
      <c r="V384" s="51">
        <v>20756.8392693891</v>
      </c>
      <c r="W384" s="52">
        <v>9500.6868470000009</v>
      </c>
      <c r="X384" s="52">
        <v>7535.3705333999997</v>
      </c>
      <c r="Y384" s="52">
        <v>1965.3163136000001</v>
      </c>
      <c r="Z384" s="57"/>
    </row>
    <row r="385" spans="18:26" x14ac:dyDescent="0.2">
      <c r="R385" s="6">
        <f t="shared" si="8"/>
        <v>37195</v>
      </c>
      <c r="S385" s="33">
        <v>37165</v>
      </c>
      <c r="T385" s="52">
        <v>30457.282004783799</v>
      </c>
      <c r="U385" s="52">
        <v>22412.1186311126</v>
      </c>
      <c r="V385" s="51">
        <v>20429.313502692599</v>
      </c>
      <c r="W385" s="52">
        <v>9464.5434836749901</v>
      </c>
      <c r="X385" s="52">
        <v>7494.8040553782903</v>
      </c>
      <c r="Y385" s="52">
        <v>1973.6119047806501</v>
      </c>
      <c r="Z385" s="57"/>
    </row>
    <row r="386" spans="18:26" x14ac:dyDescent="0.2">
      <c r="R386" s="6">
        <f t="shared" si="8"/>
        <v>37225</v>
      </c>
      <c r="S386" s="33">
        <v>37196</v>
      </c>
      <c r="T386" s="52">
        <v>30326.286412647099</v>
      </c>
      <c r="U386" s="52">
        <v>21952.958375851798</v>
      </c>
      <c r="V386" s="51">
        <v>19832.561946739701</v>
      </c>
      <c r="W386" s="52">
        <v>9399.7428753612803</v>
      </c>
      <c r="X386" s="52">
        <v>7422.3361593217196</v>
      </c>
      <c r="Y386" s="52">
        <v>1978.9572267430799</v>
      </c>
      <c r="Z386" s="57"/>
    </row>
    <row r="387" spans="18:26" x14ac:dyDescent="0.2">
      <c r="R387" s="6">
        <f t="shared" si="8"/>
        <v>37256</v>
      </c>
      <c r="S387" s="33">
        <v>37226</v>
      </c>
      <c r="T387" s="52">
        <v>30232.981075211399</v>
      </c>
      <c r="U387" s="52">
        <v>21663.458140668899</v>
      </c>
      <c r="V387" s="51">
        <v>19462.7670399243</v>
      </c>
      <c r="W387" s="52">
        <v>9362.7506580999998</v>
      </c>
      <c r="X387" s="52">
        <v>7381.7696813000002</v>
      </c>
      <c r="Y387" s="52">
        <v>1980.9809768</v>
      </c>
      <c r="Z387" s="57"/>
    </row>
    <row r="388" spans="18:26" x14ac:dyDescent="0.2">
      <c r="R388" s="6">
        <f t="shared" si="8"/>
        <v>37287</v>
      </c>
      <c r="S388" s="33">
        <v>37257</v>
      </c>
      <c r="T388" s="52">
        <v>30200.328849311001</v>
      </c>
      <c r="U388" s="52">
        <v>21613.2683516082</v>
      </c>
      <c r="V388" s="51">
        <v>19407.902576971101</v>
      </c>
      <c r="W388" s="52">
        <v>9361.6819229027697</v>
      </c>
      <c r="X388" s="52">
        <v>7382.3657741112502</v>
      </c>
      <c r="Y388" s="52">
        <v>1979.09602780514</v>
      </c>
      <c r="Z388" s="57"/>
    </row>
    <row r="389" spans="18:26" x14ac:dyDescent="0.2">
      <c r="R389" s="6">
        <f t="shared" ref="R389:R452" si="9">EOMONTH(S389,0)</f>
        <v>37315</v>
      </c>
      <c r="S389" s="33">
        <v>37288</v>
      </c>
      <c r="T389" s="52">
        <v>30179.035149900199</v>
      </c>
      <c r="U389" s="52">
        <v>21583.406460423899</v>
      </c>
      <c r="V389" s="51">
        <v>19375.664120542398</v>
      </c>
      <c r="W389" s="52">
        <v>9361.0889567895701</v>
      </c>
      <c r="X389" s="52">
        <v>7383.9205316911302</v>
      </c>
      <c r="Y389" s="52">
        <v>1975.9914369948599</v>
      </c>
      <c r="Z389" s="57"/>
    </row>
    <row r="390" spans="18:26" x14ac:dyDescent="0.2">
      <c r="R390" s="6">
        <f t="shared" si="9"/>
        <v>37346</v>
      </c>
      <c r="S390" s="33">
        <v>37316</v>
      </c>
      <c r="T390" s="52">
        <v>30169.739978486701</v>
      </c>
      <c r="U390" s="52">
        <v>21571.181397377499</v>
      </c>
      <c r="V390" s="51">
        <v>19362.591441298799</v>
      </c>
      <c r="W390" s="52">
        <v>9360.8594892000001</v>
      </c>
      <c r="X390" s="52">
        <v>7386.7530011999997</v>
      </c>
      <c r="Y390" s="52">
        <v>1974.1064879999999</v>
      </c>
      <c r="Z390" s="57"/>
    </row>
    <row r="391" spans="18:26" x14ac:dyDescent="0.2">
      <c r="R391" s="6">
        <f t="shared" si="9"/>
        <v>37376</v>
      </c>
      <c r="S391" s="33">
        <v>37347</v>
      </c>
      <c r="T391" s="52">
        <v>30795.234180064101</v>
      </c>
      <c r="U391" s="52">
        <v>22189.707514964401</v>
      </c>
      <c r="V391" s="51">
        <v>19925.3555985331</v>
      </c>
      <c r="W391" s="52">
        <v>9703.1267792112394</v>
      </c>
      <c r="X391" s="52">
        <v>7674.4609344046603</v>
      </c>
      <c r="Y391" s="52">
        <v>2022.56659749346</v>
      </c>
      <c r="Z391" s="57"/>
    </row>
    <row r="392" spans="18:26" x14ac:dyDescent="0.2">
      <c r="R392" s="6">
        <f t="shared" si="9"/>
        <v>37407</v>
      </c>
      <c r="S392" s="33">
        <v>37377</v>
      </c>
      <c r="T392" s="52">
        <v>32003.057936413101</v>
      </c>
      <c r="U392" s="52">
        <v>23384.075962920899</v>
      </c>
      <c r="V392" s="51">
        <v>21012.0481955471</v>
      </c>
      <c r="W392" s="52">
        <v>10364.0418809888</v>
      </c>
      <c r="X392" s="52">
        <v>8226.4039972201699</v>
      </c>
      <c r="Y392" s="52">
        <v>2122.9493034595898</v>
      </c>
      <c r="Z392" s="57"/>
    </row>
    <row r="393" spans="18:26" x14ac:dyDescent="0.2">
      <c r="R393" s="6">
        <f t="shared" si="9"/>
        <v>37437</v>
      </c>
      <c r="S393" s="33">
        <v>37408</v>
      </c>
      <c r="T393" s="52">
        <v>32628.552137990398</v>
      </c>
      <c r="U393" s="52">
        <v>24002.602080507801</v>
      </c>
      <c r="V393" s="51">
        <v>21574.812352781399</v>
      </c>
      <c r="W393" s="52">
        <v>10706.309171000001</v>
      </c>
      <c r="X393" s="52">
        <v>8511.8989199999996</v>
      </c>
      <c r="Y393" s="52">
        <v>2194.4102509999998</v>
      </c>
      <c r="Z393" s="57"/>
    </row>
    <row r="394" spans="18:26" x14ac:dyDescent="0.2">
      <c r="R394" s="6">
        <f t="shared" si="9"/>
        <v>37468</v>
      </c>
      <c r="S394" s="33">
        <v>37438</v>
      </c>
      <c r="T394" s="52">
        <v>32568.810887582898</v>
      </c>
      <c r="U394" s="52">
        <v>23912.7166480999</v>
      </c>
      <c r="V394" s="51">
        <v>21484.0753308985</v>
      </c>
      <c r="W394" s="52">
        <v>10700.324464024199</v>
      </c>
      <c r="X394" s="52">
        <v>8487.7443256904899</v>
      </c>
      <c r="Y394" s="52">
        <v>2221.30498631927</v>
      </c>
      <c r="Z394" s="57"/>
    </row>
    <row r="395" spans="18:26" x14ac:dyDescent="0.2">
      <c r="R395" s="6">
        <f t="shared" si="9"/>
        <v>37499</v>
      </c>
      <c r="S395" s="33">
        <v>37469</v>
      </c>
      <c r="T395" s="52">
        <v>32458.819987299699</v>
      </c>
      <c r="U395" s="52">
        <v>23747.226646376999</v>
      </c>
      <c r="V395" s="51">
        <v>21317.017449488001</v>
      </c>
      <c r="W395" s="52">
        <v>10689.3058913678</v>
      </c>
      <c r="X395" s="52">
        <v>8443.2727828963598</v>
      </c>
      <c r="Y395" s="52">
        <v>2240.07295050633</v>
      </c>
      <c r="Z395" s="57"/>
    </row>
    <row r="396" spans="18:26" x14ac:dyDescent="0.2">
      <c r="R396" s="6">
        <f t="shared" si="9"/>
        <v>37529</v>
      </c>
      <c r="S396" s="33">
        <v>37500</v>
      </c>
      <c r="T396" s="52">
        <v>32402.3479562221</v>
      </c>
      <c r="U396" s="52">
        <v>23662.260012807601</v>
      </c>
      <c r="V396" s="51">
        <v>21231.245827958501</v>
      </c>
      <c r="W396" s="52">
        <v>10683.6486854</v>
      </c>
      <c r="X396" s="52">
        <v>8420.44</v>
      </c>
      <c r="Y396" s="52">
        <v>2263.2086853999999</v>
      </c>
      <c r="Z396" s="57"/>
    </row>
    <row r="397" spans="18:26" x14ac:dyDescent="0.2">
      <c r="R397" s="6">
        <f t="shared" si="9"/>
        <v>37560</v>
      </c>
      <c r="S397" s="33">
        <v>37530</v>
      </c>
      <c r="T397" s="52">
        <v>32694.815447002798</v>
      </c>
      <c r="U397" s="52">
        <v>23901.9489843718</v>
      </c>
      <c r="V397" s="51">
        <v>21439.6293433545</v>
      </c>
      <c r="W397" s="52">
        <v>10840.7707109736</v>
      </c>
      <c r="X397" s="52">
        <v>8544.8288343558997</v>
      </c>
      <c r="Y397" s="52">
        <v>2312.3833265193498</v>
      </c>
      <c r="Z397" s="57"/>
    </row>
    <row r="398" spans="18:26" x14ac:dyDescent="0.2">
      <c r="R398" s="6">
        <f t="shared" si="9"/>
        <v>37590</v>
      </c>
      <c r="S398" s="33">
        <v>37561</v>
      </c>
      <c r="T398" s="52">
        <v>33272.788747627797</v>
      </c>
      <c r="U398" s="52">
        <v>24374.132539006099</v>
      </c>
      <c r="V398" s="51">
        <v>21852.262828715699</v>
      </c>
      <c r="W398" s="52">
        <v>11156.9584993727</v>
      </c>
      <c r="X398" s="52">
        <v>8800.1374624292894</v>
      </c>
      <c r="Y398" s="52">
        <v>2369.46364327321</v>
      </c>
      <c r="Z398" s="57"/>
    </row>
    <row r="399" spans="18:26" x14ac:dyDescent="0.2">
      <c r="R399" s="6">
        <f t="shared" si="9"/>
        <v>37621</v>
      </c>
      <c r="S399" s="33">
        <v>37591</v>
      </c>
      <c r="T399" s="52">
        <v>33766.486881872799</v>
      </c>
      <c r="U399" s="52">
        <v>24773.3403255093</v>
      </c>
      <c r="V399" s="51">
        <v>22207.020236448901</v>
      </c>
      <c r="W399" s="52">
        <v>11442.791853700001</v>
      </c>
      <c r="X399" s="52">
        <v>9044.5204909000004</v>
      </c>
      <c r="Y399" s="52">
        <v>2398.2713628000001</v>
      </c>
      <c r="Z399" s="57"/>
    </row>
    <row r="400" spans="18:26" x14ac:dyDescent="0.2">
      <c r="R400" s="6">
        <f t="shared" si="9"/>
        <v>37652</v>
      </c>
      <c r="S400" s="33">
        <v>37622</v>
      </c>
      <c r="T400" s="52">
        <v>34009.2561835491</v>
      </c>
      <c r="U400" s="52">
        <v>24963.285237360498</v>
      </c>
      <c r="V400" s="51">
        <v>22383.4150538453</v>
      </c>
      <c r="W400" s="52">
        <v>11607.7202154235</v>
      </c>
      <c r="X400" s="52">
        <v>9209.5700845471201</v>
      </c>
      <c r="Y400" s="52">
        <v>2396.4051424333102</v>
      </c>
      <c r="Z400" s="57"/>
    </row>
    <row r="401" spans="18:26" x14ac:dyDescent="0.2">
      <c r="R401" s="6">
        <f t="shared" si="9"/>
        <v>37680</v>
      </c>
      <c r="S401" s="33">
        <v>37653</v>
      </c>
      <c r="T401" s="52">
        <v>34183.210595799901</v>
      </c>
      <c r="U401" s="52">
        <v>25097.543717135399</v>
      </c>
      <c r="V401" s="51">
        <v>22510.589649148402</v>
      </c>
      <c r="W401" s="52">
        <v>11734.489234487</v>
      </c>
      <c r="X401" s="52">
        <v>9345.6213519987905</v>
      </c>
      <c r="Y401" s="52">
        <v>2393.3313984666902</v>
      </c>
      <c r="Z401" s="57"/>
    </row>
    <row r="402" spans="18:26" x14ac:dyDescent="0.2">
      <c r="R402" s="6">
        <f t="shared" si="9"/>
        <v>37711</v>
      </c>
      <c r="S402" s="33">
        <v>37681</v>
      </c>
      <c r="T402" s="52">
        <v>34425.3865709581</v>
      </c>
      <c r="U402" s="52">
        <v>25288.904804938698</v>
      </c>
      <c r="V402" s="51">
        <v>22690.303176912701</v>
      </c>
      <c r="W402" s="52">
        <v>11897.529177099999</v>
      </c>
      <c r="X402" s="52">
        <v>9506.063999</v>
      </c>
      <c r="Y402" s="52">
        <v>2391.4651780999998</v>
      </c>
      <c r="Z402" s="57"/>
    </row>
    <row r="403" spans="18:26" x14ac:dyDescent="0.2">
      <c r="R403" s="6">
        <f t="shared" si="9"/>
        <v>37741</v>
      </c>
      <c r="S403" s="33">
        <v>37712</v>
      </c>
      <c r="T403" s="52">
        <v>34805.170583625499</v>
      </c>
      <c r="U403" s="52">
        <v>25598.430177207701</v>
      </c>
      <c r="V403" s="51">
        <v>22974.824690719699</v>
      </c>
      <c r="W403" s="52">
        <v>12126.517465178</v>
      </c>
      <c r="X403" s="52">
        <v>9696.7482718460105</v>
      </c>
      <c r="Y403" s="52">
        <v>2422.3361498260401</v>
      </c>
      <c r="Z403" s="57"/>
    </row>
    <row r="404" spans="18:26" x14ac:dyDescent="0.2">
      <c r="R404" s="6">
        <f t="shared" si="9"/>
        <v>37772</v>
      </c>
      <c r="S404" s="33">
        <v>37742</v>
      </c>
      <c r="T404" s="52">
        <v>35299.562771890502</v>
      </c>
      <c r="U404" s="52">
        <v>26013.141811682799</v>
      </c>
      <c r="V404" s="51">
        <v>23353.206669548199</v>
      </c>
      <c r="W404" s="52">
        <v>12399.6714926195</v>
      </c>
      <c r="X404" s="52">
        <v>9905.9604078344</v>
      </c>
      <c r="Y404" s="52">
        <v>2490.1899513902499</v>
      </c>
      <c r="Z404" s="57"/>
    </row>
    <row r="405" spans="18:26" x14ac:dyDescent="0.2">
      <c r="R405" s="6">
        <f t="shared" si="9"/>
        <v>37802</v>
      </c>
      <c r="S405" s="33">
        <v>37773</v>
      </c>
      <c r="T405" s="52">
        <v>35760.085743105199</v>
      </c>
      <c r="U405" s="52">
        <v>26416.927695280101</v>
      </c>
      <c r="V405" s="51">
        <v>23722.701335314901</v>
      </c>
      <c r="W405" s="52">
        <v>12618.898242499999</v>
      </c>
      <c r="X405" s="52">
        <v>10069.985472300001</v>
      </c>
      <c r="Y405" s="52">
        <v>2548.9127702000001</v>
      </c>
      <c r="Z405" s="57"/>
    </row>
    <row r="406" spans="18:26" x14ac:dyDescent="0.2">
      <c r="R406" s="6">
        <f t="shared" si="9"/>
        <v>37833</v>
      </c>
      <c r="S406" s="33">
        <v>37803</v>
      </c>
      <c r="T406" s="52">
        <v>36149.2777645971</v>
      </c>
      <c r="U406" s="52">
        <v>26785.624219992002</v>
      </c>
      <c r="V406" s="51">
        <v>24061.001956000298</v>
      </c>
      <c r="W406" s="52">
        <v>12757.6079005307</v>
      </c>
      <c r="X406" s="52">
        <v>10172.9884883618</v>
      </c>
      <c r="Y406" s="52">
        <v>2584.6524765265099</v>
      </c>
      <c r="Z406" s="57"/>
    </row>
    <row r="407" spans="18:26" x14ac:dyDescent="0.2">
      <c r="R407" s="6">
        <f t="shared" si="9"/>
        <v>37864</v>
      </c>
      <c r="S407" s="33">
        <v>37834</v>
      </c>
      <c r="T407" s="52">
        <v>36522.8985503449</v>
      </c>
      <c r="U407" s="52">
        <v>27157.605588863898</v>
      </c>
      <c r="V407" s="51">
        <v>24403.530324330099</v>
      </c>
      <c r="W407" s="52">
        <v>12870.849593037699</v>
      </c>
      <c r="X407" s="52">
        <v>10255.4590633035</v>
      </c>
      <c r="Y407" s="52">
        <v>2615.72157483409</v>
      </c>
      <c r="Z407" s="57"/>
    </row>
    <row r="408" spans="18:26" x14ac:dyDescent="0.2">
      <c r="R408" s="6">
        <f t="shared" si="9"/>
        <v>37894</v>
      </c>
      <c r="S408" s="33">
        <v>37865</v>
      </c>
      <c r="T408" s="52">
        <v>36954.6214364478</v>
      </c>
      <c r="U408" s="52">
        <v>27580.0470228987</v>
      </c>
      <c r="V408" s="51">
        <v>24797.314492002199</v>
      </c>
      <c r="W408" s="52">
        <v>13026.125206000001</v>
      </c>
      <c r="X408" s="52">
        <v>10371.052527600001</v>
      </c>
      <c r="Y408" s="52">
        <v>2655.0726783999999</v>
      </c>
      <c r="Z408" s="57"/>
    </row>
    <row r="409" spans="18:26" x14ac:dyDescent="0.2">
      <c r="R409" s="6">
        <f t="shared" si="9"/>
        <v>37925</v>
      </c>
      <c r="S409" s="33">
        <v>37895</v>
      </c>
      <c r="T409" s="52">
        <v>37656.136520062901</v>
      </c>
      <c r="U409" s="52">
        <v>28260.108690479101</v>
      </c>
      <c r="V409" s="51">
        <v>25454.134303599301</v>
      </c>
      <c r="W409" s="52">
        <v>13448.894747410801</v>
      </c>
      <c r="X409" s="52">
        <v>10706.311414887099</v>
      </c>
      <c r="Y409" s="52">
        <v>2726.6239398831799</v>
      </c>
      <c r="Z409" s="57"/>
    </row>
    <row r="410" spans="18:26" x14ac:dyDescent="0.2">
      <c r="R410" s="6">
        <f t="shared" si="9"/>
        <v>37955</v>
      </c>
      <c r="S410" s="33">
        <v>37926</v>
      </c>
      <c r="T410" s="52">
        <v>38454.960514717801</v>
      </c>
      <c r="U410" s="52">
        <v>29020.340307573199</v>
      </c>
      <c r="V410" s="51">
        <v>26196.008026989199</v>
      </c>
      <c r="W410" s="52">
        <v>13996.572004821201</v>
      </c>
      <c r="X410" s="52">
        <v>11148.697613762301</v>
      </c>
      <c r="Y410" s="52">
        <v>2817.0803640071899</v>
      </c>
      <c r="Z410" s="57"/>
    </row>
    <row r="411" spans="18:26" x14ac:dyDescent="0.2">
      <c r="R411" s="6">
        <f t="shared" si="9"/>
        <v>37986</v>
      </c>
      <c r="S411" s="33">
        <v>37956</v>
      </c>
      <c r="T411" s="52">
        <v>39024.090129439901</v>
      </c>
      <c r="U411" s="52">
        <v>29501.327880235898</v>
      </c>
      <c r="V411" s="51">
        <v>26648.549479683199</v>
      </c>
      <c r="W411" s="52">
        <v>14281.9359276</v>
      </c>
      <c r="X411" s="52">
        <v>11380.338543</v>
      </c>
      <c r="Y411" s="52">
        <v>2901.5973846000002</v>
      </c>
      <c r="Z411" s="57"/>
    </row>
    <row r="412" spans="18:26" x14ac:dyDescent="0.2">
      <c r="R412" s="6">
        <f t="shared" si="9"/>
        <v>38017</v>
      </c>
      <c r="S412" s="33">
        <v>37987</v>
      </c>
      <c r="T412" s="52">
        <v>39317.287132767298</v>
      </c>
      <c r="U412" s="52">
        <v>29670.062832299802</v>
      </c>
      <c r="V412" s="51">
        <v>26781.314951823799</v>
      </c>
      <c r="W412" s="52">
        <v>14260.501623108399</v>
      </c>
      <c r="X412" s="52">
        <v>11311.617880559899</v>
      </c>
      <c r="Y412" s="52">
        <v>2974.8388582381599</v>
      </c>
      <c r="Z412" s="57"/>
    </row>
    <row r="413" spans="18:26" x14ac:dyDescent="0.2">
      <c r="R413" s="6">
        <f t="shared" si="9"/>
        <v>38046</v>
      </c>
      <c r="S413" s="33">
        <v>38018</v>
      </c>
      <c r="T413" s="52">
        <v>39523.369923197497</v>
      </c>
      <c r="U413" s="52">
        <v>29779.880599582299</v>
      </c>
      <c r="V413" s="51">
        <v>26865.633564042699</v>
      </c>
      <c r="W413" s="52">
        <v>14223.7125380916</v>
      </c>
      <c r="X413" s="52">
        <v>11193.6681568401</v>
      </c>
      <c r="Y413" s="52">
        <v>3037.3735872383199</v>
      </c>
      <c r="Z413" s="57"/>
    </row>
    <row r="414" spans="18:26" x14ac:dyDescent="0.2">
      <c r="R414" s="6">
        <f t="shared" si="9"/>
        <v>38077</v>
      </c>
      <c r="S414" s="33">
        <v>38047</v>
      </c>
      <c r="T414" s="52">
        <v>39611.685253382697</v>
      </c>
      <c r="U414" s="52">
        <v>29824.650363753401</v>
      </c>
      <c r="V414" s="51">
        <v>26899.419253922199</v>
      </c>
      <c r="W414" s="52">
        <v>14202.2782336</v>
      </c>
      <c r="X414" s="52">
        <v>11124.947494399999</v>
      </c>
      <c r="Y414" s="52">
        <v>3077.3307392000002</v>
      </c>
      <c r="Z414" s="57"/>
    </row>
    <row r="415" spans="18:26" x14ac:dyDescent="0.2">
      <c r="R415" s="6">
        <f t="shared" si="9"/>
        <v>38107</v>
      </c>
      <c r="S415" s="33">
        <v>38078</v>
      </c>
      <c r="T415" s="52">
        <v>39573.760247557897</v>
      </c>
      <c r="U415" s="52">
        <v>29756.963233530201</v>
      </c>
      <c r="V415" s="51">
        <v>26825.884021969101</v>
      </c>
      <c r="W415" s="52">
        <v>14228.903267114099</v>
      </c>
      <c r="X415" s="52">
        <v>11146.3556963144</v>
      </c>
      <c r="Y415" s="52">
        <v>3090.8529577154</v>
      </c>
      <c r="Z415" s="57"/>
    </row>
    <row r="416" spans="18:26" x14ac:dyDescent="0.2">
      <c r="R416" s="6">
        <f t="shared" si="9"/>
        <v>38138</v>
      </c>
      <c r="S416" s="33">
        <v>38108</v>
      </c>
      <c r="T416" s="52">
        <v>39500.527397629899</v>
      </c>
      <c r="U416" s="52">
        <v>29626.259985320099</v>
      </c>
      <c r="V416" s="51">
        <v>26683.888141179901</v>
      </c>
      <c r="W416" s="52">
        <v>14295.9517378246</v>
      </c>
      <c r="X416" s="52">
        <v>11200.4054847767</v>
      </c>
      <c r="Y416" s="52">
        <v>3099.64293641017</v>
      </c>
      <c r="Z416" s="57"/>
    </row>
    <row r="417" spans="18:26" x14ac:dyDescent="0.2">
      <c r="R417" s="6">
        <f t="shared" si="9"/>
        <v>38168</v>
      </c>
      <c r="S417" s="33">
        <v>38139</v>
      </c>
      <c r="T417" s="52">
        <v>39462.602391804998</v>
      </c>
      <c r="U417" s="52">
        <v>29558.572855096802</v>
      </c>
      <c r="V417" s="51">
        <v>26610.352909226898</v>
      </c>
      <c r="W417" s="52">
        <v>14375.412599900001</v>
      </c>
      <c r="X417" s="52">
        <v>11264.765369000001</v>
      </c>
      <c r="Y417" s="52">
        <v>3110.6472309000001</v>
      </c>
      <c r="Z417" s="57"/>
    </row>
    <row r="418" spans="18:26" x14ac:dyDescent="0.2">
      <c r="R418" s="6">
        <f t="shared" si="9"/>
        <v>38199</v>
      </c>
      <c r="S418" s="33">
        <v>38169</v>
      </c>
      <c r="T418" s="52">
        <v>39508.729988610103</v>
      </c>
      <c r="U418" s="52">
        <v>29587.034309877799</v>
      </c>
      <c r="V418" s="51">
        <v>26631.606624135999</v>
      </c>
      <c r="W418" s="52">
        <v>14467.040295701399</v>
      </c>
      <c r="X418" s="52">
        <v>11340.185769828</v>
      </c>
      <c r="Y418" s="52">
        <v>3126.8709362086602</v>
      </c>
      <c r="Z418" s="57"/>
    </row>
    <row r="419" spans="18:26" x14ac:dyDescent="0.2">
      <c r="R419" s="6">
        <f t="shared" si="9"/>
        <v>38230</v>
      </c>
      <c r="S419" s="33">
        <v>38200</v>
      </c>
      <c r="T419" s="52">
        <v>39635.760425236702</v>
      </c>
      <c r="U419" s="52">
        <v>29667.310658082501</v>
      </c>
      <c r="V419" s="51">
        <v>26692.0691998888</v>
      </c>
      <c r="W419" s="52">
        <v>14592.867773070901</v>
      </c>
      <c r="X419" s="52">
        <v>11444.487283091201</v>
      </c>
      <c r="Y419" s="52">
        <v>3148.4366439763298</v>
      </c>
      <c r="Z419" s="57"/>
    </row>
    <row r="420" spans="18:26" x14ac:dyDescent="0.2">
      <c r="R420" s="6">
        <f t="shared" si="9"/>
        <v>38260</v>
      </c>
      <c r="S420" s="33">
        <v>38231</v>
      </c>
      <c r="T420" s="52">
        <v>39819.684293804698</v>
      </c>
      <c r="U420" s="52">
        <v>29787.115302823</v>
      </c>
      <c r="V420" s="51">
        <v>26783.253068460901</v>
      </c>
      <c r="W420" s="52">
        <v>14766.7533922</v>
      </c>
      <c r="X420" s="52">
        <v>11587.705371399999</v>
      </c>
      <c r="Y420" s="52">
        <v>3179.0480207999999</v>
      </c>
      <c r="Z420" s="57"/>
    </row>
    <row r="421" spans="18:26" x14ac:dyDescent="0.2">
      <c r="R421" s="6">
        <f t="shared" si="9"/>
        <v>38291</v>
      </c>
      <c r="S421" s="33">
        <v>38261</v>
      </c>
      <c r="T421" s="52">
        <v>40728.075170494601</v>
      </c>
      <c r="U421" s="52">
        <v>30616.067717656901</v>
      </c>
      <c r="V421" s="51">
        <v>27518.193995035399</v>
      </c>
      <c r="W421" s="52">
        <v>15291.6768563235</v>
      </c>
      <c r="X421" s="52">
        <v>12009.0517136777</v>
      </c>
      <c r="Y421" s="52">
        <v>3282.5611873191701</v>
      </c>
      <c r="Z421" s="57"/>
    </row>
    <row r="422" spans="18:26" x14ac:dyDescent="0.2">
      <c r="R422" s="6">
        <f t="shared" si="9"/>
        <v>38321</v>
      </c>
      <c r="S422" s="33">
        <v>38292</v>
      </c>
      <c r="T422" s="52">
        <v>42134.841547336997</v>
      </c>
      <c r="U422" s="52">
        <v>31953.914076727699</v>
      </c>
      <c r="V422" s="51">
        <v>28721.664484618999</v>
      </c>
      <c r="W422" s="52">
        <v>16016.311322494799</v>
      </c>
      <c r="X422" s="52">
        <v>12587.0121316515</v>
      </c>
      <c r="Y422" s="52">
        <v>3429.2666889559</v>
      </c>
      <c r="Z422" s="57"/>
    </row>
    <row r="423" spans="18:26" x14ac:dyDescent="0.2">
      <c r="R423" s="6">
        <f t="shared" si="9"/>
        <v>38352</v>
      </c>
      <c r="S423" s="33">
        <v>38322</v>
      </c>
      <c r="T423" s="52">
        <v>42900.249942729002</v>
      </c>
      <c r="U423" s="52">
        <v>32688.203420474099</v>
      </c>
      <c r="V423" s="51">
        <v>29384.1635069923</v>
      </c>
      <c r="W423" s="52">
        <v>16400.167972700001</v>
      </c>
      <c r="X423" s="52">
        <v>12892.6837679</v>
      </c>
      <c r="Y423" s="52">
        <v>3507.4842048</v>
      </c>
      <c r="Z423" s="57"/>
    </row>
    <row r="424" spans="18:26" x14ac:dyDescent="0.2">
      <c r="R424" s="6">
        <f t="shared" si="9"/>
        <v>38383</v>
      </c>
      <c r="S424" s="33">
        <v>38353</v>
      </c>
      <c r="T424" s="52">
        <v>42792.091869687603</v>
      </c>
      <c r="U424" s="52">
        <v>32529.517143046502</v>
      </c>
      <c r="V424" s="51">
        <v>29223.988156523199</v>
      </c>
      <c r="W424" s="52">
        <v>16319.3764765957</v>
      </c>
      <c r="X424" s="52">
        <v>12816.4007420792</v>
      </c>
      <c r="Y424" s="52">
        <v>3502.55042488668</v>
      </c>
      <c r="Z424" s="57"/>
    </row>
    <row r="425" spans="18:26" x14ac:dyDescent="0.2">
      <c r="R425" s="6">
        <f t="shared" si="9"/>
        <v>38411</v>
      </c>
      <c r="S425" s="33">
        <v>38384</v>
      </c>
      <c r="T425" s="52">
        <v>42579.073242698803</v>
      </c>
      <c r="U425" s="52">
        <v>32220.1392318908</v>
      </c>
      <c r="V425" s="51">
        <v>28912.184918786199</v>
      </c>
      <c r="W425" s="52">
        <v>16157.1332335837</v>
      </c>
      <c r="X425" s="52">
        <v>12664.4580124759</v>
      </c>
      <c r="Y425" s="52">
        <v>3491.8657608446902</v>
      </c>
      <c r="Z425" s="57"/>
    </row>
    <row r="426" spans="18:26" x14ac:dyDescent="0.2">
      <c r="R426" s="6">
        <f t="shared" si="9"/>
        <v>38442</v>
      </c>
      <c r="S426" s="33">
        <v>38412</v>
      </c>
      <c r="T426" s="52">
        <v>42334.782351712798</v>
      </c>
      <c r="U426" s="52">
        <v>31874.0437358175</v>
      </c>
      <c r="V426" s="51">
        <v>28564.706670520602</v>
      </c>
      <c r="W426" s="52">
        <v>15962.4626106</v>
      </c>
      <c r="X426" s="52">
        <v>12485.516909600001</v>
      </c>
      <c r="Y426" s="52">
        <v>3476.9457010000001</v>
      </c>
      <c r="Z426" s="57"/>
    </row>
    <row r="427" spans="18:26" x14ac:dyDescent="0.2">
      <c r="R427" s="6">
        <f t="shared" si="9"/>
        <v>38472</v>
      </c>
      <c r="S427" s="33">
        <v>38443</v>
      </c>
      <c r="T427" s="52">
        <v>42078.379233917702</v>
      </c>
      <c r="U427" s="52">
        <v>31532.005856339001</v>
      </c>
      <c r="V427" s="51">
        <v>28224.447042905798</v>
      </c>
      <c r="W427" s="52">
        <v>15733.8098054205</v>
      </c>
      <c r="X427" s="52">
        <v>12284.984459122001</v>
      </c>
      <c r="Y427" s="52">
        <v>3449.6444011285098</v>
      </c>
      <c r="Z427" s="57"/>
    </row>
    <row r="428" spans="18:26" x14ac:dyDescent="0.2">
      <c r="R428" s="6">
        <f t="shared" si="9"/>
        <v>38503</v>
      </c>
      <c r="S428" s="33">
        <v>38473</v>
      </c>
      <c r="T428" s="52">
        <v>41803.526779049404</v>
      </c>
      <c r="U428" s="52">
        <v>31174.757444205701</v>
      </c>
      <c r="V428" s="51">
        <v>27870.460394722701</v>
      </c>
      <c r="W428" s="52">
        <v>15476.5370103316</v>
      </c>
      <c r="X428" s="52">
        <v>12063.856425369901</v>
      </c>
      <c r="Y428" s="52">
        <v>3413.0833988125</v>
      </c>
      <c r="Z428" s="57"/>
    </row>
    <row r="429" spans="18:26" x14ac:dyDescent="0.2">
      <c r="R429" s="6">
        <f t="shared" si="9"/>
        <v>38533</v>
      </c>
      <c r="S429" s="33">
        <v>38504</v>
      </c>
      <c r="T429" s="52">
        <v>41681.834126442598</v>
      </c>
      <c r="U429" s="52">
        <v>31018.1706808175</v>
      </c>
      <c r="V429" s="51">
        <v>27715.546673218199</v>
      </c>
      <c r="W429" s="52">
        <v>15360.573491900001</v>
      </c>
      <c r="X429" s="52">
        <v>11964.909452399999</v>
      </c>
      <c r="Y429" s="52">
        <v>3395.6640394999999</v>
      </c>
      <c r="Z429" s="57"/>
    </row>
    <row r="430" spans="18:26" x14ac:dyDescent="0.2">
      <c r="R430" s="6">
        <f t="shared" si="9"/>
        <v>38564</v>
      </c>
      <c r="S430" s="33">
        <v>38534</v>
      </c>
      <c r="T430" s="52">
        <v>41777.570301937398</v>
      </c>
      <c r="U430" s="52">
        <v>31060.9589525919</v>
      </c>
      <c r="V430" s="51">
        <v>27743.003724336399</v>
      </c>
      <c r="W430" s="52">
        <v>15394.6673522326</v>
      </c>
      <c r="X430" s="52">
        <v>11995.1226144791</v>
      </c>
      <c r="Y430" s="52">
        <v>3397.9584054288898</v>
      </c>
      <c r="Z430" s="57"/>
    </row>
    <row r="431" spans="18:26" x14ac:dyDescent="0.2">
      <c r="R431" s="6">
        <f t="shared" si="9"/>
        <v>38595</v>
      </c>
      <c r="S431" s="33">
        <v>38565</v>
      </c>
      <c r="T431" s="52">
        <v>41967.022391345599</v>
      </c>
      <c r="U431" s="52">
        <v>31139.737359503699</v>
      </c>
      <c r="V431" s="51">
        <v>27793.555491348401</v>
      </c>
      <c r="W431" s="52">
        <v>15457.438291349499</v>
      </c>
      <c r="X431" s="52">
        <v>12050.748716624899</v>
      </c>
      <c r="Y431" s="52">
        <v>3403.5689209714701</v>
      </c>
      <c r="Z431" s="57"/>
    </row>
    <row r="432" spans="18:26" x14ac:dyDescent="0.2">
      <c r="R432" s="6">
        <f t="shared" si="9"/>
        <v>38625</v>
      </c>
      <c r="S432" s="33">
        <v>38596</v>
      </c>
      <c r="T432" s="52">
        <v>42101.478676776198</v>
      </c>
      <c r="U432" s="52">
        <v>31180.184129481098</v>
      </c>
      <c r="V432" s="51">
        <v>27819.510010771301</v>
      </c>
      <c r="W432" s="52">
        <v>15489.666434000001</v>
      </c>
      <c r="X432" s="52">
        <v>12079.308524399999</v>
      </c>
      <c r="Y432" s="52">
        <v>3410.3579095999999</v>
      </c>
      <c r="Z432" s="57"/>
    </row>
    <row r="433" spans="18:26" x14ac:dyDescent="0.2">
      <c r="R433" s="6">
        <f t="shared" si="9"/>
        <v>38656</v>
      </c>
      <c r="S433" s="33">
        <v>38626</v>
      </c>
      <c r="T433" s="52">
        <v>42147.727416014699</v>
      </c>
      <c r="U433" s="52">
        <v>31145.285146851998</v>
      </c>
      <c r="V433" s="51">
        <v>27759.235189961801</v>
      </c>
      <c r="W433" s="52">
        <v>15489.2684647967</v>
      </c>
      <c r="X433" s="52">
        <v>12069.0770117748</v>
      </c>
      <c r="Y433" s="52">
        <v>3418.6221324466101</v>
      </c>
      <c r="Z433" s="57"/>
    </row>
    <row r="434" spans="18:26" x14ac:dyDescent="0.2">
      <c r="R434" s="6">
        <f t="shared" si="9"/>
        <v>38686</v>
      </c>
      <c r="S434" s="33">
        <v>38657</v>
      </c>
      <c r="T434" s="52">
        <v>42177.612752361398</v>
      </c>
      <c r="U434" s="52">
        <v>31082.941656142801</v>
      </c>
      <c r="V434" s="51">
        <v>27651.5603396355</v>
      </c>
      <c r="W434" s="52">
        <v>15488.5575332033</v>
      </c>
      <c r="X434" s="52">
        <v>12050.7994528252</v>
      </c>
      <c r="Y434" s="52">
        <v>3430.11410283029</v>
      </c>
      <c r="Z434" s="57"/>
    </row>
    <row r="435" spans="18:26" x14ac:dyDescent="0.2">
      <c r="R435" s="6">
        <f t="shared" si="9"/>
        <v>38717</v>
      </c>
      <c r="S435" s="33">
        <v>38687</v>
      </c>
      <c r="T435" s="52">
        <v>42233.1866886262</v>
      </c>
      <c r="U435" s="52">
        <v>31048.042673513599</v>
      </c>
      <c r="V435" s="51">
        <v>27591.285518826</v>
      </c>
      <c r="W435" s="52">
        <v>15488.159564</v>
      </c>
      <c r="X435" s="52">
        <v>12040.567940200001</v>
      </c>
      <c r="Y435" s="52">
        <v>3447.5916238</v>
      </c>
      <c r="Z435" s="57"/>
    </row>
    <row r="436" spans="18:26" x14ac:dyDescent="0.2">
      <c r="R436" s="6">
        <f t="shared" si="9"/>
        <v>38748</v>
      </c>
      <c r="S436" s="33">
        <v>38718</v>
      </c>
      <c r="T436" s="52">
        <v>42531.0532154951</v>
      </c>
      <c r="U436" s="52">
        <v>31261.075949829399</v>
      </c>
      <c r="V436" s="51">
        <v>27768.8571375748</v>
      </c>
      <c r="W436" s="52">
        <v>15638.859518639199</v>
      </c>
      <c r="X436" s="52">
        <v>12158.6007798961</v>
      </c>
      <c r="Y436" s="52">
        <v>3489.3361162162601</v>
      </c>
      <c r="Z436" s="57"/>
    </row>
    <row r="437" spans="18:26" x14ac:dyDescent="0.2">
      <c r="R437" s="6">
        <f t="shared" si="9"/>
        <v>38776</v>
      </c>
      <c r="S437" s="33">
        <v>38749</v>
      </c>
      <c r="T437" s="52">
        <v>43041.189635996299</v>
      </c>
      <c r="U437" s="52">
        <v>31690.390145122699</v>
      </c>
      <c r="V437" s="51">
        <v>28127.854504837698</v>
      </c>
      <c r="W437" s="52">
        <v>15944.254410629001</v>
      </c>
      <c r="X437" s="52">
        <v>12396.9799722105</v>
      </c>
      <c r="Y437" s="52">
        <v>3552.1188203810302</v>
      </c>
      <c r="Z437" s="57"/>
    </row>
    <row r="438" spans="18:26" x14ac:dyDescent="0.2">
      <c r="R438" s="6">
        <f t="shared" si="9"/>
        <v>38807</v>
      </c>
      <c r="S438" s="33">
        <v>38777</v>
      </c>
      <c r="T438" s="52">
        <v>43652.278363025602</v>
      </c>
      <c r="U438" s="52">
        <v>32209.583862487401</v>
      </c>
      <c r="V438" s="51">
        <v>28565.100167491801</v>
      </c>
      <c r="W438" s="52">
        <v>16318.1585421</v>
      </c>
      <c r="X438" s="52">
        <v>12686.650248</v>
      </c>
      <c r="Y438" s="52">
        <v>3631.5082941000001</v>
      </c>
      <c r="Z438" s="57"/>
    </row>
    <row r="439" spans="18:26" x14ac:dyDescent="0.2">
      <c r="R439" s="6">
        <f t="shared" si="9"/>
        <v>38837</v>
      </c>
      <c r="S439" s="33">
        <v>38808</v>
      </c>
      <c r="T439" s="52">
        <v>44314.167159526303</v>
      </c>
      <c r="U439" s="52">
        <v>32781.280278454098</v>
      </c>
      <c r="V439" s="51">
        <v>29064.8890203396</v>
      </c>
      <c r="W439" s="52">
        <v>16744.3430561362</v>
      </c>
      <c r="X439" s="52">
        <v>13018.5618565149</v>
      </c>
      <c r="Y439" s="52">
        <v>3727.5141789058698</v>
      </c>
      <c r="Z439" s="57"/>
    </row>
    <row r="440" spans="18:26" x14ac:dyDescent="0.2">
      <c r="R440" s="6">
        <f t="shared" si="9"/>
        <v>38868</v>
      </c>
      <c r="S440" s="33">
        <v>38838</v>
      </c>
      <c r="T440" s="52">
        <v>45061.718693164199</v>
      </c>
      <c r="U440" s="52">
        <v>33435.213976002196</v>
      </c>
      <c r="V440" s="51">
        <v>29640.255229148199</v>
      </c>
      <c r="W440" s="52">
        <v>17238.8494106117</v>
      </c>
      <c r="X440" s="52">
        <v>13399.324328712</v>
      </c>
      <c r="Y440" s="52">
        <v>3843.21021512261</v>
      </c>
      <c r="Z440" s="57"/>
    </row>
    <row r="441" spans="18:26" x14ac:dyDescent="0.2">
      <c r="R441" s="6">
        <f t="shared" si="9"/>
        <v>38898</v>
      </c>
      <c r="S441" s="33">
        <v>38869</v>
      </c>
      <c r="T441" s="52">
        <v>45572.953237228699</v>
      </c>
      <c r="U441" s="52">
        <v>33857.205287502402</v>
      </c>
      <c r="V441" s="51">
        <v>29985.8937570616</v>
      </c>
      <c r="W441" s="52">
        <v>17554.616378899998</v>
      </c>
      <c r="X441" s="52">
        <v>13620.694215699999</v>
      </c>
      <c r="Y441" s="52">
        <v>3933.9221631999999</v>
      </c>
      <c r="Z441" s="57"/>
    </row>
    <row r="442" spans="18:26" x14ac:dyDescent="0.2">
      <c r="R442" s="6">
        <f t="shared" si="9"/>
        <v>38929</v>
      </c>
      <c r="S442" s="33">
        <v>38899</v>
      </c>
      <c r="T442" s="52">
        <v>45815.032010831201</v>
      </c>
      <c r="U442" s="52">
        <v>34026.088697115898</v>
      </c>
      <c r="V442" s="51">
        <v>30094.742588816101</v>
      </c>
      <c r="W442" s="52">
        <v>17675.926577515998</v>
      </c>
      <c r="X442" s="52">
        <v>13682.788517573899</v>
      </c>
      <c r="Y442" s="52">
        <v>3990.71273184762</v>
      </c>
      <c r="Z442" s="57"/>
    </row>
    <row r="443" spans="18:26" x14ac:dyDescent="0.2">
      <c r="R443" s="6">
        <f t="shared" si="9"/>
        <v>38960</v>
      </c>
      <c r="S443" s="33">
        <v>38930</v>
      </c>
      <c r="T443" s="52">
        <v>45985.022543578503</v>
      </c>
      <c r="U443" s="52">
        <v>34137.700245075699</v>
      </c>
      <c r="V443" s="51">
        <v>30161.471872888302</v>
      </c>
      <c r="W443" s="52">
        <v>17755.200726885501</v>
      </c>
      <c r="X443" s="52">
        <v>13719.7323131417</v>
      </c>
      <c r="Y443" s="52">
        <v>4036.30138950732</v>
      </c>
      <c r="Z443" s="57"/>
    </row>
    <row r="444" spans="18:26" x14ac:dyDescent="0.2">
      <c r="R444" s="6">
        <f t="shared" si="9"/>
        <v>38990</v>
      </c>
      <c r="S444" s="33">
        <v>38961</v>
      </c>
      <c r="T444" s="52">
        <v>46219.510228972598</v>
      </c>
      <c r="U444" s="52">
        <v>34300.620188485402</v>
      </c>
      <c r="V444" s="51">
        <v>30266.694752137999</v>
      </c>
      <c r="W444" s="52">
        <v>17870.8455288</v>
      </c>
      <c r="X444" s="52">
        <v>13778.85915</v>
      </c>
      <c r="Y444" s="52">
        <v>4091.9863787999998</v>
      </c>
      <c r="Z444" s="57"/>
    </row>
    <row r="445" spans="18:26" x14ac:dyDescent="0.2">
      <c r="R445" s="6">
        <f t="shared" si="9"/>
        <v>39021</v>
      </c>
      <c r="S445" s="33">
        <v>38991</v>
      </c>
      <c r="T445" s="52">
        <v>46738.006410701397</v>
      </c>
      <c r="U445" s="52">
        <v>34713.082816339098</v>
      </c>
      <c r="V445" s="51">
        <v>30599.250338070298</v>
      </c>
      <c r="W445" s="52">
        <v>18174.802566950999</v>
      </c>
      <c r="X445" s="52">
        <v>13983.223544295301</v>
      </c>
      <c r="Y445" s="52">
        <v>4188.9220112469802</v>
      </c>
      <c r="Z445" s="57"/>
    </row>
    <row r="446" spans="18:26" x14ac:dyDescent="0.2">
      <c r="R446" s="6">
        <f t="shared" si="9"/>
        <v>39051</v>
      </c>
      <c r="S446" s="33">
        <v>39022</v>
      </c>
      <c r="T446" s="52">
        <v>47439.737757646799</v>
      </c>
      <c r="U446" s="52">
        <v>35302.882516032601</v>
      </c>
      <c r="V446" s="51">
        <v>31111.8749275911</v>
      </c>
      <c r="W446" s="52">
        <v>18602.681056664402</v>
      </c>
      <c r="X446" s="52">
        <v>14296.054269774</v>
      </c>
      <c r="Y446" s="52">
        <v>4305.2824977322398</v>
      </c>
      <c r="Z446" s="57"/>
    </row>
    <row r="447" spans="18:26" x14ac:dyDescent="0.2">
      <c r="R447" s="6">
        <f t="shared" si="9"/>
        <v>39082</v>
      </c>
      <c r="S447" s="33">
        <v>39052</v>
      </c>
      <c r="T447" s="52">
        <v>48107.615053924201</v>
      </c>
      <c r="U447" s="52">
        <v>35874.240544970497</v>
      </c>
      <c r="V447" s="51">
        <v>31613.8905696082</v>
      </c>
      <c r="W447" s="52">
        <v>18981.655706000001</v>
      </c>
      <c r="X447" s="52">
        <v>14574.918969</v>
      </c>
      <c r="Y447" s="52">
        <v>4406.7367370000002</v>
      </c>
      <c r="Z447" s="57"/>
    </row>
    <row r="448" spans="18:26" x14ac:dyDescent="0.2">
      <c r="R448" s="6">
        <f t="shared" si="9"/>
        <v>39113</v>
      </c>
      <c r="S448" s="33">
        <v>39083</v>
      </c>
      <c r="T448" s="52">
        <v>48630.786350785202</v>
      </c>
      <c r="U448" s="52">
        <v>36335.579878038203</v>
      </c>
      <c r="V448" s="51">
        <v>32025.1556984567</v>
      </c>
      <c r="W448" s="52">
        <v>19221.834210008499</v>
      </c>
      <c r="X448" s="52">
        <v>14748.504553869399</v>
      </c>
      <c r="Y448" s="52">
        <v>4473.3217724036103</v>
      </c>
      <c r="Z448" s="57"/>
    </row>
    <row r="449" spans="18:26" x14ac:dyDescent="0.2">
      <c r="R449" s="6">
        <f t="shared" si="9"/>
        <v>39141</v>
      </c>
      <c r="S449" s="33">
        <v>39114</v>
      </c>
      <c r="T449" s="52">
        <v>49064.674051308699</v>
      </c>
      <c r="U449" s="52">
        <v>36725.082048832002</v>
      </c>
      <c r="V449" s="51">
        <v>32376.193258549301</v>
      </c>
      <c r="W449" s="52">
        <v>19405.444960069701</v>
      </c>
      <c r="X449" s="52">
        <v>14881.624109586301</v>
      </c>
      <c r="Y449" s="52">
        <v>4523.8167323818398</v>
      </c>
      <c r="Z449" s="57"/>
    </row>
    <row r="450" spans="18:26" x14ac:dyDescent="0.2">
      <c r="R450" s="6">
        <f t="shared" si="9"/>
        <v>39172</v>
      </c>
      <c r="S450" s="33">
        <v>39142</v>
      </c>
      <c r="T450" s="52">
        <v>49514.491866074597</v>
      </c>
      <c r="U450" s="52">
        <v>37113.494923281003</v>
      </c>
      <c r="V450" s="51">
        <v>32710.3668127319</v>
      </c>
      <c r="W450" s="52">
        <v>19628.3391438</v>
      </c>
      <c r="X450" s="52">
        <v>15043.244351400001</v>
      </c>
      <c r="Y450" s="52">
        <v>4585.0947924000002</v>
      </c>
      <c r="Z450" s="57"/>
    </row>
    <row r="451" spans="18:26" x14ac:dyDescent="0.2">
      <c r="R451" s="6">
        <f t="shared" si="9"/>
        <v>39202</v>
      </c>
      <c r="S451" s="33">
        <v>39173</v>
      </c>
      <c r="T451" s="52">
        <v>49881.506931365002</v>
      </c>
      <c r="U451" s="52">
        <v>37407.122206100801</v>
      </c>
      <c r="V451" s="51">
        <v>32940.630121427603</v>
      </c>
      <c r="W451" s="52">
        <v>19881.338624064199</v>
      </c>
      <c r="X451" s="52">
        <v>15224.882445924701</v>
      </c>
      <c r="Y451" s="52">
        <v>4656.7978286756897</v>
      </c>
      <c r="Z451" s="57"/>
    </row>
    <row r="452" spans="18:26" x14ac:dyDescent="0.2">
      <c r="R452" s="6">
        <f t="shared" si="9"/>
        <v>39233</v>
      </c>
      <c r="S452" s="33">
        <v>39203</v>
      </c>
      <c r="T452" s="52">
        <v>50234.906429125404</v>
      </c>
      <c r="U452" s="52">
        <v>37678.270137421998</v>
      </c>
      <c r="V452" s="51">
        <v>33142.849748011497</v>
      </c>
      <c r="W452" s="52">
        <v>20169.158070426802</v>
      </c>
      <c r="X452" s="52">
        <v>15431.745624834801</v>
      </c>
      <c r="Y452" s="52">
        <v>4738.1071871578397</v>
      </c>
      <c r="Z452" s="57"/>
    </row>
    <row r="453" spans="18:26" x14ac:dyDescent="0.2">
      <c r="R453" s="6">
        <f t="shared" ref="R453:R516" si="10">EOMONTH(S453,0)</f>
        <v>39263</v>
      </c>
      <c r="S453" s="33">
        <v>39234</v>
      </c>
      <c r="T453" s="52">
        <v>50686.9681642203</v>
      </c>
      <c r="U453" s="52">
        <v>38033.467299874901</v>
      </c>
      <c r="V453" s="51">
        <v>33418.674177613197</v>
      </c>
      <c r="W453" s="52">
        <v>20485.574025400001</v>
      </c>
      <c r="X453" s="52">
        <v>15664.479211</v>
      </c>
      <c r="Y453" s="52">
        <v>4821.0948144000004</v>
      </c>
      <c r="Z453" s="57"/>
    </row>
    <row r="454" spans="18:26" x14ac:dyDescent="0.2">
      <c r="R454" s="6">
        <f t="shared" si="10"/>
        <v>39294</v>
      </c>
      <c r="S454" s="33">
        <v>39264</v>
      </c>
      <c r="T454" s="52">
        <v>51510.118607498996</v>
      </c>
      <c r="U454" s="52">
        <v>38720.021000507302</v>
      </c>
      <c r="V454" s="51">
        <v>34011.839383874598</v>
      </c>
      <c r="W454" s="52">
        <v>20877.6543184646</v>
      </c>
      <c r="X454" s="52">
        <v>15959.9470411564</v>
      </c>
      <c r="Y454" s="52">
        <v>4921.1101461357403</v>
      </c>
      <c r="Z454" s="57"/>
    </row>
    <row r="455" spans="18:26" x14ac:dyDescent="0.2">
      <c r="R455" s="6">
        <f t="shared" si="10"/>
        <v>39325</v>
      </c>
      <c r="S455" s="33">
        <v>39295</v>
      </c>
      <c r="T455" s="52">
        <v>52614.623788331701</v>
      </c>
      <c r="U455" s="52">
        <v>39663.337637785502</v>
      </c>
      <c r="V455" s="51">
        <v>34861.561894546197</v>
      </c>
      <c r="W455" s="52">
        <v>21328.6353418168</v>
      </c>
      <c r="X455" s="52">
        <v>16310.2926173867</v>
      </c>
      <c r="Y455" s="52">
        <v>5026.0788756760103</v>
      </c>
      <c r="Z455" s="57"/>
    </row>
    <row r="456" spans="18:26" x14ac:dyDescent="0.2">
      <c r="R456" s="6">
        <f t="shared" si="10"/>
        <v>39355</v>
      </c>
      <c r="S456" s="33">
        <v>39326</v>
      </c>
      <c r="T456" s="52">
        <v>53630.971584460502</v>
      </c>
      <c r="U456" s="52">
        <v>40533.247794784998</v>
      </c>
      <c r="V456" s="51">
        <v>35645.369426104699</v>
      </c>
      <c r="W456" s="52">
        <v>21786.6478919</v>
      </c>
      <c r="X456" s="52">
        <v>16683.975571999999</v>
      </c>
      <c r="Y456" s="52">
        <v>5102.6723198999998</v>
      </c>
      <c r="Z456" s="57"/>
    </row>
    <row r="457" spans="18:26" x14ac:dyDescent="0.2">
      <c r="R457" s="6">
        <f t="shared" si="10"/>
        <v>39386</v>
      </c>
      <c r="S457" s="33">
        <v>39356</v>
      </c>
      <c r="T457" s="52">
        <v>54460.007848490503</v>
      </c>
      <c r="U457" s="52">
        <v>41236.544898653803</v>
      </c>
      <c r="V457" s="51">
        <v>36270.208247093899</v>
      </c>
      <c r="W457" s="52">
        <v>22264.727527241201</v>
      </c>
      <c r="X457" s="52">
        <v>17111.021631328102</v>
      </c>
      <c r="Y457" s="52">
        <v>5146.5384647988203</v>
      </c>
      <c r="Z457" s="57"/>
    </row>
    <row r="458" spans="18:26" x14ac:dyDescent="0.2">
      <c r="R458" s="6">
        <f t="shared" si="10"/>
        <v>39416</v>
      </c>
      <c r="S458" s="33">
        <v>39387</v>
      </c>
      <c r="T458" s="52">
        <v>55220.272998107997</v>
      </c>
      <c r="U458" s="52">
        <v>41882.776043924903</v>
      </c>
      <c r="V458" s="51">
        <v>36844.317658391097</v>
      </c>
      <c r="W458" s="52">
        <v>22753.0564792552</v>
      </c>
      <c r="X458" s="52">
        <v>17572.195381235</v>
      </c>
      <c r="Y458" s="52">
        <v>5178.5477943899696</v>
      </c>
      <c r="Z458" s="57"/>
    </row>
    <row r="459" spans="18:26" x14ac:dyDescent="0.2">
      <c r="R459" s="6">
        <f t="shared" si="10"/>
        <v>39447</v>
      </c>
      <c r="S459" s="33">
        <v>39417</v>
      </c>
      <c r="T459" s="52">
        <v>56153.748001590997</v>
      </c>
      <c r="U459" s="52">
        <v>42689.697848432799</v>
      </c>
      <c r="V459" s="51">
        <v>37566.786304606299</v>
      </c>
      <c r="W459" s="52">
        <v>23307.996499199999</v>
      </c>
      <c r="X459" s="52">
        <v>18086.126385600001</v>
      </c>
      <c r="Y459" s="52">
        <v>5221.8701136</v>
      </c>
      <c r="Z459" s="57"/>
    </row>
    <row r="460" spans="18:26" x14ac:dyDescent="0.2">
      <c r="R460" s="6">
        <f t="shared" si="10"/>
        <v>39478</v>
      </c>
      <c r="S460" s="33">
        <v>39448</v>
      </c>
      <c r="T460" s="52">
        <v>57722.890906491702</v>
      </c>
      <c r="U460" s="52">
        <v>44093.329491382399</v>
      </c>
      <c r="V460" s="51">
        <v>38852.016058424</v>
      </c>
      <c r="W460" s="52">
        <v>24064.4618337311</v>
      </c>
      <c r="X460" s="52">
        <v>18750.1119662204</v>
      </c>
      <c r="Y460" s="52">
        <v>5312.6220165410796</v>
      </c>
      <c r="Z460" s="57"/>
    </row>
    <row r="461" spans="18:26" x14ac:dyDescent="0.2">
      <c r="R461" s="6">
        <f t="shared" si="10"/>
        <v>39507</v>
      </c>
      <c r="S461" s="33">
        <v>39479</v>
      </c>
      <c r="T461" s="52">
        <v>59425.0393182271</v>
      </c>
      <c r="U461" s="52">
        <v>45639.790671729599</v>
      </c>
      <c r="V461" s="51">
        <v>40276.915861592002</v>
      </c>
      <c r="W461" s="52">
        <v>24834.955146885601</v>
      </c>
      <c r="X461" s="52">
        <v>19415.2804170126</v>
      </c>
      <c r="Y461" s="52">
        <v>5418.8446478932301</v>
      </c>
      <c r="Z461" s="57"/>
    </row>
    <row r="462" spans="18:26" x14ac:dyDescent="0.2">
      <c r="R462" s="6">
        <f t="shared" si="10"/>
        <v>39538</v>
      </c>
      <c r="S462" s="33">
        <v>39508</v>
      </c>
      <c r="T462" s="52">
        <v>60418.5520927139</v>
      </c>
      <c r="U462" s="52">
        <v>46549.495122331296</v>
      </c>
      <c r="V462" s="51">
        <v>41098.762496547701</v>
      </c>
      <c r="W462" s="52">
        <v>25334.679971500002</v>
      </c>
      <c r="X462" s="52">
        <v>19848.052530000001</v>
      </c>
      <c r="Y462" s="52">
        <v>5486.6274414999998</v>
      </c>
      <c r="Z462" s="57"/>
    </row>
    <row r="463" spans="18:26" x14ac:dyDescent="0.2">
      <c r="R463" s="6">
        <f t="shared" si="10"/>
        <v>39568</v>
      </c>
      <c r="S463" s="33">
        <v>39539</v>
      </c>
      <c r="T463" s="52">
        <v>60585.751819548103</v>
      </c>
      <c r="U463" s="52">
        <v>46706.300829561696</v>
      </c>
      <c r="V463" s="51">
        <v>41214.739650464297</v>
      </c>
      <c r="W463" s="52">
        <v>25508.170789907799</v>
      </c>
      <c r="X463" s="52">
        <v>20003.651902137899</v>
      </c>
      <c r="Y463" s="52">
        <v>5504.4334128564797</v>
      </c>
      <c r="Z463" s="57"/>
    </row>
    <row r="464" spans="18:26" x14ac:dyDescent="0.2">
      <c r="R464" s="6">
        <f t="shared" si="10"/>
        <v>39599</v>
      </c>
      <c r="S464" s="33">
        <v>39569</v>
      </c>
      <c r="T464" s="52">
        <v>60696.435375239998</v>
      </c>
      <c r="U464" s="52">
        <v>46810.350751984799</v>
      </c>
      <c r="V464" s="51">
        <v>41290.696015136797</v>
      </c>
      <c r="W464" s="52">
        <v>25631.945542572699</v>
      </c>
      <c r="X464" s="52">
        <v>20115.128767603899</v>
      </c>
      <c r="Y464" s="52">
        <v>5516.7747381261597</v>
      </c>
      <c r="Z464" s="57"/>
    </row>
    <row r="465" spans="18:26" x14ac:dyDescent="0.2">
      <c r="R465" s="6">
        <f t="shared" si="10"/>
        <v>39629</v>
      </c>
      <c r="S465" s="33">
        <v>39600</v>
      </c>
      <c r="T465" s="52">
        <v>60733.867610087502</v>
      </c>
      <c r="U465" s="52">
        <v>46845.607091638201</v>
      </c>
      <c r="V465" s="51">
        <v>41316.1599817717</v>
      </c>
      <c r="W465" s="52">
        <v>25676.245701</v>
      </c>
      <c r="X465" s="52">
        <v>20155.145749200001</v>
      </c>
      <c r="Y465" s="52">
        <v>5521.0999517999999</v>
      </c>
      <c r="Z465" s="57"/>
    </row>
    <row r="466" spans="18:26" x14ac:dyDescent="0.2">
      <c r="R466" s="6">
        <f t="shared" si="10"/>
        <v>39660</v>
      </c>
      <c r="S466" s="33">
        <v>39630</v>
      </c>
      <c r="T466" s="52">
        <v>59980.415644954701</v>
      </c>
      <c r="U466" s="52">
        <v>46078.735045533103</v>
      </c>
      <c r="V466" s="51">
        <v>40630.1435403539</v>
      </c>
      <c r="W466" s="52">
        <v>25238.130415998501</v>
      </c>
      <c r="X466" s="52">
        <v>19756.1465537939</v>
      </c>
      <c r="Y466" s="52">
        <v>5456.8286560687702</v>
      </c>
      <c r="Z466" s="57"/>
    </row>
    <row r="467" spans="18:26" x14ac:dyDescent="0.2">
      <c r="R467" s="6">
        <f t="shared" si="10"/>
        <v>39691</v>
      </c>
      <c r="S467" s="33">
        <v>39661</v>
      </c>
      <c r="T467" s="52">
        <v>58593.219036252303</v>
      </c>
      <c r="U467" s="52">
        <v>44651.509644200698</v>
      </c>
      <c r="V467" s="51">
        <v>39360.172972010798</v>
      </c>
      <c r="W467" s="52">
        <v>24335.9181844718</v>
      </c>
      <c r="X467" s="52">
        <v>18981.637327558001</v>
      </c>
      <c r="Y467" s="52">
        <v>5304.7952054990901</v>
      </c>
      <c r="Z467" s="57"/>
    </row>
    <row r="468" spans="18:26" x14ac:dyDescent="0.2">
      <c r="R468" s="6">
        <f t="shared" si="10"/>
        <v>39721</v>
      </c>
      <c r="S468" s="33">
        <v>39692</v>
      </c>
      <c r="T468" s="52">
        <v>57880.998208931502</v>
      </c>
      <c r="U468" s="52">
        <v>43875.543240863299</v>
      </c>
      <c r="V468" s="51">
        <v>38688.598487794203</v>
      </c>
      <c r="W468" s="52">
        <v>23603.207489600001</v>
      </c>
      <c r="X468" s="52">
        <v>18471.486344199999</v>
      </c>
      <c r="Y468" s="52">
        <v>5131.7211453999998</v>
      </c>
      <c r="Z468" s="57"/>
    </row>
    <row r="469" spans="18:26" x14ac:dyDescent="0.2">
      <c r="R469" s="6">
        <f t="shared" si="10"/>
        <v>39752</v>
      </c>
      <c r="S469" s="33">
        <v>39722</v>
      </c>
      <c r="T469" s="52">
        <v>57957.602634080104</v>
      </c>
      <c r="U469" s="52">
        <v>43826.369331200098</v>
      </c>
      <c r="V469" s="51">
        <v>38666.6901483404</v>
      </c>
      <c r="W469" s="52">
        <v>23157.962233130998</v>
      </c>
      <c r="X469" s="52">
        <v>18319.863536561101</v>
      </c>
      <c r="Y469" s="52">
        <v>4863.9525890311297</v>
      </c>
      <c r="Z469" s="57"/>
    </row>
    <row r="470" spans="18:26" x14ac:dyDescent="0.2">
      <c r="R470" s="6">
        <f t="shared" si="10"/>
        <v>39782</v>
      </c>
      <c r="S470" s="33">
        <v>39753</v>
      </c>
      <c r="T470" s="52">
        <v>58094.448665331998</v>
      </c>
      <c r="U470" s="52">
        <v>43802.9295326309</v>
      </c>
      <c r="V470" s="51">
        <v>38656.644466005098</v>
      </c>
      <c r="W470" s="52">
        <v>22799.410384717699</v>
      </c>
      <c r="X470" s="52">
        <v>18224.2955531556</v>
      </c>
      <c r="Y470" s="52">
        <v>4553.7426585228604</v>
      </c>
      <c r="Z470" s="57"/>
    </row>
    <row r="471" spans="18:26" x14ac:dyDescent="0.2">
      <c r="R471" s="6">
        <f t="shared" si="10"/>
        <v>39813</v>
      </c>
      <c r="S471" s="33">
        <v>39783</v>
      </c>
      <c r="T471" s="52">
        <v>58171.0530904806</v>
      </c>
      <c r="U471" s="52">
        <v>43754.353907210301</v>
      </c>
      <c r="V471" s="51">
        <v>38634.845563084498</v>
      </c>
      <c r="W471" s="52">
        <v>22484.794900699999</v>
      </c>
      <c r="X471" s="52">
        <v>18101.595569100002</v>
      </c>
      <c r="Y471" s="52">
        <v>4383.1993315999998</v>
      </c>
      <c r="Z471" s="57"/>
    </row>
    <row r="472" spans="18:26" x14ac:dyDescent="0.2">
      <c r="R472" s="6">
        <f t="shared" si="10"/>
        <v>39844</v>
      </c>
      <c r="S472" s="33">
        <v>39814</v>
      </c>
      <c r="T472" s="52">
        <v>57465.574152843998</v>
      </c>
      <c r="U472" s="52">
        <v>43144.322282524998</v>
      </c>
      <c r="V472" s="51">
        <v>38118.7054533509</v>
      </c>
      <c r="W472" s="52">
        <v>22168.482157987699</v>
      </c>
      <c r="X472" s="52">
        <v>17852.8695891356</v>
      </c>
      <c r="Y472" s="52">
        <v>4361.0949903991695</v>
      </c>
      <c r="Z472" s="57"/>
    </row>
    <row r="473" spans="18:26" x14ac:dyDescent="0.2">
      <c r="R473" s="6">
        <f t="shared" si="10"/>
        <v>39872</v>
      </c>
      <c r="S473" s="33">
        <v>39845</v>
      </c>
      <c r="T473" s="52">
        <v>56303.620469959402</v>
      </c>
      <c r="U473" s="52">
        <v>42210.2977172151</v>
      </c>
      <c r="V473" s="51">
        <v>37300.816973584697</v>
      </c>
      <c r="W473" s="52">
        <v>21914.2553691375</v>
      </c>
      <c r="X473" s="52">
        <v>17589.777469673299</v>
      </c>
      <c r="Y473" s="52">
        <v>4348.3754429888704</v>
      </c>
      <c r="Z473" s="57"/>
    </row>
    <row r="474" spans="18:26" x14ac:dyDescent="0.2">
      <c r="R474" s="6">
        <f t="shared" si="10"/>
        <v>39903</v>
      </c>
      <c r="S474" s="33">
        <v>39873</v>
      </c>
      <c r="T474" s="52">
        <v>55598.141532322799</v>
      </c>
      <c r="U474" s="52">
        <v>41651.115513758901</v>
      </c>
      <c r="V474" s="51">
        <v>36807.8399612836</v>
      </c>
      <c r="W474" s="52">
        <v>21789.736009577799</v>
      </c>
      <c r="X474" s="52">
        <v>17446.434007200001</v>
      </c>
      <c r="Y474" s="52">
        <v>4343.3020023777699</v>
      </c>
      <c r="Z474" s="57"/>
    </row>
    <row r="475" spans="18:26" x14ac:dyDescent="0.2">
      <c r="R475" s="6">
        <f t="shared" si="10"/>
        <v>39933</v>
      </c>
      <c r="S475" s="33">
        <v>39904</v>
      </c>
      <c r="T475" s="52">
        <v>56174.424210293699</v>
      </c>
      <c r="U475" s="52">
        <v>42279.696964106399</v>
      </c>
      <c r="V475" s="51">
        <v>37375.566099096701</v>
      </c>
      <c r="W475" s="52">
        <v>22179.6889646126</v>
      </c>
      <c r="X475" s="52">
        <v>17714.9379182591</v>
      </c>
      <c r="Y475" s="52">
        <v>4466.2381861574404</v>
      </c>
      <c r="Z475" s="57"/>
    </row>
    <row r="476" spans="18:26" x14ac:dyDescent="0.2">
      <c r="R476" s="6">
        <f t="shared" si="10"/>
        <v>39964</v>
      </c>
      <c r="S476" s="33">
        <v>39934</v>
      </c>
      <c r="T476" s="52">
        <v>57431.762895886699</v>
      </c>
      <c r="U476" s="52">
        <v>43664.113491955497</v>
      </c>
      <c r="V476" s="51">
        <v>38619.587217180597</v>
      </c>
      <c r="W476" s="52">
        <v>22994.605351056201</v>
      </c>
      <c r="X476" s="52">
        <v>18294.002335155699</v>
      </c>
      <c r="Y476" s="52">
        <v>4703.6268668350704</v>
      </c>
      <c r="Z476" s="57"/>
    </row>
    <row r="477" spans="18:26" x14ac:dyDescent="0.2">
      <c r="R477" s="6">
        <f t="shared" si="10"/>
        <v>39994</v>
      </c>
      <c r="S477" s="33">
        <v>39965</v>
      </c>
      <c r="T477" s="52">
        <v>58496.476577577501</v>
      </c>
      <c r="U477" s="52">
        <v>44869.286240242698</v>
      </c>
      <c r="V477" s="51">
        <v>39686.574701305901</v>
      </c>
      <c r="W477" s="52">
        <v>23593.798495814699</v>
      </c>
      <c r="X477" s="52">
        <v>18767.2354452</v>
      </c>
      <c r="Y477" s="52">
        <v>4826.56305061474</v>
      </c>
      <c r="Z477" s="57"/>
    </row>
    <row r="478" spans="18:26" x14ac:dyDescent="0.2">
      <c r="R478" s="6">
        <f t="shared" si="10"/>
        <v>40025</v>
      </c>
      <c r="S478" s="33">
        <v>39995</v>
      </c>
      <c r="T478" s="52">
        <v>59304.063664835201</v>
      </c>
      <c r="U478" s="52">
        <v>45845.500709628897</v>
      </c>
      <c r="V478" s="51">
        <v>40521.001850551002</v>
      </c>
      <c r="W478" s="52">
        <v>23906.777691303301</v>
      </c>
      <c r="X478" s="52">
        <v>19096.3051664173</v>
      </c>
      <c r="Y478" s="52">
        <v>4807.4154368375403</v>
      </c>
      <c r="Z478" s="57"/>
    </row>
    <row r="479" spans="18:26" x14ac:dyDescent="0.2">
      <c r="R479" s="6">
        <f t="shared" si="10"/>
        <v>40056</v>
      </c>
      <c r="S479" s="33">
        <v>40026</v>
      </c>
      <c r="T479" s="52">
        <v>60010.616445655702</v>
      </c>
      <c r="U479" s="52">
        <v>46721.672861631603</v>
      </c>
      <c r="V479" s="51">
        <v>41259.667984384701</v>
      </c>
      <c r="W479" s="52">
        <v>24148.730090708501</v>
      </c>
      <c r="X479" s="52">
        <v>19375.088898565202</v>
      </c>
      <c r="Y479" s="52">
        <v>4772.1623535281096</v>
      </c>
      <c r="Z479" s="57"/>
    </row>
    <row r="480" spans="18:26" x14ac:dyDescent="0.2">
      <c r="R480" s="6">
        <f t="shared" si="10"/>
        <v>40086</v>
      </c>
      <c r="S480" s="33">
        <v>40057</v>
      </c>
      <c r="T480" s="52">
        <v>60300.992775231702</v>
      </c>
      <c r="U480" s="52">
        <v>47086.0706329885</v>
      </c>
      <c r="V480" s="51">
        <v>41564.927047178899</v>
      </c>
      <c r="W480" s="52">
        <v>24241.9451066619</v>
      </c>
      <c r="X480" s="52">
        <v>19487.882552399999</v>
      </c>
      <c r="Y480" s="52">
        <v>4754.06255426193</v>
      </c>
      <c r="Z480" s="57"/>
    </row>
    <row r="481" spans="18:26" x14ac:dyDescent="0.2">
      <c r="R481" s="6">
        <f t="shared" si="10"/>
        <v>40117</v>
      </c>
      <c r="S481" s="33">
        <v>40087</v>
      </c>
      <c r="T481" s="52">
        <v>60268.822838409003</v>
      </c>
      <c r="U481" s="52">
        <v>47083.502971285401</v>
      </c>
      <c r="V481" s="51">
        <v>41548.214128734697</v>
      </c>
      <c r="W481" s="52">
        <v>24224.449163500201</v>
      </c>
      <c r="X481" s="52">
        <v>19457.328986430599</v>
      </c>
      <c r="Y481" s="52">
        <v>4775.7868579508104</v>
      </c>
      <c r="Z481" s="57"/>
    </row>
    <row r="482" spans="18:26" x14ac:dyDescent="0.2">
      <c r="R482" s="6">
        <f t="shared" si="10"/>
        <v>40147</v>
      </c>
      <c r="S482" s="33">
        <v>40118</v>
      </c>
      <c r="T482" s="52">
        <v>60187.218839816</v>
      </c>
      <c r="U482" s="52">
        <v>47076.228652014201</v>
      </c>
      <c r="V482" s="51">
        <v>41503.726359927401</v>
      </c>
      <c r="W482" s="52">
        <v>24178.140933953899</v>
      </c>
      <c r="X482" s="52">
        <v>19379.574679132798</v>
      </c>
      <c r="Y482" s="52">
        <v>4815.6200462325196</v>
      </c>
      <c r="Z482" s="57"/>
    </row>
    <row r="483" spans="18:26" x14ac:dyDescent="0.2">
      <c r="R483" s="6">
        <f t="shared" si="10"/>
        <v>40178</v>
      </c>
      <c r="S483" s="33">
        <v>40148</v>
      </c>
      <c r="T483" s="52">
        <v>60067.553797463297</v>
      </c>
      <c r="U483" s="52">
        <v>47063.918608874097</v>
      </c>
      <c r="V483" s="51">
        <v>41433.971036613199</v>
      </c>
      <c r="W483" s="52">
        <v>24106.073987084201</v>
      </c>
      <c r="X483" s="52">
        <v>19265.014146000001</v>
      </c>
      <c r="Y483" s="52">
        <v>4841.0598410842003</v>
      </c>
      <c r="Z483" s="57"/>
    </row>
    <row r="484" spans="18:26" x14ac:dyDescent="0.2">
      <c r="R484" s="6">
        <f t="shared" si="10"/>
        <v>40209</v>
      </c>
      <c r="S484" s="33">
        <v>40179</v>
      </c>
      <c r="T484" s="52">
        <v>59783.663746901701</v>
      </c>
      <c r="U484" s="52">
        <v>46834.014087743599</v>
      </c>
      <c r="V484" s="51">
        <v>41147.006425380001</v>
      </c>
      <c r="W484" s="52">
        <v>23851.825059752598</v>
      </c>
      <c r="X484" s="52">
        <v>18985.262276068501</v>
      </c>
      <c r="Y484" s="52">
        <v>4845.9422383348401</v>
      </c>
      <c r="Z484" s="57"/>
    </row>
    <row r="485" spans="18:26" x14ac:dyDescent="0.2">
      <c r="R485" s="6">
        <f t="shared" si="10"/>
        <v>40237</v>
      </c>
      <c r="S485" s="33">
        <v>40210</v>
      </c>
      <c r="T485" s="52">
        <v>59366.671750080801</v>
      </c>
      <c r="U485" s="52">
        <v>46409.474726976201</v>
      </c>
      <c r="V485" s="51">
        <v>40689.749917963498</v>
      </c>
      <c r="W485" s="52">
        <v>23436.749687365998</v>
      </c>
      <c r="X485" s="52">
        <v>18571.5987060275</v>
      </c>
      <c r="Y485" s="52">
        <v>4848.8744634281302</v>
      </c>
      <c r="Z485" s="57"/>
    </row>
    <row r="486" spans="18:26" x14ac:dyDescent="0.2">
      <c r="R486" s="6">
        <f t="shared" si="10"/>
        <v>40268</v>
      </c>
      <c r="S486" s="33">
        <v>40238</v>
      </c>
      <c r="T486" s="52">
        <v>58897.120800300298</v>
      </c>
      <c r="U486" s="52">
        <v>45957.847630727098</v>
      </c>
      <c r="V486" s="51">
        <v>40230.587171720297</v>
      </c>
      <c r="W486" s="52">
        <v>22957.930981725502</v>
      </c>
      <c r="X486" s="52">
        <v>18107.847652199998</v>
      </c>
      <c r="Y486" s="52">
        <v>4850.0833295254497</v>
      </c>
      <c r="Z486" s="57"/>
    </row>
    <row r="487" spans="18:26" x14ac:dyDescent="0.2">
      <c r="R487" s="6">
        <f t="shared" si="10"/>
        <v>40298</v>
      </c>
      <c r="S487" s="33">
        <v>40269</v>
      </c>
      <c r="T487" s="52">
        <v>58396.988051924702</v>
      </c>
      <c r="U487" s="52">
        <v>45558.988015208997</v>
      </c>
      <c r="V487" s="51">
        <v>39863.5954763892</v>
      </c>
      <c r="W487" s="52">
        <v>22430.327616261999</v>
      </c>
      <c r="X487" s="52">
        <v>17619.6010564022</v>
      </c>
      <c r="Y487" s="52">
        <v>4818.3329568741701</v>
      </c>
      <c r="Z487" s="57"/>
    </row>
    <row r="488" spans="18:26" x14ac:dyDescent="0.2">
      <c r="R488" s="6">
        <f t="shared" si="10"/>
        <v>40329</v>
      </c>
      <c r="S488" s="33">
        <v>40299</v>
      </c>
      <c r="T488" s="52">
        <v>57871.597398811296</v>
      </c>
      <c r="U488" s="52">
        <v>45163.120465526903</v>
      </c>
      <c r="V488" s="51">
        <v>39518.402450505302</v>
      </c>
      <c r="W488" s="52">
        <v>21862.1762705049</v>
      </c>
      <c r="X488" s="52">
        <v>17108.893852648001</v>
      </c>
      <c r="Y488" s="52">
        <v>4757.0232688475899</v>
      </c>
      <c r="Z488" s="57"/>
    </row>
    <row r="489" spans="18:26" x14ac:dyDescent="0.2">
      <c r="R489" s="6">
        <f t="shared" si="10"/>
        <v>40359</v>
      </c>
      <c r="S489" s="33">
        <v>40330</v>
      </c>
      <c r="T489" s="52">
        <v>57640.788865829098</v>
      </c>
      <c r="U489" s="52">
        <v>44993.198523963001</v>
      </c>
      <c r="V489" s="51">
        <v>39373.705157599099</v>
      </c>
      <c r="W489" s="52">
        <v>21610.1873026963</v>
      </c>
      <c r="X489" s="52">
        <v>16884.9144065</v>
      </c>
      <c r="Y489" s="52">
        <v>4725.2728961963103</v>
      </c>
      <c r="Z489" s="57"/>
    </row>
    <row r="490" spans="18:26" x14ac:dyDescent="0.2">
      <c r="R490" s="6">
        <f t="shared" si="10"/>
        <v>40390</v>
      </c>
      <c r="S490" s="33">
        <v>40360</v>
      </c>
      <c r="T490" s="52">
        <v>58693.075797417201</v>
      </c>
      <c r="U490" s="52">
        <v>46033.793297340897</v>
      </c>
      <c r="V490" s="51">
        <v>40295.498331241703</v>
      </c>
      <c r="W490" s="52">
        <v>22175.996583493801</v>
      </c>
      <c r="X490" s="52">
        <v>17393.473325265601</v>
      </c>
      <c r="Y490" s="52">
        <v>4782.5232582282597</v>
      </c>
      <c r="Z490" s="57"/>
    </row>
    <row r="491" spans="18:26" x14ac:dyDescent="0.2">
      <c r="R491" s="6">
        <f t="shared" si="10"/>
        <v>40421</v>
      </c>
      <c r="S491" s="33">
        <v>40391</v>
      </c>
      <c r="T491" s="52">
        <v>60688.932937846497</v>
      </c>
      <c r="U491" s="52">
        <v>48010.2451051971</v>
      </c>
      <c r="V491" s="51">
        <v>42039.812515443497</v>
      </c>
      <c r="W491" s="52">
        <v>23217.720212625802</v>
      </c>
      <c r="X491" s="52">
        <v>18329.7920822452</v>
      </c>
      <c r="Y491" s="52">
        <v>4887.9281303805501</v>
      </c>
      <c r="Z491" s="57"/>
    </row>
    <row r="492" spans="18:26" x14ac:dyDescent="0.2">
      <c r="R492" s="6">
        <f t="shared" si="10"/>
        <v>40451</v>
      </c>
      <c r="S492" s="33">
        <v>40422</v>
      </c>
      <c r="T492" s="52">
        <v>61878.496447678001</v>
      </c>
      <c r="U492" s="52">
        <v>49195.826151879301</v>
      </c>
      <c r="V492" s="51">
        <v>43068.403243255503</v>
      </c>
      <c r="W492" s="52">
        <v>23752.5667227206</v>
      </c>
      <c r="X492" s="52">
        <v>18810.5211408</v>
      </c>
      <c r="Y492" s="52">
        <v>4942.0455819205699</v>
      </c>
      <c r="Z492" s="57"/>
    </row>
    <row r="493" spans="18:26" x14ac:dyDescent="0.2">
      <c r="R493" s="6">
        <f t="shared" si="10"/>
        <v>40482</v>
      </c>
      <c r="S493" s="33">
        <v>40452</v>
      </c>
      <c r="T493" s="52">
        <v>62082.645926131503</v>
      </c>
      <c r="U493" s="52">
        <v>49407.996897256497</v>
      </c>
      <c r="V493" s="51">
        <v>43232.371583109401</v>
      </c>
      <c r="W493" s="52">
        <v>23672.937595319399</v>
      </c>
      <c r="X493" s="52">
        <v>18780.3133664263</v>
      </c>
      <c r="Y493" s="52">
        <v>4892.6242288930598</v>
      </c>
      <c r="Z493" s="57"/>
    </row>
    <row r="494" spans="18:26" x14ac:dyDescent="0.2">
      <c r="R494" s="6">
        <f t="shared" si="10"/>
        <v>40512</v>
      </c>
      <c r="S494" s="33">
        <v>40483</v>
      </c>
      <c r="T494" s="52">
        <v>62195.388440442097</v>
      </c>
      <c r="U494" s="52">
        <v>49526.012992536896</v>
      </c>
      <c r="V494" s="51">
        <v>43321.855875617897</v>
      </c>
      <c r="W494" s="52">
        <v>23530.688240458101</v>
      </c>
      <c r="X494" s="52">
        <v>18726.3502431737</v>
      </c>
      <c r="Y494" s="52">
        <v>4804.3379972844205</v>
      </c>
      <c r="Z494" s="57"/>
    </row>
    <row r="495" spans="18:26" x14ac:dyDescent="0.2">
      <c r="R495" s="6">
        <f t="shared" si="10"/>
        <v>40543</v>
      </c>
      <c r="S495" s="33">
        <v>40513</v>
      </c>
      <c r="T495" s="52">
        <v>62374.9165878309</v>
      </c>
      <c r="U495" s="52">
        <v>49712.979221482601</v>
      </c>
      <c r="V495" s="51">
        <v>43465.519917910802</v>
      </c>
      <c r="W495" s="52">
        <v>23451.059113056901</v>
      </c>
      <c r="X495" s="52">
        <v>18696.142468800001</v>
      </c>
      <c r="Y495" s="52">
        <v>4754.9166442569103</v>
      </c>
      <c r="Z495" s="57"/>
    </row>
    <row r="496" spans="18:26" x14ac:dyDescent="0.2">
      <c r="R496" s="6">
        <f t="shared" si="10"/>
        <v>40574</v>
      </c>
      <c r="S496" s="33">
        <v>40544</v>
      </c>
      <c r="T496" s="52">
        <v>62842.129600195702</v>
      </c>
      <c r="U496" s="52">
        <v>50191.511580940998</v>
      </c>
      <c r="V496" s="51">
        <v>43846.8074620197</v>
      </c>
      <c r="W496" s="52">
        <v>23745.1725094289</v>
      </c>
      <c r="X496" s="52">
        <v>18952.631090996401</v>
      </c>
      <c r="Y496" s="52">
        <v>4793.6065417781301</v>
      </c>
      <c r="Z496" s="57"/>
    </row>
    <row r="497" spans="18:26" x14ac:dyDescent="0.2">
      <c r="R497" s="6">
        <f t="shared" si="10"/>
        <v>40602</v>
      </c>
      <c r="S497" s="33">
        <v>40575</v>
      </c>
      <c r="T497" s="52">
        <v>63465.1699850195</v>
      </c>
      <c r="U497" s="52">
        <v>50827.793812704898</v>
      </c>
      <c r="V497" s="51">
        <v>44358.757278191697</v>
      </c>
      <c r="W497" s="52">
        <v>24267.884235035399</v>
      </c>
      <c r="X497" s="52">
        <v>19411.510293656698</v>
      </c>
      <c r="Y497" s="52">
        <v>4858.4011116170104</v>
      </c>
      <c r="Z497" s="57"/>
    </row>
    <row r="498" spans="18:26" x14ac:dyDescent="0.2">
      <c r="R498" s="6">
        <f t="shared" si="10"/>
        <v>40633</v>
      </c>
      <c r="S498" s="33">
        <v>40603</v>
      </c>
      <c r="T498" s="52">
        <v>64122.255999117202</v>
      </c>
      <c r="U498" s="52">
        <v>51504.106012913697</v>
      </c>
      <c r="V498" s="51">
        <v>44899.753026333899</v>
      </c>
      <c r="W498" s="52">
        <v>24711.4667519424</v>
      </c>
      <c r="X498" s="52">
        <v>19810.196758300001</v>
      </c>
      <c r="Y498" s="52">
        <v>4901.2699936423996</v>
      </c>
      <c r="Z498" s="57"/>
    </row>
    <row r="499" spans="18:26" x14ac:dyDescent="0.2">
      <c r="R499" s="6">
        <f t="shared" si="10"/>
        <v>40663</v>
      </c>
      <c r="S499" s="33">
        <v>40634</v>
      </c>
      <c r="T499" s="52">
        <v>64742.798649102901</v>
      </c>
      <c r="U499" s="52">
        <v>52154.377792438201</v>
      </c>
      <c r="V499" s="51">
        <v>45411.824071064002</v>
      </c>
      <c r="W499" s="52">
        <v>24925.923292065701</v>
      </c>
      <c r="X499" s="52">
        <v>20017.2936090111</v>
      </c>
      <c r="Y499" s="52">
        <v>4906.5784846813604</v>
      </c>
      <c r="Z499" s="57"/>
    </row>
    <row r="500" spans="18:26" x14ac:dyDescent="0.2">
      <c r="R500" s="6">
        <f t="shared" si="10"/>
        <v>40694</v>
      </c>
      <c r="S500" s="33">
        <v>40664</v>
      </c>
      <c r="T500" s="52">
        <v>65355.604552497804</v>
      </c>
      <c r="U500" s="52">
        <v>52801.2059807927</v>
      </c>
      <c r="V500" s="51">
        <v>45918.394815307503</v>
      </c>
      <c r="W500" s="52">
        <v>25098.199454078302</v>
      </c>
      <c r="X500" s="52">
        <v>20187.1230326517</v>
      </c>
      <c r="Y500" s="52">
        <v>4910.0676353413301</v>
      </c>
      <c r="Z500" s="57"/>
    </row>
    <row r="501" spans="18:26" x14ac:dyDescent="0.2">
      <c r="R501" s="6">
        <f t="shared" si="10"/>
        <v>40724</v>
      </c>
      <c r="S501" s="33">
        <v>40695</v>
      </c>
      <c r="T501" s="52">
        <v>65618.083000266706</v>
      </c>
      <c r="U501" s="52">
        <v>53079.111697196</v>
      </c>
      <c r="V501" s="51">
        <v>46135.532398788702</v>
      </c>
      <c r="W501" s="52">
        <v>25164.7485677443</v>
      </c>
      <c r="X501" s="52">
        <v>20253.507762699999</v>
      </c>
      <c r="Y501" s="52">
        <v>4911.24080504432</v>
      </c>
      <c r="Z501" s="57"/>
    </row>
    <row r="502" spans="18:26" x14ac:dyDescent="0.2">
      <c r="R502" s="6">
        <f t="shared" si="10"/>
        <v>40755</v>
      </c>
      <c r="S502" s="33">
        <v>40725</v>
      </c>
      <c r="T502" s="52">
        <v>65248.433557108103</v>
      </c>
      <c r="U502" s="52">
        <v>52682.846796970698</v>
      </c>
      <c r="V502" s="51">
        <v>45818.009332337802</v>
      </c>
      <c r="W502" s="52">
        <v>24880.301721396601</v>
      </c>
      <c r="X502" s="52">
        <v>20000.169147326102</v>
      </c>
      <c r="Y502" s="52">
        <v>4879.1159458562397</v>
      </c>
      <c r="Z502" s="57"/>
    </row>
    <row r="503" spans="18:26" x14ac:dyDescent="0.2">
      <c r="R503" s="6">
        <f t="shared" si="10"/>
        <v>40786</v>
      </c>
      <c r="S503" s="33">
        <v>40756</v>
      </c>
      <c r="T503" s="52">
        <v>64505.848663615201</v>
      </c>
      <c r="U503" s="52">
        <v>51872.893704048998</v>
      </c>
      <c r="V503" s="51">
        <v>45153.554163107903</v>
      </c>
      <c r="W503" s="52">
        <v>24280.344663601001</v>
      </c>
      <c r="X503" s="52">
        <v>19470.687562920499</v>
      </c>
      <c r="Y503" s="52">
        <v>4807.6571763244301</v>
      </c>
      <c r="Z503" s="57"/>
    </row>
    <row r="504" spans="18:26" x14ac:dyDescent="0.2">
      <c r="R504" s="6">
        <f t="shared" si="10"/>
        <v>40816</v>
      </c>
      <c r="S504" s="33">
        <v>40787</v>
      </c>
      <c r="T504" s="52">
        <v>63949.7478443199</v>
      </c>
      <c r="U504" s="52">
        <v>51230.425509479901</v>
      </c>
      <c r="V504" s="51">
        <v>44587.267294712903</v>
      </c>
      <c r="W504" s="52">
        <v>23757.324342085401</v>
      </c>
      <c r="X504" s="52">
        <v>19021.069815300001</v>
      </c>
      <c r="Y504" s="52">
        <v>4736.2545267854302</v>
      </c>
      <c r="Z504" s="57"/>
    </row>
    <row r="505" spans="18:26" x14ac:dyDescent="0.2">
      <c r="R505" s="6">
        <f t="shared" si="10"/>
        <v>40847</v>
      </c>
      <c r="S505" s="33">
        <v>40817</v>
      </c>
      <c r="T505" s="52">
        <v>63636.622281874399</v>
      </c>
      <c r="U505" s="52">
        <v>50808.466117706797</v>
      </c>
      <c r="V505" s="51">
        <v>44143.8295819493</v>
      </c>
      <c r="W505" s="52">
        <v>23325.414972746901</v>
      </c>
      <c r="X505" s="52">
        <v>18672.009780289001</v>
      </c>
      <c r="Y505" s="52">
        <v>4655.4056544280502</v>
      </c>
      <c r="Z505" s="57"/>
    </row>
    <row r="506" spans="18:26" x14ac:dyDescent="0.2">
      <c r="R506" s="6">
        <f t="shared" si="10"/>
        <v>40877</v>
      </c>
      <c r="S506" s="33">
        <v>40848</v>
      </c>
      <c r="T506" s="52">
        <v>63395.377225553901</v>
      </c>
      <c r="U506" s="52">
        <v>50467.0126089068</v>
      </c>
      <c r="V506" s="51">
        <v>43761.3159665352</v>
      </c>
      <c r="W506" s="52">
        <v>22945.024590133002</v>
      </c>
      <c r="X506" s="52">
        <v>18371.901511763401</v>
      </c>
      <c r="Y506" s="52">
        <v>4574.1397065838801</v>
      </c>
      <c r="Z506" s="57"/>
    </row>
    <row r="507" spans="18:26" x14ac:dyDescent="0.2">
      <c r="R507" s="6">
        <f t="shared" si="10"/>
        <v>40908</v>
      </c>
      <c r="S507" s="33">
        <v>40878</v>
      </c>
      <c r="T507" s="52">
        <v>63292.852204935698</v>
      </c>
      <c r="U507" s="52">
        <v>50318.023316766201</v>
      </c>
      <c r="V507" s="51">
        <v>43589.0667033153</v>
      </c>
      <c r="W507" s="52">
        <v>22772.075659749898</v>
      </c>
      <c r="X507" s="52">
        <v>18236.970592500002</v>
      </c>
      <c r="Y507" s="52">
        <v>4535.1050672498604</v>
      </c>
      <c r="Z507" s="57"/>
    </row>
    <row r="508" spans="18:26" x14ac:dyDescent="0.2">
      <c r="R508" s="6">
        <f t="shared" si="10"/>
        <v>40939</v>
      </c>
      <c r="S508" s="33">
        <v>40909</v>
      </c>
      <c r="T508" s="52">
        <v>63623.4319015734</v>
      </c>
      <c r="U508" s="52">
        <v>50639.927278643503</v>
      </c>
      <c r="V508" s="51">
        <v>43813.010273250802</v>
      </c>
      <c r="W508" s="52">
        <v>23021.1164484246</v>
      </c>
      <c r="X508" s="52">
        <v>18457.282255702299</v>
      </c>
      <c r="Y508" s="52">
        <v>4563.83419272231</v>
      </c>
      <c r="Z508" s="57"/>
    </row>
    <row r="509" spans="18:26" x14ac:dyDescent="0.2">
      <c r="R509" s="6">
        <f t="shared" si="10"/>
        <v>40968</v>
      </c>
      <c r="S509" s="33">
        <v>40940</v>
      </c>
      <c r="T509" s="52">
        <v>64190.827245291803</v>
      </c>
      <c r="U509" s="52">
        <v>51192.431896898597</v>
      </c>
      <c r="V509" s="51">
        <v>44197.379126297397</v>
      </c>
      <c r="W509" s="52">
        <v>23448.561283443702</v>
      </c>
      <c r="X509" s="52">
        <v>18835.417431997801</v>
      </c>
      <c r="Y509" s="52">
        <v>4613.1438514459396</v>
      </c>
      <c r="Z509" s="57"/>
    </row>
    <row r="510" spans="18:26" x14ac:dyDescent="0.2">
      <c r="R510" s="6">
        <f t="shared" si="10"/>
        <v>40999</v>
      </c>
      <c r="S510" s="33">
        <v>40969</v>
      </c>
      <c r="T510" s="52">
        <v>64521.406941929403</v>
      </c>
      <c r="U510" s="52">
        <v>51514.335858775798</v>
      </c>
      <c r="V510" s="51">
        <v>44421.322696232899</v>
      </c>
      <c r="W510" s="52">
        <v>23697.6020721184</v>
      </c>
      <c r="X510" s="52">
        <v>19055.7290952</v>
      </c>
      <c r="Y510" s="52">
        <v>4641.8729769183901</v>
      </c>
      <c r="Z510" s="57"/>
    </row>
    <row r="511" spans="18:26" x14ac:dyDescent="0.2">
      <c r="R511" s="6">
        <f t="shared" si="10"/>
        <v>41029</v>
      </c>
      <c r="S511" s="33">
        <v>41000</v>
      </c>
      <c r="T511" s="52">
        <v>64204.232455504898</v>
      </c>
      <c r="U511" s="52">
        <v>51189.799148574501</v>
      </c>
      <c r="V511" s="51">
        <v>44126.119541087101</v>
      </c>
      <c r="W511" s="52">
        <v>23372.4675154871</v>
      </c>
      <c r="X511" s="52">
        <v>18784.2895860848</v>
      </c>
      <c r="Y511" s="52">
        <v>4588.1779294022799</v>
      </c>
      <c r="Z511" s="57"/>
    </row>
    <row r="512" spans="18:26" x14ac:dyDescent="0.2">
      <c r="R512" s="6">
        <f t="shared" si="10"/>
        <v>41060</v>
      </c>
      <c r="S512" s="33">
        <v>41030</v>
      </c>
      <c r="T512" s="52">
        <v>63591.771334929901</v>
      </c>
      <c r="U512" s="52">
        <v>50563.1216391747</v>
      </c>
      <c r="V512" s="51">
        <v>43556.084866368998</v>
      </c>
      <c r="W512" s="52">
        <v>22744.635569932801</v>
      </c>
      <c r="X512" s="52">
        <v>18260.1423011152</v>
      </c>
      <c r="Y512" s="52">
        <v>4484.4932688175904</v>
      </c>
      <c r="Z512" s="57"/>
    </row>
    <row r="513" spans="18:26" x14ac:dyDescent="0.2">
      <c r="R513" s="6">
        <f t="shared" si="10"/>
        <v>41090</v>
      </c>
      <c r="S513" s="33">
        <v>41061</v>
      </c>
      <c r="T513" s="52">
        <v>63274.596848505302</v>
      </c>
      <c r="U513" s="52">
        <v>50238.584928973301</v>
      </c>
      <c r="V513" s="51">
        <v>43260.881711223199</v>
      </c>
      <c r="W513" s="52">
        <v>22419.501013301498</v>
      </c>
      <c r="X513" s="52">
        <v>17988.702792</v>
      </c>
      <c r="Y513" s="52">
        <v>4430.7982213014802</v>
      </c>
      <c r="Z513" s="57"/>
    </row>
    <row r="514" spans="18:26" x14ac:dyDescent="0.2">
      <c r="R514" s="6">
        <f t="shared" si="10"/>
        <v>41121</v>
      </c>
      <c r="S514" s="33">
        <v>41091</v>
      </c>
      <c r="T514" s="52">
        <v>63629.643475377299</v>
      </c>
      <c r="U514" s="52">
        <v>50560.035429528602</v>
      </c>
      <c r="V514" s="51">
        <v>43505.646554558603</v>
      </c>
      <c r="W514" s="52">
        <v>22541.398676781799</v>
      </c>
      <c r="X514" s="52">
        <v>18072.875511748702</v>
      </c>
      <c r="Y514" s="52">
        <v>4464.8622662793496</v>
      </c>
      <c r="Z514" s="57"/>
    </row>
    <row r="515" spans="18:26" x14ac:dyDescent="0.2">
      <c r="R515" s="6">
        <f t="shared" si="10"/>
        <v>41152</v>
      </c>
      <c r="S515" s="33">
        <v>41122</v>
      </c>
      <c r="T515" s="52">
        <v>64283.327451954603</v>
      </c>
      <c r="U515" s="52">
        <v>51151.864855784501</v>
      </c>
      <c r="V515" s="51">
        <v>43956.288368923699</v>
      </c>
      <c r="W515" s="52">
        <v>22785.234118125401</v>
      </c>
      <c r="X515" s="52">
        <v>18250.454038379401</v>
      </c>
      <c r="Y515" s="52">
        <v>4527.57831170589</v>
      </c>
      <c r="Z515" s="57"/>
    </row>
    <row r="516" spans="18:26" x14ac:dyDescent="0.2">
      <c r="R516" s="6">
        <f t="shared" si="10"/>
        <v>41182</v>
      </c>
      <c r="S516" s="33">
        <v>41153</v>
      </c>
      <c r="T516" s="52">
        <v>64618.944868897197</v>
      </c>
      <c r="U516" s="52">
        <v>51455.7246266031</v>
      </c>
      <c r="V516" s="51">
        <v>44187.658950309902</v>
      </c>
      <c r="W516" s="52">
        <v>22965.139344586802</v>
      </c>
      <c r="X516" s="52">
        <v>18405.361074</v>
      </c>
      <c r="Y516" s="52">
        <v>4559.7782705868103</v>
      </c>
      <c r="Z516" s="57"/>
    </row>
    <row r="517" spans="18:26" x14ac:dyDescent="0.2">
      <c r="R517" s="6">
        <f t="shared" ref="R517:R528" si="11">EOMONTH(S517,0)</f>
        <v>41213</v>
      </c>
      <c r="S517" s="33">
        <v>41183</v>
      </c>
      <c r="T517" s="52">
        <v>64552.801129421299</v>
      </c>
      <c r="U517" s="52">
        <v>51338.815424847402</v>
      </c>
      <c r="V517" s="51">
        <v>44009.135918679902</v>
      </c>
      <c r="W517" s="52">
        <v>23062.221337110401</v>
      </c>
      <c r="X517" s="52">
        <v>18533.4771083741</v>
      </c>
      <c r="Y517" s="52">
        <v>4544.1588796691603</v>
      </c>
      <c r="Z517" s="57"/>
    </row>
    <row r="518" spans="18:26" x14ac:dyDescent="0.2">
      <c r="R518" s="6">
        <f t="shared" si="11"/>
        <v>41243</v>
      </c>
      <c r="S518" s="33">
        <v>41214</v>
      </c>
      <c r="T518" s="52">
        <v>64390.391217789402</v>
      </c>
      <c r="U518" s="52">
        <v>51068.066010049799</v>
      </c>
      <c r="V518" s="51">
        <v>43614.0697707402</v>
      </c>
      <c r="W518" s="52">
        <v>23136.095643995799</v>
      </c>
      <c r="X518" s="52">
        <v>18646.379090139599</v>
      </c>
      <c r="Y518" s="52">
        <v>4509.5344772210801</v>
      </c>
      <c r="Z518" s="57"/>
    </row>
    <row r="519" spans="18:26" x14ac:dyDescent="0.2">
      <c r="R519" s="6">
        <f t="shared" si="11"/>
        <v>41274</v>
      </c>
      <c r="S519" s="33">
        <v>41244</v>
      </c>
      <c r="T519" s="52">
        <v>64163.832160878701</v>
      </c>
      <c r="U519" s="52">
        <v>50726.750011013202</v>
      </c>
      <c r="V519" s="51">
        <v>43159.482183704298</v>
      </c>
      <c r="W519" s="52">
        <v>23167.272483758701</v>
      </c>
      <c r="X519" s="52">
        <v>18697.725369</v>
      </c>
      <c r="Y519" s="52">
        <v>4469.5471147587104</v>
      </c>
      <c r="Z519" s="57"/>
    </row>
    <row r="520" spans="18:26" x14ac:dyDescent="0.2">
      <c r="R520" s="6">
        <f t="shared" si="11"/>
        <v>41305</v>
      </c>
      <c r="S520" s="33">
        <v>41275</v>
      </c>
      <c r="T520" s="52">
        <v>63689.9959625314</v>
      </c>
      <c r="U520" s="52">
        <v>50232.053719763302</v>
      </c>
      <c r="V520" s="51">
        <v>42645.235592004203</v>
      </c>
      <c r="W520" s="52">
        <v>22969.620853052998</v>
      </c>
      <c r="X520" s="52">
        <v>18536.9786374709</v>
      </c>
      <c r="Y520" s="52">
        <v>4416.8480613154297</v>
      </c>
      <c r="Z520" s="57"/>
    </row>
    <row r="521" spans="18:26" x14ac:dyDescent="0.2">
      <c r="R521" s="6">
        <f t="shared" si="11"/>
        <v>41333</v>
      </c>
      <c r="S521" s="33">
        <v>41306</v>
      </c>
      <c r="T521" s="52">
        <v>63069.436169742701</v>
      </c>
      <c r="U521" s="52">
        <v>49664.934131177099</v>
      </c>
      <c r="V521" s="51">
        <v>42119.001131725898</v>
      </c>
      <c r="W521" s="52">
        <v>22644.080247976799</v>
      </c>
      <c r="X521" s="52">
        <v>18272.2219640291</v>
      </c>
      <c r="Y521" s="52">
        <v>4363.5596605194296</v>
      </c>
      <c r="Z521" s="57"/>
    </row>
    <row r="522" spans="18:26" x14ac:dyDescent="0.2">
      <c r="R522" s="6">
        <f t="shared" si="11"/>
        <v>41364</v>
      </c>
      <c r="S522" s="33">
        <v>41334</v>
      </c>
      <c r="T522" s="52">
        <v>62517.1900733812</v>
      </c>
      <c r="U522" s="52">
        <v>49154.319804093</v>
      </c>
      <c r="V522" s="51">
        <v>41647.908727665003</v>
      </c>
      <c r="W522" s="52">
        <v>22446.428617271002</v>
      </c>
      <c r="X522" s="52">
        <v>18111.475232500001</v>
      </c>
      <c r="Y522" s="52">
        <v>4334.9533847709999</v>
      </c>
      <c r="Z522" s="57"/>
    </row>
    <row r="523" spans="18:26" x14ac:dyDescent="0.2">
      <c r="R523" s="6">
        <f t="shared" si="11"/>
        <v>41394</v>
      </c>
      <c r="S523" s="33">
        <v>41365</v>
      </c>
      <c r="T523" s="52">
        <v>62266.974219518001</v>
      </c>
      <c r="U523" s="52">
        <v>48900.883951697098</v>
      </c>
      <c r="V523" s="51">
        <v>41402.889260332202</v>
      </c>
      <c r="W523" s="52">
        <v>22510.625390348501</v>
      </c>
      <c r="X523" s="52">
        <v>18179.9217201465</v>
      </c>
      <c r="Y523" s="52">
        <v>4336.4952125864402</v>
      </c>
      <c r="Z523" s="57"/>
    </row>
    <row r="524" spans="18:26" x14ac:dyDescent="0.2">
      <c r="R524" s="6">
        <f t="shared" si="11"/>
        <v>41425</v>
      </c>
      <c r="S524" s="33">
        <v>41395</v>
      </c>
      <c r="T524" s="52">
        <v>62073.078782852899</v>
      </c>
      <c r="U524" s="52">
        <v>48699.536101480902</v>
      </c>
      <c r="V524" s="51">
        <v>41207.731305848298</v>
      </c>
      <c r="W524" s="52">
        <v>22663.1493981372</v>
      </c>
      <c r="X524" s="52">
        <v>18333.837523119899</v>
      </c>
      <c r="Y524" s="52">
        <v>4341.08801119894</v>
      </c>
      <c r="Z524" s="57"/>
    </row>
    <row r="525" spans="18:26" x14ac:dyDescent="0.2">
      <c r="R525" s="6">
        <f t="shared" si="11"/>
        <v>41455</v>
      </c>
      <c r="S525" s="33">
        <v>41426</v>
      </c>
      <c r="T525" s="52">
        <v>61739.038024017602</v>
      </c>
      <c r="U525" s="52">
        <v>48354.624294009896</v>
      </c>
      <c r="V525" s="51">
        <v>40873.047722841402</v>
      </c>
      <c r="W525" s="52">
        <v>22823.857163744698</v>
      </c>
      <c r="X525" s="52">
        <v>18475.76814</v>
      </c>
      <c r="Y525" s="52">
        <v>4348.0890237446802</v>
      </c>
      <c r="Z525" s="57"/>
    </row>
    <row r="526" spans="18:26" x14ac:dyDescent="0.2">
      <c r="R526" s="6">
        <f t="shared" si="11"/>
        <v>41486</v>
      </c>
      <c r="S526" s="33">
        <v>41456</v>
      </c>
      <c r="T526" s="52">
        <v>59982.684633076497</v>
      </c>
      <c r="U526" s="52">
        <v>46575.270550318302</v>
      </c>
      <c r="V526" s="51">
        <v>39121.464418759999</v>
      </c>
      <c r="W526" s="52">
        <v>22982.841410257599</v>
      </c>
      <c r="X526" s="52">
        <v>18586.1770289698</v>
      </c>
      <c r="Y526" s="52">
        <v>4384.7588059281697</v>
      </c>
      <c r="Z526" s="57"/>
    </row>
    <row r="527" spans="18:26" x14ac:dyDescent="0.2">
      <c r="R527" s="6">
        <f t="shared" si="11"/>
        <v>41517</v>
      </c>
      <c r="S527" s="33">
        <v>41487</v>
      </c>
      <c r="T527" s="52">
        <v>56294.313713704702</v>
      </c>
      <c r="U527" s="52">
        <v>42847.939985722398</v>
      </c>
      <c r="V527" s="51">
        <v>35442.140390228902</v>
      </c>
      <c r="W527" s="52">
        <v>23160.5673437798</v>
      </c>
      <c r="X527" s="52">
        <v>18690.4356846808</v>
      </c>
      <c r="Y527" s="52">
        <v>4464.37244500408</v>
      </c>
      <c r="Z527" s="57"/>
    </row>
    <row r="528" spans="18:26" x14ac:dyDescent="0.2">
      <c r="R528" s="6">
        <f t="shared" si="11"/>
        <v>41547</v>
      </c>
      <c r="S528" s="33">
        <v>41518</v>
      </c>
      <c r="T528" s="52">
        <v>51731.902927373798</v>
      </c>
      <c r="U528" s="52">
        <v>38238.398768621402</v>
      </c>
      <c r="V528" s="51">
        <v>30890.8102910052</v>
      </c>
      <c r="W528" s="52">
        <v>23348.034558940999</v>
      </c>
      <c r="X528" s="52">
        <v>18784.893192</v>
      </c>
      <c r="Y528" s="52">
        <v>4563.1413669409703</v>
      </c>
      <c r="Z528" s="57"/>
    </row>
    <row r="529" spans="19:19" x14ac:dyDescent="0.2">
      <c r="S529" s="33"/>
    </row>
    <row r="530" spans="19:19" x14ac:dyDescent="0.2">
      <c r="S530" s="33"/>
    </row>
    <row r="531" spans="19:19" x14ac:dyDescent="0.2">
      <c r="S531" s="33"/>
    </row>
    <row r="532" spans="19:19" x14ac:dyDescent="0.2">
      <c r="S532" s="33"/>
    </row>
    <row r="533" spans="19:19" x14ac:dyDescent="0.2">
      <c r="S533" s="33"/>
    </row>
    <row r="534" spans="19:19" x14ac:dyDescent="0.2">
      <c r="S534" s="33"/>
    </row>
    <row r="535" spans="19:19" x14ac:dyDescent="0.2">
      <c r="S535" s="33"/>
    </row>
    <row r="536" spans="19:19" x14ac:dyDescent="0.2">
      <c r="S536" s="33"/>
    </row>
    <row r="537" spans="19:19" x14ac:dyDescent="0.2">
      <c r="S537" s="33"/>
    </row>
    <row r="538" spans="19:19" x14ac:dyDescent="0.2">
      <c r="S538" s="33"/>
    </row>
    <row r="539" spans="19:19" x14ac:dyDescent="0.2">
      <c r="S539" s="33"/>
    </row>
    <row r="540" spans="19:19" x14ac:dyDescent="0.2">
      <c r="S540" s="33"/>
    </row>
    <row r="541" spans="19:19" x14ac:dyDescent="0.2">
      <c r="S541" s="33"/>
    </row>
    <row r="542" spans="19:19" x14ac:dyDescent="0.2">
      <c r="S542" s="33"/>
    </row>
    <row r="543" spans="19:19" x14ac:dyDescent="0.2">
      <c r="S543" s="33"/>
    </row>
    <row r="544" spans="19:19" x14ac:dyDescent="0.2">
      <c r="S544" s="33"/>
    </row>
    <row r="545" spans="19:19" x14ac:dyDescent="0.2">
      <c r="S545" s="33"/>
    </row>
    <row r="546" spans="19:19" x14ac:dyDescent="0.2">
      <c r="S546" s="33"/>
    </row>
    <row r="547" spans="19:19" x14ac:dyDescent="0.2">
      <c r="S547" s="33"/>
    </row>
    <row r="548" spans="19:19" x14ac:dyDescent="0.2">
      <c r="S548" s="33"/>
    </row>
    <row r="549" spans="19:19" x14ac:dyDescent="0.2">
      <c r="S549" s="33"/>
    </row>
    <row r="550" spans="19:19" x14ac:dyDescent="0.2">
      <c r="S550" s="33"/>
    </row>
    <row r="551" spans="19:19" x14ac:dyDescent="0.2">
      <c r="S551" s="33"/>
    </row>
    <row r="552" spans="19:19" x14ac:dyDescent="0.2">
      <c r="S552" s="33"/>
    </row>
    <row r="553" spans="19:19" x14ac:dyDescent="0.2">
      <c r="S553" s="33"/>
    </row>
    <row r="554" spans="19:19" x14ac:dyDescent="0.2">
      <c r="S554" s="33"/>
    </row>
    <row r="555" spans="19:19" x14ac:dyDescent="0.2">
      <c r="S555" s="33"/>
    </row>
    <row r="556" spans="19:19" x14ac:dyDescent="0.2">
      <c r="S556" s="33"/>
    </row>
    <row r="557" spans="19:19" x14ac:dyDescent="0.2">
      <c r="S557" s="33"/>
    </row>
    <row r="558" spans="19:19" x14ac:dyDescent="0.2">
      <c r="S558" s="33"/>
    </row>
    <row r="559" spans="19:19" x14ac:dyDescent="0.2">
      <c r="S559" s="33"/>
    </row>
    <row r="560" spans="19:19" x14ac:dyDescent="0.2">
      <c r="S560" s="33"/>
    </row>
    <row r="561" spans="19:19" x14ac:dyDescent="0.2">
      <c r="S561" s="33"/>
    </row>
    <row r="562" spans="19:19" x14ac:dyDescent="0.2">
      <c r="S562" s="33"/>
    </row>
    <row r="563" spans="19:19" x14ac:dyDescent="0.2">
      <c r="S563" s="33"/>
    </row>
    <row r="564" spans="19:19" x14ac:dyDescent="0.2">
      <c r="S564" s="33"/>
    </row>
    <row r="565" spans="19:19" x14ac:dyDescent="0.2">
      <c r="S565" s="33"/>
    </row>
    <row r="566" spans="19:19" x14ac:dyDescent="0.2">
      <c r="S566" s="33"/>
    </row>
    <row r="567" spans="19:19" x14ac:dyDescent="0.2">
      <c r="S567" s="33"/>
    </row>
    <row r="568" spans="19:19" x14ac:dyDescent="0.2">
      <c r="S568" s="33"/>
    </row>
    <row r="569" spans="19:19" x14ac:dyDescent="0.2">
      <c r="S569" s="33"/>
    </row>
    <row r="570" spans="19:19" x14ac:dyDescent="0.2">
      <c r="S570" s="33"/>
    </row>
    <row r="571" spans="19:19" x14ac:dyDescent="0.2">
      <c r="S571" s="33"/>
    </row>
    <row r="572" spans="19:19" x14ac:dyDescent="0.2">
      <c r="S572" s="33"/>
    </row>
    <row r="573" spans="19:19" x14ac:dyDescent="0.2">
      <c r="S573" s="33"/>
    </row>
    <row r="574" spans="19:19" x14ac:dyDescent="0.2">
      <c r="S574" s="33"/>
    </row>
    <row r="575" spans="19:19" x14ac:dyDescent="0.2">
      <c r="S575" s="33"/>
    </row>
    <row r="576" spans="19:19" x14ac:dyDescent="0.2">
      <c r="S576" s="33"/>
    </row>
    <row r="577" spans="19:19" x14ac:dyDescent="0.2">
      <c r="S577" s="33"/>
    </row>
    <row r="578" spans="19:19" x14ac:dyDescent="0.2">
      <c r="S578" s="33"/>
    </row>
    <row r="579" spans="19:19" x14ac:dyDescent="0.2">
      <c r="S579" s="33"/>
    </row>
    <row r="580" spans="19:19" x14ac:dyDescent="0.2">
      <c r="S580" s="33"/>
    </row>
    <row r="581" spans="19:19" x14ac:dyDescent="0.2">
      <c r="S581" s="33"/>
    </row>
    <row r="582" spans="19:19" x14ac:dyDescent="0.2">
      <c r="S582" s="3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IV</vt:lpstr>
      <vt:lpstr>FRED-MD+</vt:lpstr>
      <vt:lpstr>FACTOR</vt:lpstr>
      <vt:lpstr>REALIZEDVARIANCE</vt:lpstr>
      <vt:lpstr>LEVERAGE1</vt:lpstr>
      <vt:lpstr>LEVERAGE2</vt:lpstr>
      <vt:lpstr>LEVERAGE3</vt:lpstr>
      <vt:lpstr>DOMESTICC</vt:lpstr>
      <vt:lpstr>CBCREDIT</vt:lpstr>
      <vt:lpstr>CREDIT EA &amp; UK</vt:lpstr>
      <vt:lpstr>CREDIT FLOATERS</vt:lpstr>
      <vt:lpstr>GLOBAL GROWTH</vt:lpstr>
      <vt:lpstr>CORPORATE SPREADS</vt:lpstr>
      <vt:lpstr>POLICYRATES</vt:lpstr>
      <vt:lpstr>BILATERAL FX</vt:lpstr>
      <vt:lpstr>STOCK MARKET 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Filippo Dell'Andrea</cp:lastModifiedBy>
  <dcterms:created xsi:type="dcterms:W3CDTF">2018-08-13T16:27:38Z</dcterms:created>
  <dcterms:modified xsi:type="dcterms:W3CDTF">2023-04-05T09:28:11Z</dcterms:modified>
</cp:coreProperties>
</file>